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hdi\OneDrive\Documents\Mahdi\Data Science Bootcamp 2022\Assignment 1\"/>
    </mc:Choice>
  </mc:AlternateContent>
  <xr:revisionPtr revIDLastSave="0" documentId="13_ncr:1_{C9D5EAD4-BBBB-48AC-981F-F96346355974}" xr6:coauthVersionLast="47" xr6:coauthVersionMax="47" xr10:uidLastSave="{00000000-0000-0000-0000-000000000000}"/>
  <bookViews>
    <workbookView xWindow="38520" yWindow="405" windowWidth="19065" windowHeight="12045" activeTab="2" xr2:uid="{00000000-000D-0000-FFFF-FFFF00000000}"/>
  </bookViews>
  <sheets>
    <sheet name="KickStarter Data" sheetId="1" r:id="rId1"/>
    <sheet name="Theatre Outcomes by Date " sheetId="6" r:id="rId2"/>
    <sheet name="Outcomes Based on Goals" sheetId="8" r:id="rId3"/>
  </sheets>
  <definedNames>
    <definedName name="_xlnm._FilterDatabase" localSheetId="0" hidden="1">'KickStarter Data'!$A$1:$O$4115</definedName>
    <definedName name="_xlchart.v1.0" hidden="1">'Outcomes Based on Goals'!$G$2:$G$13</definedName>
    <definedName name="_xlchart.v1.1" hidden="1">'Outcomes Based on Goals'!$H$1</definedName>
    <definedName name="_xlchart.v1.2" hidden="1">'Outcomes Based on Goals'!$H$2:$H$13</definedName>
    <definedName name="_xlchart.v1.3" hidden="1">'Outcomes Based on Goals'!$I$1</definedName>
    <definedName name="_xlchart.v1.4" hidden="1">'Outcomes Based on Goals'!$I$2:$I$13</definedName>
    <definedName name="_xlchart.v1.5" hidden="1">'Outcomes Based on Goals'!$J$1</definedName>
    <definedName name="_xlchart.v1.6" hidden="1">'Outcomes Based on Goals'!$J$2:$J$13</definedName>
    <definedName name="_xlchart.v1.7" hidden="1">'Outcomes Based on Goals'!$K$1</definedName>
    <definedName name="_xlchart.v1.8" hidden="1">'Outcomes Based on Goals'!$K$2:$K$13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8" l="1"/>
  <c r="J12" i="8"/>
  <c r="H11" i="8"/>
  <c r="H12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B4" i="8"/>
  <c r="B13" i="8"/>
  <c r="B12" i="8"/>
  <c r="B11" i="8"/>
  <c r="B10" i="8"/>
  <c r="B9" i="8"/>
  <c r="B8" i="8"/>
  <c r="B7" i="8"/>
  <c r="B6" i="8"/>
  <c r="B5" i="8"/>
  <c r="C4" i="8"/>
  <c r="D3" i="8"/>
  <c r="C3" i="8"/>
  <c r="B3" i="8"/>
  <c r="B2" i="8"/>
  <c r="C2" i="8"/>
  <c r="D2" i="8"/>
  <c r="K2" i="1"/>
  <c r="Q2" i="1" s="1"/>
  <c r="K3" i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3" i="1"/>
  <c r="Q223" i="1" s="1"/>
  <c r="K224" i="1"/>
  <c r="Q224" i="1" s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6" i="1"/>
  <c r="Q426" i="1" s="1"/>
  <c r="K427" i="1"/>
  <c r="Q427" i="1" s="1"/>
  <c r="K428" i="1"/>
  <c r="Q428" i="1" s="1"/>
  <c r="K429" i="1"/>
  <c r="Q429" i="1" s="1"/>
  <c r="K430" i="1"/>
  <c r="Q430" i="1" s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453" i="1"/>
  <c r="Q453" i="1" s="1"/>
  <c r="K454" i="1"/>
  <c r="Q454" i="1" s="1"/>
  <c r="K455" i="1"/>
  <c r="Q455" i="1" s="1"/>
  <c r="K456" i="1"/>
  <c r="Q456" i="1" s="1"/>
  <c r="K457" i="1"/>
  <c r="Q457" i="1" s="1"/>
  <c r="K458" i="1"/>
  <c r="Q458" i="1" s="1"/>
  <c r="K459" i="1"/>
  <c r="Q459" i="1" s="1"/>
  <c r="K460" i="1"/>
  <c r="Q460" i="1" s="1"/>
  <c r="K461" i="1"/>
  <c r="Q461" i="1" s="1"/>
  <c r="K462" i="1"/>
  <c r="Q462" i="1" s="1"/>
  <c r="K463" i="1"/>
  <c r="Q463" i="1" s="1"/>
  <c r="K464" i="1"/>
  <c r="Q464" i="1" s="1"/>
  <c r="K465" i="1"/>
  <c r="Q465" i="1" s="1"/>
  <c r="K466" i="1"/>
  <c r="Q466" i="1" s="1"/>
  <c r="K467" i="1"/>
  <c r="Q467" i="1" s="1"/>
  <c r="K468" i="1"/>
  <c r="Q468" i="1" s="1"/>
  <c r="K469" i="1"/>
  <c r="Q469" i="1" s="1"/>
  <c r="K470" i="1"/>
  <c r="Q470" i="1" s="1"/>
  <c r="K471" i="1"/>
  <c r="Q471" i="1" s="1"/>
  <c r="K472" i="1"/>
  <c r="Q472" i="1" s="1"/>
  <c r="K473" i="1"/>
  <c r="Q473" i="1" s="1"/>
  <c r="K474" i="1"/>
  <c r="Q474" i="1" s="1"/>
  <c r="K475" i="1"/>
  <c r="Q475" i="1" s="1"/>
  <c r="K476" i="1"/>
  <c r="Q476" i="1" s="1"/>
  <c r="K477" i="1"/>
  <c r="Q477" i="1" s="1"/>
  <c r="K478" i="1"/>
  <c r="Q478" i="1" s="1"/>
  <c r="K479" i="1"/>
  <c r="Q479" i="1" s="1"/>
  <c r="K480" i="1"/>
  <c r="Q480" i="1" s="1"/>
  <c r="K481" i="1"/>
  <c r="Q481" i="1" s="1"/>
  <c r="K482" i="1"/>
  <c r="Q482" i="1" s="1"/>
  <c r="K483" i="1"/>
  <c r="Q483" i="1" s="1"/>
  <c r="K484" i="1"/>
  <c r="Q484" i="1" s="1"/>
  <c r="K485" i="1"/>
  <c r="Q485" i="1" s="1"/>
  <c r="K486" i="1"/>
  <c r="Q486" i="1" s="1"/>
  <c r="K487" i="1"/>
  <c r="Q487" i="1" s="1"/>
  <c r="K488" i="1"/>
  <c r="Q488" i="1" s="1"/>
  <c r="K489" i="1"/>
  <c r="Q489" i="1" s="1"/>
  <c r="K490" i="1"/>
  <c r="Q490" i="1" s="1"/>
  <c r="K491" i="1"/>
  <c r="Q491" i="1" s="1"/>
  <c r="K492" i="1"/>
  <c r="Q492" i="1" s="1"/>
  <c r="K493" i="1"/>
  <c r="Q493" i="1" s="1"/>
  <c r="K494" i="1"/>
  <c r="Q494" i="1" s="1"/>
  <c r="K495" i="1"/>
  <c r="Q495" i="1" s="1"/>
  <c r="K496" i="1"/>
  <c r="Q496" i="1" s="1"/>
  <c r="K497" i="1"/>
  <c r="Q497" i="1" s="1"/>
  <c r="K498" i="1"/>
  <c r="Q498" i="1" s="1"/>
  <c r="K499" i="1"/>
  <c r="Q499" i="1" s="1"/>
  <c r="K500" i="1"/>
  <c r="Q500" i="1" s="1"/>
  <c r="K501" i="1"/>
  <c r="Q501" i="1" s="1"/>
  <c r="K502" i="1"/>
  <c r="Q502" i="1" s="1"/>
  <c r="K503" i="1"/>
  <c r="Q503" i="1" s="1"/>
  <c r="K504" i="1"/>
  <c r="Q504" i="1" s="1"/>
  <c r="K505" i="1"/>
  <c r="Q505" i="1" s="1"/>
  <c r="K506" i="1"/>
  <c r="Q506" i="1" s="1"/>
  <c r="K507" i="1"/>
  <c r="Q507" i="1" s="1"/>
  <c r="K508" i="1"/>
  <c r="Q508" i="1" s="1"/>
  <c r="K509" i="1"/>
  <c r="Q509" i="1" s="1"/>
  <c r="K510" i="1"/>
  <c r="Q510" i="1" s="1"/>
  <c r="K511" i="1"/>
  <c r="Q511" i="1" s="1"/>
  <c r="K512" i="1"/>
  <c r="Q512" i="1" s="1"/>
  <c r="K513" i="1"/>
  <c r="Q513" i="1" s="1"/>
  <c r="K514" i="1"/>
  <c r="Q514" i="1" s="1"/>
  <c r="K515" i="1"/>
  <c r="Q515" i="1" s="1"/>
  <c r="K516" i="1"/>
  <c r="Q516" i="1" s="1"/>
  <c r="K517" i="1"/>
  <c r="Q517" i="1" s="1"/>
  <c r="K518" i="1"/>
  <c r="Q518" i="1" s="1"/>
  <c r="K519" i="1"/>
  <c r="Q519" i="1" s="1"/>
  <c r="K520" i="1"/>
  <c r="Q520" i="1" s="1"/>
  <c r="K521" i="1"/>
  <c r="Q521" i="1" s="1"/>
  <c r="K522" i="1"/>
  <c r="Q522" i="1" s="1"/>
  <c r="K523" i="1"/>
  <c r="Q523" i="1" s="1"/>
  <c r="K524" i="1"/>
  <c r="Q524" i="1" s="1"/>
  <c r="K525" i="1"/>
  <c r="Q525" i="1" s="1"/>
  <c r="K526" i="1"/>
  <c r="Q526" i="1" s="1"/>
  <c r="K527" i="1"/>
  <c r="Q527" i="1" s="1"/>
  <c r="K528" i="1"/>
  <c r="Q528" i="1" s="1"/>
  <c r="K529" i="1"/>
  <c r="Q529" i="1" s="1"/>
  <c r="K530" i="1"/>
  <c r="Q530" i="1" s="1"/>
  <c r="K531" i="1"/>
  <c r="Q531" i="1" s="1"/>
  <c r="K532" i="1"/>
  <c r="Q532" i="1" s="1"/>
  <c r="K533" i="1"/>
  <c r="Q533" i="1" s="1"/>
  <c r="K534" i="1"/>
  <c r="Q534" i="1" s="1"/>
  <c r="K535" i="1"/>
  <c r="Q535" i="1" s="1"/>
  <c r="K536" i="1"/>
  <c r="Q536" i="1" s="1"/>
  <c r="K537" i="1"/>
  <c r="Q537" i="1" s="1"/>
  <c r="K538" i="1"/>
  <c r="Q538" i="1" s="1"/>
  <c r="K539" i="1"/>
  <c r="Q539" i="1" s="1"/>
  <c r="K540" i="1"/>
  <c r="Q540" i="1" s="1"/>
  <c r="K541" i="1"/>
  <c r="Q541" i="1" s="1"/>
  <c r="K542" i="1"/>
  <c r="Q542" i="1" s="1"/>
  <c r="K543" i="1"/>
  <c r="Q543" i="1" s="1"/>
  <c r="K544" i="1"/>
  <c r="Q544" i="1" s="1"/>
  <c r="K545" i="1"/>
  <c r="Q545" i="1" s="1"/>
  <c r="K546" i="1"/>
  <c r="Q546" i="1" s="1"/>
  <c r="K547" i="1"/>
  <c r="Q547" i="1" s="1"/>
  <c r="K548" i="1"/>
  <c r="Q548" i="1" s="1"/>
  <c r="K549" i="1"/>
  <c r="Q549" i="1" s="1"/>
  <c r="K550" i="1"/>
  <c r="Q550" i="1" s="1"/>
  <c r="K551" i="1"/>
  <c r="Q551" i="1" s="1"/>
  <c r="K552" i="1"/>
  <c r="Q552" i="1" s="1"/>
  <c r="K553" i="1"/>
  <c r="Q553" i="1" s="1"/>
  <c r="K554" i="1"/>
  <c r="Q554" i="1" s="1"/>
  <c r="K555" i="1"/>
  <c r="Q555" i="1" s="1"/>
  <c r="K556" i="1"/>
  <c r="Q556" i="1" s="1"/>
  <c r="K557" i="1"/>
  <c r="Q557" i="1" s="1"/>
  <c r="K558" i="1"/>
  <c r="Q558" i="1" s="1"/>
  <c r="K559" i="1"/>
  <c r="Q559" i="1" s="1"/>
  <c r="K560" i="1"/>
  <c r="Q560" i="1" s="1"/>
  <c r="K561" i="1"/>
  <c r="Q561" i="1" s="1"/>
  <c r="K562" i="1"/>
  <c r="Q562" i="1" s="1"/>
  <c r="K563" i="1"/>
  <c r="Q563" i="1" s="1"/>
  <c r="K564" i="1"/>
  <c r="Q564" i="1" s="1"/>
  <c r="K565" i="1"/>
  <c r="Q565" i="1" s="1"/>
  <c r="K566" i="1"/>
  <c r="Q566" i="1" s="1"/>
  <c r="K567" i="1"/>
  <c r="Q567" i="1" s="1"/>
  <c r="K568" i="1"/>
  <c r="Q568" i="1" s="1"/>
  <c r="K569" i="1"/>
  <c r="Q569" i="1" s="1"/>
  <c r="K570" i="1"/>
  <c r="Q570" i="1" s="1"/>
  <c r="K571" i="1"/>
  <c r="Q571" i="1" s="1"/>
  <c r="K572" i="1"/>
  <c r="Q572" i="1" s="1"/>
  <c r="K573" i="1"/>
  <c r="Q573" i="1" s="1"/>
  <c r="K574" i="1"/>
  <c r="Q574" i="1" s="1"/>
  <c r="K575" i="1"/>
  <c r="Q575" i="1" s="1"/>
  <c r="K576" i="1"/>
  <c r="Q576" i="1" s="1"/>
  <c r="K577" i="1"/>
  <c r="Q577" i="1" s="1"/>
  <c r="K578" i="1"/>
  <c r="Q578" i="1" s="1"/>
  <c r="K579" i="1"/>
  <c r="Q579" i="1" s="1"/>
  <c r="K580" i="1"/>
  <c r="Q580" i="1" s="1"/>
  <c r="K581" i="1"/>
  <c r="Q581" i="1" s="1"/>
  <c r="K582" i="1"/>
  <c r="Q582" i="1" s="1"/>
  <c r="K583" i="1"/>
  <c r="Q583" i="1" s="1"/>
  <c r="K584" i="1"/>
  <c r="Q584" i="1" s="1"/>
  <c r="K585" i="1"/>
  <c r="Q585" i="1" s="1"/>
  <c r="K586" i="1"/>
  <c r="Q586" i="1" s="1"/>
  <c r="K587" i="1"/>
  <c r="Q587" i="1" s="1"/>
  <c r="K588" i="1"/>
  <c r="Q588" i="1" s="1"/>
  <c r="K589" i="1"/>
  <c r="Q589" i="1" s="1"/>
  <c r="K590" i="1"/>
  <c r="Q590" i="1" s="1"/>
  <c r="K591" i="1"/>
  <c r="Q591" i="1" s="1"/>
  <c r="K592" i="1"/>
  <c r="Q592" i="1" s="1"/>
  <c r="K593" i="1"/>
  <c r="Q593" i="1" s="1"/>
  <c r="K594" i="1"/>
  <c r="Q594" i="1" s="1"/>
  <c r="K595" i="1"/>
  <c r="Q595" i="1" s="1"/>
  <c r="K596" i="1"/>
  <c r="Q596" i="1" s="1"/>
  <c r="K597" i="1"/>
  <c r="Q597" i="1" s="1"/>
  <c r="K598" i="1"/>
  <c r="Q598" i="1" s="1"/>
  <c r="K599" i="1"/>
  <c r="Q599" i="1" s="1"/>
  <c r="K600" i="1"/>
  <c r="Q600" i="1" s="1"/>
  <c r="K601" i="1"/>
  <c r="Q601" i="1" s="1"/>
  <c r="K602" i="1"/>
  <c r="Q602" i="1" s="1"/>
  <c r="K603" i="1"/>
  <c r="Q603" i="1" s="1"/>
  <c r="K604" i="1"/>
  <c r="Q604" i="1" s="1"/>
  <c r="K605" i="1"/>
  <c r="Q605" i="1" s="1"/>
  <c r="K606" i="1"/>
  <c r="Q606" i="1" s="1"/>
  <c r="K607" i="1"/>
  <c r="Q607" i="1" s="1"/>
  <c r="K608" i="1"/>
  <c r="Q608" i="1" s="1"/>
  <c r="K609" i="1"/>
  <c r="Q609" i="1" s="1"/>
  <c r="K610" i="1"/>
  <c r="Q610" i="1" s="1"/>
  <c r="K611" i="1"/>
  <c r="Q611" i="1" s="1"/>
  <c r="K612" i="1"/>
  <c r="Q612" i="1" s="1"/>
  <c r="K613" i="1"/>
  <c r="Q613" i="1" s="1"/>
  <c r="K614" i="1"/>
  <c r="Q614" i="1" s="1"/>
  <c r="K615" i="1"/>
  <c r="Q615" i="1" s="1"/>
  <c r="K616" i="1"/>
  <c r="Q616" i="1" s="1"/>
  <c r="K617" i="1"/>
  <c r="Q617" i="1" s="1"/>
  <c r="K618" i="1"/>
  <c r="Q618" i="1" s="1"/>
  <c r="K619" i="1"/>
  <c r="Q619" i="1" s="1"/>
  <c r="K620" i="1"/>
  <c r="Q620" i="1" s="1"/>
  <c r="K621" i="1"/>
  <c r="Q621" i="1" s="1"/>
  <c r="K622" i="1"/>
  <c r="Q622" i="1" s="1"/>
  <c r="K623" i="1"/>
  <c r="Q623" i="1" s="1"/>
  <c r="K624" i="1"/>
  <c r="Q624" i="1" s="1"/>
  <c r="K625" i="1"/>
  <c r="Q625" i="1" s="1"/>
  <c r="K626" i="1"/>
  <c r="Q626" i="1" s="1"/>
  <c r="K627" i="1"/>
  <c r="Q627" i="1" s="1"/>
  <c r="K628" i="1"/>
  <c r="Q628" i="1" s="1"/>
  <c r="K629" i="1"/>
  <c r="Q629" i="1" s="1"/>
  <c r="K630" i="1"/>
  <c r="Q630" i="1" s="1"/>
  <c r="K631" i="1"/>
  <c r="Q631" i="1" s="1"/>
  <c r="K632" i="1"/>
  <c r="Q632" i="1" s="1"/>
  <c r="K633" i="1"/>
  <c r="Q633" i="1" s="1"/>
  <c r="K634" i="1"/>
  <c r="Q634" i="1" s="1"/>
  <c r="K635" i="1"/>
  <c r="Q635" i="1" s="1"/>
  <c r="K636" i="1"/>
  <c r="Q636" i="1" s="1"/>
  <c r="K637" i="1"/>
  <c r="Q637" i="1" s="1"/>
  <c r="K638" i="1"/>
  <c r="Q638" i="1" s="1"/>
  <c r="K639" i="1"/>
  <c r="Q639" i="1" s="1"/>
  <c r="K640" i="1"/>
  <c r="Q640" i="1" s="1"/>
  <c r="K641" i="1"/>
  <c r="Q641" i="1" s="1"/>
  <c r="K642" i="1"/>
  <c r="Q642" i="1" s="1"/>
  <c r="K643" i="1"/>
  <c r="Q643" i="1" s="1"/>
  <c r="K644" i="1"/>
  <c r="Q644" i="1" s="1"/>
  <c r="K645" i="1"/>
  <c r="Q645" i="1" s="1"/>
  <c r="K646" i="1"/>
  <c r="Q646" i="1" s="1"/>
  <c r="K647" i="1"/>
  <c r="Q647" i="1" s="1"/>
  <c r="K648" i="1"/>
  <c r="Q648" i="1" s="1"/>
  <c r="K649" i="1"/>
  <c r="Q649" i="1" s="1"/>
  <c r="K650" i="1"/>
  <c r="Q650" i="1" s="1"/>
  <c r="K651" i="1"/>
  <c r="Q651" i="1" s="1"/>
  <c r="K652" i="1"/>
  <c r="Q652" i="1" s="1"/>
  <c r="K653" i="1"/>
  <c r="Q653" i="1" s="1"/>
  <c r="K654" i="1"/>
  <c r="Q654" i="1" s="1"/>
  <c r="K655" i="1"/>
  <c r="Q655" i="1" s="1"/>
  <c r="K656" i="1"/>
  <c r="Q656" i="1" s="1"/>
  <c r="K657" i="1"/>
  <c r="Q657" i="1" s="1"/>
  <c r="K658" i="1"/>
  <c r="Q658" i="1" s="1"/>
  <c r="K659" i="1"/>
  <c r="Q659" i="1" s="1"/>
  <c r="K660" i="1"/>
  <c r="Q660" i="1" s="1"/>
  <c r="K661" i="1"/>
  <c r="Q661" i="1" s="1"/>
  <c r="K662" i="1"/>
  <c r="Q662" i="1" s="1"/>
  <c r="K663" i="1"/>
  <c r="Q663" i="1" s="1"/>
  <c r="K664" i="1"/>
  <c r="Q664" i="1" s="1"/>
  <c r="K665" i="1"/>
  <c r="Q665" i="1" s="1"/>
  <c r="K666" i="1"/>
  <c r="Q666" i="1" s="1"/>
  <c r="K667" i="1"/>
  <c r="Q667" i="1" s="1"/>
  <c r="K668" i="1"/>
  <c r="Q668" i="1" s="1"/>
  <c r="K669" i="1"/>
  <c r="Q669" i="1" s="1"/>
  <c r="K670" i="1"/>
  <c r="Q670" i="1" s="1"/>
  <c r="K671" i="1"/>
  <c r="Q671" i="1" s="1"/>
  <c r="K672" i="1"/>
  <c r="Q672" i="1" s="1"/>
  <c r="K673" i="1"/>
  <c r="Q673" i="1" s="1"/>
  <c r="K674" i="1"/>
  <c r="Q674" i="1" s="1"/>
  <c r="K675" i="1"/>
  <c r="Q675" i="1" s="1"/>
  <c r="K676" i="1"/>
  <c r="Q676" i="1" s="1"/>
  <c r="K677" i="1"/>
  <c r="Q677" i="1" s="1"/>
  <c r="K678" i="1"/>
  <c r="Q678" i="1" s="1"/>
  <c r="K679" i="1"/>
  <c r="Q679" i="1" s="1"/>
  <c r="K680" i="1"/>
  <c r="Q680" i="1" s="1"/>
  <c r="K681" i="1"/>
  <c r="Q681" i="1" s="1"/>
  <c r="K682" i="1"/>
  <c r="Q682" i="1" s="1"/>
  <c r="K683" i="1"/>
  <c r="Q683" i="1" s="1"/>
  <c r="K684" i="1"/>
  <c r="Q684" i="1" s="1"/>
  <c r="K685" i="1"/>
  <c r="Q685" i="1" s="1"/>
  <c r="K686" i="1"/>
  <c r="Q686" i="1" s="1"/>
  <c r="K687" i="1"/>
  <c r="Q687" i="1" s="1"/>
  <c r="K688" i="1"/>
  <c r="Q688" i="1" s="1"/>
  <c r="K689" i="1"/>
  <c r="Q689" i="1" s="1"/>
  <c r="K690" i="1"/>
  <c r="Q690" i="1" s="1"/>
  <c r="K691" i="1"/>
  <c r="Q691" i="1" s="1"/>
  <c r="K692" i="1"/>
  <c r="Q692" i="1" s="1"/>
  <c r="K693" i="1"/>
  <c r="Q693" i="1" s="1"/>
  <c r="K694" i="1"/>
  <c r="Q694" i="1" s="1"/>
  <c r="K695" i="1"/>
  <c r="Q695" i="1" s="1"/>
  <c r="K696" i="1"/>
  <c r="Q696" i="1" s="1"/>
  <c r="K697" i="1"/>
  <c r="Q697" i="1" s="1"/>
  <c r="K698" i="1"/>
  <c r="Q698" i="1" s="1"/>
  <c r="K699" i="1"/>
  <c r="Q699" i="1" s="1"/>
  <c r="K700" i="1"/>
  <c r="Q700" i="1" s="1"/>
  <c r="K701" i="1"/>
  <c r="Q701" i="1" s="1"/>
  <c r="K702" i="1"/>
  <c r="Q702" i="1" s="1"/>
  <c r="K703" i="1"/>
  <c r="Q703" i="1" s="1"/>
  <c r="K704" i="1"/>
  <c r="Q704" i="1" s="1"/>
  <c r="K705" i="1"/>
  <c r="Q705" i="1" s="1"/>
  <c r="K706" i="1"/>
  <c r="Q706" i="1" s="1"/>
  <c r="K707" i="1"/>
  <c r="Q707" i="1" s="1"/>
  <c r="K708" i="1"/>
  <c r="Q708" i="1" s="1"/>
  <c r="K709" i="1"/>
  <c r="Q709" i="1" s="1"/>
  <c r="K710" i="1"/>
  <c r="Q710" i="1" s="1"/>
  <c r="K711" i="1"/>
  <c r="Q711" i="1" s="1"/>
  <c r="K712" i="1"/>
  <c r="Q712" i="1" s="1"/>
  <c r="K713" i="1"/>
  <c r="Q713" i="1" s="1"/>
  <c r="K714" i="1"/>
  <c r="Q714" i="1" s="1"/>
  <c r="K715" i="1"/>
  <c r="Q715" i="1" s="1"/>
  <c r="K716" i="1"/>
  <c r="Q716" i="1" s="1"/>
  <c r="K717" i="1"/>
  <c r="Q717" i="1" s="1"/>
  <c r="K718" i="1"/>
  <c r="Q718" i="1" s="1"/>
  <c r="K719" i="1"/>
  <c r="Q719" i="1" s="1"/>
  <c r="K720" i="1"/>
  <c r="Q720" i="1" s="1"/>
  <c r="K721" i="1"/>
  <c r="Q721" i="1" s="1"/>
  <c r="K722" i="1"/>
  <c r="Q722" i="1" s="1"/>
  <c r="K723" i="1"/>
  <c r="Q723" i="1" s="1"/>
  <c r="K724" i="1"/>
  <c r="Q724" i="1" s="1"/>
  <c r="K725" i="1"/>
  <c r="Q725" i="1" s="1"/>
  <c r="K726" i="1"/>
  <c r="Q726" i="1" s="1"/>
  <c r="K727" i="1"/>
  <c r="Q727" i="1" s="1"/>
  <c r="K728" i="1"/>
  <c r="Q728" i="1" s="1"/>
  <c r="K729" i="1"/>
  <c r="Q729" i="1" s="1"/>
  <c r="K730" i="1"/>
  <c r="Q730" i="1" s="1"/>
  <c r="K731" i="1"/>
  <c r="Q731" i="1" s="1"/>
  <c r="K732" i="1"/>
  <c r="Q732" i="1" s="1"/>
  <c r="K733" i="1"/>
  <c r="Q733" i="1" s="1"/>
  <c r="K734" i="1"/>
  <c r="Q734" i="1" s="1"/>
  <c r="K735" i="1"/>
  <c r="Q735" i="1" s="1"/>
  <c r="K736" i="1"/>
  <c r="Q736" i="1" s="1"/>
  <c r="K737" i="1"/>
  <c r="Q737" i="1" s="1"/>
  <c r="K738" i="1"/>
  <c r="Q738" i="1" s="1"/>
  <c r="K739" i="1"/>
  <c r="Q739" i="1" s="1"/>
  <c r="K740" i="1"/>
  <c r="Q740" i="1" s="1"/>
  <c r="K741" i="1"/>
  <c r="Q741" i="1" s="1"/>
  <c r="K742" i="1"/>
  <c r="Q742" i="1" s="1"/>
  <c r="K743" i="1"/>
  <c r="Q743" i="1" s="1"/>
  <c r="K744" i="1"/>
  <c r="Q744" i="1" s="1"/>
  <c r="K745" i="1"/>
  <c r="Q745" i="1" s="1"/>
  <c r="K746" i="1"/>
  <c r="Q746" i="1" s="1"/>
  <c r="K747" i="1"/>
  <c r="Q747" i="1" s="1"/>
  <c r="K748" i="1"/>
  <c r="Q748" i="1" s="1"/>
  <c r="K749" i="1"/>
  <c r="Q749" i="1" s="1"/>
  <c r="K750" i="1"/>
  <c r="Q750" i="1" s="1"/>
  <c r="K751" i="1"/>
  <c r="Q751" i="1" s="1"/>
  <c r="K752" i="1"/>
  <c r="Q752" i="1" s="1"/>
  <c r="K753" i="1"/>
  <c r="Q753" i="1" s="1"/>
  <c r="K754" i="1"/>
  <c r="Q754" i="1" s="1"/>
  <c r="K755" i="1"/>
  <c r="Q755" i="1" s="1"/>
  <c r="K756" i="1"/>
  <c r="Q756" i="1" s="1"/>
  <c r="K757" i="1"/>
  <c r="Q757" i="1" s="1"/>
  <c r="K758" i="1"/>
  <c r="Q758" i="1" s="1"/>
  <c r="K759" i="1"/>
  <c r="Q759" i="1" s="1"/>
  <c r="K760" i="1"/>
  <c r="Q760" i="1" s="1"/>
  <c r="K761" i="1"/>
  <c r="Q761" i="1" s="1"/>
  <c r="K762" i="1"/>
  <c r="Q762" i="1" s="1"/>
  <c r="K763" i="1"/>
  <c r="Q763" i="1" s="1"/>
  <c r="K764" i="1"/>
  <c r="Q764" i="1" s="1"/>
  <c r="K765" i="1"/>
  <c r="Q765" i="1" s="1"/>
  <c r="K766" i="1"/>
  <c r="Q766" i="1" s="1"/>
  <c r="K767" i="1"/>
  <c r="Q767" i="1" s="1"/>
  <c r="K768" i="1"/>
  <c r="Q768" i="1" s="1"/>
  <c r="K769" i="1"/>
  <c r="Q769" i="1" s="1"/>
  <c r="K770" i="1"/>
  <c r="Q770" i="1" s="1"/>
  <c r="K771" i="1"/>
  <c r="Q771" i="1" s="1"/>
  <c r="K772" i="1"/>
  <c r="Q772" i="1" s="1"/>
  <c r="K773" i="1"/>
  <c r="Q773" i="1" s="1"/>
  <c r="K774" i="1"/>
  <c r="Q774" i="1" s="1"/>
  <c r="K775" i="1"/>
  <c r="Q775" i="1" s="1"/>
  <c r="K776" i="1"/>
  <c r="Q776" i="1" s="1"/>
  <c r="K777" i="1"/>
  <c r="Q777" i="1" s="1"/>
  <c r="K778" i="1"/>
  <c r="Q778" i="1" s="1"/>
  <c r="K779" i="1"/>
  <c r="Q779" i="1" s="1"/>
  <c r="K780" i="1"/>
  <c r="Q780" i="1" s="1"/>
  <c r="K781" i="1"/>
  <c r="Q781" i="1" s="1"/>
  <c r="K782" i="1"/>
  <c r="Q782" i="1" s="1"/>
  <c r="K783" i="1"/>
  <c r="Q783" i="1" s="1"/>
  <c r="K784" i="1"/>
  <c r="Q784" i="1" s="1"/>
  <c r="K785" i="1"/>
  <c r="Q785" i="1" s="1"/>
  <c r="K786" i="1"/>
  <c r="Q786" i="1" s="1"/>
  <c r="K787" i="1"/>
  <c r="Q787" i="1" s="1"/>
  <c r="K788" i="1"/>
  <c r="Q788" i="1" s="1"/>
  <c r="K789" i="1"/>
  <c r="Q789" i="1" s="1"/>
  <c r="K790" i="1"/>
  <c r="Q790" i="1" s="1"/>
  <c r="K791" i="1"/>
  <c r="Q791" i="1" s="1"/>
  <c r="K792" i="1"/>
  <c r="Q792" i="1" s="1"/>
  <c r="K793" i="1"/>
  <c r="Q793" i="1" s="1"/>
  <c r="K794" i="1"/>
  <c r="Q794" i="1" s="1"/>
  <c r="K795" i="1"/>
  <c r="Q795" i="1" s="1"/>
  <c r="K796" i="1"/>
  <c r="Q796" i="1" s="1"/>
  <c r="K797" i="1"/>
  <c r="Q797" i="1" s="1"/>
  <c r="K798" i="1"/>
  <c r="Q798" i="1" s="1"/>
  <c r="K799" i="1"/>
  <c r="Q799" i="1" s="1"/>
  <c r="K800" i="1"/>
  <c r="Q800" i="1" s="1"/>
  <c r="K801" i="1"/>
  <c r="Q801" i="1" s="1"/>
  <c r="K802" i="1"/>
  <c r="Q802" i="1" s="1"/>
  <c r="K803" i="1"/>
  <c r="Q803" i="1" s="1"/>
  <c r="K804" i="1"/>
  <c r="Q804" i="1" s="1"/>
  <c r="K805" i="1"/>
  <c r="Q805" i="1" s="1"/>
  <c r="K806" i="1"/>
  <c r="Q806" i="1" s="1"/>
  <c r="K807" i="1"/>
  <c r="Q807" i="1" s="1"/>
  <c r="K808" i="1"/>
  <c r="Q808" i="1" s="1"/>
  <c r="K809" i="1"/>
  <c r="Q809" i="1" s="1"/>
  <c r="K810" i="1"/>
  <c r="Q810" i="1" s="1"/>
  <c r="K811" i="1"/>
  <c r="Q811" i="1" s="1"/>
  <c r="K812" i="1"/>
  <c r="Q812" i="1" s="1"/>
  <c r="K813" i="1"/>
  <c r="Q813" i="1" s="1"/>
  <c r="K814" i="1"/>
  <c r="Q814" i="1" s="1"/>
  <c r="K815" i="1"/>
  <c r="Q815" i="1" s="1"/>
  <c r="K816" i="1"/>
  <c r="Q816" i="1" s="1"/>
  <c r="K817" i="1"/>
  <c r="Q817" i="1" s="1"/>
  <c r="K818" i="1"/>
  <c r="Q818" i="1" s="1"/>
  <c r="K819" i="1"/>
  <c r="Q819" i="1" s="1"/>
  <c r="K820" i="1"/>
  <c r="Q820" i="1" s="1"/>
  <c r="K821" i="1"/>
  <c r="Q821" i="1" s="1"/>
  <c r="K822" i="1"/>
  <c r="Q822" i="1" s="1"/>
  <c r="K823" i="1"/>
  <c r="Q823" i="1" s="1"/>
  <c r="K824" i="1"/>
  <c r="Q824" i="1" s="1"/>
  <c r="K825" i="1"/>
  <c r="Q825" i="1" s="1"/>
  <c r="K826" i="1"/>
  <c r="Q826" i="1" s="1"/>
  <c r="K827" i="1"/>
  <c r="Q827" i="1" s="1"/>
  <c r="K828" i="1"/>
  <c r="Q828" i="1" s="1"/>
  <c r="K829" i="1"/>
  <c r="Q829" i="1" s="1"/>
  <c r="K830" i="1"/>
  <c r="Q830" i="1" s="1"/>
  <c r="K831" i="1"/>
  <c r="Q831" i="1" s="1"/>
  <c r="K832" i="1"/>
  <c r="Q832" i="1" s="1"/>
  <c r="K833" i="1"/>
  <c r="Q833" i="1" s="1"/>
  <c r="K834" i="1"/>
  <c r="Q834" i="1" s="1"/>
  <c r="K835" i="1"/>
  <c r="Q835" i="1" s="1"/>
  <c r="K836" i="1"/>
  <c r="Q836" i="1" s="1"/>
  <c r="K837" i="1"/>
  <c r="Q837" i="1" s="1"/>
  <c r="K838" i="1"/>
  <c r="Q838" i="1" s="1"/>
  <c r="K839" i="1"/>
  <c r="Q839" i="1" s="1"/>
  <c r="K840" i="1"/>
  <c r="Q840" i="1" s="1"/>
  <c r="K841" i="1"/>
  <c r="Q841" i="1" s="1"/>
  <c r="K842" i="1"/>
  <c r="Q842" i="1" s="1"/>
  <c r="K843" i="1"/>
  <c r="Q843" i="1" s="1"/>
  <c r="K844" i="1"/>
  <c r="Q844" i="1" s="1"/>
  <c r="K845" i="1"/>
  <c r="Q845" i="1" s="1"/>
  <c r="K846" i="1"/>
  <c r="Q846" i="1" s="1"/>
  <c r="K847" i="1"/>
  <c r="Q847" i="1" s="1"/>
  <c r="K848" i="1"/>
  <c r="Q848" i="1" s="1"/>
  <c r="K849" i="1"/>
  <c r="Q849" i="1" s="1"/>
  <c r="K850" i="1"/>
  <c r="Q850" i="1" s="1"/>
  <c r="K851" i="1"/>
  <c r="Q851" i="1" s="1"/>
  <c r="K852" i="1"/>
  <c r="Q852" i="1" s="1"/>
  <c r="K853" i="1"/>
  <c r="Q853" i="1" s="1"/>
  <c r="K854" i="1"/>
  <c r="Q854" i="1" s="1"/>
  <c r="K855" i="1"/>
  <c r="Q855" i="1" s="1"/>
  <c r="K856" i="1"/>
  <c r="Q856" i="1" s="1"/>
  <c r="K857" i="1"/>
  <c r="Q857" i="1" s="1"/>
  <c r="K858" i="1"/>
  <c r="Q858" i="1" s="1"/>
  <c r="K859" i="1"/>
  <c r="Q859" i="1" s="1"/>
  <c r="K860" i="1"/>
  <c r="Q860" i="1" s="1"/>
  <c r="K861" i="1"/>
  <c r="Q861" i="1" s="1"/>
  <c r="K862" i="1"/>
  <c r="Q862" i="1" s="1"/>
  <c r="K863" i="1"/>
  <c r="Q863" i="1" s="1"/>
  <c r="K864" i="1"/>
  <c r="Q864" i="1" s="1"/>
  <c r="K865" i="1"/>
  <c r="Q865" i="1" s="1"/>
  <c r="K866" i="1"/>
  <c r="Q866" i="1" s="1"/>
  <c r="K867" i="1"/>
  <c r="Q867" i="1" s="1"/>
  <c r="K868" i="1"/>
  <c r="Q868" i="1" s="1"/>
  <c r="K869" i="1"/>
  <c r="Q869" i="1" s="1"/>
  <c r="K870" i="1"/>
  <c r="Q870" i="1" s="1"/>
  <c r="K871" i="1"/>
  <c r="Q871" i="1" s="1"/>
  <c r="K872" i="1"/>
  <c r="Q872" i="1" s="1"/>
  <c r="K873" i="1"/>
  <c r="Q873" i="1" s="1"/>
  <c r="K874" i="1"/>
  <c r="Q874" i="1" s="1"/>
  <c r="K875" i="1"/>
  <c r="Q875" i="1" s="1"/>
  <c r="K876" i="1"/>
  <c r="Q876" i="1" s="1"/>
  <c r="K877" i="1"/>
  <c r="Q877" i="1" s="1"/>
  <c r="K878" i="1"/>
  <c r="Q878" i="1" s="1"/>
  <c r="K879" i="1"/>
  <c r="Q879" i="1" s="1"/>
  <c r="K880" i="1"/>
  <c r="Q880" i="1" s="1"/>
  <c r="K881" i="1"/>
  <c r="Q881" i="1" s="1"/>
  <c r="K882" i="1"/>
  <c r="Q882" i="1" s="1"/>
  <c r="K883" i="1"/>
  <c r="Q883" i="1" s="1"/>
  <c r="K884" i="1"/>
  <c r="Q884" i="1" s="1"/>
  <c r="K885" i="1"/>
  <c r="Q885" i="1" s="1"/>
  <c r="K886" i="1"/>
  <c r="Q886" i="1" s="1"/>
  <c r="K887" i="1"/>
  <c r="Q887" i="1" s="1"/>
  <c r="K888" i="1"/>
  <c r="Q888" i="1" s="1"/>
  <c r="K889" i="1"/>
  <c r="Q889" i="1" s="1"/>
  <c r="K890" i="1"/>
  <c r="Q890" i="1" s="1"/>
  <c r="K891" i="1"/>
  <c r="Q891" i="1" s="1"/>
  <c r="K892" i="1"/>
  <c r="Q892" i="1" s="1"/>
  <c r="K893" i="1"/>
  <c r="Q893" i="1" s="1"/>
  <c r="K894" i="1"/>
  <c r="Q894" i="1" s="1"/>
  <c r="K895" i="1"/>
  <c r="Q895" i="1" s="1"/>
  <c r="K896" i="1"/>
  <c r="Q896" i="1" s="1"/>
  <c r="K897" i="1"/>
  <c r="Q897" i="1" s="1"/>
  <c r="K898" i="1"/>
  <c r="Q898" i="1" s="1"/>
  <c r="K899" i="1"/>
  <c r="Q899" i="1" s="1"/>
  <c r="K900" i="1"/>
  <c r="Q900" i="1" s="1"/>
  <c r="K901" i="1"/>
  <c r="Q901" i="1" s="1"/>
  <c r="K902" i="1"/>
  <c r="Q902" i="1" s="1"/>
  <c r="K903" i="1"/>
  <c r="Q903" i="1" s="1"/>
  <c r="K904" i="1"/>
  <c r="Q904" i="1" s="1"/>
  <c r="K905" i="1"/>
  <c r="Q905" i="1" s="1"/>
  <c r="K906" i="1"/>
  <c r="Q906" i="1" s="1"/>
  <c r="K907" i="1"/>
  <c r="Q907" i="1" s="1"/>
  <c r="K908" i="1"/>
  <c r="Q908" i="1" s="1"/>
  <c r="K909" i="1"/>
  <c r="Q909" i="1" s="1"/>
  <c r="K910" i="1"/>
  <c r="Q910" i="1" s="1"/>
  <c r="K911" i="1"/>
  <c r="Q911" i="1" s="1"/>
  <c r="K912" i="1"/>
  <c r="Q912" i="1" s="1"/>
  <c r="K913" i="1"/>
  <c r="Q913" i="1" s="1"/>
  <c r="K914" i="1"/>
  <c r="Q914" i="1" s="1"/>
  <c r="K915" i="1"/>
  <c r="Q915" i="1" s="1"/>
  <c r="K916" i="1"/>
  <c r="Q916" i="1" s="1"/>
  <c r="K917" i="1"/>
  <c r="Q917" i="1" s="1"/>
  <c r="K918" i="1"/>
  <c r="Q918" i="1" s="1"/>
  <c r="K919" i="1"/>
  <c r="Q919" i="1" s="1"/>
  <c r="K920" i="1"/>
  <c r="Q920" i="1" s="1"/>
  <c r="K921" i="1"/>
  <c r="Q921" i="1" s="1"/>
  <c r="K922" i="1"/>
  <c r="Q922" i="1" s="1"/>
  <c r="K923" i="1"/>
  <c r="Q923" i="1" s="1"/>
  <c r="K924" i="1"/>
  <c r="Q924" i="1" s="1"/>
  <c r="K925" i="1"/>
  <c r="Q925" i="1" s="1"/>
  <c r="K926" i="1"/>
  <c r="Q926" i="1" s="1"/>
  <c r="K927" i="1"/>
  <c r="Q927" i="1" s="1"/>
  <c r="K928" i="1"/>
  <c r="Q928" i="1" s="1"/>
  <c r="K929" i="1"/>
  <c r="Q929" i="1" s="1"/>
  <c r="K930" i="1"/>
  <c r="Q930" i="1" s="1"/>
  <c r="K931" i="1"/>
  <c r="Q931" i="1" s="1"/>
  <c r="K932" i="1"/>
  <c r="Q932" i="1" s="1"/>
  <c r="K933" i="1"/>
  <c r="Q933" i="1" s="1"/>
  <c r="K934" i="1"/>
  <c r="Q934" i="1" s="1"/>
  <c r="K935" i="1"/>
  <c r="Q935" i="1" s="1"/>
  <c r="K936" i="1"/>
  <c r="Q936" i="1" s="1"/>
  <c r="K937" i="1"/>
  <c r="Q937" i="1" s="1"/>
  <c r="K938" i="1"/>
  <c r="Q938" i="1" s="1"/>
  <c r="K939" i="1"/>
  <c r="Q939" i="1" s="1"/>
  <c r="K940" i="1"/>
  <c r="Q940" i="1" s="1"/>
  <c r="K941" i="1"/>
  <c r="Q941" i="1" s="1"/>
  <c r="K942" i="1"/>
  <c r="Q942" i="1" s="1"/>
  <c r="K943" i="1"/>
  <c r="Q943" i="1" s="1"/>
  <c r="K944" i="1"/>
  <c r="Q944" i="1" s="1"/>
  <c r="K945" i="1"/>
  <c r="Q945" i="1" s="1"/>
  <c r="K946" i="1"/>
  <c r="Q946" i="1" s="1"/>
  <c r="K947" i="1"/>
  <c r="Q947" i="1" s="1"/>
  <c r="K948" i="1"/>
  <c r="Q948" i="1" s="1"/>
  <c r="K949" i="1"/>
  <c r="Q949" i="1" s="1"/>
  <c r="K950" i="1"/>
  <c r="Q950" i="1" s="1"/>
  <c r="K951" i="1"/>
  <c r="Q951" i="1" s="1"/>
  <c r="K952" i="1"/>
  <c r="Q952" i="1" s="1"/>
  <c r="K953" i="1"/>
  <c r="Q953" i="1" s="1"/>
  <c r="K954" i="1"/>
  <c r="Q954" i="1" s="1"/>
  <c r="K955" i="1"/>
  <c r="Q955" i="1" s="1"/>
  <c r="K956" i="1"/>
  <c r="Q956" i="1" s="1"/>
  <c r="K957" i="1"/>
  <c r="Q957" i="1" s="1"/>
  <c r="K958" i="1"/>
  <c r="Q958" i="1" s="1"/>
  <c r="K959" i="1"/>
  <c r="Q959" i="1" s="1"/>
  <c r="K960" i="1"/>
  <c r="Q960" i="1" s="1"/>
  <c r="K961" i="1"/>
  <c r="Q961" i="1" s="1"/>
  <c r="K962" i="1"/>
  <c r="Q962" i="1" s="1"/>
  <c r="K963" i="1"/>
  <c r="Q963" i="1" s="1"/>
  <c r="K964" i="1"/>
  <c r="Q964" i="1" s="1"/>
  <c r="K965" i="1"/>
  <c r="Q965" i="1" s="1"/>
  <c r="K966" i="1"/>
  <c r="Q966" i="1" s="1"/>
  <c r="K967" i="1"/>
  <c r="Q967" i="1" s="1"/>
  <c r="K968" i="1"/>
  <c r="Q968" i="1" s="1"/>
  <c r="K969" i="1"/>
  <c r="Q969" i="1" s="1"/>
  <c r="K970" i="1"/>
  <c r="Q970" i="1" s="1"/>
  <c r="K971" i="1"/>
  <c r="Q971" i="1" s="1"/>
  <c r="K972" i="1"/>
  <c r="Q972" i="1" s="1"/>
  <c r="K973" i="1"/>
  <c r="Q973" i="1" s="1"/>
  <c r="K974" i="1"/>
  <c r="Q974" i="1" s="1"/>
  <c r="K975" i="1"/>
  <c r="Q975" i="1" s="1"/>
  <c r="K976" i="1"/>
  <c r="Q976" i="1" s="1"/>
  <c r="K977" i="1"/>
  <c r="Q977" i="1" s="1"/>
  <c r="K978" i="1"/>
  <c r="Q978" i="1" s="1"/>
  <c r="K979" i="1"/>
  <c r="Q979" i="1" s="1"/>
  <c r="K980" i="1"/>
  <c r="Q980" i="1" s="1"/>
  <c r="K981" i="1"/>
  <c r="Q981" i="1" s="1"/>
  <c r="K982" i="1"/>
  <c r="Q982" i="1" s="1"/>
  <c r="K983" i="1"/>
  <c r="Q983" i="1" s="1"/>
  <c r="K984" i="1"/>
  <c r="Q984" i="1" s="1"/>
  <c r="K985" i="1"/>
  <c r="Q985" i="1" s="1"/>
  <c r="K986" i="1"/>
  <c r="Q986" i="1" s="1"/>
  <c r="K987" i="1"/>
  <c r="Q987" i="1" s="1"/>
  <c r="K988" i="1"/>
  <c r="Q988" i="1" s="1"/>
  <c r="K989" i="1"/>
  <c r="Q989" i="1" s="1"/>
  <c r="K990" i="1"/>
  <c r="Q990" i="1" s="1"/>
  <c r="K991" i="1"/>
  <c r="Q991" i="1" s="1"/>
  <c r="K992" i="1"/>
  <c r="Q992" i="1" s="1"/>
  <c r="K993" i="1"/>
  <c r="Q993" i="1" s="1"/>
  <c r="K994" i="1"/>
  <c r="Q994" i="1" s="1"/>
  <c r="K995" i="1"/>
  <c r="Q995" i="1" s="1"/>
  <c r="K996" i="1"/>
  <c r="Q996" i="1" s="1"/>
  <c r="K997" i="1"/>
  <c r="Q997" i="1" s="1"/>
  <c r="K998" i="1"/>
  <c r="Q998" i="1" s="1"/>
  <c r="K999" i="1"/>
  <c r="Q999" i="1" s="1"/>
  <c r="K1000" i="1"/>
  <c r="Q1000" i="1" s="1"/>
  <c r="K1001" i="1"/>
  <c r="Q1001" i="1" s="1"/>
  <c r="K1002" i="1"/>
  <c r="Q1002" i="1" s="1"/>
  <c r="K1003" i="1"/>
  <c r="Q1003" i="1" s="1"/>
  <c r="K1004" i="1"/>
  <c r="Q1004" i="1" s="1"/>
  <c r="K1005" i="1"/>
  <c r="Q1005" i="1" s="1"/>
  <c r="K1006" i="1"/>
  <c r="Q1006" i="1" s="1"/>
  <c r="K1007" i="1"/>
  <c r="Q1007" i="1" s="1"/>
  <c r="K1008" i="1"/>
  <c r="Q1008" i="1" s="1"/>
  <c r="K1009" i="1"/>
  <c r="Q1009" i="1" s="1"/>
  <c r="K1010" i="1"/>
  <c r="Q1010" i="1" s="1"/>
  <c r="K1011" i="1"/>
  <c r="Q1011" i="1" s="1"/>
  <c r="K1012" i="1"/>
  <c r="Q1012" i="1" s="1"/>
  <c r="K1013" i="1"/>
  <c r="Q1013" i="1" s="1"/>
  <c r="K1014" i="1"/>
  <c r="Q1014" i="1" s="1"/>
  <c r="K1015" i="1"/>
  <c r="Q1015" i="1" s="1"/>
  <c r="K1016" i="1"/>
  <c r="Q1016" i="1" s="1"/>
  <c r="K1017" i="1"/>
  <c r="Q1017" i="1" s="1"/>
  <c r="K1018" i="1"/>
  <c r="Q1018" i="1" s="1"/>
  <c r="K1019" i="1"/>
  <c r="Q1019" i="1" s="1"/>
  <c r="K1020" i="1"/>
  <c r="Q1020" i="1" s="1"/>
  <c r="K1021" i="1"/>
  <c r="Q1021" i="1" s="1"/>
  <c r="K1022" i="1"/>
  <c r="Q1022" i="1" s="1"/>
  <c r="K1023" i="1"/>
  <c r="Q1023" i="1" s="1"/>
  <c r="K1024" i="1"/>
  <c r="Q1024" i="1" s="1"/>
  <c r="K1025" i="1"/>
  <c r="Q1025" i="1" s="1"/>
  <c r="K1026" i="1"/>
  <c r="Q1026" i="1" s="1"/>
  <c r="K1027" i="1"/>
  <c r="Q1027" i="1" s="1"/>
  <c r="K1028" i="1"/>
  <c r="Q1028" i="1" s="1"/>
  <c r="K1029" i="1"/>
  <c r="Q1029" i="1" s="1"/>
  <c r="K1030" i="1"/>
  <c r="Q1030" i="1" s="1"/>
  <c r="K1031" i="1"/>
  <c r="Q1031" i="1" s="1"/>
  <c r="K1032" i="1"/>
  <c r="Q1032" i="1" s="1"/>
  <c r="K1033" i="1"/>
  <c r="Q1033" i="1" s="1"/>
  <c r="K1034" i="1"/>
  <c r="Q1034" i="1" s="1"/>
  <c r="K1035" i="1"/>
  <c r="Q1035" i="1" s="1"/>
  <c r="K1036" i="1"/>
  <c r="Q1036" i="1" s="1"/>
  <c r="K1037" i="1"/>
  <c r="Q1037" i="1" s="1"/>
  <c r="K1038" i="1"/>
  <c r="Q1038" i="1" s="1"/>
  <c r="K1039" i="1"/>
  <c r="Q1039" i="1" s="1"/>
  <c r="K1040" i="1"/>
  <c r="Q1040" i="1" s="1"/>
  <c r="K1041" i="1"/>
  <c r="Q1041" i="1" s="1"/>
  <c r="K1042" i="1"/>
  <c r="Q1042" i="1" s="1"/>
  <c r="K1043" i="1"/>
  <c r="Q1043" i="1" s="1"/>
  <c r="K1044" i="1"/>
  <c r="Q1044" i="1" s="1"/>
  <c r="K1045" i="1"/>
  <c r="Q1045" i="1" s="1"/>
  <c r="K1046" i="1"/>
  <c r="Q1046" i="1" s="1"/>
  <c r="K1047" i="1"/>
  <c r="Q1047" i="1" s="1"/>
  <c r="K1048" i="1"/>
  <c r="Q1048" i="1" s="1"/>
  <c r="K1049" i="1"/>
  <c r="Q1049" i="1" s="1"/>
  <c r="K1050" i="1"/>
  <c r="Q1050" i="1" s="1"/>
  <c r="K1051" i="1"/>
  <c r="Q1051" i="1" s="1"/>
  <c r="K1052" i="1"/>
  <c r="Q1052" i="1" s="1"/>
  <c r="K1053" i="1"/>
  <c r="Q1053" i="1" s="1"/>
  <c r="K1054" i="1"/>
  <c r="Q1054" i="1" s="1"/>
  <c r="K1055" i="1"/>
  <c r="Q1055" i="1" s="1"/>
  <c r="K1056" i="1"/>
  <c r="Q1056" i="1" s="1"/>
  <c r="K1057" i="1"/>
  <c r="Q1057" i="1" s="1"/>
  <c r="K1058" i="1"/>
  <c r="Q1058" i="1" s="1"/>
  <c r="K1059" i="1"/>
  <c r="Q1059" i="1" s="1"/>
  <c r="K1060" i="1"/>
  <c r="Q1060" i="1" s="1"/>
  <c r="K1061" i="1"/>
  <c r="Q1061" i="1" s="1"/>
  <c r="K1062" i="1"/>
  <c r="Q1062" i="1" s="1"/>
  <c r="K1063" i="1"/>
  <c r="Q1063" i="1" s="1"/>
  <c r="K1064" i="1"/>
  <c r="Q1064" i="1" s="1"/>
  <c r="K1065" i="1"/>
  <c r="Q1065" i="1" s="1"/>
  <c r="K1066" i="1"/>
  <c r="Q1066" i="1" s="1"/>
  <c r="K1067" i="1"/>
  <c r="Q1067" i="1" s="1"/>
  <c r="K1068" i="1"/>
  <c r="Q1068" i="1" s="1"/>
  <c r="K1069" i="1"/>
  <c r="Q1069" i="1" s="1"/>
  <c r="K1070" i="1"/>
  <c r="Q1070" i="1" s="1"/>
  <c r="K1071" i="1"/>
  <c r="Q1071" i="1" s="1"/>
  <c r="K1072" i="1"/>
  <c r="Q1072" i="1" s="1"/>
  <c r="K1073" i="1"/>
  <c r="Q1073" i="1" s="1"/>
  <c r="K1074" i="1"/>
  <c r="Q1074" i="1" s="1"/>
  <c r="K1075" i="1"/>
  <c r="Q1075" i="1" s="1"/>
  <c r="K1076" i="1"/>
  <c r="Q1076" i="1" s="1"/>
  <c r="K1077" i="1"/>
  <c r="Q1077" i="1" s="1"/>
  <c r="K1078" i="1"/>
  <c r="Q1078" i="1" s="1"/>
  <c r="K1079" i="1"/>
  <c r="Q1079" i="1" s="1"/>
  <c r="K1080" i="1"/>
  <c r="Q1080" i="1" s="1"/>
  <c r="K1081" i="1"/>
  <c r="Q1081" i="1" s="1"/>
  <c r="K1082" i="1"/>
  <c r="Q1082" i="1" s="1"/>
  <c r="K1083" i="1"/>
  <c r="Q1083" i="1" s="1"/>
  <c r="K1084" i="1"/>
  <c r="Q1084" i="1" s="1"/>
  <c r="K1085" i="1"/>
  <c r="Q1085" i="1" s="1"/>
  <c r="K1086" i="1"/>
  <c r="Q1086" i="1" s="1"/>
  <c r="K1087" i="1"/>
  <c r="Q1087" i="1" s="1"/>
  <c r="K1088" i="1"/>
  <c r="Q1088" i="1" s="1"/>
  <c r="K1089" i="1"/>
  <c r="Q1089" i="1" s="1"/>
  <c r="K1090" i="1"/>
  <c r="Q1090" i="1" s="1"/>
  <c r="K1091" i="1"/>
  <c r="Q1091" i="1" s="1"/>
  <c r="K1092" i="1"/>
  <c r="Q1092" i="1" s="1"/>
  <c r="K1093" i="1"/>
  <c r="Q1093" i="1" s="1"/>
  <c r="K1094" i="1"/>
  <c r="Q1094" i="1" s="1"/>
  <c r="K1095" i="1"/>
  <c r="Q1095" i="1" s="1"/>
  <c r="K1096" i="1"/>
  <c r="Q1096" i="1" s="1"/>
  <c r="K1097" i="1"/>
  <c r="Q1097" i="1" s="1"/>
  <c r="K1098" i="1"/>
  <c r="Q1098" i="1" s="1"/>
  <c r="K1099" i="1"/>
  <c r="Q1099" i="1" s="1"/>
  <c r="K1100" i="1"/>
  <c r="Q1100" i="1" s="1"/>
  <c r="K1101" i="1"/>
  <c r="Q1101" i="1" s="1"/>
  <c r="K1102" i="1"/>
  <c r="Q1102" i="1" s="1"/>
  <c r="K1103" i="1"/>
  <c r="Q1103" i="1" s="1"/>
  <c r="K1104" i="1"/>
  <c r="Q1104" i="1" s="1"/>
  <c r="K1105" i="1"/>
  <c r="Q1105" i="1" s="1"/>
  <c r="K1106" i="1"/>
  <c r="Q1106" i="1" s="1"/>
  <c r="K1107" i="1"/>
  <c r="Q1107" i="1" s="1"/>
  <c r="K1108" i="1"/>
  <c r="Q1108" i="1" s="1"/>
  <c r="K1109" i="1"/>
  <c r="Q1109" i="1" s="1"/>
  <c r="K1110" i="1"/>
  <c r="Q1110" i="1" s="1"/>
  <c r="K1111" i="1"/>
  <c r="Q1111" i="1" s="1"/>
  <c r="K1112" i="1"/>
  <c r="Q1112" i="1" s="1"/>
  <c r="K1113" i="1"/>
  <c r="Q1113" i="1" s="1"/>
  <c r="K1114" i="1"/>
  <c r="Q1114" i="1" s="1"/>
  <c r="K1115" i="1"/>
  <c r="Q1115" i="1" s="1"/>
  <c r="K1116" i="1"/>
  <c r="Q1116" i="1" s="1"/>
  <c r="K1117" i="1"/>
  <c r="Q1117" i="1" s="1"/>
  <c r="K1118" i="1"/>
  <c r="Q1118" i="1" s="1"/>
  <c r="K1119" i="1"/>
  <c r="Q1119" i="1" s="1"/>
  <c r="K1120" i="1"/>
  <c r="Q1120" i="1" s="1"/>
  <c r="K1121" i="1"/>
  <c r="Q1121" i="1" s="1"/>
  <c r="K1122" i="1"/>
  <c r="Q1122" i="1" s="1"/>
  <c r="K1123" i="1"/>
  <c r="Q1123" i="1" s="1"/>
  <c r="K1124" i="1"/>
  <c r="Q1124" i="1" s="1"/>
  <c r="K1125" i="1"/>
  <c r="Q1125" i="1" s="1"/>
  <c r="K1126" i="1"/>
  <c r="Q1126" i="1" s="1"/>
  <c r="K1127" i="1"/>
  <c r="Q1127" i="1" s="1"/>
  <c r="K1128" i="1"/>
  <c r="Q1128" i="1" s="1"/>
  <c r="K1129" i="1"/>
  <c r="Q1129" i="1" s="1"/>
  <c r="K1130" i="1"/>
  <c r="Q1130" i="1" s="1"/>
  <c r="K1131" i="1"/>
  <c r="Q1131" i="1" s="1"/>
  <c r="K1132" i="1"/>
  <c r="Q1132" i="1" s="1"/>
  <c r="K1133" i="1"/>
  <c r="Q1133" i="1" s="1"/>
  <c r="K1134" i="1"/>
  <c r="Q1134" i="1" s="1"/>
  <c r="K1135" i="1"/>
  <c r="Q1135" i="1" s="1"/>
  <c r="K1136" i="1"/>
  <c r="Q1136" i="1" s="1"/>
  <c r="K1137" i="1"/>
  <c r="Q1137" i="1" s="1"/>
  <c r="K1138" i="1"/>
  <c r="Q1138" i="1" s="1"/>
  <c r="K1139" i="1"/>
  <c r="Q1139" i="1" s="1"/>
  <c r="K1140" i="1"/>
  <c r="Q1140" i="1" s="1"/>
  <c r="K1141" i="1"/>
  <c r="Q1141" i="1" s="1"/>
  <c r="K1142" i="1"/>
  <c r="Q1142" i="1" s="1"/>
  <c r="K1143" i="1"/>
  <c r="Q1143" i="1" s="1"/>
  <c r="K1144" i="1"/>
  <c r="Q1144" i="1" s="1"/>
  <c r="K1145" i="1"/>
  <c r="Q1145" i="1" s="1"/>
  <c r="K1146" i="1"/>
  <c r="Q1146" i="1" s="1"/>
  <c r="K1147" i="1"/>
  <c r="Q1147" i="1" s="1"/>
  <c r="K1148" i="1"/>
  <c r="Q1148" i="1" s="1"/>
  <c r="K1149" i="1"/>
  <c r="Q1149" i="1" s="1"/>
  <c r="K1150" i="1"/>
  <c r="Q1150" i="1" s="1"/>
  <c r="K1151" i="1"/>
  <c r="Q1151" i="1" s="1"/>
  <c r="K1152" i="1"/>
  <c r="Q1152" i="1" s="1"/>
  <c r="K1153" i="1"/>
  <c r="Q1153" i="1" s="1"/>
  <c r="K1154" i="1"/>
  <c r="Q1154" i="1" s="1"/>
  <c r="K1155" i="1"/>
  <c r="Q1155" i="1" s="1"/>
  <c r="K1156" i="1"/>
  <c r="Q1156" i="1" s="1"/>
  <c r="K1157" i="1"/>
  <c r="Q1157" i="1" s="1"/>
  <c r="K1158" i="1"/>
  <c r="Q1158" i="1" s="1"/>
  <c r="K1159" i="1"/>
  <c r="Q1159" i="1" s="1"/>
  <c r="K1160" i="1"/>
  <c r="Q1160" i="1" s="1"/>
  <c r="K1161" i="1"/>
  <c r="Q1161" i="1" s="1"/>
  <c r="K1162" i="1"/>
  <c r="Q1162" i="1" s="1"/>
  <c r="K1163" i="1"/>
  <c r="Q1163" i="1" s="1"/>
  <c r="K1164" i="1"/>
  <c r="Q1164" i="1" s="1"/>
  <c r="K1165" i="1"/>
  <c r="Q1165" i="1" s="1"/>
  <c r="K1166" i="1"/>
  <c r="Q1166" i="1" s="1"/>
  <c r="K1167" i="1"/>
  <c r="Q1167" i="1" s="1"/>
  <c r="K1168" i="1"/>
  <c r="Q1168" i="1" s="1"/>
  <c r="K1169" i="1"/>
  <c r="Q1169" i="1" s="1"/>
  <c r="K1170" i="1"/>
  <c r="Q1170" i="1" s="1"/>
  <c r="K1171" i="1"/>
  <c r="Q1171" i="1" s="1"/>
  <c r="K1172" i="1"/>
  <c r="Q1172" i="1" s="1"/>
  <c r="K1173" i="1"/>
  <c r="Q1173" i="1" s="1"/>
  <c r="K1174" i="1"/>
  <c r="Q1174" i="1" s="1"/>
  <c r="K1175" i="1"/>
  <c r="Q1175" i="1" s="1"/>
  <c r="K1176" i="1"/>
  <c r="Q1176" i="1" s="1"/>
  <c r="K1177" i="1"/>
  <c r="Q1177" i="1" s="1"/>
  <c r="K1178" i="1"/>
  <c r="Q1178" i="1" s="1"/>
  <c r="K1179" i="1"/>
  <c r="Q1179" i="1" s="1"/>
  <c r="K1180" i="1"/>
  <c r="Q1180" i="1" s="1"/>
  <c r="K1181" i="1"/>
  <c r="Q1181" i="1" s="1"/>
  <c r="K1182" i="1"/>
  <c r="Q1182" i="1" s="1"/>
  <c r="K1183" i="1"/>
  <c r="Q1183" i="1" s="1"/>
  <c r="K1184" i="1"/>
  <c r="Q1184" i="1" s="1"/>
  <c r="K1185" i="1"/>
  <c r="Q1185" i="1" s="1"/>
  <c r="K1186" i="1"/>
  <c r="Q1186" i="1" s="1"/>
  <c r="K1187" i="1"/>
  <c r="Q1187" i="1" s="1"/>
  <c r="K1188" i="1"/>
  <c r="Q1188" i="1" s="1"/>
  <c r="K1189" i="1"/>
  <c r="Q1189" i="1" s="1"/>
  <c r="K1190" i="1"/>
  <c r="Q1190" i="1" s="1"/>
  <c r="K1191" i="1"/>
  <c r="Q1191" i="1" s="1"/>
  <c r="K1192" i="1"/>
  <c r="Q1192" i="1" s="1"/>
  <c r="K1193" i="1"/>
  <c r="Q1193" i="1" s="1"/>
  <c r="K1194" i="1"/>
  <c r="Q1194" i="1" s="1"/>
  <c r="K1195" i="1"/>
  <c r="Q1195" i="1" s="1"/>
  <c r="K1196" i="1"/>
  <c r="Q1196" i="1" s="1"/>
  <c r="K1197" i="1"/>
  <c r="Q1197" i="1" s="1"/>
  <c r="K1198" i="1"/>
  <c r="Q1198" i="1" s="1"/>
  <c r="K1199" i="1"/>
  <c r="Q1199" i="1" s="1"/>
  <c r="K1200" i="1"/>
  <c r="Q1200" i="1" s="1"/>
  <c r="K1201" i="1"/>
  <c r="Q1201" i="1" s="1"/>
  <c r="K1202" i="1"/>
  <c r="Q1202" i="1" s="1"/>
  <c r="K1203" i="1"/>
  <c r="Q1203" i="1" s="1"/>
  <c r="K1204" i="1"/>
  <c r="Q1204" i="1" s="1"/>
  <c r="K1205" i="1"/>
  <c r="Q1205" i="1" s="1"/>
  <c r="K1206" i="1"/>
  <c r="Q1206" i="1" s="1"/>
  <c r="K1207" i="1"/>
  <c r="Q1207" i="1" s="1"/>
  <c r="K1208" i="1"/>
  <c r="Q1208" i="1" s="1"/>
  <c r="K1209" i="1"/>
  <c r="Q1209" i="1" s="1"/>
  <c r="K1210" i="1"/>
  <c r="Q1210" i="1" s="1"/>
  <c r="K1211" i="1"/>
  <c r="Q1211" i="1" s="1"/>
  <c r="K1212" i="1"/>
  <c r="Q1212" i="1" s="1"/>
  <c r="K1213" i="1"/>
  <c r="Q1213" i="1" s="1"/>
  <c r="K1214" i="1"/>
  <c r="Q1214" i="1" s="1"/>
  <c r="K1215" i="1"/>
  <c r="Q1215" i="1" s="1"/>
  <c r="K1216" i="1"/>
  <c r="Q1216" i="1" s="1"/>
  <c r="K1217" i="1"/>
  <c r="Q1217" i="1" s="1"/>
  <c r="K1218" i="1"/>
  <c r="Q1218" i="1" s="1"/>
  <c r="K1219" i="1"/>
  <c r="Q1219" i="1" s="1"/>
  <c r="K1220" i="1"/>
  <c r="Q1220" i="1" s="1"/>
  <c r="K1221" i="1"/>
  <c r="Q1221" i="1" s="1"/>
  <c r="K1222" i="1"/>
  <c r="Q1222" i="1" s="1"/>
  <c r="K1223" i="1"/>
  <c r="Q1223" i="1" s="1"/>
  <c r="K1224" i="1"/>
  <c r="Q1224" i="1" s="1"/>
  <c r="K1225" i="1"/>
  <c r="Q1225" i="1" s="1"/>
  <c r="K1226" i="1"/>
  <c r="Q1226" i="1" s="1"/>
  <c r="K1227" i="1"/>
  <c r="Q1227" i="1" s="1"/>
  <c r="K1228" i="1"/>
  <c r="Q1228" i="1" s="1"/>
  <c r="K1229" i="1"/>
  <c r="Q1229" i="1" s="1"/>
  <c r="K1230" i="1"/>
  <c r="Q1230" i="1" s="1"/>
  <c r="K1231" i="1"/>
  <c r="Q1231" i="1" s="1"/>
  <c r="K1232" i="1"/>
  <c r="Q1232" i="1" s="1"/>
  <c r="K1233" i="1"/>
  <c r="Q1233" i="1" s="1"/>
  <c r="K1234" i="1"/>
  <c r="Q1234" i="1" s="1"/>
  <c r="K1235" i="1"/>
  <c r="Q1235" i="1" s="1"/>
  <c r="K1236" i="1"/>
  <c r="Q1236" i="1" s="1"/>
  <c r="K1237" i="1"/>
  <c r="Q1237" i="1" s="1"/>
  <c r="K1238" i="1"/>
  <c r="Q1238" i="1" s="1"/>
  <c r="K1239" i="1"/>
  <c r="Q1239" i="1" s="1"/>
  <c r="K1240" i="1"/>
  <c r="Q1240" i="1" s="1"/>
  <c r="K1241" i="1"/>
  <c r="Q1241" i="1" s="1"/>
  <c r="K1242" i="1"/>
  <c r="Q1242" i="1" s="1"/>
  <c r="K1243" i="1"/>
  <c r="Q1243" i="1" s="1"/>
  <c r="K1244" i="1"/>
  <c r="Q1244" i="1" s="1"/>
  <c r="K1245" i="1"/>
  <c r="Q1245" i="1" s="1"/>
  <c r="K1246" i="1"/>
  <c r="Q1246" i="1" s="1"/>
  <c r="K1247" i="1"/>
  <c r="Q1247" i="1" s="1"/>
  <c r="K1248" i="1"/>
  <c r="Q1248" i="1" s="1"/>
  <c r="K1249" i="1"/>
  <c r="Q1249" i="1" s="1"/>
  <c r="K1250" i="1"/>
  <c r="Q1250" i="1" s="1"/>
  <c r="K1251" i="1"/>
  <c r="Q1251" i="1" s="1"/>
  <c r="K1252" i="1"/>
  <c r="Q1252" i="1" s="1"/>
  <c r="K1253" i="1"/>
  <c r="Q1253" i="1" s="1"/>
  <c r="K1254" i="1"/>
  <c r="Q1254" i="1" s="1"/>
  <c r="K1255" i="1"/>
  <c r="Q1255" i="1" s="1"/>
  <c r="K1256" i="1"/>
  <c r="Q1256" i="1" s="1"/>
  <c r="K1257" i="1"/>
  <c r="Q1257" i="1" s="1"/>
  <c r="K1258" i="1"/>
  <c r="Q1258" i="1" s="1"/>
  <c r="K1259" i="1"/>
  <c r="Q1259" i="1" s="1"/>
  <c r="K1260" i="1"/>
  <c r="Q1260" i="1" s="1"/>
  <c r="K1261" i="1"/>
  <c r="Q1261" i="1" s="1"/>
  <c r="K1262" i="1"/>
  <c r="Q1262" i="1" s="1"/>
  <c r="K1263" i="1"/>
  <c r="Q1263" i="1" s="1"/>
  <c r="K1264" i="1"/>
  <c r="Q1264" i="1" s="1"/>
  <c r="K1265" i="1"/>
  <c r="Q1265" i="1" s="1"/>
  <c r="K1266" i="1"/>
  <c r="Q1266" i="1" s="1"/>
  <c r="K1267" i="1"/>
  <c r="Q1267" i="1" s="1"/>
  <c r="K1268" i="1"/>
  <c r="Q1268" i="1" s="1"/>
  <c r="K1269" i="1"/>
  <c r="Q1269" i="1" s="1"/>
  <c r="K1270" i="1"/>
  <c r="Q1270" i="1" s="1"/>
  <c r="K1271" i="1"/>
  <c r="Q1271" i="1" s="1"/>
  <c r="K1272" i="1"/>
  <c r="Q1272" i="1" s="1"/>
  <c r="K1273" i="1"/>
  <c r="Q1273" i="1" s="1"/>
  <c r="K1274" i="1"/>
  <c r="Q1274" i="1" s="1"/>
  <c r="K1275" i="1"/>
  <c r="Q1275" i="1" s="1"/>
  <c r="K1276" i="1"/>
  <c r="Q1276" i="1" s="1"/>
  <c r="K1277" i="1"/>
  <c r="Q1277" i="1" s="1"/>
  <c r="K1278" i="1"/>
  <c r="Q1278" i="1" s="1"/>
  <c r="K1279" i="1"/>
  <c r="Q1279" i="1" s="1"/>
  <c r="K1280" i="1"/>
  <c r="Q1280" i="1" s="1"/>
  <c r="K1281" i="1"/>
  <c r="Q1281" i="1" s="1"/>
  <c r="K1282" i="1"/>
  <c r="Q1282" i="1" s="1"/>
  <c r="K1283" i="1"/>
  <c r="Q1283" i="1" s="1"/>
  <c r="K1284" i="1"/>
  <c r="Q1284" i="1" s="1"/>
  <c r="K1285" i="1"/>
  <c r="Q1285" i="1" s="1"/>
  <c r="K1286" i="1"/>
  <c r="Q1286" i="1" s="1"/>
  <c r="K1287" i="1"/>
  <c r="Q1287" i="1" s="1"/>
  <c r="K1288" i="1"/>
  <c r="Q1288" i="1" s="1"/>
  <c r="K1289" i="1"/>
  <c r="Q1289" i="1" s="1"/>
  <c r="K1290" i="1"/>
  <c r="Q1290" i="1" s="1"/>
  <c r="K1291" i="1"/>
  <c r="Q1291" i="1" s="1"/>
  <c r="K1292" i="1"/>
  <c r="Q1292" i="1" s="1"/>
  <c r="K1293" i="1"/>
  <c r="Q1293" i="1" s="1"/>
  <c r="K1294" i="1"/>
  <c r="Q1294" i="1" s="1"/>
  <c r="K1295" i="1"/>
  <c r="Q1295" i="1" s="1"/>
  <c r="K1296" i="1"/>
  <c r="Q1296" i="1" s="1"/>
  <c r="K1297" i="1"/>
  <c r="Q1297" i="1" s="1"/>
  <c r="K1298" i="1"/>
  <c r="Q1298" i="1" s="1"/>
  <c r="K1299" i="1"/>
  <c r="Q1299" i="1" s="1"/>
  <c r="K1300" i="1"/>
  <c r="Q1300" i="1" s="1"/>
  <c r="K1301" i="1"/>
  <c r="Q1301" i="1" s="1"/>
  <c r="K1302" i="1"/>
  <c r="Q1302" i="1" s="1"/>
  <c r="K1303" i="1"/>
  <c r="Q1303" i="1" s="1"/>
  <c r="K1304" i="1"/>
  <c r="Q1304" i="1" s="1"/>
  <c r="K1305" i="1"/>
  <c r="Q1305" i="1" s="1"/>
  <c r="K1306" i="1"/>
  <c r="Q1306" i="1" s="1"/>
  <c r="K1307" i="1"/>
  <c r="Q1307" i="1" s="1"/>
  <c r="K1308" i="1"/>
  <c r="Q1308" i="1" s="1"/>
  <c r="K1309" i="1"/>
  <c r="Q1309" i="1" s="1"/>
  <c r="K1310" i="1"/>
  <c r="Q1310" i="1" s="1"/>
  <c r="K1311" i="1"/>
  <c r="Q1311" i="1" s="1"/>
  <c r="K1312" i="1"/>
  <c r="Q1312" i="1" s="1"/>
  <c r="K1313" i="1"/>
  <c r="Q1313" i="1" s="1"/>
  <c r="K1314" i="1"/>
  <c r="Q1314" i="1" s="1"/>
  <c r="K1315" i="1"/>
  <c r="Q1315" i="1" s="1"/>
  <c r="K1316" i="1"/>
  <c r="Q1316" i="1" s="1"/>
  <c r="K1317" i="1"/>
  <c r="Q1317" i="1" s="1"/>
  <c r="K1318" i="1"/>
  <c r="Q1318" i="1" s="1"/>
  <c r="K1319" i="1"/>
  <c r="Q1319" i="1" s="1"/>
  <c r="K1320" i="1"/>
  <c r="Q1320" i="1" s="1"/>
  <c r="K1321" i="1"/>
  <c r="Q1321" i="1" s="1"/>
  <c r="K1322" i="1"/>
  <c r="Q1322" i="1" s="1"/>
  <c r="K1323" i="1"/>
  <c r="Q1323" i="1" s="1"/>
  <c r="K1324" i="1"/>
  <c r="Q1324" i="1" s="1"/>
  <c r="K1325" i="1"/>
  <c r="Q1325" i="1" s="1"/>
  <c r="K1326" i="1"/>
  <c r="Q1326" i="1" s="1"/>
  <c r="K1327" i="1"/>
  <c r="Q1327" i="1" s="1"/>
  <c r="K1328" i="1"/>
  <c r="Q1328" i="1" s="1"/>
  <c r="K1329" i="1"/>
  <c r="Q1329" i="1" s="1"/>
  <c r="K1330" i="1"/>
  <c r="Q1330" i="1" s="1"/>
  <c r="K1331" i="1"/>
  <c r="Q1331" i="1" s="1"/>
  <c r="K1332" i="1"/>
  <c r="Q1332" i="1" s="1"/>
  <c r="K1333" i="1"/>
  <c r="Q1333" i="1" s="1"/>
  <c r="K1334" i="1"/>
  <c r="Q1334" i="1" s="1"/>
  <c r="K1335" i="1"/>
  <c r="Q1335" i="1" s="1"/>
  <c r="K1336" i="1"/>
  <c r="Q1336" i="1" s="1"/>
  <c r="K1337" i="1"/>
  <c r="Q1337" i="1" s="1"/>
  <c r="K1338" i="1"/>
  <c r="Q1338" i="1" s="1"/>
  <c r="K1339" i="1"/>
  <c r="Q1339" i="1" s="1"/>
  <c r="K1340" i="1"/>
  <c r="Q1340" i="1" s="1"/>
  <c r="K1341" i="1"/>
  <c r="Q1341" i="1" s="1"/>
  <c r="K1342" i="1"/>
  <c r="Q1342" i="1" s="1"/>
  <c r="K1343" i="1"/>
  <c r="Q1343" i="1" s="1"/>
  <c r="K1344" i="1"/>
  <c r="Q1344" i="1" s="1"/>
  <c r="K1345" i="1"/>
  <c r="Q1345" i="1" s="1"/>
  <c r="K1346" i="1"/>
  <c r="Q1346" i="1" s="1"/>
  <c r="K1347" i="1"/>
  <c r="Q1347" i="1" s="1"/>
  <c r="K1348" i="1"/>
  <c r="Q1348" i="1" s="1"/>
  <c r="K1349" i="1"/>
  <c r="Q1349" i="1" s="1"/>
  <c r="K1350" i="1"/>
  <c r="Q1350" i="1" s="1"/>
  <c r="K1351" i="1"/>
  <c r="Q1351" i="1" s="1"/>
  <c r="K1352" i="1"/>
  <c r="Q1352" i="1" s="1"/>
  <c r="K1353" i="1"/>
  <c r="Q1353" i="1" s="1"/>
  <c r="K1354" i="1"/>
  <c r="Q1354" i="1" s="1"/>
  <c r="K1355" i="1"/>
  <c r="Q1355" i="1" s="1"/>
  <c r="K1356" i="1"/>
  <c r="Q1356" i="1" s="1"/>
  <c r="K1357" i="1"/>
  <c r="Q1357" i="1" s="1"/>
  <c r="K1358" i="1"/>
  <c r="Q1358" i="1" s="1"/>
  <c r="K1359" i="1"/>
  <c r="Q1359" i="1" s="1"/>
  <c r="K1360" i="1"/>
  <c r="Q1360" i="1" s="1"/>
  <c r="K1361" i="1"/>
  <c r="Q1361" i="1" s="1"/>
  <c r="K1362" i="1"/>
  <c r="Q1362" i="1" s="1"/>
  <c r="K1363" i="1"/>
  <c r="Q1363" i="1" s="1"/>
  <c r="K1364" i="1"/>
  <c r="Q1364" i="1" s="1"/>
  <c r="K1365" i="1"/>
  <c r="Q1365" i="1" s="1"/>
  <c r="K1366" i="1"/>
  <c r="Q1366" i="1" s="1"/>
  <c r="K1367" i="1"/>
  <c r="Q1367" i="1" s="1"/>
  <c r="K1368" i="1"/>
  <c r="Q1368" i="1" s="1"/>
  <c r="K1369" i="1"/>
  <c r="Q1369" i="1" s="1"/>
  <c r="K1370" i="1"/>
  <c r="Q1370" i="1" s="1"/>
  <c r="K1371" i="1"/>
  <c r="Q1371" i="1" s="1"/>
  <c r="K1372" i="1"/>
  <c r="Q1372" i="1" s="1"/>
  <c r="K1373" i="1"/>
  <c r="Q1373" i="1" s="1"/>
  <c r="K1374" i="1"/>
  <c r="Q1374" i="1" s="1"/>
  <c r="K1375" i="1"/>
  <c r="Q1375" i="1" s="1"/>
  <c r="K1376" i="1"/>
  <c r="Q1376" i="1" s="1"/>
  <c r="K1377" i="1"/>
  <c r="Q1377" i="1" s="1"/>
  <c r="K1378" i="1"/>
  <c r="Q1378" i="1" s="1"/>
  <c r="K1379" i="1"/>
  <c r="Q1379" i="1" s="1"/>
  <c r="K1380" i="1"/>
  <c r="Q1380" i="1" s="1"/>
  <c r="K1381" i="1"/>
  <c r="Q1381" i="1" s="1"/>
  <c r="K1382" i="1"/>
  <c r="Q1382" i="1" s="1"/>
  <c r="K1383" i="1"/>
  <c r="Q1383" i="1" s="1"/>
  <c r="K1384" i="1"/>
  <c r="Q1384" i="1" s="1"/>
  <c r="K1385" i="1"/>
  <c r="Q1385" i="1" s="1"/>
  <c r="K1386" i="1"/>
  <c r="Q1386" i="1" s="1"/>
  <c r="K1387" i="1"/>
  <c r="Q1387" i="1" s="1"/>
  <c r="K1388" i="1"/>
  <c r="Q1388" i="1" s="1"/>
  <c r="K1389" i="1"/>
  <c r="Q1389" i="1" s="1"/>
  <c r="K1390" i="1"/>
  <c r="Q1390" i="1" s="1"/>
  <c r="K1391" i="1"/>
  <c r="Q1391" i="1" s="1"/>
  <c r="K1392" i="1"/>
  <c r="Q1392" i="1" s="1"/>
  <c r="K1393" i="1"/>
  <c r="Q1393" i="1" s="1"/>
  <c r="K1394" i="1"/>
  <c r="Q1394" i="1" s="1"/>
  <c r="K1395" i="1"/>
  <c r="Q1395" i="1" s="1"/>
  <c r="K1396" i="1"/>
  <c r="Q1396" i="1" s="1"/>
  <c r="K1397" i="1"/>
  <c r="Q1397" i="1" s="1"/>
  <c r="K1398" i="1"/>
  <c r="Q1398" i="1" s="1"/>
  <c r="K1399" i="1"/>
  <c r="Q1399" i="1" s="1"/>
  <c r="K1400" i="1"/>
  <c r="Q1400" i="1" s="1"/>
  <c r="K1401" i="1"/>
  <c r="Q1401" i="1" s="1"/>
  <c r="K1402" i="1"/>
  <c r="Q1402" i="1" s="1"/>
  <c r="K1403" i="1"/>
  <c r="Q1403" i="1" s="1"/>
  <c r="K1404" i="1"/>
  <c r="Q1404" i="1" s="1"/>
  <c r="K1405" i="1"/>
  <c r="Q1405" i="1" s="1"/>
  <c r="K1406" i="1"/>
  <c r="Q1406" i="1" s="1"/>
  <c r="K1407" i="1"/>
  <c r="Q1407" i="1" s="1"/>
  <c r="K1408" i="1"/>
  <c r="Q1408" i="1" s="1"/>
  <c r="K1409" i="1"/>
  <c r="Q1409" i="1" s="1"/>
  <c r="K1410" i="1"/>
  <c r="Q1410" i="1" s="1"/>
  <c r="K1411" i="1"/>
  <c r="Q1411" i="1" s="1"/>
  <c r="K1412" i="1"/>
  <c r="Q1412" i="1" s="1"/>
  <c r="K1413" i="1"/>
  <c r="Q1413" i="1" s="1"/>
  <c r="K1414" i="1"/>
  <c r="Q1414" i="1" s="1"/>
  <c r="K1415" i="1"/>
  <c r="Q1415" i="1" s="1"/>
  <c r="K1416" i="1"/>
  <c r="Q1416" i="1" s="1"/>
  <c r="K1417" i="1"/>
  <c r="Q1417" i="1" s="1"/>
  <c r="K1418" i="1"/>
  <c r="Q1418" i="1" s="1"/>
  <c r="K1419" i="1"/>
  <c r="Q1419" i="1" s="1"/>
  <c r="K1420" i="1"/>
  <c r="Q1420" i="1" s="1"/>
  <c r="K1421" i="1"/>
  <c r="Q1421" i="1" s="1"/>
  <c r="K1422" i="1"/>
  <c r="Q1422" i="1" s="1"/>
  <c r="K1423" i="1"/>
  <c r="Q1423" i="1" s="1"/>
  <c r="K1424" i="1"/>
  <c r="Q1424" i="1" s="1"/>
  <c r="K1425" i="1"/>
  <c r="Q1425" i="1" s="1"/>
  <c r="K1426" i="1"/>
  <c r="Q1426" i="1" s="1"/>
  <c r="K1427" i="1"/>
  <c r="Q1427" i="1" s="1"/>
  <c r="K1428" i="1"/>
  <c r="Q1428" i="1" s="1"/>
  <c r="K1429" i="1"/>
  <c r="Q1429" i="1" s="1"/>
  <c r="K1430" i="1"/>
  <c r="Q1430" i="1" s="1"/>
  <c r="K1431" i="1"/>
  <c r="Q1431" i="1" s="1"/>
  <c r="K1432" i="1"/>
  <c r="Q1432" i="1" s="1"/>
  <c r="K1433" i="1"/>
  <c r="Q1433" i="1" s="1"/>
  <c r="K1434" i="1"/>
  <c r="Q1434" i="1" s="1"/>
  <c r="K1435" i="1"/>
  <c r="Q1435" i="1" s="1"/>
  <c r="K1436" i="1"/>
  <c r="Q1436" i="1" s="1"/>
  <c r="K1437" i="1"/>
  <c r="Q1437" i="1" s="1"/>
  <c r="K1438" i="1"/>
  <c r="Q1438" i="1" s="1"/>
  <c r="K1439" i="1"/>
  <c r="Q1439" i="1" s="1"/>
  <c r="K1440" i="1"/>
  <c r="Q1440" i="1" s="1"/>
  <c r="K1441" i="1"/>
  <c r="Q1441" i="1" s="1"/>
  <c r="K1442" i="1"/>
  <c r="Q1442" i="1" s="1"/>
  <c r="K1443" i="1"/>
  <c r="Q1443" i="1" s="1"/>
  <c r="K1444" i="1"/>
  <c r="Q1444" i="1" s="1"/>
  <c r="K1445" i="1"/>
  <c r="Q1445" i="1" s="1"/>
  <c r="K1446" i="1"/>
  <c r="Q1446" i="1" s="1"/>
  <c r="K1447" i="1"/>
  <c r="Q1447" i="1" s="1"/>
  <c r="K1448" i="1"/>
  <c r="Q1448" i="1" s="1"/>
  <c r="K1449" i="1"/>
  <c r="Q1449" i="1" s="1"/>
  <c r="K1450" i="1"/>
  <c r="Q1450" i="1" s="1"/>
  <c r="K1451" i="1"/>
  <c r="Q1451" i="1" s="1"/>
  <c r="K1452" i="1"/>
  <c r="Q1452" i="1" s="1"/>
  <c r="K1453" i="1"/>
  <c r="Q1453" i="1" s="1"/>
  <c r="K1454" i="1"/>
  <c r="Q1454" i="1" s="1"/>
  <c r="K1455" i="1"/>
  <c r="Q1455" i="1" s="1"/>
  <c r="K1456" i="1"/>
  <c r="Q1456" i="1" s="1"/>
  <c r="K1457" i="1"/>
  <c r="Q1457" i="1" s="1"/>
  <c r="K1458" i="1"/>
  <c r="Q1458" i="1" s="1"/>
  <c r="K1459" i="1"/>
  <c r="Q1459" i="1" s="1"/>
  <c r="K1460" i="1"/>
  <c r="Q1460" i="1" s="1"/>
  <c r="K1461" i="1"/>
  <c r="Q1461" i="1" s="1"/>
  <c r="K1462" i="1"/>
  <c r="Q1462" i="1" s="1"/>
  <c r="K1463" i="1"/>
  <c r="Q1463" i="1" s="1"/>
  <c r="K1464" i="1"/>
  <c r="Q1464" i="1" s="1"/>
  <c r="K1465" i="1"/>
  <c r="Q1465" i="1" s="1"/>
  <c r="K1466" i="1"/>
  <c r="Q1466" i="1" s="1"/>
  <c r="K1467" i="1"/>
  <c r="Q1467" i="1" s="1"/>
  <c r="K1468" i="1"/>
  <c r="Q1468" i="1" s="1"/>
  <c r="K1469" i="1"/>
  <c r="Q1469" i="1" s="1"/>
  <c r="K1470" i="1"/>
  <c r="Q1470" i="1" s="1"/>
  <c r="K1471" i="1"/>
  <c r="Q1471" i="1" s="1"/>
  <c r="K1472" i="1"/>
  <c r="Q1472" i="1" s="1"/>
  <c r="K1473" i="1"/>
  <c r="Q1473" i="1" s="1"/>
  <c r="K1474" i="1"/>
  <c r="Q1474" i="1" s="1"/>
  <c r="K1475" i="1"/>
  <c r="Q1475" i="1" s="1"/>
  <c r="K1476" i="1"/>
  <c r="Q1476" i="1" s="1"/>
  <c r="K1477" i="1"/>
  <c r="Q1477" i="1" s="1"/>
  <c r="K1478" i="1"/>
  <c r="Q1478" i="1" s="1"/>
  <c r="K1479" i="1"/>
  <c r="Q1479" i="1" s="1"/>
  <c r="K1480" i="1"/>
  <c r="Q1480" i="1" s="1"/>
  <c r="K1481" i="1"/>
  <c r="Q1481" i="1" s="1"/>
  <c r="K1482" i="1"/>
  <c r="Q1482" i="1" s="1"/>
  <c r="K1483" i="1"/>
  <c r="Q1483" i="1" s="1"/>
  <c r="K1484" i="1"/>
  <c r="Q1484" i="1" s="1"/>
  <c r="K1485" i="1"/>
  <c r="Q1485" i="1" s="1"/>
  <c r="K1486" i="1"/>
  <c r="Q1486" i="1" s="1"/>
  <c r="K1487" i="1"/>
  <c r="Q1487" i="1" s="1"/>
  <c r="K1488" i="1"/>
  <c r="Q1488" i="1" s="1"/>
  <c r="K1489" i="1"/>
  <c r="Q1489" i="1" s="1"/>
  <c r="K1490" i="1"/>
  <c r="Q1490" i="1" s="1"/>
  <c r="K1491" i="1"/>
  <c r="Q1491" i="1" s="1"/>
  <c r="K1492" i="1"/>
  <c r="Q1492" i="1" s="1"/>
  <c r="K1493" i="1"/>
  <c r="Q1493" i="1" s="1"/>
  <c r="K1494" i="1"/>
  <c r="Q1494" i="1" s="1"/>
  <c r="K1495" i="1"/>
  <c r="Q1495" i="1" s="1"/>
  <c r="K1496" i="1"/>
  <c r="Q1496" i="1" s="1"/>
  <c r="K1497" i="1"/>
  <c r="Q1497" i="1" s="1"/>
  <c r="K1498" i="1"/>
  <c r="Q1498" i="1" s="1"/>
  <c r="K1499" i="1"/>
  <c r="Q1499" i="1" s="1"/>
  <c r="K1500" i="1"/>
  <c r="Q1500" i="1" s="1"/>
  <c r="K1501" i="1"/>
  <c r="Q1501" i="1" s="1"/>
  <c r="K1502" i="1"/>
  <c r="Q1502" i="1" s="1"/>
  <c r="K1503" i="1"/>
  <c r="Q1503" i="1" s="1"/>
  <c r="K1504" i="1"/>
  <c r="Q1504" i="1" s="1"/>
  <c r="K1505" i="1"/>
  <c r="Q1505" i="1" s="1"/>
  <c r="K1506" i="1"/>
  <c r="Q1506" i="1" s="1"/>
  <c r="K1507" i="1"/>
  <c r="Q1507" i="1" s="1"/>
  <c r="K1508" i="1"/>
  <c r="Q1508" i="1" s="1"/>
  <c r="K1509" i="1"/>
  <c r="Q1509" i="1" s="1"/>
  <c r="K1510" i="1"/>
  <c r="Q1510" i="1" s="1"/>
  <c r="K1511" i="1"/>
  <c r="Q1511" i="1" s="1"/>
  <c r="K1512" i="1"/>
  <c r="Q1512" i="1" s="1"/>
  <c r="K1513" i="1"/>
  <c r="Q1513" i="1" s="1"/>
  <c r="K1514" i="1"/>
  <c r="Q1514" i="1" s="1"/>
  <c r="K1515" i="1"/>
  <c r="Q1515" i="1" s="1"/>
  <c r="K1516" i="1"/>
  <c r="Q1516" i="1" s="1"/>
  <c r="K1517" i="1"/>
  <c r="Q1517" i="1" s="1"/>
  <c r="K1518" i="1"/>
  <c r="Q1518" i="1" s="1"/>
  <c r="K1519" i="1"/>
  <c r="Q1519" i="1" s="1"/>
  <c r="K1520" i="1"/>
  <c r="Q1520" i="1" s="1"/>
  <c r="K1521" i="1"/>
  <c r="Q1521" i="1" s="1"/>
  <c r="K1522" i="1"/>
  <c r="Q1522" i="1" s="1"/>
  <c r="K1523" i="1"/>
  <c r="Q1523" i="1" s="1"/>
  <c r="K1524" i="1"/>
  <c r="Q1524" i="1" s="1"/>
  <c r="K1525" i="1"/>
  <c r="Q1525" i="1" s="1"/>
  <c r="K1526" i="1"/>
  <c r="Q1526" i="1" s="1"/>
  <c r="K1527" i="1"/>
  <c r="Q1527" i="1" s="1"/>
  <c r="K1528" i="1"/>
  <c r="Q1528" i="1" s="1"/>
  <c r="K1529" i="1"/>
  <c r="Q1529" i="1" s="1"/>
  <c r="K1530" i="1"/>
  <c r="Q1530" i="1" s="1"/>
  <c r="K1531" i="1"/>
  <c r="Q1531" i="1" s="1"/>
  <c r="K1532" i="1"/>
  <c r="Q1532" i="1" s="1"/>
  <c r="K1533" i="1"/>
  <c r="Q1533" i="1" s="1"/>
  <c r="K1534" i="1"/>
  <c r="Q1534" i="1" s="1"/>
  <c r="K1535" i="1"/>
  <c r="Q1535" i="1" s="1"/>
  <c r="K1536" i="1"/>
  <c r="Q1536" i="1" s="1"/>
  <c r="K1537" i="1"/>
  <c r="Q1537" i="1" s="1"/>
  <c r="K1538" i="1"/>
  <c r="Q1538" i="1" s="1"/>
  <c r="K1539" i="1"/>
  <c r="Q1539" i="1" s="1"/>
  <c r="K1540" i="1"/>
  <c r="Q1540" i="1" s="1"/>
  <c r="K1541" i="1"/>
  <c r="Q1541" i="1" s="1"/>
  <c r="K1542" i="1"/>
  <c r="Q1542" i="1" s="1"/>
  <c r="K1543" i="1"/>
  <c r="Q1543" i="1" s="1"/>
  <c r="K1544" i="1"/>
  <c r="Q1544" i="1" s="1"/>
  <c r="K1545" i="1"/>
  <c r="Q1545" i="1" s="1"/>
  <c r="K1546" i="1"/>
  <c r="Q1546" i="1" s="1"/>
  <c r="K1547" i="1"/>
  <c r="Q1547" i="1" s="1"/>
  <c r="K1548" i="1"/>
  <c r="Q1548" i="1" s="1"/>
  <c r="K1549" i="1"/>
  <c r="Q1549" i="1" s="1"/>
  <c r="K1550" i="1"/>
  <c r="Q1550" i="1" s="1"/>
  <c r="K1551" i="1"/>
  <c r="Q1551" i="1" s="1"/>
  <c r="K1552" i="1"/>
  <c r="Q1552" i="1" s="1"/>
  <c r="K1553" i="1"/>
  <c r="Q1553" i="1" s="1"/>
  <c r="K1554" i="1"/>
  <c r="Q1554" i="1" s="1"/>
  <c r="K1555" i="1"/>
  <c r="Q1555" i="1" s="1"/>
  <c r="K1556" i="1"/>
  <c r="Q1556" i="1" s="1"/>
  <c r="K1557" i="1"/>
  <c r="Q1557" i="1" s="1"/>
  <c r="K1558" i="1"/>
  <c r="Q1558" i="1" s="1"/>
  <c r="K1559" i="1"/>
  <c r="Q1559" i="1" s="1"/>
  <c r="K1560" i="1"/>
  <c r="Q1560" i="1" s="1"/>
  <c r="K1561" i="1"/>
  <c r="Q1561" i="1" s="1"/>
  <c r="K1562" i="1"/>
  <c r="Q1562" i="1" s="1"/>
  <c r="K1563" i="1"/>
  <c r="Q1563" i="1" s="1"/>
  <c r="K1564" i="1"/>
  <c r="Q1564" i="1" s="1"/>
  <c r="K1565" i="1"/>
  <c r="Q1565" i="1" s="1"/>
  <c r="K1566" i="1"/>
  <c r="Q1566" i="1" s="1"/>
  <c r="K1567" i="1"/>
  <c r="Q1567" i="1" s="1"/>
  <c r="K1568" i="1"/>
  <c r="Q1568" i="1" s="1"/>
  <c r="K1569" i="1"/>
  <c r="Q1569" i="1" s="1"/>
  <c r="K1570" i="1"/>
  <c r="Q1570" i="1" s="1"/>
  <c r="K1571" i="1"/>
  <c r="Q1571" i="1" s="1"/>
  <c r="K1572" i="1"/>
  <c r="Q1572" i="1" s="1"/>
  <c r="K1573" i="1"/>
  <c r="Q1573" i="1" s="1"/>
  <c r="K1574" i="1"/>
  <c r="Q1574" i="1" s="1"/>
  <c r="K1575" i="1"/>
  <c r="Q1575" i="1" s="1"/>
  <c r="K1576" i="1"/>
  <c r="Q1576" i="1" s="1"/>
  <c r="K1577" i="1"/>
  <c r="Q1577" i="1" s="1"/>
  <c r="K1578" i="1"/>
  <c r="Q1578" i="1" s="1"/>
  <c r="K1579" i="1"/>
  <c r="Q1579" i="1" s="1"/>
  <c r="K1580" i="1"/>
  <c r="Q1580" i="1" s="1"/>
  <c r="K1581" i="1"/>
  <c r="Q1581" i="1" s="1"/>
  <c r="K1582" i="1"/>
  <c r="Q1582" i="1" s="1"/>
  <c r="K1583" i="1"/>
  <c r="Q1583" i="1" s="1"/>
  <c r="K1584" i="1"/>
  <c r="Q1584" i="1" s="1"/>
  <c r="K1585" i="1"/>
  <c r="Q1585" i="1" s="1"/>
  <c r="K1586" i="1"/>
  <c r="Q1586" i="1" s="1"/>
  <c r="K1587" i="1"/>
  <c r="Q1587" i="1" s="1"/>
  <c r="K1588" i="1"/>
  <c r="Q1588" i="1" s="1"/>
  <c r="K1589" i="1"/>
  <c r="Q1589" i="1" s="1"/>
  <c r="K1590" i="1"/>
  <c r="Q1590" i="1" s="1"/>
  <c r="K1591" i="1"/>
  <c r="Q1591" i="1" s="1"/>
  <c r="K1592" i="1"/>
  <c r="Q1592" i="1" s="1"/>
  <c r="K1593" i="1"/>
  <c r="Q1593" i="1" s="1"/>
  <c r="K1594" i="1"/>
  <c r="Q1594" i="1" s="1"/>
  <c r="K1595" i="1"/>
  <c r="Q1595" i="1" s="1"/>
  <c r="K1596" i="1"/>
  <c r="Q1596" i="1" s="1"/>
  <c r="K1597" i="1"/>
  <c r="Q1597" i="1" s="1"/>
  <c r="K1598" i="1"/>
  <c r="Q1598" i="1" s="1"/>
  <c r="K1599" i="1"/>
  <c r="Q1599" i="1" s="1"/>
  <c r="K1600" i="1"/>
  <c r="Q1600" i="1" s="1"/>
  <c r="K1601" i="1"/>
  <c r="Q1601" i="1" s="1"/>
  <c r="K1602" i="1"/>
  <c r="Q1602" i="1" s="1"/>
  <c r="K1603" i="1"/>
  <c r="Q1603" i="1" s="1"/>
  <c r="K1604" i="1"/>
  <c r="Q1604" i="1" s="1"/>
  <c r="K1605" i="1"/>
  <c r="Q1605" i="1" s="1"/>
  <c r="K1606" i="1"/>
  <c r="Q1606" i="1" s="1"/>
  <c r="K1607" i="1"/>
  <c r="Q1607" i="1" s="1"/>
  <c r="K1608" i="1"/>
  <c r="Q1608" i="1" s="1"/>
  <c r="K1609" i="1"/>
  <c r="Q1609" i="1" s="1"/>
  <c r="K1610" i="1"/>
  <c r="Q1610" i="1" s="1"/>
  <c r="K1611" i="1"/>
  <c r="Q1611" i="1" s="1"/>
  <c r="K1612" i="1"/>
  <c r="Q1612" i="1" s="1"/>
  <c r="K1613" i="1"/>
  <c r="Q1613" i="1" s="1"/>
  <c r="K1614" i="1"/>
  <c r="Q1614" i="1" s="1"/>
  <c r="K1615" i="1"/>
  <c r="Q1615" i="1" s="1"/>
  <c r="K1616" i="1"/>
  <c r="Q1616" i="1" s="1"/>
  <c r="K1617" i="1"/>
  <c r="Q1617" i="1" s="1"/>
  <c r="K1618" i="1"/>
  <c r="Q1618" i="1" s="1"/>
  <c r="K1619" i="1"/>
  <c r="Q1619" i="1" s="1"/>
  <c r="K1620" i="1"/>
  <c r="Q1620" i="1" s="1"/>
  <c r="K1621" i="1"/>
  <c r="Q1621" i="1" s="1"/>
  <c r="K1622" i="1"/>
  <c r="Q1622" i="1" s="1"/>
  <c r="K1623" i="1"/>
  <c r="Q1623" i="1" s="1"/>
  <c r="K1624" i="1"/>
  <c r="Q1624" i="1" s="1"/>
  <c r="K1625" i="1"/>
  <c r="Q1625" i="1" s="1"/>
  <c r="K1626" i="1"/>
  <c r="Q1626" i="1" s="1"/>
  <c r="K1627" i="1"/>
  <c r="Q1627" i="1" s="1"/>
  <c r="K1628" i="1"/>
  <c r="Q1628" i="1" s="1"/>
  <c r="K1629" i="1"/>
  <c r="Q1629" i="1" s="1"/>
  <c r="K1630" i="1"/>
  <c r="Q1630" i="1" s="1"/>
  <c r="K1631" i="1"/>
  <c r="Q1631" i="1" s="1"/>
  <c r="K1632" i="1"/>
  <c r="Q1632" i="1" s="1"/>
  <c r="K1633" i="1"/>
  <c r="Q1633" i="1" s="1"/>
  <c r="K1634" i="1"/>
  <c r="Q1634" i="1" s="1"/>
  <c r="K1635" i="1"/>
  <c r="Q1635" i="1" s="1"/>
  <c r="K1636" i="1"/>
  <c r="Q1636" i="1" s="1"/>
  <c r="K1637" i="1"/>
  <c r="Q1637" i="1" s="1"/>
  <c r="K1638" i="1"/>
  <c r="Q1638" i="1" s="1"/>
  <c r="K1639" i="1"/>
  <c r="Q1639" i="1" s="1"/>
  <c r="K1640" i="1"/>
  <c r="Q1640" i="1" s="1"/>
  <c r="K1641" i="1"/>
  <c r="Q1641" i="1" s="1"/>
  <c r="K1642" i="1"/>
  <c r="Q1642" i="1" s="1"/>
  <c r="K1643" i="1"/>
  <c r="Q1643" i="1" s="1"/>
  <c r="K1644" i="1"/>
  <c r="Q1644" i="1" s="1"/>
  <c r="K1645" i="1"/>
  <c r="Q1645" i="1" s="1"/>
  <c r="K1646" i="1"/>
  <c r="Q1646" i="1" s="1"/>
  <c r="K1647" i="1"/>
  <c r="Q1647" i="1" s="1"/>
  <c r="K1648" i="1"/>
  <c r="Q1648" i="1" s="1"/>
  <c r="K1649" i="1"/>
  <c r="Q1649" i="1" s="1"/>
  <c r="K1650" i="1"/>
  <c r="Q1650" i="1" s="1"/>
  <c r="K1651" i="1"/>
  <c r="Q1651" i="1" s="1"/>
  <c r="K1652" i="1"/>
  <c r="Q1652" i="1" s="1"/>
  <c r="K1653" i="1"/>
  <c r="Q1653" i="1" s="1"/>
  <c r="K1654" i="1"/>
  <c r="Q1654" i="1" s="1"/>
  <c r="K1655" i="1"/>
  <c r="Q1655" i="1" s="1"/>
  <c r="K1656" i="1"/>
  <c r="Q1656" i="1" s="1"/>
  <c r="K1657" i="1"/>
  <c r="Q1657" i="1" s="1"/>
  <c r="K1658" i="1"/>
  <c r="Q1658" i="1" s="1"/>
  <c r="K1659" i="1"/>
  <c r="Q1659" i="1" s="1"/>
  <c r="K1660" i="1"/>
  <c r="Q1660" i="1" s="1"/>
  <c r="K1661" i="1"/>
  <c r="Q1661" i="1" s="1"/>
  <c r="K1662" i="1"/>
  <c r="Q1662" i="1" s="1"/>
  <c r="K1663" i="1"/>
  <c r="Q1663" i="1" s="1"/>
  <c r="K1664" i="1"/>
  <c r="Q1664" i="1" s="1"/>
  <c r="K1665" i="1"/>
  <c r="Q1665" i="1" s="1"/>
  <c r="K1666" i="1"/>
  <c r="Q1666" i="1" s="1"/>
  <c r="K1667" i="1"/>
  <c r="Q1667" i="1" s="1"/>
  <c r="K1668" i="1"/>
  <c r="Q1668" i="1" s="1"/>
  <c r="K1669" i="1"/>
  <c r="Q1669" i="1" s="1"/>
  <c r="K1670" i="1"/>
  <c r="Q1670" i="1" s="1"/>
  <c r="K1671" i="1"/>
  <c r="Q1671" i="1" s="1"/>
  <c r="K1672" i="1"/>
  <c r="Q1672" i="1" s="1"/>
  <c r="K1673" i="1"/>
  <c r="Q1673" i="1" s="1"/>
  <c r="K1674" i="1"/>
  <c r="Q1674" i="1" s="1"/>
  <c r="K1675" i="1"/>
  <c r="Q1675" i="1" s="1"/>
  <c r="K1676" i="1"/>
  <c r="Q1676" i="1" s="1"/>
  <c r="K1677" i="1"/>
  <c r="Q1677" i="1" s="1"/>
  <c r="K1678" i="1"/>
  <c r="Q1678" i="1" s="1"/>
  <c r="K1679" i="1"/>
  <c r="Q1679" i="1" s="1"/>
  <c r="K1680" i="1"/>
  <c r="Q1680" i="1" s="1"/>
  <c r="K1681" i="1"/>
  <c r="Q1681" i="1" s="1"/>
  <c r="K1682" i="1"/>
  <c r="Q1682" i="1" s="1"/>
  <c r="K1683" i="1"/>
  <c r="Q1683" i="1" s="1"/>
  <c r="K1684" i="1"/>
  <c r="Q1684" i="1" s="1"/>
  <c r="K1685" i="1"/>
  <c r="Q1685" i="1" s="1"/>
  <c r="K1686" i="1"/>
  <c r="Q1686" i="1" s="1"/>
  <c r="K1687" i="1"/>
  <c r="Q1687" i="1" s="1"/>
  <c r="K1688" i="1"/>
  <c r="Q1688" i="1" s="1"/>
  <c r="K1689" i="1"/>
  <c r="Q1689" i="1" s="1"/>
  <c r="K1690" i="1"/>
  <c r="Q1690" i="1" s="1"/>
  <c r="K1691" i="1"/>
  <c r="Q1691" i="1" s="1"/>
  <c r="K1692" i="1"/>
  <c r="Q1692" i="1" s="1"/>
  <c r="K1693" i="1"/>
  <c r="Q1693" i="1" s="1"/>
  <c r="K1694" i="1"/>
  <c r="Q1694" i="1" s="1"/>
  <c r="K1695" i="1"/>
  <c r="Q1695" i="1" s="1"/>
  <c r="K1696" i="1"/>
  <c r="Q1696" i="1" s="1"/>
  <c r="K1697" i="1"/>
  <c r="Q1697" i="1" s="1"/>
  <c r="K1698" i="1"/>
  <c r="Q1698" i="1" s="1"/>
  <c r="K1699" i="1"/>
  <c r="Q1699" i="1" s="1"/>
  <c r="K1700" i="1"/>
  <c r="Q1700" i="1" s="1"/>
  <c r="K1701" i="1"/>
  <c r="Q1701" i="1" s="1"/>
  <c r="K1702" i="1"/>
  <c r="Q1702" i="1" s="1"/>
  <c r="K1703" i="1"/>
  <c r="Q1703" i="1" s="1"/>
  <c r="K1704" i="1"/>
  <c r="Q1704" i="1" s="1"/>
  <c r="K1705" i="1"/>
  <c r="Q1705" i="1" s="1"/>
  <c r="K1706" i="1"/>
  <c r="Q1706" i="1" s="1"/>
  <c r="K1707" i="1"/>
  <c r="Q1707" i="1" s="1"/>
  <c r="K1708" i="1"/>
  <c r="Q1708" i="1" s="1"/>
  <c r="K1709" i="1"/>
  <c r="Q1709" i="1" s="1"/>
  <c r="K1710" i="1"/>
  <c r="Q1710" i="1" s="1"/>
  <c r="K1711" i="1"/>
  <c r="Q1711" i="1" s="1"/>
  <c r="K1712" i="1"/>
  <c r="Q1712" i="1" s="1"/>
  <c r="K1713" i="1"/>
  <c r="Q1713" i="1" s="1"/>
  <c r="K1714" i="1"/>
  <c r="Q1714" i="1" s="1"/>
  <c r="K1715" i="1"/>
  <c r="Q1715" i="1" s="1"/>
  <c r="K1716" i="1"/>
  <c r="Q1716" i="1" s="1"/>
  <c r="K1717" i="1"/>
  <c r="Q1717" i="1" s="1"/>
  <c r="K1718" i="1"/>
  <c r="Q1718" i="1" s="1"/>
  <c r="K1719" i="1"/>
  <c r="Q1719" i="1" s="1"/>
  <c r="K1720" i="1"/>
  <c r="Q1720" i="1" s="1"/>
  <c r="K1721" i="1"/>
  <c r="Q1721" i="1" s="1"/>
  <c r="K1722" i="1"/>
  <c r="Q1722" i="1" s="1"/>
  <c r="K1723" i="1"/>
  <c r="Q1723" i="1" s="1"/>
  <c r="K1724" i="1"/>
  <c r="Q1724" i="1" s="1"/>
  <c r="K1725" i="1"/>
  <c r="Q1725" i="1" s="1"/>
  <c r="K1726" i="1"/>
  <c r="Q1726" i="1" s="1"/>
  <c r="K1727" i="1"/>
  <c r="Q1727" i="1" s="1"/>
  <c r="K1728" i="1"/>
  <c r="Q1728" i="1" s="1"/>
  <c r="K1729" i="1"/>
  <c r="Q1729" i="1" s="1"/>
  <c r="K1730" i="1"/>
  <c r="Q1730" i="1" s="1"/>
  <c r="K1731" i="1"/>
  <c r="Q1731" i="1" s="1"/>
  <c r="K1732" i="1"/>
  <c r="Q1732" i="1" s="1"/>
  <c r="K1733" i="1"/>
  <c r="Q1733" i="1" s="1"/>
  <c r="K1734" i="1"/>
  <c r="Q1734" i="1" s="1"/>
  <c r="K1735" i="1"/>
  <c r="Q1735" i="1" s="1"/>
  <c r="K1736" i="1"/>
  <c r="Q1736" i="1" s="1"/>
  <c r="K1737" i="1"/>
  <c r="Q1737" i="1" s="1"/>
  <c r="K1738" i="1"/>
  <c r="Q1738" i="1" s="1"/>
  <c r="K1739" i="1"/>
  <c r="Q1739" i="1" s="1"/>
  <c r="K1740" i="1"/>
  <c r="Q1740" i="1" s="1"/>
  <c r="K1741" i="1"/>
  <c r="Q1741" i="1" s="1"/>
  <c r="K1742" i="1"/>
  <c r="Q1742" i="1" s="1"/>
  <c r="K1743" i="1"/>
  <c r="Q1743" i="1" s="1"/>
  <c r="K1744" i="1"/>
  <c r="Q1744" i="1" s="1"/>
  <c r="K1745" i="1"/>
  <c r="Q1745" i="1" s="1"/>
  <c r="K1746" i="1"/>
  <c r="Q1746" i="1" s="1"/>
  <c r="K1747" i="1"/>
  <c r="Q1747" i="1" s="1"/>
  <c r="K1748" i="1"/>
  <c r="Q1748" i="1" s="1"/>
  <c r="K1749" i="1"/>
  <c r="Q1749" i="1" s="1"/>
  <c r="K1750" i="1"/>
  <c r="Q1750" i="1" s="1"/>
  <c r="K1751" i="1"/>
  <c r="Q1751" i="1" s="1"/>
  <c r="K1752" i="1"/>
  <c r="Q1752" i="1" s="1"/>
  <c r="K1753" i="1"/>
  <c r="Q1753" i="1" s="1"/>
  <c r="K1754" i="1"/>
  <c r="Q1754" i="1" s="1"/>
  <c r="K1755" i="1"/>
  <c r="Q1755" i="1" s="1"/>
  <c r="K1756" i="1"/>
  <c r="Q1756" i="1" s="1"/>
  <c r="K1757" i="1"/>
  <c r="Q1757" i="1" s="1"/>
  <c r="K1758" i="1"/>
  <c r="Q1758" i="1" s="1"/>
  <c r="K1759" i="1"/>
  <c r="Q1759" i="1" s="1"/>
  <c r="K1760" i="1"/>
  <c r="Q1760" i="1" s="1"/>
  <c r="K1761" i="1"/>
  <c r="Q1761" i="1" s="1"/>
  <c r="K1762" i="1"/>
  <c r="Q1762" i="1" s="1"/>
  <c r="K1763" i="1"/>
  <c r="Q1763" i="1" s="1"/>
  <c r="K1764" i="1"/>
  <c r="Q1764" i="1" s="1"/>
  <c r="K1765" i="1"/>
  <c r="Q1765" i="1" s="1"/>
  <c r="K1766" i="1"/>
  <c r="Q1766" i="1" s="1"/>
  <c r="K1767" i="1"/>
  <c r="Q1767" i="1" s="1"/>
  <c r="K1768" i="1"/>
  <c r="Q1768" i="1" s="1"/>
  <c r="K1769" i="1"/>
  <c r="Q1769" i="1" s="1"/>
  <c r="K1770" i="1"/>
  <c r="Q1770" i="1" s="1"/>
  <c r="K1771" i="1"/>
  <c r="Q1771" i="1" s="1"/>
  <c r="K1772" i="1"/>
  <c r="Q1772" i="1" s="1"/>
  <c r="K1773" i="1"/>
  <c r="Q1773" i="1" s="1"/>
  <c r="K1774" i="1"/>
  <c r="Q1774" i="1" s="1"/>
  <c r="K1775" i="1"/>
  <c r="Q1775" i="1" s="1"/>
  <c r="K1776" i="1"/>
  <c r="Q1776" i="1" s="1"/>
  <c r="K1777" i="1"/>
  <c r="Q1777" i="1" s="1"/>
  <c r="K1778" i="1"/>
  <c r="Q1778" i="1" s="1"/>
  <c r="K1779" i="1"/>
  <c r="Q1779" i="1" s="1"/>
  <c r="K1780" i="1"/>
  <c r="Q1780" i="1" s="1"/>
  <c r="K1781" i="1"/>
  <c r="Q1781" i="1" s="1"/>
  <c r="K1782" i="1"/>
  <c r="Q1782" i="1" s="1"/>
  <c r="K1783" i="1"/>
  <c r="Q1783" i="1" s="1"/>
  <c r="K1784" i="1"/>
  <c r="Q1784" i="1" s="1"/>
  <c r="K1785" i="1"/>
  <c r="Q1785" i="1" s="1"/>
  <c r="K1786" i="1"/>
  <c r="Q1786" i="1" s="1"/>
  <c r="K1787" i="1"/>
  <c r="Q1787" i="1" s="1"/>
  <c r="K1788" i="1"/>
  <c r="Q1788" i="1" s="1"/>
  <c r="K1789" i="1"/>
  <c r="Q1789" i="1" s="1"/>
  <c r="K1790" i="1"/>
  <c r="Q1790" i="1" s="1"/>
  <c r="K1791" i="1"/>
  <c r="Q1791" i="1" s="1"/>
  <c r="K1792" i="1"/>
  <c r="Q1792" i="1" s="1"/>
  <c r="K1793" i="1"/>
  <c r="Q1793" i="1" s="1"/>
  <c r="K1794" i="1"/>
  <c r="Q1794" i="1" s="1"/>
  <c r="K1795" i="1"/>
  <c r="Q1795" i="1" s="1"/>
  <c r="K1796" i="1"/>
  <c r="Q1796" i="1" s="1"/>
  <c r="K1797" i="1"/>
  <c r="Q1797" i="1" s="1"/>
  <c r="K1798" i="1"/>
  <c r="Q1798" i="1" s="1"/>
  <c r="K1799" i="1"/>
  <c r="Q1799" i="1" s="1"/>
  <c r="K1800" i="1"/>
  <c r="Q1800" i="1" s="1"/>
  <c r="K1801" i="1"/>
  <c r="Q1801" i="1" s="1"/>
  <c r="K1802" i="1"/>
  <c r="Q1802" i="1" s="1"/>
  <c r="K1803" i="1"/>
  <c r="Q1803" i="1" s="1"/>
  <c r="K1804" i="1"/>
  <c r="Q1804" i="1" s="1"/>
  <c r="K1805" i="1"/>
  <c r="Q1805" i="1" s="1"/>
  <c r="K1806" i="1"/>
  <c r="Q1806" i="1" s="1"/>
  <c r="K1807" i="1"/>
  <c r="Q1807" i="1" s="1"/>
  <c r="K1808" i="1"/>
  <c r="Q1808" i="1" s="1"/>
  <c r="K1809" i="1"/>
  <c r="Q1809" i="1" s="1"/>
  <c r="K1810" i="1"/>
  <c r="Q1810" i="1" s="1"/>
  <c r="K1811" i="1"/>
  <c r="Q1811" i="1" s="1"/>
  <c r="K1812" i="1"/>
  <c r="Q1812" i="1" s="1"/>
  <c r="K1813" i="1"/>
  <c r="Q1813" i="1" s="1"/>
  <c r="K1814" i="1"/>
  <c r="Q1814" i="1" s="1"/>
  <c r="K1815" i="1"/>
  <c r="Q1815" i="1" s="1"/>
  <c r="K1816" i="1"/>
  <c r="Q1816" i="1" s="1"/>
  <c r="K1817" i="1"/>
  <c r="Q1817" i="1" s="1"/>
  <c r="K1818" i="1"/>
  <c r="Q1818" i="1" s="1"/>
  <c r="K1819" i="1"/>
  <c r="Q1819" i="1" s="1"/>
  <c r="K1820" i="1"/>
  <c r="Q1820" i="1" s="1"/>
  <c r="K1821" i="1"/>
  <c r="Q1821" i="1" s="1"/>
  <c r="K1822" i="1"/>
  <c r="Q1822" i="1" s="1"/>
  <c r="K1823" i="1"/>
  <c r="Q1823" i="1" s="1"/>
  <c r="K1824" i="1"/>
  <c r="Q1824" i="1" s="1"/>
  <c r="K1825" i="1"/>
  <c r="Q1825" i="1" s="1"/>
  <c r="K1826" i="1"/>
  <c r="Q1826" i="1" s="1"/>
  <c r="K1827" i="1"/>
  <c r="Q1827" i="1" s="1"/>
  <c r="K1828" i="1"/>
  <c r="Q1828" i="1" s="1"/>
  <c r="K1829" i="1"/>
  <c r="Q1829" i="1" s="1"/>
  <c r="K1830" i="1"/>
  <c r="Q1830" i="1" s="1"/>
  <c r="K1831" i="1"/>
  <c r="Q1831" i="1" s="1"/>
  <c r="K1832" i="1"/>
  <c r="Q1832" i="1" s="1"/>
  <c r="K1833" i="1"/>
  <c r="Q1833" i="1" s="1"/>
  <c r="K1834" i="1"/>
  <c r="Q1834" i="1" s="1"/>
  <c r="K1835" i="1"/>
  <c r="Q1835" i="1" s="1"/>
  <c r="K1836" i="1"/>
  <c r="Q1836" i="1" s="1"/>
  <c r="K1837" i="1"/>
  <c r="Q1837" i="1" s="1"/>
  <c r="K1838" i="1"/>
  <c r="Q1838" i="1" s="1"/>
  <c r="K1839" i="1"/>
  <c r="Q1839" i="1" s="1"/>
  <c r="K1840" i="1"/>
  <c r="Q1840" i="1" s="1"/>
  <c r="K1841" i="1"/>
  <c r="Q1841" i="1" s="1"/>
  <c r="K1842" i="1"/>
  <c r="Q1842" i="1" s="1"/>
  <c r="K1843" i="1"/>
  <c r="Q1843" i="1" s="1"/>
  <c r="K1844" i="1"/>
  <c r="Q1844" i="1" s="1"/>
  <c r="K1845" i="1"/>
  <c r="Q1845" i="1" s="1"/>
  <c r="K1846" i="1"/>
  <c r="Q1846" i="1" s="1"/>
  <c r="K1847" i="1"/>
  <c r="Q1847" i="1" s="1"/>
  <c r="K1848" i="1"/>
  <c r="Q1848" i="1" s="1"/>
  <c r="K1849" i="1"/>
  <c r="Q1849" i="1" s="1"/>
  <c r="K1850" i="1"/>
  <c r="Q1850" i="1" s="1"/>
  <c r="K1851" i="1"/>
  <c r="Q1851" i="1" s="1"/>
  <c r="K1852" i="1"/>
  <c r="Q1852" i="1" s="1"/>
  <c r="K1853" i="1"/>
  <c r="Q1853" i="1" s="1"/>
  <c r="K1854" i="1"/>
  <c r="Q1854" i="1" s="1"/>
  <c r="K1855" i="1"/>
  <c r="Q1855" i="1" s="1"/>
  <c r="K1856" i="1"/>
  <c r="Q1856" i="1" s="1"/>
  <c r="K1857" i="1"/>
  <c r="Q1857" i="1" s="1"/>
  <c r="K1858" i="1"/>
  <c r="Q1858" i="1" s="1"/>
  <c r="K1859" i="1"/>
  <c r="Q1859" i="1" s="1"/>
  <c r="K1860" i="1"/>
  <c r="Q1860" i="1" s="1"/>
  <c r="K1861" i="1"/>
  <c r="Q1861" i="1" s="1"/>
  <c r="K1862" i="1"/>
  <c r="Q1862" i="1" s="1"/>
  <c r="K1863" i="1"/>
  <c r="Q1863" i="1" s="1"/>
  <c r="K1864" i="1"/>
  <c r="Q1864" i="1" s="1"/>
  <c r="K1865" i="1"/>
  <c r="Q1865" i="1" s="1"/>
  <c r="K1866" i="1"/>
  <c r="Q1866" i="1" s="1"/>
  <c r="K1867" i="1"/>
  <c r="Q1867" i="1" s="1"/>
  <c r="K1868" i="1"/>
  <c r="Q1868" i="1" s="1"/>
  <c r="K1869" i="1"/>
  <c r="Q1869" i="1" s="1"/>
  <c r="K1870" i="1"/>
  <c r="Q1870" i="1" s="1"/>
  <c r="K1871" i="1"/>
  <c r="Q1871" i="1" s="1"/>
  <c r="K1872" i="1"/>
  <c r="Q1872" i="1" s="1"/>
  <c r="K1873" i="1"/>
  <c r="Q1873" i="1" s="1"/>
  <c r="K1874" i="1"/>
  <c r="Q1874" i="1" s="1"/>
  <c r="K1875" i="1"/>
  <c r="Q1875" i="1" s="1"/>
  <c r="K1876" i="1"/>
  <c r="Q1876" i="1" s="1"/>
  <c r="K1877" i="1"/>
  <c r="Q1877" i="1" s="1"/>
  <c r="K1878" i="1"/>
  <c r="Q1878" i="1" s="1"/>
  <c r="K1879" i="1"/>
  <c r="Q1879" i="1" s="1"/>
  <c r="K1880" i="1"/>
  <c r="Q1880" i="1" s="1"/>
  <c r="K1881" i="1"/>
  <c r="Q1881" i="1" s="1"/>
  <c r="K1882" i="1"/>
  <c r="Q1882" i="1" s="1"/>
  <c r="K1883" i="1"/>
  <c r="Q1883" i="1" s="1"/>
  <c r="K1884" i="1"/>
  <c r="Q1884" i="1" s="1"/>
  <c r="K1885" i="1"/>
  <c r="Q1885" i="1" s="1"/>
  <c r="K1886" i="1"/>
  <c r="Q1886" i="1" s="1"/>
  <c r="K1887" i="1"/>
  <c r="Q1887" i="1" s="1"/>
  <c r="K1888" i="1"/>
  <c r="Q1888" i="1" s="1"/>
  <c r="K1889" i="1"/>
  <c r="Q1889" i="1" s="1"/>
  <c r="K1890" i="1"/>
  <c r="Q1890" i="1" s="1"/>
  <c r="K1891" i="1"/>
  <c r="Q1891" i="1" s="1"/>
  <c r="K1892" i="1"/>
  <c r="Q1892" i="1" s="1"/>
  <c r="K1893" i="1"/>
  <c r="Q1893" i="1" s="1"/>
  <c r="K1894" i="1"/>
  <c r="Q1894" i="1" s="1"/>
  <c r="K1895" i="1"/>
  <c r="Q1895" i="1" s="1"/>
  <c r="K1896" i="1"/>
  <c r="Q1896" i="1" s="1"/>
  <c r="K1897" i="1"/>
  <c r="Q1897" i="1" s="1"/>
  <c r="K1898" i="1"/>
  <c r="Q1898" i="1" s="1"/>
  <c r="K1899" i="1"/>
  <c r="Q1899" i="1" s="1"/>
  <c r="K1900" i="1"/>
  <c r="Q1900" i="1" s="1"/>
  <c r="K1901" i="1"/>
  <c r="Q1901" i="1" s="1"/>
  <c r="K1902" i="1"/>
  <c r="Q1902" i="1" s="1"/>
  <c r="K1903" i="1"/>
  <c r="Q1903" i="1" s="1"/>
  <c r="K1904" i="1"/>
  <c r="Q1904" i="1" s="1"/>
  <c r="K1905" i="1"/>
  <c r="Q1905" i="1" s="1"/>
  <c r="K1906" i="1"/>
  <c r="Q1906" i="1" s="1"/>
  <c r="K1907" i="1"/>
  <c r="Q1907" i="1" s="1"/>
  <c r="K1908" i="1"/>
  <c r="Q1908" i="1" s="1"/>
  <c r="K1909" i="1"/>
  <c r="Q1909" i="1" s="1"/>
  <c r="K1910" i="1"/>
  <c r="Q1910" i="1" s="1"/>
  <c r="K1911" i="1"/>
  <c r="Q1911" i="1" s="1"/>
  <c r="K1912" i="1"/>
  <c r="Q1912" i="1" s="1"/>
  <c r="K1913" i="1"/>
  <c r="Q1913" i="1" s="1"/>
  <c r="K1914" i="1"/>
  <c r="Q1914" i="1" s="1"/>
  <c r="K1915" i="1"/>
  <c r="Q1915" i="1" s="1"/>
  <c r="K1916" i="1"/>
  <c r="Q1916" i="1" s="1"/>
  <c r="K1917" i="1"/>
  <c r="Q1917" i="1" s="1"/>
  <c r="K1918" i="1"/>
  <c r="Q1918" i="1" s="1"/>
  <c r="K1919" i="1"/>
  <c r="Q1919" i="1" s="1"/>
  <c r="K1920" i="1"/>
  <c r="Q1920" i="1" s="1"/>
  <c r="K1921" i="1"/>
  <c r="Q1921" i="1" s="1"/>
  <c r="K1922" i="1"/>
  <c r="Q1922" i="1" s="1"/>
  <c r="K1923" i="1"/>
  <c r="Q1923" i="1" s="1"/>
  <c r="K1924" i="1"/>
  <c r="Q1924" i="1" s="1"/>
  <c r="K1925" i="1"/>
  <c r="Q1925" i="1" s="1"/>
  <c r="K1926" i="1"/>
  <c r="Q1926" i="1" s="1"/>
  <c r="K1927" i="1"/>
  <c r="Q1927" i="1" s="1"/>
  <c r="K1928" i="1"/>
  <c r="Q1928" i="1" s="1"/>
  <c r="K1929" i="1"/>
  <c r="Q1929" i="1" s="1"/>
  <c r="K1930" i="1"/>
  <c r="Q1930" i="1" s="1"/>
  <c r="K1931" i="1"/>
  <c r="Q1931" i="1" s="1"/>
  <c r="K1932" i="1"/>
  <c r="Q1932" i="1" s="1"/>
  <c r="K1933" i="1"/>
  <c r="Q1933" i="1" s="1"/>
  <c r="K1934" i="1"/>
  <c r="Q1934" i="1" s="1"/>
  <c r="K1935" i="1"/>
  <c r="Q1935" i="1" s="1"/>
  <c r="K1936" i="1"/>
  <c r="Q1936" i="1" s="1"/>
  <c r="K1937" i="1"/>
  <c r="Q1937" i="1" s="1"/>
  <c r="K1938" i="1"/>
  <c r="Q1938" i="1" s="1"/>
  <c r="K1939" i="1"/>
  <c r="Q1939" i="1" s="1"/>
  <c r="K1940" i="1"/>
  <c r="Q1940" i="1" s="1"/>
  <c r="K1941" i="1"/>
  <c r="Q1941" i="1" s="1"/>
  <c r="K1942" i="1"/>
  <c r="Q1942" i="1" s="1"/>
  <c r="K1943" i="1"/>
  <c r="Q1943" i="1" s="1"/>
  <c r="K1944" i="1"/>
  <c r="Q1944" i="1" s="1"/>
  <c r="K1945" i="1"/>
  <c r="Q1945" i="1" s="1"/>
  <c r="K1946" i="1"/>
  <c r="Q1946" i="1" s="1"/>
  <c r="K1947" i="1"/>
  <c r="Q1947" i="1" s="1"/>
  <c r="K1948" i="1"/>
  <c r="Q1948" i="1" s="1"/>
  <c r="K1949" i="1"/>
  <c r="Q1949" i="1" s="1"/>
  <c r="K1950" i="1"/>
  <c r="Q1950" i="1" s="1"/>
  <c r="K1951" i="1"/>
  <c r="Q1951" i="1" s="1"/>
  <c r="K1952" i="1"/>
  <c r="Q1952" i="1" s="1"/>
  <c r="K1953" i="1"/>
  <c r="Q1953" i="1" s="1"/>
  <c r="K1954" i="1"/>
  <c r="Q1954" i="1" s="1"/>
  <c r="K1955" i="1"/>
  <c r="Q1955" i="1" s="1"/>
  <c r="K1956" i="1"/>
  <c r="Q1956" i="1" s="1"/>
  <c r="K1957" i="1"/>
  <c r="Q1957" i="1" s="1"/>
  <c r="K1958" i="1"/>
  <c r="Q1958" i="1" s="1"/>
  <c r="K1959" i="1"/>
  <c r="Q1959" i="1" s="1"/>
  <c r="K1960" i="1"/>
  <c r="Q1960" i="1" s="1"/>
  <c r="K1961" i="1"/>
  <c r="Q1961" i="1" s="1"/>
  <c r="K1962" i="1"/>
  <c r="Q1962" i="1" s="1"/>
  <c r="K1963" i="1"/>
  <c r="Q1963" i="1" s="1"/>
  <c r="K1964" i="1"/>
  <c r="Q1964" i="1" s="1"/>
  <c r="K1965" i="1"/>
  <c r="Q1965" i="1" s="1"/>
  <c r="K1966" i="1"/>
  <c r="Q1966" i="1" s="1"/>
  <c r="K1967" i="1"/>
  <c r="Q1967" i="1" s="1"/>
  <c r="K1968" i="1"/>
  <c r="Q1968" i="1" s="1"/>
  <c r="K1969" i="1"/>
  <c r="Q1969" i="1" s="1"/>
  <c r="K1970" i="1"/>
  <c r="Q1970" i="1" s="1"/>
  <c r="K1971" i="1"/>
  <c r="Q1971" i="1" s="1"/>
  <c r="K1972" i="1"/>
  <c r="Q1972" i="1" s="1"/>
  <c r="K1973" i="1"/>
  <c r="Q1973" i="1" s="1"/>
  <c r="K1974" i="1"/>
  <c r="Q1974" i="1" s="1"/>
  <c r="K1975" i="1"/>
  <c r="Q1975" i="1" s="1"/>
  <c r="K1976" i="1"/>
  <c r="Q1976" i="1" s="1"/>
  <c r="K1977" i="1"/>
  <c r="Q1977" i="1" s="1"/>
  <c r="K1978" i="1"/>
  <c r="Q1978" i="1" s="1"/>
  <c r="K1979" i="1"/>
  <c r="Q1979" i="1" s="1"/>
  <c r="K1980" i="1"/>
  <c r="Q1980" i="1" s="1"/>
  <c r="K1981" i="1"/>
  <c r="Q1981" i="1" s="1"/>
  <c r="K1982" i="1"/>
  <c r="Q1982" i="1" s="1"/>
  <c r="K1983" i="1"/>
  <c r="Q1983" i="1" s="1"/>
  <c r="K1984" i="1"/>
  <c r="Q1984" i="1" s="1"/>
  <c r="K1985" i="1"/>
  <c r="Q1985" i="1" s="1"/>
  <c r="K1986" i="1"/>
  <c r="Q1986" i="1" s="1"/>
  <c r="K1987" i="1"/>
  <c r="Q1987" i="1" s="1"/>
  <c r="K1988" i="1"/>
  <c r="Q1988" i="1" s="1"/>
  <c r="K1989" i="1"/>
  <c r="Q1989" i="1" s="1"/>
  <c r="K1990" i="1"/>
  <c r="Q1990" i="1" s="1"/>
  <c r="K1991" i="1"/>
  <c r="Q1991" i="1" s="1"/>
  <c r="K1992" i="1"/>
  <c r="Q1992" i="1" s="1"/>
  <c r="K1993" i="1"/>
  <c r="Q1993" i="1" s="1"/>
  <c r="K1994" i="1"/>
  <c r="Q1994" i="1" s="1"/>
  <c r="K1995" i="1"/>
  <c r="Q1995" i="1" s="1"/>
  <c r="K1996" i="1"/>
  <c r="Q1996" i="1" s="1"/>
  <c r="K1997" i="1"/>
  <c r="Q1997" i="1" s="1"/>
  <c r="K1998" i="1"/>
  <c r="Q1998" i="1" s="1"/>
  <c r="K1999" i="1"/>
  <c r="Q1999" i="1" s="1"/>
  <c r="K2000" i="1"/>
  <c r="Q2000" i="1" s="1"/>
  <c r="K2001" i="1"/>
  <c r="Q2001" i="1" s="1"/>
  <c r="K2002" i="1"/>
  <c r="Q2002" i="1" s="1"/>
  <c r="K2003" i="1"/>
  <c r="Q2003" i="1" s="1"/>
  <c r="K2004" i="1"/>
  <c r="Q2004" i="1" s="1"/>
  <c r="K2005" i="1"/>
  <c r="Q2005" i="1" s="1"/>
  <c r="K2006" i="1"/>
  <c r="Q2006" i="1" s="1"/>
  <c r="K2007" i="1"/>
  <c r="Q2007" i="1" s="1"/>
  <c r="K2008" i="1"/>
  <c r="Q2008" i="1" s="1"/>
  <c r="K2009" i="1"/>
  <c r="Q2009" i="1" s="1"/>
  <c r="K2010" i="1"/>
  <c r="Q2010" i="1" s="1"/>
  <c r="K2011" i="1"/>
  <c r="Q2011" i="1" s="1"/>
  <c r="K2012" i="1"/>
  <c r="Q2012" i="1" s="1"/>
  <c r="K2013" i="1"/>
  <c r="Q2013" i="1" s="1"/>
  <c r="K2014" i="1"/>
  <c r="Q2014" i="1" s="1"/>
  <c r="K2015" i="1"/>
  <c r="Q2015" i="1" s="1"/>
  <c r="K2016" i="1"/>
  <c r="Q2016" i="1" s="1"/>
  <c r="K2017" i="1"/>
  <c r="Q2017" i="1" s="1"/>
  <c r="K2018" i="1"/>
  <c r="Q2018" i="1" s="1"/>
  <c r="K2019" i="1"/>
  <c r="Q2019" i="1" s="1"/>
  <c r="K2020" i="1"/>
  <c r="Q2020" i="1" s="1"/>
  <c r="K2021" i="1"/>
  <c r="Q2021" i="1" s="1"/>
  <c r="K2022" i="1"/>
  <c r="Q2022" i="1" s="1"/>
  <c r="K2023" i="1"/>
  <c r="Q2023" i="1" s="1"/>
  <c r="K2024" i="1"/>
  <c r="Q2024" i="1" s="1"/>
  <c r="K2025" i="1"/>
  <c r="Q2025" i="1" s="1"/>
  <c r="K2026" i="1"/>
  <c r="Q2026" i="1" s="1"/>
  <c r="K2027" i="1"/>
  <c r="Q2027" i="1" s="1"/>
  <c r="K2028" i="1"/>
  <c r="Q2028" i="1" s="1"/>
  <c r="K2029" i="1"/>
  <c r="Q2029" i="1" s="1"/>
  <c r="K2030" i="1"/>
  <c r="Q2030" i="1" s="1"/>
  <c r="K2031" i="1"/>
  <c r="Q2031" i="1" s="1"/>
  <c r="K2032" i="1"/>
  <c r="Q2032" i="1" s="1"/>
  <c r="K2033" i="1"/>
  <c r="Q2033" i="1" s="1"/>
  <c r="K2034" i="1"/>
  <c r="Q2034" i="1" s="1"/>
  <c r="K2035" i="1"/>
  <c r="Q2035" i="1" s="1"/>
  <c r="K2036" i="1"/>
  <c r="Q2036" i="1" s="1"/>
  <c r="K2037" i="1"/>
  <c r="Q2037" i="1" s="1"/>
  <c r="K2038" i="1"/>
  <c r="Q2038" i="1" s="1"/>
  <c r="K2039" i="1"/>
  <c r="Q2039" i="1" s="1"/>
  <c r="K2040" i="1"/>
  <c r="Q2040" i="1" s="1"/>
  <c r="K2041" i="1"/>
  <c r="Q2041" i="1" s="1"/>
  <c r="K2042" i="1"/>
  <c r="Q2042" i="1" s="1"/>
  <c r="K2043" i="1"/>
  <c r="Q2043" i="1" s="1"/>
  <c r="K2044" i="1"/>
  <c r="Q2044" i="1" s="1"/>
  <c r="K2045" i="1"/>
  <c r="Q2045" i="1" s="1"/>
  <c r="K2046" i="1"/>
  <c r="Q2046" i="1" s="1"/>
  <c r="K2047" i="1"/>
  <c r="Q2047" i="1" s="1"/>
  <c r="K2048" i="1"/>
  <c r="Q2048" i="1" s="1"/>
  <c r="K2049" i="1"/>
  <c r="Q2049" i="1" s="1"/>
  <c r="K2050" i="1"/>
  <c r="Q2050" i="1" s="1"/>
  <c r="K2051" i="1"/>
  <c r="Q2051" i="1" s="1"/>
  <c r="K2052" i="1"/>
  <c r="Q2052" i="1" s="1"/>
  <c r="K2053" i="1"/>
  <c r="Q2053" i="1" s="1"/>
  <c r="K2054" i="1"/>
  <c r="Q2054" i="1" s="1"/>
  <c r="K2055" i="1"/>
  <c r="Q2055" i="1" s="1"/>
  <c r="K2056" i="1"/>
  <c r="Q2056" i="1" s="1"/>
  <c r="K2057" i="1"/>
  <c r="Q2057" i="1" s="1"/>
  <c r="K2058" i="1"/>
  <c r="Q2058" i="1" s="1"/>
  <c r="K2059" i="1"/>
  <c r="Q2059" i="1" s="1"/>
  <c r="K2060" i="1"/>
  <c r="Q2060" i="1" s="1"/>
  <c r="K2061" i="1"/>
  <c r="Q2061" i="1" s="1"/>
  <c r="K2062" i="1"/>
  <c r="Q2062" i="1" s="1"/>
  <c r="K2063" i="1"/>
  <c r="Q2063" i="1" s="1"/>
  <c r="K2064" i="1"/>
  <c r="Q2064" i="1" s="1"/>
  <c r="K2065" i="1"/>
  <c r="Q2065" i="1" s="1"/>
  <c r="K2066" i="1"/>
  <c r="Q2066" i="1" s="1"/>
  <c r="K2067" i="1"/>
  <c r="Q2067" i="1" s="1"/>
  <c r="K2068" i="1"/>
  <c r="Q2068" i="1" s="1"/>
  <c r="K2069" i="1"/>
  <c r="Q2069" i="1" s="1"/>
  <c r="K2070" i="1"/>
  <c r="Q2070" i="1" s="1"/>
  <c r="K2071" i="1"/>
  <c r="Q2071" i="1" s="1"/>
  <c r="K2072" i="1"/>
  <c r="Q2072" i="1" s="1"/>
  <c r="K2073" i="1"/>
  <c r="Q2073" i="1" s="1"/>
  <c r="K2074" i="1"/>
  <c r="Q2074" i="1" s="1"/>
  <c r="K2075" i="1"/>
  <c r="Q2075" i="1" s="1"/>
  <c r="K2076" i="1"/>
  <c r="Q2076" i="1" s="1"/>
  <c r="K2077" i="1"/>
  <c r="Q2077" i="1" s="1"/>
  <c r="K2078" i="1"/>
  <c r="Q2078" i="1" s="1"/>
  <c r="K2079" i="1"/>
  <c r="Q2079" i="1" s="1"/>
  <c r="K2080" i="1"/>
  <c r="Q2080" i="1" s="1"/>
  <c r="K2081" i="1"/>
  <c r="Q2081" i="1" s="1"/>
  <c r="K2082" i="1"/>
  <c r="Q2082" i="1" s="1"/>
  <c r="K2083" i="1"/>
  <c r="Q2083" i="1" s="1"/>
  <c r="K2084" i="1"/>
  <c r="Q2084" i="1" s="1"/>
  <c r="K2085" i="1"/>
  <c r="Q2085" i="1" s="1"/>
  <c r="K2086" i="1"/>
  <c r="Q2086" i="1" s="1"/>
  <c r="K2087" i="1"/>
  <c r="Q2087" i="1" s="1"/>
  <c r="K2088" i="1"/>
  <c r="Q2088" i="1" s="1"/>
  <c r="K2089" i="1"/>
  <c r="Q2089" i="1" s="1"/>
  <c r="K2090" i="1"/>
  <c r="Q2090" i="1" s="1"/>
  <c r="K2091" i="1"/>
  <c r="Q2091" i="1" s="1"/>
  <c r="K2092" i="1"/>
  <c r="Q2092" i="1" s="1"/>
  <c r="K2093" i="1"/>
  <c r="Q2093" i="1" s="1"/>
  <c r="K2094" i="1"/>
  <c r="Q2094" i="1" s="1"/>
  <c r="K2095" i="1"/>
  <c r="Q2095" i="1" s="1"/>
  <c r="K2096" i="1"/>
  <c r="Q2096" i="1" s="1"/>
  <c r="K2097" i="1"/>
  <c r="Q2097" i="1" s="1"/>
  <c r="K2098" i="1"/>
  <c r="Q2098" i="1" s="1"/>
  <c r="K2099" i="1"/>
  <c r="Q2099" i="1" s="1"/>
  <c r="K2100" i="1"/>
  <c r="Q2100" i="1" s="1"/>
  <c r="K2101" i="1"/>
  <c r="Q2101" i="1" s="1"/>
  <c r="K2102" i="1"/>
  <c r="Q2102" i="1" s="1"/>
  <c r="K2103" i="1"/>
  <c r="Q2103" i="1" s="1"/>
  <c r="K2104" i="1"/>
  <c r="Q2104" i="1" s="1"/>
  <c r="K2105" i="1"/>
  <c r="Q2105" i="1" s="1"/>
  <c r="K2106" i="1"/>
  <c r="Q2106" i="1" s="1"/>
  <c r="K2107" i="1"/>
  <c r="Q2107" i="1" s="1"/>
  <c r="K2108" i="1"/>
  <c r="Q2108" i="1" s="1"/>
  <c r="K2109" i="1"/>
  <c r="Q2109" i="1" s="1"/>
  <c r="K2110" i="1"/>
  <c r="Q2110" i="1" s="1"/>
  <c r="K2111" i="1"/>
  <c r="Q2111" i="1" s="1"/>
  <c r="K2112" i="1"/>
  <c r="Q2112" i="1" s="1"/>
  <c r="K2113" i="1"/>
  <c r="Q2113" i="1" s="1"/>
  <c r="K2114" i="1"/>
  <c r="Q2114" i="1" s="1"/>
  <c r="K2115" i="1"/>
  <c r="Q2115" i="1" s="1"/>
  <c r="K2116" i="1"/>
  <c r="Q2116" i="1" s="1"/>
  <c r="K2117" i="1"/>
  <c r="Q2117" i="1" s="1"/>
  <c r="K2118" i="1"/>
  <c r="Q2118" i="1" s="1"/>
  <c r="K2119" i="1"/>
  <c r="Q2119" i="1" s="1"/>
  <c r="K2120" i="1"/>
  <c r="Q2120" i="1" s="1"/>
  <c r="K2121" i="1"/>
  <c r="Q2121" i="1" s="1"/>
  <c r="K2122" i="1"/>
  <c r="Q2122" i="1" s="1"/>
  <c r="K2123" i="1"/>
  <c r="Q2123" i="1" s="1"/>
  <c r="K2124" i="1"/>
  <c r="Q2124" i="1" s="1"/>
  <c r="K2125" i="1"/>
  <c r="Q2125" i="1" s="1"/>
  <c r="K2126" i="1"/>
  <c r="Q2126" i="1" s="1"/>
  <c r="K2127" i="1"/>
  <c r="Q2127" i="1" s="1"/>
  <c r="K2128" i="1"/>
  <c r="Q2128" i="1" s="1"/>
  <c r="K2129" i="1"/>
  <c r="Q2129" i="1" s="1"/>
  <c r="K2130" i="1"/>
  <c r="Q2130" i="1" s="1"/>
  <c r="K2131" i="1"/>
  <c r="Q2131" i="1" s="1"/>
  <c r="K2132" i="1"/>
  <c r="Q2132" i="1" s="1"/>
  <c r="K2133" i="1"/>
  <c r="Q2133" i="1" s="1"/>
  <c r="K2134" i="1"/>
  <c r="Q2134" i="1" s="1"/>
  <c r="K2135" i="1"/>
  <c r="Q2135" i="1" s="1"/>
  <c r="K2136" i="1"/>
  <c r="Q2136" i="1" s="1"/>
  <c r="K2137" i="1"/>
  <c r="Q2137" i="1" s="1"/>
  <c r="K2138" i="1"/>
  <c r="Q2138" i="1" s="1"/>
  <c r="K2139" i="1"/>
  <c r="Q2139" i="1" s="1"/>
  <c r="K2140" i="1"/>
  <c r="Q2140" i="1" s="1"/>
  <c r="K2141" i="1"/>
  <c r="Q2141" i="1" s="1"/>
  <c r="K2142" i="1"/>
  <c r="Q2142" i="1" s="1"/>
  <c r="K2143" i="1"/>
  <c r="Q2143" i="1" s="1"/>
  <c r="K2144" i="1"/>
  <c r="Q2144" i="1" s="1"/>
  <c r="K2145" i="1"/>
  <c r="Q2145" i="1" s="1"/>
  <c r="K2146" i="1"/>
  <c r="Q2146" i="1" s="1"/>
  <c r="K2147" i="1"/>
  <c r="Q2147" i="1" s="1"/>
  <c r="K2148" i="1"/>
  <c r="Q2148" i="1" s="1"/>
  <c r="K2149" i="1"/>
  <c r="Q2149" i="1" s="1"/>
  <c r="K2150" i="1"/>
  <c r="Q2150" i="1" s="1"/>
  <c r="K2151" i="1"/>
  <c r="Q2151" i="1" s="1"/>
  <c r="K2152" i="1"/>
  <c r="Q2152" i="1" s="1"/>
  <c r="K2153" i="1"/>
  <c r="Q2153" i="1" s="1"/>
  <c r="K2154" i="1"/>
  <c r="Q2154" i="1" s="1"/>
  <c r="K2155" i="1"/>
  <c r="Q2155" i="1" s="1"/>
  <c r="K2156" i="1"/>
  <c r="Q2156" i="1" s="1"/>
  <c r="K2157" i="1"/>
  <c r="Q2157" i="1" s="1"/>
  <c r="K2158" i="1"/>
  <c r="Q2158" i="1" s="1"/>
  <c r="K2159" i="1"/>
  <c r="Q2159" i="1" s="1"/>
  <c r="K2160" i="1"/>
  <c r="Q2160" i="1" s="1"/>
  <c r="K2161" i="1"/>
  <c r="Q2161" i="1" s="1"/>
  <c r="K2162" i="1"/>
  <c r="Q2162" i="1" s="1"/>
  <c r="K2163" i="1"/>
  <c r="Q2163" i="1" s="1"/>
  <c r="K2164" i="1"/>
  <c r="Q2164" i="1" s="1"/>
  <c r="K2165" i="1"/>
  <c r="Q2165" i="1" s="1"/>
  <c r="K2166" i="1"/>
  <c r="Q2166" i="1" s="1"/>
  <c r="K2167" i="1"/>
  <c r="Q2167" i="1" s="1"/>
  <c r="K2168" i="1"/>
  <c r="Q2168" i="1" s="1"/>
  <c r="K2169" i="1"/>
  <c r="Q2169" i="1" s="1"/>
  <c r="K2170" i="1"/>
  <c r="Q2170" i="1" s="1"/>
  <c r="K2171" i="1"/>
  <c r="Q2171" i="1" s="1"/>
  <c r="K2172" i="1"/>
  <c r="Q2172" i="1" s="1"/>
  <c r="K2173" i="1"/>
  <c r="Q2173" i="1" s="1"/>
  <c r="K2174" i="1"/>
  <c r="Q2174" i="1" s="1"/>
  <c r="K2175" i="1"/>
  <c r="Q2175" i="1" s="1"/>
  <c r="K2176" i="1"/>
  <c r="Q2176" i="1" s="1"/>
  <c r="K2177" i="1"/>
  <c r="Q2177" i="1" s="1"/>
  <c r="K2178" i="1"/>
  <c r="Q2178" i="1" s="1"/>
  <c r="K2179" i="1"/>
  <c r="Q2179" i="1" s="1"/>
  <c r="K2180" i="1"/>
  <c r="Q2180" i="1" s="1"/>
  <c r="K2181" i="1"/>
  <c r="Q2181" i="1" s="1"/>
  <c r="K2182" i="1"/>
  <c r="Q2182" i="1" s="1"/>
  <c r="K2183" i="1"/>
  <c r="Q2183" i="1" s="1"/>
  <c r="K2184" i="1"/>
  <c r="Q2184" i="1" s="1"/>
  <c r="K2185" i="1"/>
  <c r="Q2185" i="1" s="1"/>
  <c r="K2186" i="1"/>
  <c r="Q2186" i="1" s="1"/>
  <c r="K2187" i="1"/>
  <c r="Q2187" i="1" s="1"/>
  <c r="K2188" i="1"/>
  <c r="Q2188" i="1" s="1"/>
  <c r="K2189" i="1"/>
  <c r="Q2189" i="1" s="1"/>
  <c r="K2190" i="1"/>
  <c r="Q2190" i="1" s="1"/>
  <c r="K2191" i="1"/>
  <c r="Q2191" i="1" s="1"/>
  <c r="K2192" i="1"/>
  <c r="Q2192" i="1" s="1"/>
  <c r="K2193" i="1"/>
  <c r="Q2193" i="1" s="1"/>
  <c r="K2194" i="1"/>
  <c r="Q2194" i="1" s="1"/>
  <c r="K2195" i="1"/>
  <c r="Q2195" i="1" s="1"/>
  <c r="K2196" i="1"/>
  <c r="Q2196" i="1" s="1"/>
  <c r="K2197" i="1"/>
  <c r="Q2197" i="1" s="1"/>
  <c r="K2198" i="1"/>
  <c r="Q2198" i="1" s="1"/>
  <c r="K2199" i="1"/>
  <c r="Q2199" i="1" s="1"/>
  <c r="K2200" i="1"/>
  <c r="Q2200" i="1" s="1"/>
  <c r="K2201" i="1"/>
  <c r="Q2201" i="1" s="1"/>
  <c r="K2202" i="1"/>
  <c r="Q2202" i="1" s="1"/>
  <c r="K2203" i="1"/>
  <c r="Q2203" i="1" s="1"/>
  <c r="K2204" i="1"/>
  <c r="Q2204" i="1" s="1"/>
  <c r="K2205" i="1"/>
  <c r="Q2205" i="1" s="1"/>
  <c r="K2206" i="1"/>
  <c r="Q2206" i="1" s="1"/>
  <c r="K2207" i="1"/>
  <c r="Q2207" i="1" s="1"/>
  <c r="K2208" i="1"/>
  <c r="Q2208" i="1" s="1"/>
  <c r="K2209" i="1"/>
  <c r="Q2209" i="1" s="1"/>
  <c r="K2210" i="1"/>
  <c r="Q2210" i="1" s="1"/>
  <c r="K2211" i="1"/>
  <c r="Q2211" i="1" s="1"/>
  <c r="K2212" i="1"/>
  <c r="Q2212" i="1" s="1"/>
  <c r="K2213" i="1"/>
  <c r="Q2213" i="1" s="1"/>
  <c r="K2214" i="1"/>
  <c r="Q2214" i="1" s="1"/>
  <c r="K2215" i="1"/>
  <c r="Q2215" i="1" s="1"/>
  <c r="K2216" i="1"/>
  <c r="Q2216" i="1" s="1"/>
  <c r="K2217" i="1"/>
  <c r="Q2217" i="1" s="1"/>
  <c r="K2218" i="1"/>
  <c r="Q2218" i="1" s="1"/>
  <c r="K2219" i="1"/>
  <c r="Q2219" i="1" s="1"/>
  <c r="K2220" i="1"/>
  <c r="Q2220" i="1" s="1"/>
  <c r="K2221" i="1"/>
  <c r="Q2221" i="1" s="1"/>
  <c r="K2222" i="1"/>
  <c r="Q2222" i="1" s="1"/>
  <c r="K2223" i="1"/>
  <c r="Q2223" i="1" s="1"/>
  <c r="K2224" i="1"/>
  <c r="Q2224" i="1" s="1"/>
  <c r="K2225" i="1"/>
  <c r="Q2225" i="1" s="1"/>
  <c r="K2226" i="1"/>
  <c r="Q2226" i="1" s="1"/>
  <c r="K2227" i="1"/>
  <c r="Q2227" i="1" s="1"/>
  <c r="K2228" i="1"/>
  <c r="Q2228" i="1" s="1"/>
  <c r="K2229" i="1"/>
  <c r="Q2229" i="1" s="1"/>
  <c r="K2230" i="1"/>
  <c r="Q2230" i="1" s="1"/>
  <c r="K2231" i="1"/>
  <c r="Q2231" i="1" s="1"/>
  <c r="K2232" i="1"/>
  <c r="Q2232" i="1" s="1"/>
  <c r="K2233" i="1"/>
  <c r="Q2233" i="1" s="1"/>
  <c r="K2234" i="1"/>
  <c r="Q2234" i="1" s="1"/>
  <c r="K2235" i="1"/>
  <c r="Q2235" i="1" s="1"/>
  <c r="K2236" i="1"/>
  <c r="Q2236" i="1" s="1"/>
  <c r="K2237" i="1"/>
  <c r="Q2237" i="1" s="1"/>
  <c r="K2238" i="1"/>
  <c r="Q2238" i="1" s="1"/>
  <c r="K2239" i="1"/>
  <c r="Q2239" i="1" s="1"/>
  <c r="K2240" i="1"/>
  <c r="Q2240" i="1" s="1"/>
  <c r="K2241" i="1"/>
  <c r="Q2241" i="1" s="1"/>
  <c r="K2242" i="1"/>
  <c r="Q2242" i="1" s="1"/>
  <c r="K2243" i="1"/>
  <c r="Q2243" i="1" s="1"/>
  <c r="K2244" i="1"/>
  <c r="Q2244" i="1" s="1"/>
  <c r="K2245" i="1"/>
  <c r="Q2245" i="1" s="1"/>
  <c r="K2246" i="1"/>
  <c r="Q2246" i="1" s="1"/>
  <c r="K2247" i="1"/>
  <c r="Q2247" i="1" s="1"/>
  <c r="K2248" i="1"/>
  <c r="Q2248" i="1" s="1"/>
  <c r="K2249" i="1"/>
  <c r="Q2249" i="1" s="1"/>
  <c r="K2250" i="1"/>
  <c r="Q2250" i="1" s="1"/>
  <c r="K2251" i="1"/>
  <c r="Q2251" i="1" s="1"/>
  <c r="K2252" i="1"/>
  <c r="Q2252" i="1" s="1"/>
  <c r="K2253" i="1"/>
  <c r="Q2253" i="1" s="1"/>
  <c r="K2254" i="1"/>
  <c r="Q2254" i="1" s="1"/>
  <c r="K2255" i="1"/>
  <c r="Q2255" i="1" s="1"/>
  <c r="K2256" i="1"/>
  <c r="Q2256" i="1" s="1"/>
  <c r="K2257" i="1"/>
  <c r="Q2257" i="1" s="1"/>
  <c r="K2258" i="1"/>
  <c r="Q2258" i="1" s="1"/>
  <c r="K2259" i="1"/>
  <c r="Q2259" i="1" s="1"/>
  <c r="K2260" i="1"/>
  <c r="Q2260" i="1" s="1"/>
  <c r="K2261" i="1"/>
  <c r="Q2261" i="1" s="1"/>
  <c r="K2262" i="1"/>
  <c r="Q2262" i="1" s="1"/>
  <c r="K2263" i="1"/>
  <c r="Q2263" i="1" s="1"/>
  <c r="K2264" i="1"/>
  <c r="Q2264" i="1" s="1"/>
  <c r="K2265" i="1"/>
  <c r="Q2265" i="1" s="1"/>
  <c r="K2266" i="1"/>
  <c r="Q2266" i="1" s="1"/>
  <c r="K2267" i="1"/>
  <c r="Q2267" i="1" s="1"/>
  <c r="K2268" i="1"/>
  <c r="Q2268" i="1" s="1"/>
  <c r="K2269" i="1"/>
  <c r="Q2269" i="1" s="1"/>
  <c r="K2270" i="1"/>
  <c r="Q2270" i="1" s="1"/>
  <c r="K2271" i="1"/>
  <c r="Q2271" i="1" s="1"/>
  <c r="K2272" i="1"/>
  <c r="Q2272" i="1" s="1"/>
  <c r="K2273" i="1"/>
  <c r="Q2273" i="1" s="1"/>
  <c r="K2274" i="1"/>
  <c r="Q2274" i="1" s="1"/>
  <c r="K2275" i="1"/>
  <c r="Q2275" i="1" s="1"/>
  <c r="K2276" i="1"/>
  <c r="Q2276" i="1" s="1"/>
  <c r="K2277" i="1"/>
  <c r="Q2277" i="1" s="1"/>
  <c r="K2278" i="1"/>
  <c r="Q2278" i="1" s="1"/>
  <c r="K2279" i="1"/>
  <c r="Q2279" i="1" s="1"/>
  <c r="K2280" i="1"/>
  <c r="Q2280" i="1" s="1"/>
  <c r="K2281" i="1"/>
  <c r="Q2281" i="1" s="1"/>
  <c r="K2282" i="1"/>
  <c r="Q2282" i="1" s="1"/>
  <c r="K2283" i="1"/>
  <c r="Q2283" i="1" s="1"/>
  <c r="K2284" i="1"/>
  <c r="Q2284" i="1" s="1"/>
  <c r="K2285" i="1"/>
  <c r="Q2285" i="1" s="1"/>
  <c r="K2286" i="1"/>
  <c r="Q2286" i="1" s="1"/>
  <c r="K2287" i="1"/>
  <c r="Q2287" i="1" s="1"/>
  <c r="K2288" i="1"/>
  <c r="Q2288" i="1" s="1"/>
  <c r="K2289" i="1"/>
  <c r="Q2289" i="1" s="1"/>
  <c r="K2290" i="1"/>
  <c r="Q2290" i="1" s="1"/>
  <c r="K2291" i="1"/>
  <c r="Q2291" i="1" s="1"/>
  <c r="K2292" i="1"/>
  <c r="Q2292" i="1" s="1"/>
  <c r="K2293" i="1"/>
  <c r="Q2293" i="1" s="1"/>
  <c r="K2294" i="1"/>
  <c r="Q2294" i="1" s="1"/>
  <c r="K2295" i="1"/>
  <c r="Q2295" i="1" s="1"/>
  <c r="K2296" i="1"/>
  <c r="Q2296" i="1" s="1"/>
  <c r="K2297" i="1"/>
  <c r="Q2297" i="1" s="1"/>
  <c r="K2298" i="1"/>
  <c r="Q2298" i="1" s="1"/>
  <c r="K2299" i="1"/>
  <c r="Q2299" i="1" s="1"/>
  <c r="K2300" i="1"/>
  <c r="Q2300" i="1" s="1"/>
  <c r="K2301" i="1"/>
  <c r="Q2301" i="1" s="1"/>
  <c r="K2302" i="1"/>
  <c r="Q2302" i="1" s="1"/>
  <c r="K2303" i="1"/>
  <c r="Q2303" i="1" s="1"/>
  <c r="K2304" i="1"/>
  <c r="Q2304" i="1" s="1"/>
  <c r="K2305" i="1"/>
  <c r="Q2305" i="1" s="1"/>
  <c r="K2306" i="1"/>
  <c r="Q2306" i="1" s="1"/>
  <c r="K2307" i="1"/>
  <c r="Q2307" i="1" s="1"/>
  <c r="K2308" i="1"/>
  <c r="Q2308" i="1" s="1"/>
  <c r="K2309" i="1"/>
  <c r="Q2309" i="1" s="1"/>
  <c r="K2310" i="1"/>
  <c r="Q2310" i="1" s="1"/>
  <c r="K2311" i="1"/>
  <c r="Q2311" i="1" s="1"/>
  <c r="K2312" i="1"/>
  <c r="Q2312" i="1" s="1"/>
  <c r="K2313" i="1"/>
  <c r="Q2313" i="1" s="1"/>
  <c r="K2314" i="1"/>
  <c r="Q2314" i="1" s="1"/>
  <c r="K2315" i="1"/>
  <c r="Q2315" i="1" s="1"/>
  <c r="K2316" i="1"/>
  <c r="Q2316" i="1" s="1"/>
  <c r="K2317" i="1"/>
  <c r="Q2317" i="1" s="1"/>
  <c r="K2318" i="1"/>
  <c r="Q2318" i="1" s="1"/>
  <c r="K2319" i="1"/>
  <c r="Q2319" i="1" s="1"/>
  <c r="K2320" i="1"/>
  <c r="Q2320" i="1" s="1"/>
  <c r="K2321" i="1"/>
  <c r="Q2321" i="1" s="1"/>
  <c r="K2322" i="1"/>
  <c r="Q2322" i="1" s="1"/>
  <c r="K2323" i="1"/>
  <c r="Q2323" i="1" s="1"/>
  <c r="K2324" i="1"/>
  <c r="Q2324" i="1" s="1"/>
  <c r="K2325" i="1"/>
  <c r="Q2325" i="1" s="1"/>
  <c r="K2326" i="1"/>
  <c r="Q2326" i="1" s="1"/>
  <c r="K2327" i="1"/>
  <c r="Q2327" i="1" s="1"/>
  <c r="K2328" i="1"/>
  <c r="Q2328" i="1" s="1"/>
  <c r="K2329" i="1"/>
  <c r="Q2329" i="1" s="1"/>
  <c r="K2330" i="1"/>
  <c r="Q2330" i="1" s="1"/>
  <c r="K2331" i="1"/>
  <c r="Q2331" i="1" s="1"/>
  <c r="K2332" i="1"/>
  <c r="Q2332" i="1" s="1"/>
  <c r="K2333" i="1"/>
  <c r="Q2333" i="1" s="1"/>
  <c r="K2334" i="1"/>
  <c r="Q2334" i="1" s="1"/>
  <c r="K2335" i="1"/>
  <c r="Q2335" i="1" s="1"/>
  <c r="K2336" i="1"/>
  <c r="Q2336" i="1" s="1"/>
  <c r="K2337" i="1"/>
  <c r="Q2337" i="1" s="1"/>
  <c r="K2338" i="1"/>
  <c r="Q2338" i="1" s="1"/>
  <c r="K2339" i="1"/>
  <c r="Q2339" i="1" s="1"/>
  <c r="K2340" i="1"/>
  <c r="Q2340" i="1" s="1"/>
  <c r="K2341" i="1"/>
  <c r="Q2341" i="1" s="1"/>
  <c r="K2342" i="1"/>
  <c r="Q2342" i="1" s="1"/>
  <c r="K2343" i="1"/>
  <c r="Q2343" i="1" s="1"/>
  <c r="K2344" i="1"/>
  <c r="Q2344" i="1" s="1"/>
  <c r="K2345" i="1"/>
  <c r="Q2345" i="1" s="1"/>
  <c r="K2346" i="1"/>
  <c r="Q2346" i="1" s="1"/>
  <c r="K2347" i="1"/>
  <c r="Q2347" i="1" s="1"/>
  <c r="K2348" i="1"/>
  <c r="Q2348" i="1" s="1"/>
  <c r="K2349" i="1"/>
  <c r="Q2349" i="1" s="1"/>
  <c r="K2350" i="1"/>
  <c r="Q2350" i="1" s="1"/>
  <c r="K2351" i="1"/>
  <c r="Q2351" i="1" s="1"/>
  <c r="K2352" i="1"/>
  <c r="Q2352" i="1" s="1"/>
  <c r="K2353" i="1"/>
  <c r="Q2353" i="1" s="1"/>
  <c r="K2354" i="1"/>
  <c r="Q2354" i="1" s="1"/>
  <c r="K2355" i="1"/>
  <c r="Q2355" i="1" s="1"/>
  <c r="K2356" i="1"/>
  <c r="Q2356" i="1" s="1"/>
  <c r="K2357" i="1"/>
  <c r="Q2357" i="1" s="1"/>
  <c r="K2358" i="1"/>
  <c r="Q2358" i="1" s="1"/>
  <c r="K2359" i="1"/>
  <c r="Q2359" i="1" s="1"/>
  <c r="K2360" i="1"/>
  <c r="Q2360" i="1" s="1"/>
  <c r="K2361" i="1"/>
  <c r="Q2361" i="1" s="1"/>
  <c r="K2362" i="1"/>
  <c r="Q2362" i="1" s="1"/>
  <c r="K2363" i="1"/>
  <c r="Q2363" i="1" s="1"/>
  <c r="K2364" i="1"/>
  <c r="Q2364" i="1" s="1"/>
  <c r="K2365" i="1"/>
  <c r="Q2365" i="1" s="1"/>
  <c r="K2366" i="1"/>
  <c r="Q2366" i="1" s="1"/>
  <c r="K2367" i="1"/>
  <c r="Q2367" i="1" s="1"/>
  <c r="K2368" i="1"/>
  <c r="Q2368" i="1" s="1"/>
  <c r="K2369" i="1"/>
  <c r="Q2369" i="1" s="1"/>
  <c r="K2370" i="1"/>
  <c r="Q2370" i="1" s="1"/>
  <c r="K2371" i="1"/>
  <c r="Q2371" i="1" s="1"/>
  <c r="K2372" i="1"/>
  <c r="Q2372" i="1" s="1"/>
  <c r="K2373" i="1"/>
  <c r="Q2373" i="1" s="1"/>
  <c r="K2374" i="1"/>
  <c r="Q2374" i="1" s="1"/>
  <c r="K2375" i="1"/>
  <c r="Q2375" i="1" s="1"/>
  <c r="K2376" i="1"/>
  <c r="Q2376" i="1" s="1"/>
  <c r="K2377" i="1"/>
  <c r="Q2377" i="1" s="1"/>
  <c r="K2378" i="1"/>
  <c r="Q2378" i="1" s="1"/>
  <c r="K2379" i="1"/>
  <c r="Q2379" i="1" s="1"/>
  <c r="K2380" i="1"/>
  <c r="Q2380" i="1" s="1"/>
  <c r="K2381" i="1"/>
  <c r="Q2381" i="1" s="1"/>
  <c r="K2382" i="1"/>
  <c r="Q2382" i="1" s="1"/>
  <c r="K2383" i="1"/>
  <c r="Q2383" i="1" s="1"/>
  <c r="K2384" i="1"/>
  <c r="Q2384" i="1" s="1"/>
  <c r="K2385" i="1"/>
  <c r="Q2385" i="1" s="1"/>
  <c r="K2386" i="1"/>
  <c r="Q2386" i="1" s="1"/>
  <c r="K2387" i="1"/>
  <c r="Q2387" i="1" s="1"/>
  <c r="K2388" i="1"/>
  <c r="Q2388" i="1" s="1"/>
  <c r="K2389" i="1"/>
  <c r="Q2389" i="1" s="1"/>
  <c r="K2390" i="1"/>
  <c r="Q2390" i="1" s="1"/>
  <c r="K2391" i="1"/>
  <c r="Q2391" i="1" s="1"/>
  <c r="K2392" i="1"/>
  <c r="Q2392" i="1" s="1"/>
  <c r="K2393" i="1"/>
  <c r="Q2393" i="1" s="1"/>
  <c r="K2394" i="1"/>
  <c r="Q2394" i="1" s="1"/>
  <c r="K2395" i="1"/>
  <c r="Q2395" i="1" s="1"/>
  <c r="K2396" i="1"/>
  <c r="Q2396" i="1" s="1"/>
  <c r="K2397" i="1"/>
  <c r="Q2397" i="1" s="1"/>
  <c r="K2398" i="1"/>
  <c r="Q2398" i="1" s="1"/>
  <c r="K2399" i="1"/>
  <c r="Q2399" i="1" s="1"/>
  <c r="K2400" i="1"/>
  <c r="Q2400" i="1" s="1"/>
  <c r="K2401" i="1"/>
  <c r="Q2401" i="1" s="1"/>
  <c r="K2402" i="1"/>
  <c r="Q2402" i="1" s="1"/>
  <c r="K2403" i="1"/>
  <c r="Q2403" i="1" s="1"/>
  <c r="K2404" i="1"/>
  <c r="Q2404" i="1" s="1"/>
  <c r="K2405" i="1"/>
  <c r="Q2405" i="1" s="1"/>
  <c r="K2406" i="1"/>
  <c r="Q2406" i="1" s="1"/>
  <c r="K2407" i="1"/>
  <c r="Q2407" i="1" s="1"/>
  <c r="K2408" i="1"/>
  <c r="Q2408" i="1" s="1"/>
  <c r="K2409" i="1"/>
  <c r="Q2409" i="1" s="1"/>
  <c r="K2410" i="1"/>
  <c r="Q2410" i="1" s="1"/>
  <c r="K2411" i="1"/>
  <c r="Q2411" i="1" s="1"/>
  <c r="K2412" i="1"/>
  <c r="Q2412" i="1" s="1"/>
  <c r="K2413" i="1"/>
  <c r="Q2413" i="1" s="1"/>
  <c r="K2414" i="1"/>
  <c r="Q2414" i="1" s="1"/>
  <c r="K2415" i="1"/>
  <c r="Q2415" i="1" s="1"/>
  <c r="K2416" i="1"/>
  <c r="Q2416" i="1" s="1"/>
  <c r="K2417" i="1"/>
  <c r="Q2417" i="1" s="1"/>
  <c r="K2418" i="1"/>
  <c r="Q2418" i="1" s="1"/>
  <c r="K2419" i="1"/>
  <c r="Q2419" i="1" s="1"/>
  <c r="K2420" i="1"/>
  <c r="Q2420" i="1" s="1"/>
  <c r="K2421" i="1"/>
  <c r="Q2421" i="1" s="1"/>
  <c r="K2422" i="1"/>
  <c r="Q2422" i="1" s="1"/>
  <c r="K2423" i="1"/>
  <c r="Q2423" i="1" s="1"/>
  <c r="K2424" i="1"/>
  <c r="Q2424" i="1" s="1"/>
  <c r="K2425" i="1"/>
  <c r="Q2425" i="1" s="1"/>
  <c r="K2426" i="1"/>
  <c r="Q2426" i="1" s="1"/>
  <c r="K2427" i="1"/>
  <c r="Q2427" i="1" s="1"/>
  <c r="K2428" i="1"/>
  <c r="Q2428" i="1" s="1"/>
  <c r="K2429" i="1"/>
  <c r="Q2429" i="1" s="1"/>
  <c r="K2430" i="1"/>
  <c r="Q2430" i="1" s="1"/>
  <c r="K2431" i="1"/>
  <c r="Q2431" i="1" s="1"/>
  <c r="K2432" i="1"/>
  <c r="Q2432" i="1" s="1"/>
  <c r="K2433" i="1"/>
  <c r="Q2433" i="1" s="1"/>
  <c r="K2434" i="1"/>
  <c r="Q2434" i="1" s="1"/>
  <c r="K2435" i="1"/>
  <c r="Q2435" i="1" s="1"/>
  <c r="K2436" i="1"/>
  <c r="Q2436" i="1" s="1"/>
  <c r="K2437" i="1"/>
  <c r="Q2437" i="1" s="1"/>
  <c r="K2438" i="1"/>
  <c r="Q2438" i="1" s="1"/>
  <c r="K2439" i="1"/>
  <c r="Q2439" i="1" s="1"/>
  <c r="K2440" i="1"/>
  <c r="Q2440" i="1" s="1"/>
  <c r="K2441" i="1"/>
  <c r="Q2441" i="1" s="1"/>
  <c r="K2442" i="1"/>
  <c r="Q2442" i="1" s="1"/>
  <c r="K2443" i="1"/>
  <c r="Q2443" i="1" s="1"/>
  <c r="K2444" i="1"/>
  <c r="Q2444" i="1" s="1"/>
  <c r="K2445" i="1"/>
  <c r="Q2445" i="1" s="1"/>
  <c r="K2446" i="1"/>
  <c r="Q2446" i="1" s="1"/>
  <c r="K2447" i="1"/>
  <c r="Q2447" i="1" s="1"/>
  <c r="K2448" i="1"/>
  <c r="Q2448" i="1" s="1"/>
  <c r="K2449" i="1"/>
  <c r="Q2449" i="1" s="1"/>
  <c r="K2450" i="1"/>
  <c r="Q2450" i="1" s="1"/>
  <c r="K2451" i="1"/>
  <c r="Q2451" i="1" s="1"/>
  <c r="K2452" i="1"/>
  <c r="Q2452" i="1" s="1"/>
  <c r="K2453" i="1"/>
  <c r="Q2453" i="1" s="1"/>
  <c r="K2454" i="1"/>
  <c r="Q2454" i="1" s="1"/>
  <c r="K2455" i="1"/>
  <c r="Q2455" i="1" s="1"/>
  <c r="K2456" i="1"/>
  <c r="Q2456" i="1" s="1"/>
  <c r="K2457" i="1"/>
  <c r="Q2457" i="1" s="1"/>
  <c r="K2458" i="1"/>
  <c r="Q2458" i="1" s="1"/>
  <c r="K2459" i="1"/>
  <c r="Q2459" i="1" s="1"/>
  <c r="K2460" i="1"/>
  <c r="Q2460" i="1" s="1"/>
  <c r="K2461" i="1"/>
  <c r="Q2461" i="1" s="1"/>
  <c r="K2462" i="1"/>
  <c r="Q2462" i="1" s="1"/>
  <c r="K2463" i="1"/>
  <c r="Q2463" i="1" s="1"/>
  <c r="K2464" i="1"/>
  <c r="Q2464" i="1" s="1"/>
  <c r="K2465" i="1"/>
  <c r="Q2465" i="1" s="1"/>
  <c r="K2466" i="1"/>
  <c r="Q2466" i="1" s="1"/>
  <c r="K2467" i="1"/>
  <c r="Q2467" i="1" s="1"/>
  <c r="K2468" i="1"/>
  <c r="Q2468" i="1" s="1"/>
  <c r="K2469" i="1"/>
  <c r="Q2469" i="1" s="1"/>
  <c r="K2470" i="1"/>
  <c r="Q2470" i="1" s="1"/>
  <c r="K2471" i="1"/>
  <c r="Q2471" i="1" s="1"/>
  <c r="K2472" i="1"/>
  <c r="Q2472" i="1" s="1"/>
  <c r="K2473" i="1"/>
  <c r="Q2473" i="1" s="1"/>
  <c r="K2474" i="1"/>
  <c r="Q2474" i="1" s="1"/>
  <c r="K2475" i="1"/>
  <c r="Q2475" i="1" s="1"/>
  <c r="K2476" i="1"/>
  <c r="Q2476" i="1" s="1"/>
  <c r="K2477" i="1"/>
  <c r="Q2477" i="1" s="1"/>
  <c r="K2478" i="1"/>
  <c r="Q2478" i="1" s="1"/>
  <c r="K2479" i="1"/>
  <c r="Q2479" i="1" s="1"/>
  <c r="K2480" i="1"/>
  <c r="Q2480" i="1" s="1"/>
  <c r="K2481" i="1"/>
  <c r="Q2481" i="1" s="1"/>
  <c r="K2482" i="1"/>
  <c r="Q2482" i="1" s="1"/>
  <c r="K2483" i="1"/>
  <c r="Q2483" i="1" s="1"/>
  <c r="K2484" i="1"/>
  <c r="Q2484" i="1" s="1"/>
  <c r="K2485" i="1"/>
  <c r="Q2485" i="1" s="1"/>
  <c r="K2486" i="1"/>
  <c r="Q2486" i="1" s="1"/>
  <c r="K2487" i="1"/>
  <c r="Q2487" i="1" s="1"/>
  <c r="K2488" i="1"/>
  <c r="Q2488" i="1" s="1"/>
  <c r="K2489" i="1"/>
  <c r="Q2489" i="1" s="1"/>
  <c r="K2490" i="1"/>
  <c r="Q2490" i="1" s="1"/>
  <c r="K2491" i="1"/>
  <c r="Q2491" i="1" s="1"/>
  <c r="K2492" i="1"/>
  <c r="Q2492" i="1" s="1"/>
  <c r="K2493" i="1"/>
  <c r="Q2493" i="1" s="1"/>
  <c r="K2494" i="1"/>
  <c r="Q2494" i="1" s="1"/>
  <c r="K2495" i="1"/>
  <c r="Q2495" i="1" s="1"/>
  <c r="K2496" i="1"/>
  <c r="Q2496" i="1" s="1"/>
  <c r="K2497" i="1"/>
  <c r="Q2497" i="1" s="1"/>
  <c r="K2498" i="1"/>
  <c r="Q2498" i="1" s="1"/>
  <c r="K2499" i="1"/>
  <c r="Q2499" i="1" s="1"/>
  <c r="K2500" i="1"/>
  <c r="Q2500" i="1" s="1"/>
  <c r="K2501" i="1"/>
  <c r="Q2501" i="1" s="1"/>
  <c r="K2502" i="1"/>
  <c r="Q2502" i="1" s="1"/>
  <c r="K2503" i="1"/>
  <c r="Q2503" i="1" s="1"/>
  <c r="K2504" i="1"/>
  <c r="Q2504" i="1" s="1"/>
  <c r="K2505" i="1"/>
  <c r="Q2505" i="1" s="1"/>
  <c r="K2506" i="1"/>
  <c r="Q2506" i="1" s="1"/>
  <c r="K2507" i="1"/>
  <c r="Q2507" i="1" s="1"/>
  <c r="K2508" i="1"/>
  <c r="Q2508" i="1" s="1"/>
  <c r="K2509" i="1"/>
  <c r="Q2509" i="1" s="1"/>
  <c r="K2510" i="1"/>
  <c r="Q2510" i="1" s="1"/>
  <c r="K2511" i="1"/>
  <c r="Q2511" i="1" s="1"/>
  <c r="K2512" i="1"/>
  <c r="Q2512" i="1" s="1"/>
  <c r="K2513" i="1"/>
  <c r="Q2513" i="1" s="1"/>
  <c r="K2514" i="1"/>
  <c r="Q2514" i="1" s="1"/>
  <c r="K2515" i="1"/>
  <c r="Q2515" i="1" s="1"/>
  <c r="K2516" i="1"/>
  <c r="Q2516" i="1" s="1"/>
  <c r="K2517" i="1"/>
  <c r="Q2517" i="1" s="1"/>
  <c r="K2518" i="1"/>
  <c r="Q2518" i="1" s="1"/>
  <c r="K2519" i="1"/>
  <c r="Q2519" i="1" s="1"/>
  <c r="K2520" i="1"/>
  <c r="Q2520" i="1" s="1"/>
  <c r="K2521" i="1"/>
  <c r="Q2521" i="1" s="1"/>
  <c r="K2522" i="1"/>
  <c r="Q2522" i="1" s="1"/>
  <c r="K2523" i="1"/>
  <c r="Q2523" i="1" s="1"/>
  <c r="K2524" i="1"/>
  <c r="Q2524" i="1" s="1"/>
  <c r="K2525" i="1"/>
  <c r="Q2525" i="1" s="1"/>
  <c r="K2526" i="1"/>
  <c r="Q2526" i="1" s="1"/>
  <c r="K2527" i="1"/>
  <c r="Q2527" i="1" s="1"/>
  <c r="K2528" i="1"/>
  <c r="Q2528" i="1" s="1"/>
  <c r="K2529" i="1"/>
  <c r="Q2529" i="1" s="1"/>
  <c r="K2530" i="1"/>
  <c r="Q2530" i="1" s="1"/>
  <c r="K2531" i="1"/>
  <c r="Q2531" i="1" s="1"/>
  <c r="K2532" i="1"/>
  <c r="Q2532" i="1" s="1"/>
  <c r="K2533" i="1"/>
  <c r="Q2533" i="1" s="1"/>
  <c r="K2534" i="1"/>
  <c r="Q2534" i="1" s="1"/>
  <c r="K2535" i="1"/>
  <c r="Q2535" i="1" s="1"/>
  <c r="K2536" i="1"/>
  <c r="Q2536" i="1" s="1"/>
  <c r="K2537" i="1"/>
  <c r="Q2537" i="1" s="1"/>
  <c r="K2538" i="1"/>
  <c r="Q2538" i="1" s="1"/>
  <c r="K2539" i="1"/>
  <c r="Q2539" i="1" s="1"/>
  <c r="K2540" i="1"/>
  <c r="Q2540" i="1" s="1"/>
  <c r="K2541" i="1"/>
  <c r="Q2541" i="1" s="1"/>
  <c r="K2542" i="1"/>
  <c r="Q2542" i="1" s="1"/>
  <c r="K2543" i="1"/>
  <c r="Q2543" i="1" s="1"/>
  <c r="K2544" i="1"/>
  <c r="Q2544" i="1" s="1"/>
  <c r="K2545" i="1"/>
  <c r="Q2545" i="1" s="1"/>
  <c r="K2546" i="1"/>
  <c r="Q2546" i="1" s="1"/>
  <c r="K2547" i="1"/>
  <c r="Q2547" i="1" s="1"/>
  <c r="K2548" i="1"/>
  <c r="Q2548" i="1" s="1"/>
  <c r="K2549" i="1"/>
  <c r="Q2549" i="1" s="1"/>
  <c r="K2550" i="1"/>
  <c r="Q2550" i="1" s="1"/>
  <c r="K2551" i="1"/>
  <c r="Q2551" i="1" s="1"/>
  <c r="K2552" i="1"/>
  <c r="Q2552" i="1" s="1"/>
  <c r="K2553" i="1"/>
  <c r="Q2553" i="1" s="1"/>
  <c r="K2554" i="1"/>
  <c r="Q2554" i="1" s="1"/>
  <c r="K2555" i="1"/>
  <c r="Q2555" i="1" s="1"/>
  <c r="K2556" i="1"/>
  <c r="Q2556" i="1" s="1"/>
  <c r="K2557" i="1"/>
  <c r="Q2557" i="1" s="1"/>
  <c r="K2558" i="1"/>
  <c r="Q2558" i="1" s="1"/>
  <c r="K2559" i="1"/>
  <c r="Q2559" i="1" s="1"/>
  <c r="K2560" i="1"/>
  <c r="Q2560" i="1" s="1"/>
  <c r="K2561" i="1"/>
  <c r="Q2561" i="1" s="1"/>
  <c r="K2562" i="1"/>
  <c r="Q2562" i="1" s="1"/>
  <c r="K2563" i="1"/>
  <c r="Q2563" i="1" s="1"/>
  <c r="K2564" i="1"/>
  <c r="Q2564" i="1" s="1"/>
  <c r="K2565" i="1"/>
  <c r="Q2565" i="1" s="1"/>
  <c r="K2566" i="1"/>
  <c r="Q2566" i="1" s="1"/>
  <c r="K2567" i="1"/>
  <c r="Q2567" i="1" s="1"/>
  <c r="K2568" i="1"/>
  <c r="Q2568" i="1" s="1"/>
  <c r="K2569" i="1"/>
  <c r="Q2569" i="1" s="1"/>
  <c r="K2570" i="1"/>
  <c r="Q2570" i="1" s="1"/>
  <c r="K2571" i="1"/>
  <c r="Q2571" i="1" s="1"/>
  <c r="K2572" i="1"/>
  <c r="Q2572" i="1" s="1"/>
  <c r="K2573" i="1"/>
  <c r="Q2573" i="1" s="1"/>
  <c r="K2574" i="1"/>
  <c r="Q2574" i="1" s="1"/>
  <c r="K2575" i="1"/>
  <c r="Q2575" i="1" s="1"/>
  <c r="K2576" i="1"/>
  <c r="Q2576" i="1" s="1"/>
  <c r="K2577" i="1"/>
  <c r="Q2577" i="1" s="1"/>
  <c r="K2578" i="1"/>
  <c r="Q2578" i="1" s="1"/>
  <c r="K2579" i="1"/>
  <c r="Q2579" i="1" s="1"/>
  <c r="K2580" i="1"/>
  <c r="Q2580" i="1" s="1"/>
  <c r="K2581" i="1"/>
  <c r="Q2581" i="1" s="1"/>
  <c r="K2582" i="1"/>
  <c r="Q2582" i="1" s="1"/>
  <c r="K2583" i="1"/>
  <c r="Q2583" i="1" s="1"/>
  <c r="K2584" i="1"/>
  <c r="Q2584" i="1" s="1"/>
  <c r="K2585" i="1"/>
  <c r="Q2585" i="1" s="1"/>
  <c r="K2586" i="1"/>
  <c r="Q2586" i="1" s="1"/>
  <c r="K2587" i="1"/>
  <c r="Q2587" i="1" s="1"/>
  <c r="K2588" i="1"/>
  <c r="Q2588" i="1" s="1"/>
  <c r="K2589" i="1"/>
  <c r="Q2589" i="1" s="1"/>
  <c r="K2590" i="1"/>
  <c r="Q2590" i="1" s="1"/>
  <c r="K2591" i="1"/>
  <c r="Q2591" i="1" s="1"/>
  <c r="K2592" i="1"/>
  <c r="Q2592" i="1" s="1"/>
  <c r="K2593" i="1"/>
  <c r="Q2593" i="1" s="1"/>
  <c r="K2594" i="1"/>
  <c r="Q2594" i="1" s="1"/>
  <c r="K2595" i="1"/>
  <c r="Q2595" i="1" s="1"/>
  <c r="K2596" i="1"/>
  <c r="Q2596" i="1" s="1"/>
  <c r="K2597" i="1"/>
  <c r="Q2597" i="1" s="1"/>
  <c r="K2598" i="1"/>
  <c r="Q2598" i="1" s="1"/>
  <c r="K2599" i="1"/>
  <c r="Q2599" i="1" s="1"/>
  <c r="K2600" i="1"/>
  <c r="Q2600" i="1" s="1"/>
  <c r="K2601" i="1"/>
  <c r="Q2601" i="1" s="1"/>
  <c r="K2602" i="1"/>
  <c r="Q2602" i="1" s="1"/>
  <c r="K2603" i="1"/>
  <c r="Q2603" i="1" s="1"/>
  <c r="K2604" i="1"/>
  <c r="Q2604" i="1" s="1"/>
  <c r="K2605" i="1"/>
  <c r="Q2605" i="1" s="1"/>
  <c r="K2606" i="1"/>
  <c r="Q2606" i="1" s="1"/>
  <c r="K2607" i="1"/>
  <c r="Q2607" i="1" s="1"/>
  <c r="K2608" i="1"/>
  <c r="Q2608" i="1" s="1"/>
  <c r="K2609" i="1"/>
  <c r="Q2609" i="1" s="1"/>
  <c r="K2610" i="1"/>
  <c r="Q2610" i="1" s="1"/>
  <c r="K2611" i="1"/>
  <c r="Q2611" i="1" s="1"/>
  <c r="K2612" i="1"/>
  <c r="Q2612" i="1" s="1"/>
  <c r="K2613" i="1"/>
  <c r="Q2613" i="1" s="1"/>
  <c r="K2614" i="1"/>
  <c r="Q2614" i="1" s="1"/>
  <c r="K2615" i="1"/>
  <c r="Q2615" i="1" s="1"/>
  <c r="K2616" i="1"/>
  <c r="Q2616" i="1" s="1"/>
  <c r="K2617" i="1"/>
  <c r="Q2617" i="1" s="1"/>
  <c r="K2618" i="1"/>
  <c r="Q2618" i="1" s="1"/>
  <c r="K2619" i="1"/>
  <c r="Q2619" i="1" s="1"/>
  <c r="K2620" i="1"/>
  <c r="Q2620" i="1" s="1"/>
  <c r="K2621" i="1"/>
  <c r="Q2621" i="1" s="1"/>
  <c r="K2622" i="1"/>
  <c r="Q2622" i="1" s="1"/>
  <c r="K2623" i="1"/>
  <c r="Q2623" i="1" s="1"/>
  <c r="K2624" i="1"/>
  <c r="Q2624" i="1" s="1"/>
  <c r="K2625" i="1"/>
  <c r="Q2625" i="1" s="1"/>
  <c r="K2626" i="1"/>
  <c r="Q2626" i="1" s="1"/>
  <c r="K2627" i="1"/>
  <c r="Q2627" i="1" s="1"/>
  <c r="K2628" i="1"/>
  <c r="Q2628" i="1" s="1"/>
  <c r="K2629" i="1"/>
  <c r="Q2629" i="1" s="1"/>
  <c r="K2630" i="1"/>
  <c r="Q2630" i="1" s="1"/>
  <c r="K2631" i="1"/>
  <c r="Q2631" i="1" s="1"/>
  <c r="K2632" i="1"/>
  <c r="Q2632" i="1" s="1"/>
  <c r="K2633" i="1"/>
  <c r="Q2633" i="1" s="1"/>
  <c r="K2634" i="1"/>
  <c r="Q2634" i="1" s="1"/>
  <c r="K2635" i="1"/>
  <c r="Q2635" i="1" s="1"/>
  <c r="K2636" i="1"/>
  <c r="Q2636" i="1" s="1"/>
  <c r="K2637" i="1"/>
  <c r="Q2637" i="1" s="1"/>
  <c r="K2638" i="1"/>
  <c r="Q2638" i="1" s="1"/>
  <c r="K2639" i="1"/>
  <c r="Q2639" i="1" s="1"/>
  <c r="K2640" i="1"/>
  <c r="Q2640" i="1" s="1"/>
  <c r="K2641" i="1"/>
  <c r="Q2641" i="1" s="1"/>
  <c r="K2642" i="1"/>
  <c r="Q2642" i="1" s="1"/>
  <c r="K2643" i="1"/>
  <c r="Q2643" i="1" s="1"/>
  <c r="K2644" i="1"/>
  <c r="Q2644" i="1" s="1"/>
  <c r="K2645" i="1"/>
  <c r="Q2645" i="1" s="1"/>
  <c r="K2646" i="1"/>
  <c r="Q2646" i="1" s="1"/>
  <c r="K2647" i="1"/>
  <c r="Q2647" i="1" s="1"/>
  <c r="K2648" i="1"/>
  <c r="Q2648" i="1" s="1"/>
  <c r="K2649" i="1"/>
  <c r="Q2649" i="1" s="1"/>
  <c r="K2650" i="1"/>
  <c r="Q2650" i="1" s="1"/>
  <c r="K2651" i="1"/>
  <c r="Q2651" i="1" s="1"/>
  <c r="K2652" i="1"/>
  <c r="Q2652" i="1" s="1"/>
  <c r="K2653" i="1"/>
  <c r="Q2653" i="1" s="1"/>
  <c r="K2654" i="1"/>
  <c r="Q2654" i="1" s="1"/>
  <c r="K2655" i="1"/>
  <c r="Q2655" i="1" s="1"/>
  <c r="K2656" i="1"/>
  <c r="Q2656" i="1" s="1"/>
  <c r="K2657" i="1"/>
  <c r="Q2657" i="1" s="1"/>
  <c r="K2658" i="1"/>
  <c r="Q2658" i="1" s="1"/>
  <c r="K2659" i="1"/>
  <c r="Q2659" i="1" s="1"/>
  <c r="K2660" i="1"/>
  <c r="Q2660" i="1" s="1"/>
  <c r="K2661" i="1"/>
  <c r="Q2661" i="1" s="1"/>
  <c r="K2662" i="1"/>
  <c r="Q2662" i="1" s="1"/>
  <c r="K2663" i="1"/>
  <c r="Q2663" i="1" s="1"/>
  <c r="K2664" i="1"/>
  <c r="Q2664" i="1" s="1"/>
  <c r="K2665" i="1"/>
  <c r="Q2665" i="1" s="1"/>
  <c r="K2666" i="1"/>
  <c r="Q2666" i="1" s="1"/>
  <c r="K2667" i="1"/>
  <c r="Q2667" i="1" s="1"/>
  <c r="K2668" i="1"/>
  <c r="Q2668" i="1" s="1"/>
  <c r="K2669" i="1"/>
  <c r="Q2669" i="1" s="1"/>
  <c r="K2670" i="1"/>
  <c r="Q2670" i="1" s="1"/>
  <c r="K2671" i="1"/>
  <c r="Q2671" i="1" s="1"/>
  <c r="K2672" i="1"/>
  <c r="Q2672" i="1" s="1"/>
  <c r="K2673" i="1"/>
  <c r="Q2673" i="1" s="1"/>
  <c r="K2674" i="1"/>
  <c r="Q2674" i="1" s="1"/>
  <c r="K2675" i="1"/>
  <c r="Q2675" i="1" s="1"/>
  <c r="K2676" i="1"/>
  <c r="Q2676" i="1" s="1"/>
  <c r="K2677" i="1"/>
  <c r="Q2677" i="1" s="1"/>
  <c r="K2678" i="1"/>
  <c r="Q2678" i="1" s="1"/>
  <c r="K2679" i="1"/>
  <c r="Q2679" i="1" s="1"/>
  <c r="K2680" i="1"/>
  <c r="Q2680" i="1" s="1"/>
  <c r="K2681" i="1"/>
  <c r="Q2681" i="1" s="1"/>
  <c r="K2682" i="1"/>
  <c r="Q2682" i="1" s="1"/>
  <c r="K2683" i="1"/>
  <c r="Q2683" i="1" s="1"/>
  <c r="K2684" i="1"/>
  <c r="Q2684" i="1" s="1"/>
  <c r="K2685" i="1"/>
  <c r="Q2685" i="1" s="1"/>
  <c r="K2686" i="1"/>
  <c r="Q2686" i="1" s="1"/>
  <c r="K2687" i="1"/>
  <c r="Q2687" i="1" s="1"/>
  <c r="K2688" i="1"/>
  <c r="Q2688" i="1" s="1"/>
  <c r="K2689" i="1"/>
  <c r="Q2689" i="1" s="1"/>
  <c r="K2690" i="1"/>
  <c r="Q2690" i="1" s="1"/>
  <c r="K2691" i="1"/>
  <c r="Q2691" i="1" s="1"/>
  <c r="K2692" i="1"/>
  <c r="Q2692" i="1" s="1"/>
  <c r="K2693" i="1"/>
  <c r="Q2693" i="1" s="1"/>
  <c r="K2694" i="1"/>
  <c r="Q2694" i="1" s="1"/>
  <c r="K2695" i="1"/>
  <c r="Q2695" i="1" s="1"/>
  <c r="K2696" i="1"/>
  <c r="Q2696" i="1" s="1"/>
  <c r="K2697" i="1"/>
  <c r="Q2697" i="1" s="1"/>
  <c r="K2698" i="1"/>
  <c r="Q2698" i="1" s="1"/>
  <c r="K2699" i="1"/>
  <c r="Q2699" i="1" s="1"/>
  <c r="K2700" i="1"/>
  <c r="Q2700" i="1" s="1"/>
  <c r="K2701" i="1"/>
  <c r="Q2701" i="1" s="1"/>
  <c r="K2702" i="1"/>
  <c r="Q2702" i="1" s="1"/>
  <c r="K2703" i="1"/>
  <c r="Q2703" i="1" s="1"/>
  <c r="K2704" i="1"/>
  <c r="Q2704" i="1" s="1"/>
  <c r="K2705" i="1"/>
  <c r="Q2705" i="1" s="1"/>
  <c r="K2706" i="1"/>
  <c r="Q2706" i="1" s="1"/>
  <c r="K2707" i="1"/>
  <c r="Q2707" i="1" s="1"/>
  <c r="K2708" i="1"/>
  <c r="Q2708" i="1" s="1"/>
  <c r="K2709" i="1"/>
  <c r="Q2709" i="1" s="1"/>
  <c r="K2710" i="1"/>
  <c r="Q2710" i="1" s="1"/>
  <c r="K2711" i="1"/>
  <c r="Q2711" i="1" s="1"/>
  <c r="K2712" i="1"/>
  <c r="Q2712" i="1" s="1"/>
  <c r="K2713" i="1"/>
  <c r="Q2713" i="1" s="1"/>
  <c r="K2714" i="1"/>
  <c r="Q2714" i="1" s="1"/>
  <c r="K2715" i="1"/>
  <c r="Q2715" i="1" s="1"/>
  <c r="K2716" i="1"/>
  <c r="Q2716" i="1" s="1"/>
  <c r="K2717" i="1"/>
  <c r="Q2717" i="1" s="1"/>
  <c r="K2718" i="1"/>
  <c r="Q2718" i="1" s="1"/>
  <c r="K2719" i="1"/>
  <c r="Q2719" i="1" s="1"/>
  <c r="K2720" i="1"/>
  <c r="Q2720" i="1" s="1"/>
  <c r="K2721" i="1"/>
  <c r="Q2721" i="1" s="1"/>
  <c r="K2722" i="1"/>
  <c r="Q2722" i="1" s="1"/>
  <c r="K2723" i="1"/>
  <c r="Q2723" i="1" s="1"/>
  <c r="K2724" i="1"/>
  <c r="Q2724" i="1" s="1"/>
  <c r="K2725" i="1"/>
  <c r="Q2725" i="1" s="1"/>
  <c r="K2726" i="1"/>
  <c r="Q2726" i="1" s="1"/>
  <c r="K2727" i="1"/>
  <c r="Q2727" i="1" s="1"/>
  <c r="K2728" i="1"/>
  <c r="Q2728" i="1" s="1"/>
  <c r="K2729" i="1"/>
  <c r="Q2729" i="1" s="1"/>
  <c r="K2730" i="1"/>
  <c r="Q2730" i="1" s="1"/>
  <c r="K2731" i="1"/>
  <c r="Q2731" i="1" s="1"/>
  <c r="K2732" i="1"/>
  <c r="Q2732" i="1" s="1"/>
  <c r="K2733" i="1"/>
  <c r="Q2733" i="1" s="1"/>
  <c r="K2734" i="1"/>
  <c r="Q2734" i="1" s="1"/>
  <c r="K2735" i="1"/>
  <c r="Q2735" i="1" s="1"/>
  <c r="K2736" i="1"/>
  <c r="Q2736" i="1" s="1"/>
  <c r="K2737" i="1"/>
  <c r="Q2737" i="1" s="1"/>
  <c r="K2738" i="1"/>
  <c r="Q2738" i="1" s="1"/>
  <c r="K2739" i="1"/>
  <c r="Q2739" i="1" s="1"/>
  <c r="K2740" i="1"/>
  <c r="Q2740" i="1" s="1"/>
  <c r="K2741" i="1"/>
  <c r="Q2741" i="1" s="1"/>
  <c r="K2742" i="1"/>
  <c r="Q2742" i="1" s="1"/>
  <c r="K2743" i="1"/>
  <c r="Q2743" i="1" s="1"/>
  <c r="K2744" i="1"/>
  <c r="Q2744" i="1" s="1"/>
  <c r="K2745" i="1"/>
  <c r="Q2745" i="1" s="1"/>
  <c r="K2746" i="1"/>
  <c r="Q2746" i="1" s="1"/>
  <c r="K2747" i="1"/>
  <c r="Q2747" i="1" s="1"/>
  <c r="K2748" i="1"/>
  <c r="Q2748" i="1" s="1"/>
  <c r="K2749" i="1"/>
  <c r="Q2749" i="1" s="1"/>
  <c r="K2750" i="1"/>
  <c r="Q2750" i="1" s="1"/>
  <c r="K2751" i="1"/>
  <c r="Q2751" i="1" s="1"/>
  <c r="K2752" i="1"/>
  <c r="Q2752" i="1" s="1"/>
  <c r="K2753" i="1"/>
  <c r="Q2753" i="1" s="1"/>
  <c r="K2754" i="1"/>
  <c r="Q2754" i="1" s="1"/>
  <c r="K2755" i="1"/>
  <c r="Q2755" i="1" s="1"/>
  <c r="K2756" i="1"/>
  <c r="Q2756" i="1" s="1"/>
  <c r="K2757" i="1"/>
  <c r="Q2757" i="1" s="1"/>
  <c r="K2758" i="1"/>
  <c r="Q2758" i="1" s="1"/>
  <c r="K2759" i="1"/>
  <c r="Q2759" i="1" s="1"/>
  <c r="K2760" i="1"/>
  <c r="Q2760" i="1" s="1"/>
  <c r="K2761" i="1"/>
  <c r="Q2761" i="1" s="1"/>
  <c r="K2762" i="1"/>
  <c r="Q2762" i="1" s="1"/>
  <c r="K2763" i="1"/>
  <c r="Q2763" i="1" s="1"/>
  <c r="K2764" i="1"/>
  <c r="Q2764" i="1" s="1"/>
  <c r="K2765" i="1"/>
  <c r="Q2765" i="1" s="1"/>
  <c r="K2766" i="1"/>
  <c r="Q2766" i="1" s="1"/>
  <c r="K2767" i="1"/>
  <c r="Q2767" i="1" s="1"/>
  <c r="K2768" i="1"/>
  <c r="Q2768" i="1" s="1"/>
  <c r="K2769" i="1"/>
  <c r="Q2769" i="1" s="1"/>
  <c r="K2770" i="1"/>
  <c r="Q2770" i="1" s="1"/>
  <c r="K2771" i="1"/>
  <c r="Q2771" i="1" s="1"/>
  <c r="K2772" i="1"/>
  <c r="Q2772" i="1" s="1"/>
  <c r="K2773" i="1"/>
  <c r="Q2773" i="1" s="1"/>
  <c r="K2774" i="1"/>
  <c r="Q2774" i="1" s="1"/>
  <c r="K2775" i="1"/>
  <c r="Q2775" i="1" s="1"/>
  <c r="K2776" i="1"/>
  <c r="Q2776" i="1" s="1"/>
  <c r="K2777" i="1"/>
  <c r="Q2777" i="1" s="1"/>
  <c r="K2778" i="1"/>
  <c r="Q2778" i="1" s="1"/>
  <c r="K2779" i="1"/>
  <c r="Q2779" i="1" s="1"/>
  <c r="K2780" i="1"/>
  <c r="Q2780" i="1" s="1"/>
  <c r="K2781" i="1"/>
  <c r="Q2781" i="1" s="1"/>
  <c r="K2782" i="1"/>
  <c r="Q2782" i="1" s="1"/>
  <c r="K2783" i="1"/>
  <c r="Q2783" i="1" s="1"/>
  <c r="K2784" i="1"/>
  <c r="Q2784" i="1" s="1"/>
  <c r="K2785" i="1"/>
  <c r="Q2785" i="1" s="1"/>
  <c r="K2786" i="1"/>
  <c r="Q2786" i="1" s="1"/>
  <c r="K2787" i="1"/>
  <c r="Q2787" i="1" s="1"/>
  <c r="K2788" i="1"/>
  <c r="Q2788" i="1" s="1"/>
  <c r="K2789" i="1"/>
  <c r="Q2789" i="1" s="1"/>
  <c r="K2790" i="1"/>
  <c r="Q2790" i="1" s="1"/>
  <c r="K2791" i="1"/>
  <c r="Q2791" i="1" s="1"/>
  <c r="K2792" i="1"/>
  <c r="Q2792" i="1" s="1"/>
  <c r="K2793" i="1"/>
  <c r="Q2793" i="1" s="1"/>
  <c r="K2794" i="1"/>
  <c r="Q2794" i="1" s="1"/>
  <c r="K2795" i="1"/>
  <c r="Q2795" i="1" s="1"/>
  <c r="K2796" i="1"/>
  <c r="Q2796" i="1" s="1"/>
  <c r="K2797" i="1"/>
  <c r="Q2797" i="1" s="1"/>
  <c r="K2798" i="1"/>
  <c r="Q2798" i="1" s="1"/>
  <c r="K2799" i="1"/>
  <c r="Q2799" i="1" s="1"/>
  <c r="K2800" i="1"/>
  <c r="Q2800" i="1" s="1"/>
  <c r="K2801" i="1"/>
  <c r="Q2801" i="1" s="1"/>
  <c r="K2802" i="1"/>
  <c r="Q2802" i="1" s="1"/>
  <c r="K2803" i="1"/>
  <c r="Q2803" i="1" s="1"/>
  <c r="K2804" i="1"/>
  <c r="Q2804" i="1" s="1"/>
  <c r="K2805" i="1"/>
  <c r="Q2805" i="1" s="1"/>
  <c r="K2806" i="1"/>
  <c r="Q2806" i="1" s="1"/>
  <c r="K2807" i="1"/>
  <c r="Q2807" i="1" s="1"/>
  <c r="K2808" i="1"/>
  <c r="Q2808" i="1" s="1"/>
  <c r="K2809" i="1"/>
  <c r="Q2809" i="1" s="1"/>
  <c r="K2810" i="1"/>
  <c r="Q2810" i="1" s="1"/>
  <c r="K2811" i="1"/>
  <c r="Q2811" i="1" s="1"/>
  <c r="K2812" i="1"/>
  <c r="Q2812" i="1" s="1"/>
  <c r="K2813" i="1"/>
  <c r="Q2813" i="1" s="1"/>
  <c r="K2814" i="1"/>
  <c r="Q2814" i="1" s="1"/>
  <c r="K2815" i="1"/>
  <c r="Q2815" i="1" s="1"/>
  <c r="K2816" i="1"/>
  <c r="Q2816" i="1" s="1"/>
  <c r="K2817" i="1"/>
  <c r="Q2817" i="1" s="1"/>
  <c r="K2818" i="1"/>
  <c r="Q2818" i="1" s="1"/>
  <c r="K2819" i="1"/>
  <c r="Q2819" i="1" s="1"/>
  <c r="K2820" i="1"/>
  <c r="Q2820" i="1" s="1"/>
  <c r="K2821" i="1"/>
  <c r="Q2821" i="1" s="1"/>
  <c r="K2822" i="1"/>
  <c r="Q2822" i="1" s="1"/>
  <c r="K2823" i="1"/>
  <c r="Q2823" i="1" s="1"/>
  <c r="K2824" i="1"/>
  <c r="Q2824" i="1" s="1"/>
  <c r="K2825" i="1"/>
  <c r="Q2825" i="1" s="1"/>
  <c r="K2826" i="1"/>
  <c r="Q2826" i="1" s="1"/>
  <c r="K2827" i="1"/>
  <c r="Q2827" i="1" s="1"/>
  <c r="K2828" i="1"/>
  <c r="Q2828" i="1" s="1"/>
  <c r="K2829" i="1"/>
  <c r="Q2829" i="1" s="1"/>
  <c r="K2830" i="1"/>
  <c r="Q2830" i="1" s="1"/>
  <c r="K2831" i="1"/>
  <c r="Q2831" i="1" s="1"/>
  <c r="K2832" i="1"/>
  <c r="Q2832" i="1" s="1"/>
  <c r="K2833" i="1"/>
  <c r="Q2833" i="1" s="1"/>
  <c r="K2834" i="1"/>
  <c r="Q2834" i="1" s="1"/>
  <c r="K2835" i="1"/>
  <c r="Q2835" i="1" s="1"/>
  <c r="K2836" i="1"/>
  <c r="Q2836" i="1" s="1"/>
  <c r="K2837" i="1"/>
  <c r="Q2837" i="1" s="1"/>
  <c r="K2838" i="1"/>
  <c r="Q2838" i="1" s="1"/>
  <c r="K2839" i="1"/>
  <c r="Q2839" i="1" s="1"/>
  <c r="K2840" i="1"/>
  <c r="Q2840" i="1" s="1"/>
  <c r="K2841" i="1"/>
  <c r="Q2841" i="1" s="1"/>
  <c r="K2842" i="1"/>
  <c r="Q2842" i="1" s="1"/>
  <c r="K2843" i="1"/>
  <c r="Q2843" i="1" s="1"/>
  <c r="K2844" i="1"/>
  <c r="Q2844" i="1" s="1"/>
  <c r="K2845" i="1"/>
  <c r="Q2845" i="1" s="1"/>
  <c r="K2846" i="1"/>
  <c r="Q2846" i="1" s="1"/>
  <c r="K2847" i="1"/>
  <c r="Q2847" i="1" s="1"/>
  <c r="K2848" i="1"/>
  <c r="Q2848" i="1" s="1"/>
  <c r="K2849" i="1"/>
  <c r="Q2849" i="1" s="1"/>
  <c r="K2850" i="1"/>
  <c r="Q2850" i="1" s="1"/>
  <c r="K2851" i="1"/>
  <c r="Q2851" i="1" s="1"/>
  <c r="K2852" i="1"/>
  <c r="Q2852" i="1" s="1"/>
  <c r="K2853" i="1"/>
  <c r="Q2853" i="1" s="1"/>
  <c r="K2854" i="1"/>
  <c r="Q2854" i="1" s="1"/>
  <c r="K2855" i="1"/>
  <c r="Q2855" i="1" s="1"/>
  <c r="K2856" i="1"/>
  <c r="Q2856" i="1" s="1"/>
  <c r="K2857" i="1"/>
  <c r="Q2857" i="1" s="1"/>
  <c r="K2858" i="1"/>
  <c r="Q2858" i="1" s="1"/>
  <c r="K2859" i="1"/>
  <c r="Q2859" i="1" s="1"/>
  <c r="K2860" i="1"/>
  <c r="Q2860" i="1" s="1"/>
  <c r="K2861" i="1"/>
  <c r="Q2861" i="1" s="1"/>
  <c r="K2862" i="1"/>
  <c r="Q2862" i="1" s="1"/>
  <c r="K2863" i="1"/>
  <c r="Q2863" i="1" s="1"/>
  <c r="K2864" i="1"/>
  <c r="Q2864" i="1" s="1"/>
  <c r="K2865" i="1"/>
  <c r="Q2865" i="1" s="1"/>
  <c r="K2866" i="1"/>
  <c r="Q2866" i="1" s="1"/>
  <c r="K2867" i="1"/>
  <c r="Q2867" i="1" s="1"/>
  <c r="K2868" i="1"/>
  <c r="Q2868" i="1" s="1"/>
  <c r="K2869" i="1"/>
  <c r="Q2869" i="1" s="1"/>
  <c r="K2870" i="1"/>
  <c r="Q2870" i="1" s="1"/>
  <c r="K2871" i="1"/>
  <c r="Q2871" i="1" s="1"/>
  <c r="K2872" i="1"/>
  <c r="Q2872" i="1" s="1"/>
  <c r="K2873" i="1"/>
  <c r="Q2873" i="1" s="1"/>
  <c r="K2874" i="1"/>
  <c r="Q2874" i="1" s="1"/>
  <c r="K2875" i="1"/>
  <c r="Q2875" i="1" s="1"/>
  <c r="K2876" i="1"/>
  <c r="Q2876" i="1" s="1"/>
  <c r="K2877" i="1"/>
  <c r="Q2877" i="1" s="1"/>
  <c r="K2878" i="1"/>
  <c r="Q2878" i="1" s="1"/>
  <c r="K2879" i="1"/>
  <c r="Q2879" i="1" s="1"/>
  <c r="K2880" i="1"/>
  <c r="Q2880" i="1" s="1"/>
  <c r="K2881" i="1"/>
  <c r="Q2881" i="1" s="1"/>
  <c r="K2882" i="1"/>
  <c r="Q2882" i="1" s="1"/>
  <c r="K2883" i="1"/>
  <c r="Q2883" i="1" s="1"/>
  <c r="K2884" i="1"/>
  <c r="Q2884" i="1" s="1"/>
  <c r="K2885" i="1"/>
  <c r="Q2885" i="1" s="1"/>
  <c r="K2886" i="1"/>
  <c r="Q2886" i="1" s="1"/>
  <c r="K2887" i="1"/>
  <c r="Q2887" i="1" s="1"/>
  <c r="K2888" i="1"/>
  <c r="Q2888" i="1" s="1"/>
  <c r="K2889" i="1"/>
  <c r="Q2889" i="1" s="1"/>
  <c r="K2890" i="1"/>
  <c r="Q2890" i="1" s="1"/>
  <c r="K2891" i="1"/>
  <c r="Q2891" i="1" s="1"/>
  <c r="K2892" i="1"/>
  <c r="Q2892" i="1" s="1"/>
  <c r="K2893" i="1"/>
  <c r="Q2893" i="1" s="1"/>
  <c r="K2894" i="1"/>
  <c r="Q2894" i="1" s="1"/>
  <c r="K2895" i="1"/>
  <c r="Q2895" i="1" s="1"/>
  <c r="K2896" i="1"/>
  <c r="Q2896" i="1" s="1"/>
  <c r="K2897" i="1"/>
  <c r="Q2897" i="1" s="1"/>
  <c r="K2898" i="1"/>
  <c r="Q2898" i="1" s="1"/>
  <c r="K2899" i="1"/>
  <c r="Q2899" i="1" s="1"/>
  <c r="K2900" i="1"/>
  <c r="Q2900" i="1" s="1"/>
  <c r="K2901" i="1"/>
  <c r="Q2901" i="1" s="1"/>
  <c r="K2902" i="1"/>
  <c r="Q2902" i="1" s="1"/>
  <c r="K2903" i="1"/>
  <c r="Q2903" i="1" s="1"/>
  <c r="K2904" i="1"/>
  <c r="Q2904" i="1" s="1"/>
  <c r="K2905" i="1"/>
  <c r="Q2905" i="1" s="1"/>
  <c r="K2906" i="1"/>
  <c r="Q2906" i="1" s="1"/>
  <c r="K2907" i="1"/>
  <c r="Q2907" i="1" s="1"/>
  <c r="K2908" i="1"/>
  <c r="Q2908" i="1" s="1"/>
  <c r="K2909" i="1"/>
  <c r="Q2909" i="1" s="1"/>
  <c r="K2910" i="1"/>
  <c r="Q2910" i="1" s="1"/>
  <c r="K2911" i="1"/>
  <c r="Q2911" i="1" s="1"/>
  <c r="K2912" i="1"/>
  <c r="Q2912" i="1" s="1"/>
  <c r="K2913" i="1"/>
  <c r="Q2913" i="1" s="1"/>
  <c r="K2914" i="1"/>
  <c r="Q2914" i="1" s="1"/>
  <c r="K2915" i="1"/>
  <c r="Q2915" i="1" s="1"/>
  <c r="K2916" i="1"/>
  <c r="Q2916" i="1" s="1"/>
  <c r="K2917" i="1"/>
  <c r="Q2917" i="1" s="1"/>
  <c r="K2918" i="1"/>
  <c r="Q2918" i="1" s="1"/>
  <c r="K2919" i="1"/>
  <c r="Q2919" i="1" s="1"/>
  <c r="K2920" i="1"/>
  <c r="Q2920" i="1" s="1"/>
  <c r="K2921" i="1"/>
  <c r="Q2921" i="1" s="1"/>
  <c r="K2922" i="1"/>
  <c r="Q2922" i="1" s="1"/>
  <c r="K2923" i="1"/>
  <c r="Q2923" i="1" s="1"/>
  <c r="K2924" i="1"/>
  <c r="Q2924" i="1" s="1"/>
  <c r="K2925" i="1"/>
  <c r="Q2925" i="1" s="1"/>
  <c r="K2926" i="1"/>
  <c r="Q2926" i="1" s="1"/>
  <c r="K2927" i="1"/>
  <c r="Q2927" i="1" s="1"/>
  <c r="K2928" i="1"/>
  <c r="Q2928" i="1" s="1"/>
  <c r="K2929" i="1"/>
  <c r="Q2929" i="1" s="1"/>
  <c r="K2930" i="1"/>
  <c r="Q2930" i="1" s="1"/>
  <c r="K2931" i="1"/>
  <c r="Q2931" i="1" s="1"/>
  <c r="K2932" i="1"/>
  <c r="Q2932" i="1" s="1"/>
  <c r="K2933" i="1"/>
  <c r="Q2933" i="1" s="1"/>
  <c r="K2934" i="1"/>
  <c r="Q2934" i="1" s="1"/>
  <c r="K2935" i="1"/>
  <c r="Q2935" i="1" s="1"/>
  <c r="K2936" i="1"/>
  <c r="Q2936" i="1" s="1"/>
  <c r="K2937" i="1"/>
  <c r="Q2937" i="1" s="1"/>
  <c r="K2938" i="1"/>
  <c r="Q2938" i="1" s="1"/>
  <c r="K2939" i="1"/>
  <c r="Q2939" i="1" s="1"/>
  <c r="K2940" i="1"/>
  <c r="Q2940" i="1" s="1"/>
  <c r="K2941" i="1"/>
  <c r="Q2941" i="1" s="1"/>
  <c r="K2942" i="1"/>
  <c r="Q2942" i="1" s="1"/>
  <c r="K2943" i="1"/>
  <c r="Q2943" i="1" s="1"/>
  <c r="K2944" i="1"/>
  <c r="Q2944" i="1" s="1"/>
  <c r="K2945" i="1"/>
  <c r="Q2945" i="1" s="1"/>
  <c r="K2946" i="1"/>
  <c r="Q2946" i="1" s="1"/>
  <c r="K2947" i="1"/>
  <c r="Q2947" i="1" s="1"/>
  <c r="K2948" i="1"/>
  <c r="Q2948" i="1" s="1"/>
  <c r="K2949" i="1"/>
  <c r="Q2949" i="1" s="1"/>
  <c r="K2950" i="1"/>
  <c r="Q2950" i="1" s="1"/>
  <c r="K2951" i="1"/>
  <c r="Q2951" i="1" s="1"/>
  <c r="K2952" i="1"/>
  <c r="Q2952" i="1" s="1"/>
  <c r="K2953" i="1"/>
  <c r="Q2953" i="1" s="1"/>
  <c r="K2954" i="1"/>
  <c r="Q2954" i="1" s="1"/>
  <c r="K2955" i="1"/>
  <c r="Q2955" i="1" s="1"/>
  <c r="K2956" i="1"/>
  <c r="Q2956" i="1" s="1"/>
  <c r="K2957" i="1"/>
  <c r="Q2957" i="1" s="1"/>
  <c r="K2958" i="1"/>
  <c r="Q2958" i="1" s="1"/>
  <c r="K2959" i="1"/>
  <c r="Q2959" i="1" s="1"/>
  <c r="K2960" i="1"/>
  <c r="Q2960" i="1" s="1"/>
  <c r="K2961" i="1"/>
  <c r="Q2961" i="1" s="1"/>
  <c r="K2962" i="1"/>
  <c r="Q2962" i="1" s="1"/>
  <c r="K2963" i="1"/>
  <c r="Q2963" i="1" s="1"/>
  <c r="K2964" i="1"/>
  <c r="Q2964" i="1" s="1"/>
  <c r="K2965" i="1"/>
  <c r="Q2965" i="1" s="1"/>
  <c r="K2966" i="1"/>
  <c r="Q2966" i="1" s="1"/>
  <c r="K2967" i="1"/>
  <c r="Q2967" i="1" s="1"/>
  <c r="K2968" i="1"/>
  <c r="Q2968" i="1" s="1"/>
  <c r="K2969" i="1"/>
  <c r="Q2969" i="1" s="1"/>
  <c r="K2970" i="1"/>
  <c r="Q2970" i="1" s="1"/>
  <c r="K2971" i="1"/>
  <c r="Q2971" i="1" s="1"/>
  <c r="K2972" i="1"/>
  <c r="Q2972" i="1" s="1"/>
  <c r="K2973" i="1"/>
  <c r="Q2973" i="1" s="1"/>
  <c r="K2974" i="1"/>
  <c r="Q2974" i="1" s="1"/>
  <c r="K2975" i="1"/>
  <c r="Q2975" i="1" s="1"/>
  <c r="K2976" i="1"/>
  <c r="Q2976" i="1" s="1"/>
  <c r="K2977" i="1"/>
  <c r="Q2977" i="1" s="1"/>
  <c r="K2978" i="1"/>
  <c r="Q2978" i="1" s="1"/>
  <c r="K2979" i="1"/>
  <c r="Q2979" i="1" s="1"/>
  <c r="K2980" i="1"/>
  <c r="Q2980" i="1" s="1"/>
  <c r="K2981" i="1"/>
  <c r="Q2981" i="1" s="1"/>
  <c r="K2982" i="1"/>
  <c r="Q2982" i="1" s="1"/>
  <c r="K2983" i="1"/>
  <c r="Q2983" i="1" s="1"/>
  <c r="K2984" i="1"/>
  <c r="Q2984" i="1" s="1"/>
  <c r="K2985" i="1"/>
  <c r="Q2985" i="1" s="1"/>
  <c r="K2986" i="1"/>
  <c r="Q2986" i="1" s="1"/>
  <c r="K2987" i="1"/>
  <c r="Q2987" i="1" s="1"/>
  <c r="K2988" i="1"/>
  <c r="Q2988" i="1" s="1"/>
  <c r="K2989" i="1"/>
  <c r="Q2989" i="1" s="1"/>
  <c r="K2990" i="1"/>
  <c r="Q2990" i="1" s="1"/>
  <c r="K2991" i="1"/>
  <c r="Q2991" i="1" s="1"/>
  <c r="K2992" i="1"/>
  <c r="Q2992" i="1" s="1"/>
  <c r="K2993" i="1"/>
  <c r="Q2993" i="1" s="1"/>
  <c r="K2994" i="1"/>
  <c r="Q2994" i="1" s="1"/>
  <c r="K2995" i="1"/>
  <c r="Q2995" i="1" s="1"/>
  <c r="K2996" i="1"/>
  <c r="Q2996" i="1" s="1"/>
  <c r="K2997" i="1"/>
  <c r="Q2997" i="1" s="1"/>
  <c r="K2998" i="1"/>
  <c r="Q2998" i="1" s="1"/>
  <c r="K2999" i="1"/>
  <c r="Q2999" i="1" s="1"/>
  <c r="K3000" i="1"/>
  <c r="Q3000" i="1" s="1"/>
  <c r="K3001" i="1"/>
  <c r="Q3001" i="1" s="1"/>
  <c r="K3002" i="1"/>
  <c r="Q3002" i="1" s="1"/>
  <c r="K3003" i="1"/>
  <c r="Q3003" i="1" s="1"/>
  <c r="K3004" i="1"/>
  <c r="Q3004" i="1" s="1"/>
  <c r="K3005" i="1"/>
  <c r="Q3005" i="1" s="1"/>
  <c r="K3006" i="1"/>
  <c r="Q3006" i="1" s="1"/>
  <c r="K3007" i="1"/>
  <c r="Q3007" i="1" s="1"/>
  <c r="K3008" i="1"/>
  <c r="Q3008" i="1" s="1"/>
  <c r="K3009" i="1"/>
  <c r="Q3009" i="1" s="1"/>
  <c r="K3010" i="1"/>
  <c r="Q3010" i="1" s="1"/>
  <c r="K3011" i="1"/>
  <c r="Q3011" i="1" s="1"/>
  <c r="K3012" i="1"/>
  <c r="Q3012" i="1" s="1"/>
  <c r="K3013" i="1"/>
  <c r="Q3013" i="1" s="1"/>
  <c r="K3014" i="1"/>
  <c r="Q3014" i="1" s="1"/>
  <c r="K3015" i="1"/>
  <c r="Q3015" i="1" s="1"/>
  <c r="K3016" i="1"/>
  <c r="Q3016" i="1" s="1"/>
  <c r="K3017" i="1"/>
  <c r="Q3017" i="1" s="1"/>
  <c r="K3018" i="1"/>
  <c r="Q3018" i="1" s="1"/>
  <c r="K3019" i="1"/>
  <c r="Q3019" i="1" s="1"/>
  <c r="K3020" i="1"/>
  <c r="Q3020" i="1" s="1"/>
  <c r="K3021" i="1"/>
  <c r="Q3021" i="1" s="1"/>
  <c r="K3022" i="1"/>
  <c r="Q3022" i="1" s="1"/>
  <c r="K3023" i="1"/>
  <c r="Q3023" i="1" s="1"/>
  <c r="K3024" i="1"/>
  <c r="Q3024" i="1" s="1"/>
  <c r="K3025" i="1"/>
  <c r="Q3025" i="1" s="1"/>
  <c r="K3026" i="1"/>
  <c r="Q3026" i="1" s="1"/>
  <c r="K3027" i="1"/>
  <c r="Q3027" i="1" s="1"/>
  <c r="K3028" i="1"/>
  <c r="Q3028" i="1" s="1"/>
  <c r="K3029" i="1"/>
  <c r="Q3029" i="1" s="1"/>
  <c r="K3030" i="1"/>
  <c r="Q3030" i="1" s="1"/>
  <c r="K3031" i="1"/>
  <c r="Q3031" i="1" s="1"/>
  <c r="K3032" i="1"/>
  <c r="Q3032" i="1" s="1"/>
  <c r="K3033" i="1"/>
  <c r="Q3033" i="1" s="1"/>
  <c r="K3034" i="1"/>
  <c r="Q3034" i="1" s="1"/>
  <c r="K3035" i="1"/>
  <c r="Q3035" i="1" s="1"/>
  <c r="K3036" i="1"/>
  <c r="Q3036" i="1" s="1"/>
  <c r="K3037" i="1"/>
  <c r="Q3037" i="1" s="1"/>
  <c r="K3038" i="1"/>
  <c r="Q3038" i="1" s="1"/>
  <c r="K3039" i="1"/>
  <c r="Q3039" i="1" s="1"/>
  <c r="K3040" i="1"/>
  <c r="Q3040" i="1" s="1"/>
  <c r="K3041" i="1"/>
  <c r="Q3041" i="1" s="1"/>
  <c r="K3042" i="1"/>
  <c r="Q3042" i="1" s="1"/>
  <c r="K3043" i="1"/>
  <c r="Q3043" i="1" s="1"/>
  <c r="K3044" i="1"/>
  <c r="Q3044" i="1" s="1"/>
  <c r="K3045" i="1"/>
  <c r="Q3045" i="1" s="1"/>
  <c r="K3046" i="1"/>
  <c r="Q3046" i="1" s="1"/>
  <c r="K3047" i="1"/>
  <c r="Q3047" i="1" s="1"/>
  <c r="K3048" i="1"/>
  <c r="Q3048" i="1" s="1"/>
  <c r="K3049" i="1"/>
  <c r="Q3049" i="1" s="1"/>
  <c r="K3050" i="1"/>
  <c r="Q3050" i="1" s="1"/>
  <c r="K3051" i="1"/>
  <c r="Q3051" i="1" s="1"/>
  <c r="K3052" i="1"/>
  <c r="Q3052" i="1" s="1"/>
  <c r="K3053" i="1"/>
  <c r="Q3053" i="1" s="1"/>
  <c r="K3054" i="1"/>
  <c r="Q3054" i="1" s="1"/>
  <c r="K3055" i="1"/>
  <c r="Q3055" i="1" s="1"/>
  <c r="K3056" i="1"/>
  <c r="Q3056" i="1" s="1"/>
  <c r="K3057" i="1"/>
  <c r="Q3057" i="1" s="1"/>
  <c r="K3058" i="1"/>
  <c r="Q3058" i="1" s="1"/>
  <c r="K3059" i="1"/>
  <c r="Q3059" i="1" s="1"/>
  <c r="K3060" i="1"/>
  <c r="Q3060" i="1" s="1"/>
  <c r="K3061" i="1"/>
  <c r="Q3061" i="1" s="1"/>
  <c r="K3062" i="1"/>
  <c r="Q3062" i="1" s="1"/>
  <c r="K3063" i="1"/>
  <c r="Q3063" i="1" s="1"/>
  <c r="K3064" i="1"/>
  <c r="Q3064" i="1" s="1"/>
  <c r="K3065" i="1"/>
  <c r="Q3065" i="1" s="1"/>
  <c r="K3066" i="1"/>
  <c r="Q3066" i="1" s="1"/>
  <c r="K3067" i="1"/>
  <c r="Q3067" i="1" s="1"/>
  <c r="K3068" i="1"/>
  <c r="Q3068" i="1" s="1"/>
  <c r="K3069" i="1"/>
  <c r="Q3069" i="1" s="1"/>
  <c r="K3070" i="1"/>
  <c r="Q3070" i="1" s="1"/>
  <c r="K3071" i="1"/>
  <c r="Q3071" i="1" s="1"/>
  <c r="K3072" i="1"/>
  <c r="Q3072" i="1" s="1"/>
  <c r="K3073" i="1"/>
  <c r="Q3073" i="1" s="1"/>
  <c r="K3074" i="1"/>
  <c r="Q3074" i="1" s="1"/>
  <c r="K3075" i="1"/>
  <c r="Q3075" i="1" s="1"/>
  <c r="K3076" i="1"/>
  <c r="Q3076" i="1" s="1"/>
  <c r="K3077" i="1"/>
  <c r="Q3077" i="1" s="1"/>
  <c r="K3078" i="1"/>
  <c r="Q3078" i="1" s="1"/>
  <c r="K3079" i="1"/>
  <c r="Q3079" i="1" s="1"/>
  <c r="K3080" i="1"/>
  <c r="Q3080" i="1" s="1"/>
  <c r="K3081" i="1"/>
  <c r="Q3081" i="1" s="1"/>
  <c r="K3082" i="1"/>
  <c r="Q3082" i="1" s="1"/>
  <c r="K3083" i="1"/>
  <c r="Q3083" i="1" s="1"/>
  <c r="K3084" i="1"/>
  <c r="Q3084" i="1" s="1"/>
  <c r="K3085" i="1"/>
  <c r="Q3085" i="1" s="1"/>
  <c r="K3086" i="1"/>
  <c r="Q3086" i="1" s="1"/>
  <c r="K3087" i="1"/>
  <c r="Q3087" i="1" s="1"/>
  <c r="K3088" i="1"/>
  <c r="Q3088" i="1" s="1"/>
  <c r="K3089" i="1"/>
  <c r="Q3089" i="1" s="1"/>
  <c r="K3090" i="1"/>
  <c r="Q3090" i="1" s="1"/>
  <c r="K3091" i="1"/>
  <c r="Q3091" i="1" s="1"/>
  <c r="K3092" i="1"/>
  <c r="Q3092" i="1" s="1"/>
  <c r="K3093" i="1"/>
  <c r="Q3093" i="1" s="1"/>
  <c r="K3094" i="1"/>
  <c r="Q3094" i="1" s="1"/>
  <c r="K3095" i="1"/>
  <c r="Q3095" i="1" s="1"/>
  <c r="K3096" i="1"/>
  <c r="Q3096" i="1" s="1"/>
  <c r="K3097" i="1"/>
  <c r="Q3097" i="1" s="1"/>
  <c r="K3098" i="1"/>
  <c r="Q3098" i="1" s="1"/>
  <c r="K3099" i="1"/>
  <c r="Q3099" i="1" s="1"/>
  <c r="K3100" i="1"/>
  <c r="Q3100" i="1" s="1"/>
  <c r="K3101" i="1"/>
  <c r="Q3101" i="1" s="1"/>
  <c r="K3102" i="1"/>
  <c r="Q3102" i="1" s="1"/>
  <c r="K3103" i="1"/>
  <c r="Q3103" i="1" s="1"/>
  <c r="K3104" i="1"/>
  <c r="Q3104" i="1" s="1"/>
  <c r="K3105" i="1"/>
  <c r="Q3105" i="1" s="1"/>
  <c r="K3106" i="1"/>
  <c r="Q3106" i="1" s="1"/>
  <c r="K3107" i="1"/>
  <c r="Q3107" i="1" s="1"/>
  <c r="K3108" i="1"/>
  <c r="Q3108" i="1" s="1"/>
  <c r="K3109" i="1"/>
  <c r="Q3109" i="1" s="1"/>
  <c r="K3110" i="1"/>
  <c r="Q3110" i="1" s="1"/>
  <c r="K3111" i="1"/>
  <c r="Q3111" i="1" s="1"/>
  <c r="K3112" i="1"/>
  <c r="Q3112" i="1" s="1"/>
  <c r="K3113" i="1"/>
  <c r="Q3113" i="1" s="1"/>
  <c r="K3114" i="1"/>
  <c r="Q3114" i="1" s="1"/>
  <c r="K3115" i="1"/>
  <c r="Q3115" i="1" s="1"/>
  <c r="K3116" i="1"/>
  <c r="Q3116" i="1" s="1"/>
  <c r="K3117" i="1"/>
  <c r="Q3117" i="1" s="1"/>
  <c r="K3118" i="1"/>
  <c r="Q3118" i="1" s="1"/>
  <c r="K3119" i="1"/>
  <c r="Q3119" i="1" s="1"/>
  <c r="K3120" i="1"/>
  <c r="Q3120" i="1" s="1"/>
  <c r="K3121" i="1"/>
  <c r="Q3121" i="1" s="1"/>
  <c r="K3122" i="1"/>
  <c r="Q3122" i="1" s="1"/>
  <c r="K3123" i="1"/>
  <c r="Q3123" i="1" s="1"/>
  <c r="K3124" i="1"/>
  <c r="Q3124" i="1" s="1"/>
  <c r="K3125" i="1"/>
  <c r="Q3125" i="1" s="1"/>
  <c r="K3126" i="1"/>
  <c r="Q3126" i="1" s="1"/>
  <c r="K3127" i="1"/>
  <c r="Q3127" i="1" s="1"/>
  <c r="K3128" i="1"/>
  <c r="Q3128" i="1" s="1"/>
  <c r="K3129" i="1"/>
  <c r="Q3129" i="1" s="1"/>
  <c r="K3130" i="1"/>
  <c r="Q3130" i="1" s="1"/>
  <c r="K3131" i="1"/>
  <c r="Q3131" i="1" s="1"/>
  <c r="K3132" i="1"/>
  <c r="Q3132" i="1" s="1"/>
  <c r="K3133" i="1"/>
  <c r="Q3133" i="1" s="1"/>
  <c r="K3134" i="1"/>
  <c r="Q3134" i="1" s="1"/>
  <c r="K3135" i="1"/>
  <c r="Q3135" i="1" s="1"/>
  <c r="K3136" i="1"/>
  <c r="Q3136" i="1" s="1"/>
  <c r="K3137" i="1"/>
  <c r="Q3137" i="1" s="1"/>
  <c r="K3138" i="1"/>
  <c r="Q3138" i="1" s="1"/>
  <c r="K3139" i="1"/>
  <c r="Q3139" i="1" s="1"/>
  <c r="K3140" i="1"/>
  <c r="Q3140" i="1" s="1"/>
  <c r="K3141" i="1"/>
  <c r="Q3141" i="1" s="1"/>
  <c r="K3142" i="1"/>
  <c r="Q3142" i="1" s="1"/>
  <c r="K3143" i="1"/>
  <c r="Q3143" i="1" s="1"/>
  <c r="K3144" i="1"/>
  <c r="Q3144" i="1" s="1"/>
  <c r="K3145" i="1"/>
  <c r="Q3145" i="1" s="1"/>
  <c r="K3146" i="1"/>
  <c r="Q3146" i="1" s="1"/>
  <c r="K3147" i="1"/>
  <c r="Q3147" i="1" s="1"/>
  <c r="K3148" i="1"/>
  <c r="Q3148" i="1" s="1"/>
  <c r="K3149" i="1"/>
  <c r="Q3149" i="1" s="1"/>
  <c r="K3150" i="1"/>
  <c r="Q3150" i="1" s="1"/>
  <c r="K3151" i="1"/>
  <c r="Q3151" i="1" s="1"/>
  <c r="K3152" i="1"/>
  <c r="Q3152" i="1" s="1"/>
  <c r="K3153" i="1"/>
  <c r="Q3153" i="1" s="1"/>
  <c r="K3154" i="1"/>
  <c r="Q3154" i="1" s="1"/>
  <c r="K3155" i="1"/>
  <c r="Q3155" i="1" s="1"/>
  <c r="K3156" i="1"/>
  <c r="Q3156" i="1" s="1"/>
  <c r="K3157" i="1"/>
  <c r="Q3157" i="1" s="1"/>
  <c r="K3158" i="1"/>
  <c r="Q3158" i="1" s="1"/>
  <c r="K3159" i="1"/>
  <c r="Q3159" i="1" s="1"/>
  <c r="K3160" i="1"/>
  <c r="Q3160" i="1" s="1"/>
  <c r="K3161" i="1"/>
  <c r="Q3161" i="1" s="1"/>
  <c r="K3162" i="1"/>
  <c r="Q3162" i="1" s="1"/>
  <c r="K3163" i="1"/>
  <c r="Q3163" i="1" s="1"/>
  <c r="K3164" i="1"/>
  <c r="Q3164" i="1" s="1"/>
  <c r="K3165" i="1"/>
  <c r="Q3165" i="1" s="1"/>
  <c r="K3166" i="1"/>
  <c r="Q3166" i="1" s="1"/>
  <c r="K3167" i="1"/>
  <c r="Q3167" i="1" s="1"/>
  <c r="K3168" i="1"/>
  <c r="Q3168" i="1" s="1"/>
  <c r="K3169" i="1"/>
  <c r="Q3169" i="1" s="1"/>
  <c r="K3170" i="1"/>
  <c r="Q3170" i="1" s="1"/>
  <c r="K3171" i="1"/>
  <c r="Q3171" i="1" s="1"/>
  <c r="K3172" i="1"/>
  <c r="Q3172" i="1" s="1"/>
  <c r="K3173" i="1"/>
  <c r="Q3173" i="1" s="1"/>
  <c r="K3174" i="1"/>
  <c r="Q3174" i="1" s="1"/>
  <c r="K3175" i="1"/>
  <c r="Q3175" i="1" s="1"/>
  <c r="K3176" i="1"/>
  <c r="Q3176" i="1" s="1"/>
  <c r="K3177" i="1"/>
  <c r="Q3177" i="1" s="1"/>
  <c r="K3178" i="1"/>
  <c r="Q3178" i="1" s="1"/>
  <c r="K3179" i="1"/>
  <c r="Q3179" i="1" s="1"/>
  <c r="K3180" i="1"/>
  <c r="Q3180" i="1" s="1"/>
  <c r="K3181" i="1"/>
  <c r="Q3181" i="1" s="1"/>
  <c r="K3182" i="1"/>
  <c r="Q3182" i="1" s="1"/>
  <c r="K3183" i="1"/>
  <c r="Q3183" i="1" s="1"/>
  <c r="K3184" i="1"/>
  <c r="Q3184" i="1" s="1"/>
  <c r="K3185" i="1"/>
  <c r="Q3185" i="1" s="1"/>
  <c r="K3186" i="1"/>
  <c r="Q3186" i="1" s="1"/>
  <c r="K3187" i="1"/>
  <c r="Q3187" i="1" s="1"/>
  <c r="K3188" i="1"/>
  <c r="Q3188" i="1" s="1"/>
  <c r="K3189" i="1"/>
  <c r="Q3189" i="1" s="1"/>
  <c r="K3190" i="1"/>
  <c r="Q3190" i="1" s="1"/>
  <c r="K3191" i="1"/>
  <c r="Q3191" i="1" s="1"/>
  <c r="K3192" i="1"/>
  <c r="Q3192" i="1" s="1"/>
  <c r="K3193" i="1"/>
  <c r="Q3193" i="1" s="1"/>
  <c r="K3194" i="1"/>
  <c r="Q3194" i="1" s="1"/>
  <c r="K3195" i="1"/>
  <c r="Q3195" i="1" s="1"/>
  <c r="K3196" i="1"/>
  <c r="Q3196" i="1" s="1"/>
  <c r="K3197" i="1"/>
  <c r="Q3197" i="1" s="1"/>
  <c r="K3198" i="1"/>
  <c r="Q3198" i="1" s="1"/>
  <c r="K3199" i="1"/>
  <c r="Q3199" i="1" s="1"/>
  <c r="K3200" i="1"/>
  <c r="Q3200" i="1" s="1"/>
  <c r="K3201" i="1"/>
  <c r="Q3201" i="1" s="1"/>
  <c r="K3202" i="1"/>
  <c r="Q3202" i="1" s="1"/>
  <c r="K3203" i="1"/>
  <c r="Q3203" i="1" s="1"/>
  <c r="K3204" i="1"/>
  <c r="Q3204" i="1" s="1"/>
  <c r="K3205" i="1"/>
  <c r="Q3205" i="1" s="1"/>
  <c r="K3206" i="1"/>
  <c r="Q3206" i="1" s="1"/>
  <c r="K3207" i="1"/>
  <c r="Q3207" i="1" s="1"/>
  <c r="K3208" i="1"/>
  <c r="Q3208" i="1" s="1"/>
  <c r="K3209" i="1"/>
  <c r="Q3209" i="1" s="1"/>
  <c r="K3210" i="1"/>
  <c r="Q3210" i="1" s="1"/>
  <c r="K3211" i="1"/>
  <c r="Q3211" i="1" s="1"/>
  <c r="K3212" i="1"/>
  <c r="Q3212" i="1" s="1"/>
  <c r="K3213" i="1"/>
  <c r="Q3213" i="1" s="1"/>
  <c r="K3214" i="1"/>
  <c r="Q3214" i="1" s="1"/>
  <c r="K3215" i="1"/>
  <c r="Q3215" i="1" s="1"/>
  <c r="K3216" i="1"/>
  <c r="Q3216" i="1" s="1"/>
  <c r="K3217" i="1"/>
  <c r="Q3217" i="1" s="1"/>
  <c r="K3218" i="1"/>
  <c r="Q3218" i="1" s="1"/>
  <c r="K3219" i="1"/>
  <c r="Q3219" i="1" s="1"/>
  <c r="K3220" i="1"/>
  <c r="Q3220" i="1" s="1"/>
  <c r="K3221" i="1"/>
  <c r="Q3221" i="1" s="1"/>
  <c r="K3222" i="1"/>
  <c r="Q3222" i="1" s="1"/>
  <c r="K3223" i="1"/>
  <c r="Q3223" i="1" s="1"/>
  <c r="K3224" i="1"/>
  <c r="Q3224" i="1" s="1"/>
  <c r="K3225" i="1"/>
  <c r="Q3225" i="1" s="1"/>
  <c r="K3226" i="1"/>
  <c r="Q3226" i="1" s="1"/>
  <c r="K3227" i="1"/>
  <c r="Q3227" i="1" s="1"/>
  <c r="K3228" i="1"/>
  <c r="Q3228" i="1" s="1"/>
  <c r="K3229" i="1"/>
  <c r="Q3229" i="1" s="1"/>
  <c r="K3230" i="1"/>
  <c r="Q3230" i="1" s="1"/>
  <c r="K3231" i="1"/>
  <c r="Q3231" i="1" s="1"/>
  <c r="K3232" i="1"/>
  <c r="Q3232" i="1" s="1"/>
  <c r="K3233" i="1"/>
  <c r="Q3233" i="1" s="1"/>
  <c r="K3234" i="1"/>
  <c r="Q3234" i="1" s="1"/>
  <c r="K3235" i="1"/>
  <c r="Q3235" i="1" s="1"/>
  <c r="K3236" i="1"/>
  <c r="Q3236" i="1" s="1"/>
  <c r="K3237" i="1"/>
  <c r="Q3237" i="1" s="1"/>
  <c r="K3238" i="1"/>
  <c r="Q3238" i="1" s="1"/>
  <c r="K3239" i="1"/>
  <c r="Q3239" i="1" s="1"/>
  <c r="K3240" i="1"/>
  <c r="Q3240" i="1" s="1"/>
  <c r="K3241" i="1"/>
  <c r="Q3241" i="1" s="1"/>
  <c r="K3242" i="1"/>
  <c r="Q3242" i="1" s="1"/>
  <c r="K3243" i="1"/>
  <c r="Q3243" i="1" s="1"/>
  <c r="K3244" i="1"/>
  <c r="Q3244" i="1" s="1"/>
  <c r="K3245" i="1"/>
  <c r="Q3245" i="1" s="1"/>
  <c r="K3246" i="1"/>
  <c r="Q3246" i="1" s="1"/>
  <c r="K3247" i="1"/>
  <c r="Q3247" i="1" s="1"/>
  <c r="K3248" i="1"/>
  <c r="Q3248" i="1" s="1"/>
  <c r="K3249" i="1"/>
  <c r="Q3249" i="1" s="1"/>
  <c r="K3250" i="1"/>
  <c r="Q3250" i="1" s="1"/>
  <c r="K3251" i="1"/>
  <c r="Q3251" i="1" s="1"/>
  <c r="K3252" i="1"/>
  <c r="Q3252" i="1" s="1"/>
  <c r="K3253" i="1"/>
  <c r="Q3253" i="1" s="1"/>
  <c r="K3254" i="1"/>
  <c r="Q3254" i="1" s="1"/>
  <c r="K3255" i="1"/>
  <c r="Q3255" i="1" s="1"/>
  <c r="K3256" i="1"/>
  <c r="Q3256" i="1" s="1"/>
  <c r="K3257" i="1"/>
  <c r="Q3257" i="1" s="1"/>
  <c r="K3258" i="1"/>
  <c r="Q3258" i="1" s="1"/>
  <c r="K3259" i="1"/>
  <c r="Q3259" i="1" s="1"/>
  <c r="K3260" i="1"/>
  <c r="Q3260" i="1" s="1"/>
  <c r="K3261" i="1"/>
  <c r="Q3261" i="1" s="1"/>
  <c r="K3262" i="1"/>
  <c r="Q3262" i="1" s="1"/>
  <c r="K3263" i="1"/>
  <c r="Q3263" i="1" s="1"/>
  <c r="K3264" i="1"/>
  <c r="Q3264" i="1" s="1"/>
  <c r="K3265" i="1"/>
  <c r="Q3265" i="1" s="1"/>
  <c r="K3266" i="1"/>
  <c r="Q3266" i="1" s="1"/>
  <c r="K3267" i="1"/>
  <c r="Q3267" i="1" s="1"/>
  <c r="K3268" i="1"/>
  <c r="Q3268" i="1" s="1"/>
  <c r="K3269" i="1"/>
  <c r="Q3269" i="1" s="1"/>
  <c r="K3270" i="1"/>
  <c r="Q3270" i="1" s="1"/>
  <c r="K3271" i="1"/>
  <c r="Q3271" i="1" s="1"/>
  <c r="K3272" i="1"/>
  <c r="Q3272" i="1" s="1"/>
  <c r="K3273" i="1"/>
  <c r="Q3273" i="1" s="1"/>
  <c r="K3274" i="1"/>
  <c r="Q3274" i="1" s="1"/>
  <c r="K3275" i="1"/>
  <c r="Q3275" i="1" s="1"/>
  <c r="K3276" i="1"/>
  <c r="Q3276" i="1" s="1"/>
  <c r="K3277" i="1"/>
  <c r="Q3277" i="1" s="1"/>
  <c r="K3278" i="1"/>
  <c r="Q3278" i="1" s="1"/>
  <c r="K3279" i="1"/>
  <c r="Q3279" i="1" s="1"/>
  <c r="K3280" i="1"/>
  <c r="Q3280" i="1" s="1"/>
  <c r="K3281" i="1"/>
  <c r="Q3281" i="1" s="1"/>
  <c r="K3282" i="1"/>
  <c r="Q3282" i="1" s="1"/>
  <c r="K3283" i="1"/>
  <c r="Q3283" i="1" s="1"/>
  <c r="K3284" i="1"/>
  <c r="Q3284" i="1" s="1"/>
  <c r="K3285" i="1"/>
  <c r="Q3285" i="1" s="1"/>
  <c r="K3286" i="1"/>
  <c r="Q3286" i="1" s="1"/>
  <c r="K3287" i="1"/>
  <c r="Q3287" i="1" s="1"/>
  <c r="K3288" i="1"/>
  <c r="Q3288" i="1" s="1"/>
  <c r="K3289" i="1"/>
  <c r="Q3289" i="1" s="1"/>
  <c r="K3290" i="1"/>
  <c r="Q3290" i="1" s="1"/>
  <c r="K3291" i="1"/>
  <c r="Q3291" i="1" s="1"/>
  <c r="K3292" i="1"/>
  <c r="Q3292" i="1" s="1"/>
  <c r="K3293" i="1"/>
  <c r="Q3293" i="1" s="1"/>
  <c r="K3294" i="1"/>
  <c r="Q3294" i="1" s="1"/>
  <c r="K3295" i="1"/>
  <c r="Q3295" i="1" s="1"/>
  <c r="K3296" i="1"/>
  <c r="Q3296" i="1" s="1"/>
  <c r="K3297" i="1"/>
  <c r="Q3297" i="1" s="1"/>
  <c r="K3298" i="1"/>
  <c r="Q3298" i="1" s="1"/>
  <c r="K3299" i="1"/>
  <c r="Q3299" i="1" s="1"/>
  <c r="K3300" i="1"/>
  <c r="Q3300" i="1" s="1"/>
  <c r="K3301" i="1"/>
  <c r="Q3301" i="1" s="1"/>
  <c r="K3302" i="1"/>
  <c r="Q3302" i="1" s="1"/>
  <c r="K3303" i="1"/>
  <c r="Q3303" i="1" s="1"/>
  <c r="K3304" i="1"/>
  <c r="Q3304" i="1" s="1"/>
  <c r="K3305" i="1"/>
  <c r="Q3305" i="1" s="1"/>
  <c r="K3306" i="1"/>
  <c r="Q3306" i="1" s="1"/>
  <c r="K3307" i="1"/>
  <c r="Q3307" i="1" s="1"/>
  <c r="K3308" i="1"/>
  <c r="Q3308" i="1" s="1"/>
  <c r="K3309" i="1"/>
  <c r="Q3309" i="1" s="1"/>
  <c r="K3310" i="1"/>
  <c r="Q3310" i="1" s="1"/>
  <c r="K3311" i="1"/>
  <c r="Q3311" i="1" s="1"/>
  <c r="K3312" i="1"/>
  <c r="Q3312" i="1" s="1"/>
  <c r="K3313" i="1"/>
  <c r="Q3313" i="1" s="1"/>
  <c r="K3314" i="1"/>
  <c r="Q3314" i="1" s="1"/>
  <c r="K3315" i="1"/>
  <c r="Q3315" i="1" s="1"/>
  <c r="K3316" i="1"/>
  <c r="Q3316" i="1" s="1"/>
  <c r="K3317" i="1"/>
  <c r="Q3317" i="1" s="1"/>
  <c r="K3318" i="1"/>
  <c r="Q3318" i="1" s="1"/>
  <c r="K3319" i="1"/>
  <c r="Q3319" i="1" s="1"/>
  <c r="K3320" i="1"/>
  <c r="Q3320" i="1" s="1"/>
  <c r="K3321" i="1"/>
  <c r="Q3321" i="1" s="1"/>
  <c r="K3322" i="1"/>
  <c r="Q3322" i="1" s="1"/>
  <c r="K3323" i="1"/>
  <c r="Q3323" i="1" s="1"/>
  <c r="K3324" i="1"/>
  <c r="Q3324" i="1" s="1"/>
  <c r="K3325" i="1"/>
  <c r="Q3325" i="1" s="1"/>
  <c r="K3326" i="1"/>
  <c r="Q3326" i="1" s="1"/>
  <c r="K3327" i="1"/>
  <c r="Q3327" i="1" s="1"/>
  <c r="K3328" i="1"/>
  <c r="Q3328" i="1" s="1"/>
  <c r="K3329" i="1"/>
  <c r="Q3329" i="1" s="1"/>
  <c r="K3330" i="1"/>
  <c r="Q3330" i="1" s="1"/>
  <c r="K3331" i="1"/>
  <c r="Q3331" i="1" s="1"/>
  <c r="K3332" i="1"/>
  <c r="Q3332" i="1" s="1"/>
  <c r="K3333" i="1"/>
  <c r="Q3333" i="1" s="1"/>
  <c r="K3334" i="1"/>
  <c r="Q3334" i="1" s="1"/>
  <c r="K3335" i="1"/>
  <c r="Q3335" i="1" s="1"/>
  <c r="K3336" i="1"/>
  <c r="Q3336" i="1" s="1"/>
  <c r="K3337" i="1"/>
  <c r="Q3337" i="1" s="1"/>
  <c r="K3338" i="1"/>
  <c r="Q3338" i="1" s="1"/>
  <c r="K3339" i="1"/>
  <c r="Q3339" i="1" s="1"/>
  <c r="K3340" i="1"/>
  <c r="Q3340" i="1" s="1"/>
  <c r="K3341" i="1"/>
  <c r="Q3341" i="1" s="1"/>
  <c r="K3342" i="1"/>
  <c r="Q3342" i="1" s="1"/>
  <c r="K3343" i="1"/>
  <c r="Q3343" i="1" s="1"/>
  <c r="K3344" i="1"/>
  <c r="Q3344" i="1" s="1"/>
  <c r="K3345" i="1"/>
  <c r="Q3345" i="1" s="1"/>
  <c r="K3346" i="1"/>
  <c r="Q3346" i="1" s="1"/>
  <c r="K3347" i="1"/>
  <c r="Q3347" i="1" s="1"/>
  <c r="K3348" i="1"/>
  <c r="Q3348" i="1" s="1"/>
  <c r="K3349" i="1"/>
  <c r="Q3349" i="1" s="1"/>
  <c r="K3350" i="1"/>
  <c r="Q3350" i="1" s="1"/>
  <c r="K3351" i="1"/>
  <c r="Q3351" i="1" s="1"/>
  <c r="K3352" i="1"/>
  <c r="Q3352" i="1" s="1"/>
  <c r="K3353" i="1"/>
  <c r="Q3353" i="1" s="1"/>
  <c r="K3354" i="1"/>
  <c r="Q3354" i="1" s="1"/>
  <c r="K3355" i="1"/>
  <c r="Q3355" i="1" s="1"/>
  <c r="K3356" i="1"/>
  <c r="Q3356" i="1" s="1"/>
  <c r="K3357" i="1"/>
  <c r="Q3357" i="1" s="1"/>
  <c r="K3358" i="1"/>
  <c r="Q3358" i="1" s="1"/>
  <c r="K3359" i="1"/>
  <c r="Q3359" i="1" s="1"/>
  <c r="K3360" i="1"/>
  <c r="Q3360" i="1" s="1"/>
  <c r="K3361" i="1"/>
  <c r="Q3361" i="1" s="1"/>
  <c r="K3362" i="1"/>
  <c r="Q3362" i="1" s="1"/>
  <c r="K3363" i="1"/>
  <c r="Q3363" i="1" s="1"/>
  <c r="K3364" i="1"/>
  <c r="Q3364" i="1" s="1"/>
  <c r="K3365" i="1"/>
  <c r="Q3365" i="1" s="1"/>
  <c r="K3366" i="1"/>
  <c r="Q3366" i="1" s="1"/>
  <c r="K3367" i="1"/>
  <c r="Q3367" i="1" s="1"/>
  <c r="K3368" i="1"/>
  <c r="Q3368" i="1" s="1"/>
  <c r="K3369" i="1"/>
  <c r="Q3369" i="1" s="1"/>
  <c r="K3370" i="1"/>
  <c r="Q3370" i="1" s="1"/>
  <c r="K3371" i="1"/>
  <c r="Q3371" i="1" s="1"/>
  <c r="K3372" i="1"/>
  <c r="Q3372" i="1" s="1"/>
  <c r="K3373" i="1"/>
  <c r="Q3373" i="1" s="1"/>
  <c r="K3374" i="1"/>
  <c r="Q3374" i="1" s="1"/>
  <c r="K3375" i="1"/>
  <c r="Q3375" i="1" s="1"/>
  <c r="K3376" i="1"/>
  <c r="Q3376" i="1" s="1"/>
  <c r="K3377" i="1"/>
  <c r="Q3377" i="1" s="1"/>
  <c r="K3378" i="1"/>
  <c r="Q3378" i="1" s="1"/>
  <c r="K3379" i="1"/>
  <c r="Q3379" i="1" s="1"/>
  <c r="K3380" i="1"/>
  <c r="Q3380" i="1" s="1"/>
  <c r="K3381" i="1"/>
  <c r="Q3381" i="1" s="1"/>
  <c r="K3382" i="1"/>
  <c r="Q3382" i="1" s="1"/>
  <c r="K3383" i="1"/>
  <c r="Q3383" i="1" s="1"/>
  <c r="K3384" i="1"/>
  <c r="Q3384" i="1" s="1"/>
  <c r="K3385" i="1"/>
  <c r="Q3385" i="1" s="1"/>
  <c r="K3386" i="1"/>
  <c r="Q3386" i="1" s="1"/>
  <c r="K3387" i="1"/>
  <c r="Q3387" i="1" s="1"/>
  <c r="K3388" i="1"/>
  <c r="Q3388" i="1" s="1"/>
  <c r="K3389" i="1"/>
  <c r="Q3389" i="1" s="1"/>
  <c r="K3390" i="1"/>
  <c r="Q3390" i="1" s="1"/>
  <c r="K3391" i="1"/>
  <c r="Q3391" i="1" s="1"/>
  <c r="K3392" i="1"/>
  <c r="Q3392" i="1" s="1"/>
  <c r="K3393" i="1"/>
  <c r="Q3393" i="1" s="1"/>
  <c r="K3394" i="1"/>
  <c r="Q3394" i="1" s="1"/>
  <c r="K3395" i="1"/>
  <c r="Q3395" i="1" s="1"/>
  <c r="K3396" i="1"/>
  <c r="Q3396" i="1" s="1"/>
  <c r="K3397" i="1"/>
  <c r="Q3397" i="1" s="1"/>
  <c r="K3398" i="1"/>
  <c r="Q3398" i="1" s="1"/>
  <c r="K3399" i="1"/>
  <c r="Q3399" i="1" s="1"/>
  <c r="K3400" i="1"/>
  <c r="Q3400" i="1" s="1"/>
  <c r="K3401" i="1"/>
  <c r="Q3401" i="1" s="1"/>
  <c r="K3402" i="1"/>
  <c r="Q3402" i="1" s="1"/>
  <c r="K3403" i="1"/>
  <c r="Q3403" i="1" s="1"/>
  <c r="K3404" i="1"/>
  <c r="Q3404" i="1" s="1"/>
  <c r="K3405" i="1"/>
  <c r="Q3405" i="1" s="1"/>
  <c r="K3406" i="1"/>
  <c r="Q3406" i="1" s="1"/>
  <c r="K3407" i="1"/>
  <c r="Q3407" i="1" s="1"/>
  <c r="K3408" i="1"/>
  <c r="Q3408" i="1" s="1"/>
  <c r="K3409" i="1"/>
  <c r="Q3409" i="1" s="1"/>
  <c r="K3410" i="1"/>
  <c r="Q3410" i="1" s="1"/>
  <c r="K3411" i="1"/>
  <c r="Q3411" i="1" s="1"/>
  <c r="K3412" i="1"/>
  <c r="Q3412" i="1" s="1"/>
  <c r="K3413" i="1"/>
  <c r="Q3413" i="1" s="1"/>
  <c r="K3414" i="1"/>
  <c r="Q3414" i="1" s="1"/>
  <c r="K3415" i="1"/>
  <c r="Q3415" i="1" s="1"/>
  <c r="K3416" i="1"/>
  <c r="Q3416" i="1" s="1"/>
  <c r="K3417" i="1"/>
  <c r="Q3417" i="1" s="1"/>
  <c r="K3418" i="1"/>
  <c r="Q3418" i="1" s="1"/>
  <c r="K3419" i="1"/>
  <c r="Q3419" i="1" s="1"/>
  <c r="K3420" i="1"/>
  <c r="Q3420" i="1" s="1"/>
  <c r="K3421" i="1"/>
  <c r="Q3421" i="1" s="1"/>
  <c r="K3422" i="1"/>
  <c r="Q3422" i="1" s="1"/>
  <c r="K3423" i="1"/>
  <c r="Q3423" i="1" s="1"/>
  <c r="K3424" i="1"/>
  <c r="Q3424" i="1" s="1"/>
  <c r="K3425" i="1"/>
  <c r="Q3425" i="1" s="1"/>
  <c r="K3426" i="1"/>
  <c r="Q3426" i="1" s="1"/>
  <c r="K3427" i="1"/>
  <c r="Q3427" i="1" s="1"/>
  <c r="K3428" i="1"/>
  <c r="Q3428" i="1" s="1"/>
  <c r="K3429" i="1"/>
  <c r="Q3429" i="1" s="1"/>
  <c r="K3430" i="1"/>
  <c r="Q3430" i="1" s="1"/>
  <c r="K3431" i="1"/>
  <c r="Q3431" i="1" s="1"/>
  <c r="K3432" i="1"/>
  <c r="Q3432" i="1" s="1"/>
  <c r="K3433" i="1"/>
  <c r="Q3433" i="1" s="1"/>
  <c r="K3434" i="1"/>
  <c r="Q3434" i="1" s="1"/>
  <c r="K3435" i="1"/>
  <c r="Q3435" i="1" s="1"/>
  <c r="K3436" i="1"/>
  <c r="Q3436" i="1" s="1"/>
  <c r="K3437" i="1"/>
  <c r="Q3437" i="1" s="1"/>
  <c r="K3438" i="1"/>
  <c r="Q3438" i="1" s="1"/>
  <c r="K3439" i="1"/>
  <c r="Q3439" i="1" s="1"/>
  <c r="K3440" i="1"/>
  <c r="Q3440" i="1" s="1"/>
  <c r="K3441" i="1"/>
  <c r="Q3441" i="1" s="1"/>
  <c r="K3442" i="1"/>
  <c r="Q3442" i="1" s="1"/>
  <c r="K3443" i="1"/>
  <c r="Q3443" i="1" s="1"/>
  <c r="K3444" i="1"/>
  <c r="Q3444" i="1" s="1"/>
  <c r="K3445" i="1"/>
  <c r="Q3445" i="1" s="1"/>
  <c r="K3446" i="1"/>
  <c r="Q3446" i="1" s="1"/>
  <c r="K3447" i="1"/>
  <c r="Q3447" i="1" s="1"/>
  <c r="K3448" i="1"/>
  <c r="Q3448" i="1" s="1"/>
  <c r="K3449" i="1"/>
  <c r="Q3449" i="1" s="1"/>
  <c r="K3450" i="1"/>
  <c r="Q3450" i="1" s="1"/>
  <c r="K3451" i="1"/>
  <c r="Q3451" i="1" s="1"/>
  <c r="K3452" i="1"/>
  <c r="Q3452" i="1" s="1"/>
  <c r="K3453" i="1"/>
  <c r="Q3453" i="1" s="1"/>
  <c r="K3454" i="1"/>
  <c r="Q3454" i="1" s="1"/>
  <c r="K3455" i="1"/>
  <c r="Q3455" i="1" s="1"/>
  <c r="K3456" i="1"/>
  <c r="Q3456" i="1" s="1"/>
  <c r="K3457" i="1"/>
  <c r="Q3457" i="1" s="1"/>
  <c r="K3458" i="1"/>
  <c r="Q3458" i="1" s="1"/>
  <c r="K3459" i="1"/>
  <c r="Q3459" i="1" s="1"/>
  <c r="K3460" i="1"/>
  <c r="Q3460" i="1" s="1"/>
  <c r="K3461" i="1"/>
  <c r="Q3461" i="1" s="1"/>
  <c r="K3462" i="1"/>
  <c r="Q3462" i="1" s="1"/>
  <c r="K3463" i="1"/>
  <c r="Q3463" i="1" s="1"/>
  <c r="K3464" i="1"/>
  <c r="Q3464" i="1" s="1"/>
  <c r="K3465" i="1"/>
  <c r="Q3465" i="1" s="1"/>
  <c r="K3466" i="1"/>
  <c r="Q3466" i="1" s="1"/>
  <c r="K3467" i="1"/>
  <c r="Q3467" i="1" s="1"/>
  <c r="K3468" i="1"/>
  <c r="Q3468" i="1" s="1"/>
  <c r="K3469" i="1"/>
  <c r="Q3469" i="1" s="1"/>
  <c r="K3470" i="1"/>
  <c r="Q3470" i="1" s="1"/>
  <c r="K3471" i="1"/>
  <c r="Q3471" i="1" s="1"/>
  <c r="K3472" i="1"/>
  <c r="Q3472" i="1" s="1"/>
  <c r="K3473" i="1"/>
  <c r="Q3473" i="1" s="1"/>
  <c r="K3474" i="1"/>
  <c r="Q3474" i="1" s="1"/>
  <c r="K3475" i="1"/>
  <c r="Q3475" i="1" s="1"/>
  <c r="K3476" i="1"/>
  <c r="Q3476" i="1" s="1"/>
  <c r="K3477" i="1"/>
  <c r="Q3477" i="1" s="1"/>
  <c r="K3478" i="1"/>
  <c r="Q3478" i="1" s="1"/>
  <c r="K3479" i="1"/>
  <c r="Q3479" i="1" s="1"/>
  <c r="K3480" i="1"/>
  <c r="Q3480" i="1" s="1"/>
  <c r="K3481" i="1"/>
  <c r="Q3481" i="1" s="1"/>
  <c r="K3482" i="1"/>
  <c r="Q3482" i="1" s="1"/>
  <c r="K3483" i="1"/>
  <c r="Q3483" i="1" s="1"/>
  <c r="K3484" i="1"/>
  <c r="Q3484" i="1" s="1"/>
  <c r="K3485" i="1"/>
  <c r="Q3485" i="1" s="1"/>
  <c r="K3486" i="1"/>
  <c r="Q3486" i="1" s="1"/>
  <c r="K3487" i="1"/>
  <c r="Q3487" i="1" s="1"/>
  <c r="K3488" i="1"/>
  <c r="Q3488" i="1" s="1"/>
  <c r="K3489" i="1"/>
  <c r="Q3489" i="1" s="1"/>
  <c r="K3490" i="1"/>
  <c r="Q3490" i="1" s="1"/>
  <c r="K3491" i="1"/>
  <c r="Q3491" i="1" s="1"/>
  <c r="K3492" i="1"/>
  <c r="Q3492" i="1" s="1"/>
  <c r="K3493" i="1"/>
  <c r="Q3493" i="1" s="1"/>
  <c r="K3494" i="1"/>
  <c r="Q3494" i="1" s="1"/>
  <c r="K3495" i="1"/>
  <c r="Q3495" i="1" s="1"/>
  <c r="K3496" i="1"/>
  <c r="Q3496" i="1" s="1"/>
  <c r="K3497" i="1"/>
  <c r="Q3497" i="1" s="1"/>
  <c r="K3498" i="1"/>
  <c r="Q3498" i="1" s="1"/>
  <c r="K3499" i="1"/>
  <c r="Q3499" i="1" s="1"/>
  <c r="K3500" i="1"/>
  <c r="Q3500" i="1" s="1"/>
  <c r="K3501" i="1"/>
  <c r="Q3501" i="1" s="1"/>
  <c r="K3502" i="1"/>
  <c r="Q3502" i="1" s="1"/>
  <c r="K3503" i="1"/>
  <c r="Q3503" i="1" s="1"/>
  <c r="K3504" i="1"/>
  <c r="Q3504" i="1" s="1"/>
  <c r="K3505" i="1"/>
  <c r="Q3505" i="1" s="1"/>
  <c r="K3506" i="1"/>
  <c r="Q3506" i="1" s="1"/>
  <c r="K3507" i="1"/>
  <c r="Q3507" i="1" s="1"/>
  <c r="K3508" i="1"/>
  <c r="Q3508" i="1" s="1"/>
  <c r="K3509" i="1"/>
  <c r="Q3509" i="1" s="1"/>
  <c r="K3510" i="1"/>
  <c r="Q3510" i="1" s="1"/>
  <c r="K3511" i="1"/>
  <c r="Q3511" i="1" s="1"/>
  <c r="K3512" i="1"/>
  <c r="Q3512" i="1" s="1"/>
  <c r="K3513" i="1"/>
  <c r="Q3513" i="1" s="1"/>
  <c r="K3514" i="1"/>
  <c r="Q3514" i="1" s="1"/>
  <c r="K3515" i="1"/>
  <c r="Q3515" i="1" s="1"/>
  <c r="K3516" i="1"/>
  <c r="Q3516" i="1" s="1"/>
  <c r="K3517" i="1"/>
  <c r="Q3517" i="1" s="1"/>
  <c r="K3518" i="1"/>
  <c r="Q3518" i="1" s="1"/>
  <c r="K3519" i="1"/>
  <c r="Q3519" i="1" s="1"/>
  <c r="K3520" i="1"/>
  <c r="Q3520" i="1" s="1"/>
  <c r="K3521" i="1"/>
  <c r="Q3521" i="1" s="1"/>
  <c r="K3522" i="1"/>
  <c r="Q3522" i="1" s="1"/>
  <c r="K3523" i="1"/>
  <c r="Q3523" i="1" s="1"/>
  <c r="K3524" i="1"/>
  <c r="Q3524" i="1" s="1"/>
  <c r="K3525" i="1"/>
  <c r="Q3525" i="1" s="1"/>
  <c r="K3526" i="1"/>
  <c r="Q3526" i="1" s="1"/>
  <c r="K3527" i="1"/>
  <c r="Q3527" i="1" s="1"/>
  <c r="K3528" i="1"/>
  <c r="Q3528" i="1" s="1"/>
  <c r="K3529" i="1"/>
  <c r="Q3529" i="1" s="1"/>
  <c r="K3530" i="1"/>
  <c r="Q3530" i="1" s="1"/>
  <c r="K3531" i="1"/>
  <c r="Q3531" i="1" s="1"/>
  <c r="K3532" i="1"/>
  <c r="Q3532" i="1" s="1"/>
  <c r="K3533" i="1"/>
  <c r="Q3533" i="1" s="1"/>
  <c r="K3534" i="1"/>
  <c r="Q3534" i="1" s="1"/>
  <c r="K3535" i="1"/>
  <c r="Q3535" i="1" s="1"/>
  <c r="K3536" i="1"/>
  <c r="Q3536" i="1" s="1"/>
  <c r="K3537" i="1"/>
  <c r="Q3537" i="1" s="1"/>
  <c r="K3538" i="1"/>
  <c r="Q3538" i="1" s="1"/>
  <c r="K3539" i="1"/>
  <c r="Q3539" i="1" s="1"/>
  <c r="K3540" i="1"/>
  <c r="Q3540" i="1" s="1"/>
  <c r="K3541" i="1"/>
  <c r="Q3541" i="1" s="1"/>
  <c r="K3542" i="1"/>
  <c r="Q3542" i="1" s="1"/>
  <c r="K3543" i="1"/>
  <c r="Q3543" i="1" s="1"/>
  <c r="K3544" i="1"/>
  <c r="Q3544" i="1" s="1"/>
  <c r="K3545" i="1"/>
  <c r="Q3545" i="1" s="1"/>
  <c r="K3546" i="1"/>
  <c r="Q3546" i="1" s="1"/>
  <c r="K3547" i="1"/>
  <c r="Q3547" i="1" s="1"/>
  <c r="K3548" i="1"/>
  <c r="Q3548" i="1" s="1"/>
  <c r="K3549" i="1"/>
  <c r="Q3549" i="1" s="1"/>
  <c r="K3550" i="1"/>
  <c r="Q3550" i="1" s="1"/>
  <c r="K3551" i="1"/>
  <c r="Q3551" i="1" s="1"/>
  <c r="K3552" i="1"/>
  <c r="Q3552" i="1" s="1"/>
  <c r="K3553" i="1"/>
  <c r="Q3553" i="1" s="1"/>
  <c r="K3554" i="1"/>
  <c r="Q3554" i="1" s="1"/>
  <c r="K3555" i="1"/>
  <c r="Q3555" i="1" s="1"/>
  <c r="K3556" i="1"/>
  <c r="Q3556" i="1" s="1"/>
  <c r="K3557" i="1"/>
  <c r="Q3557" i="1" s="1"/>
  <c r="K3558" i="1"/>
  <c r="Q3558" i="1" s="1"/>
  <c r="K3559" i="1"/>
  <c r="Q3559" i="1" s="1"/>
  <c r="K3560" i="1"/>
  <c r="Q3560" i="1" s="1"/>
  <c r="K3561" i="1"/>
  <c r="Q3561" i="1" s="1"/>
  <c r="K3562" i="1"/>
  <c r="Q3562" i="1" s="1"/>
  <c r="K3563" i="1"/>
  <c r="Q3563" i="1" s="1"/>
  <c r="K3564" i="1"/>
  <c r="Q3564" i="1" s="1"/>
  <c r="K3565" i="1"/>
  <c r="Q3565" i="1" s="1"/>
  <c r="K3566" i="1"/>
  <c r="Q3566" i="1" s="1"/>
  <c r="K3567" i="1"/>
  <c r="Q3567" i="1" s="1"/>
  <c r="K3568" i="1"/>
  <c r="Q3568" i="1" s="1"/>
  <c r="K3569" i="1"/>
  <c r="Q3569" i="1" s="1"/>
  <c r="K3570" i="1"/>
  <c r="Q3570" i="1" s="1"/>
  <c r="K3571" i="1"/>
  <c r="Q3571" i="1" s="1"/>
  <c r="K3572" i="1"/>
  <c r="Q3572" i="1" s="1"/>
  <c r="K3573" i="1"/>
  <c r="Q3573" i="1" s="1"/>
  <c r="K3574" i="1"/>
  <c r="Q3574" i="1" s="1"/>
  <c r="K3575" i="1"/>
  <c r="Q3575" i="1" s="1"/>
  <c r="K3576" i="1"/>
  <c r="Q3576" i="1" s="1"/>
  <c r="K3577" i="1"/>
  <c r="Q3577" i="1" s="1"/>
  <c r="K3578" i="1"/>
  <c r="Q3578" i="1" s="1"/>
  <c r="K3579" i="1"/>
  <c r="Q3579" i="1" s="1"/>
  <c r="K3580" i="1"/>
  <c r="Q3580" i="1" s="1"/>
  <c r="K3581" i="1"/>
  <c r="Q3581" i="1" s="1"/>
  <c r="K3582" i="1"/>
  <c r="Q3582" i="1" s="1"/>
  <c r="K3583" i="1"/>
  <c r="Q3583" i="1" s="1"/>
  <c r="K3584" i="1"/>
  <c r="Q3584" i="1" s="1"/>
  <c r="K3585" i="1"/>
  <c r="Q3585" i="1" s="1"/>
  <c r="K3586" i="1"/>
  <c r="Q3586" i="1" s="1"/>
  <c r="K3587" i="1"/>
  <c r="Q3587" i="1" s="1"/>
  <c r="K3588" i="1"/>
  <c r="Q3588" i="1" s="1"/>
  <c r="K3589" i="1"/>
  <c r="Q3589" i="1" s="1"/>
  <c r="K3590" i="1"/>
  <c r="Q3590" i="1" s="1"/>
  <c r="K3591" i="1"/>
  <c r="Q3591" i="1" s="1"/>
  <c r="K3592" i="1"/>
  <c r="Q3592" i="1" s="1"/>
  <c r="K3593" i="1"/>
  <c r="Q3593" i="1" s="1"/>
  <c r="K3594" i="1"/>
  <c r="Q3594" i="1" s="1"/>
  <c r="K3595" i="1"/>
  <c r="Q3595" i="1" s="1"/>
  <c r="K3596" i="1"/>
  <c r="Q3596" i="1" s="1"/>
  <c r="K3597" i="1"/>
  <c r="Q3597" i="1" s="1"/>
  <c r="K3598" i="1"/>
  <c r="Q3598" i="1" s="1"/>
  <c r="K3599" i="1"/>
  <c r="Q3599" i="1" s="1"/>
  <c r="K3600" i="1"/>
  <c r="Q3600" i="1" s="1"/>
  <c r="K3601" i="1"/>
  <c r="Q3601" i="1" s="1"/>
  <c r="K3602" i="1"/>
  <c r="Q3602" i="1" s="1"/>
  <c r="K3603" i="1"/>
  <c r="Q3603" i="1" s="1"/>
  <c r="K3604" i="1"/>
  <c r="Q3604" i="1" s="1"/>
  <c r="K3605" i="1"/>
  <c r="Q3605" i="1" s="1"/>
  <c r="K3606" i="1"/>
  <c r="Q3606" i="1" s="1"/>
  <c r="K3607" i="1"/>
  <c r="Q3607" i="1" s="1"/>
  <c r="K3608" i="1"/>
  <c r="Q3608" i="1" s="1"/>
  <c r="K3609" i="1"/>
  <c r="Q3609" i="1" s="1"/>
  <c r="K3610" i="1"/>
  <c r="Q3610" i="1" s="1"/>
  <c r="K3611" i="1"/>
  <c r="Q3611" i="1" s="1"/>
  <c r="K3612" i="1"/>
  <c r="Q3612" i="1" s="1"/>
  <c r="K3613" i="1"/>
  <c r="Q3613" i="1" s="1"/>
  <c r="K3614" i="1"/>
  <c r="Q3614" i="1" s="1"/>
  <c r="K3615" i="1"/>
  <c r="Q3615" i="1" s="1"/>
  <c r="K3616" i="1"/>
  <c r="Q3616" i="1" s="1"/>
  <c r="K3617" i="1"/>
  <c r="Q3617" i="1" s="1"/>
  <c r="K3618" i="1"/>
  <c r="Q3618" i="1" s="1"/>
  <c r="K3619" i="1"/>
  <c r="Q3619" i="1" s="1"/>
  <c r="K3620" i="1"/>
  <c r="Q3620" i="1" s="1"/>
  <c r="K3621" i="1"/>
  <c r="Q3621" i="1" s="1"/>
  <c r="K3622" i="1"/>
  <c r="Q3622" i="1" s="1"/>
  <c r="K3623" i="1"/>
  <c r="Q3623" i="1" s="1"/>
  <c r="K3624" i="1"/>
  <c r="Q3624" i="1" s="1"/>
  <c r="K3625" i="1"/>
  <c r="Q3625" i="1" s="1"/>
  <c r="K3626" i="1"/>
  <c r="Q3626" i="1" s="1"/>
  <c r="K3627" i="1"/>
  <c r="Q3627" i="1" s="1"/>
  <c r="K3628" i="1"/>
  <c r="Q3628" i="1" s="1"/>
  <c r="K3629" i="1"/>
  <c r="Q3629" i="1" s="1"/>
  <c r="K3630" i="1"/>
  <c r="Q3630" i="1" s="1"/>
  <c r="K3631" i="1"/>
  <c r="Q3631" i="1" s="1"/>
  <c r="K3632" i="1"/>
  <c r="Q3632" i="1" s="1"/>
  <c r="K3633" i="1"/>
  <c r="Q3633" i="1" s="1"/>
  <c r="K3634" i="1"/>
  <c r="Q3634" i="1" s="1"/>
  <c r="K3635" i="1"/>
  <c r="Q3635" i="1" s="1"/>
  <c r="K3636" i="1"/>
  <c r="Q3636" i="1" s="1"/>
  <c r="K3637" i="1"/>
  <c r="Q3637" i="1" s="1"/>
  <c r="K3638" i="1"/>
  <c r="Q3638" i="1" s="1"/>
  <c r="K3639" i="1"/>
  <c r="Q3639" i="1" s="1"/>
  <c r="K3640" i="1"/>
  <c r="Q3640" i="1" s="1"/>
  <c r="K3641" i="1"/>
  <c r="Q3641" i="1" s="1"/>
  <c r="K3642" i="1"/>
  <c r="Q3642" i="1" s="1"/>
  <c r="K3643" i="1"/>
  <c r="Q3643" i="1" s="1"/>
  <c r="K3644" i="1"/>
  <c r="Q3644" i="1" s="1"/>
  <c r="K3645" i="1"/>
  <c r="Q3645" i="1" s="1"/>
  <c r="K3646" i="1"/>
  <c r="Q3646" i="1" s="1"/>
  <c r="K3647" i="1"/>
  <c r="Q3647" i="1" s="1"/>
  <c r="K3648" i="1"/>
  <c r="Q3648" i="1" s="1"/>
  <c r="K3649" i="1"/>
  <c r="Q3649" i="1" s="1"/>
  <c r="K3650" i="1"/>
  <c r="Q3650" i="1" s="1"/>
  <c r="K3651" i="1"/>
  <c r="Q3651" i="1" s="1"/>
  <c r="K3652" i="1"/>
  <c r="Q3652" i="1" s="1"/>
  <c r="K3653" i="1"/>
  <c r="Q3653" i="1" s="1"/>
  <c r="K3654" i="1"/>
  <c r="Q3654" i="1" s="1"/>
  <c r="K3655" i="1"/>
  <c r="Q3655" i="1" s="1"/>
  <c r="K3656" i="1"/>
  <c r="Q3656" i="1" s="1"/>
  <c r="K3657" i="1"/>
  <c r="Q3657" i="1" s="1"/>
  <c r="K3658" i="1"/>
  <c r="Q3658" i="1" s="1"/>
  <c r="K3659" i="1"/>
  <c r="Q3659" i="1" s="1"/>
  <c r="K3660" i="1"/>
  <c r="Q3660" i="1" s="1"/>
  <c r="K3661" i="1"/>
  <c r="Q3661" i="1" s="1"/>
  <c r="K3662" i="1"/>
  <c r="Q3662" i="1" s="1"/>
  <c r="K3663" i="1"/>
  <c r="Q3663" i="1" s="1"/>
  <c r="K3664" i="1"/>
  <c r="Q3664" i="1" s="1"/>
  <c r="K3665" i="1"/>
  <c r="Q3665" i="1" s="1"/>
  <c r="K3666" i="1"/>
  <c r="Q3666" i="1" s="1"/>
  <c r="K3667" i="1"/>
  <c r="Q3667" i="1" s="1"/>
  <c r="K3668" i="1"/>
  <c r="Q3668" i="1" s="1"/>
  <c r="K3669" i="1"/>
  <c r="Q3669" i="1" s="1"/>
  <c r="K3670" i="1"/>
  <c r="Q3670" i="1" s="1"/>
  <c r="K3671" i="1"/>
  <c r="Q3671" i="1" s="1"/>
  <c r="K3672" i="1"/>
  <c r="Q3672" i="1" s="1"/>
  <c r="K3673" i="1"/>
  <c r="Q3673" i="1" s="1"/>
  <c r="K3674" i="1"/>
  <c r="Q3674" i="1" s="1"/>
  <c r="K3675" i="1"/>
  <c r="Q3675" i="1" s="1"/>
  <c r="K3676" i="1"/>
  <c r="Q3676" i="1" s="1"/>
  <c r="K3677" i="1"/>
  <c r="Q3677" i="1" s="1"/>
  <c r="K3678" i="1"/>
  <c r="Q3678" i="1" s="1"/>
  <c r="K3679" i="1"/>
  <c r="Q3679" i="1" s="1"/>
  <c r="K3680" i="1"/>
  <c r="Q3680" i="1" s="1"/>
  <c r="K3681" i="1"/>
  <c r="Q3681" i="1" s="1"/>
  <c r="K3682" i="1"/>
  <c r="Q3682" i="1" s="1"/>
  <c r="K3683" i="1"/>
  <c r="Q3683" i="1" s="1"/>
  <c r="K3684" i="1"/>
  <c r="Q3684" i="1" s="1"/>
  <c r="K3685" i="1"/>
  <c r="Q3685" i="1" s="1"/>
  <c r="K3686" i="1"/>
  <c r="Q3686" i="1" s="1"/>
  <c r="K3687" i="1"/>
  <c r="Q3687" i="1" s="1"/>
  <c r="K3688" i="1"/>
  <c r="Q3688" i="1" s="1"/>
  <c r="K3689" i="1"/>
  <c r="Q3689" i="1" s="1"/>
  <c r="K3690" i="1"/>
  <c r="Q3690" i="1" s="1"/>
  <c r="K3691" i="1"/>
  <c r="Q3691" i="1" s="1"/>
  <c r="K3692" i="1"/>
  <c r="Q3692" i="1" s="1"/>
  <c r="K3693" i="1"/>
  <c r="Q3693" i="1" s="1"/>
  <c r="K3694" i="1"/>
  <c r="Q3694" i="1" s="1"/>
  <c r="K3695" i="1"/>
  <c r="Q3695" i="1" s="1"/>
  <c r="K3696" i="1"/>
  <c r="Q3696" i="1" s="1"/>
  <c r="K3697" i="1"/>
  <c r="Q3697" i="1" s="1"/>
  <c r="K3698" i="1"/>
  <c r="Q3698" i="1" s="1"/>
  <c r="K3699" i="1"/>
  <c r="Q3699" i="1" s="1"/>
  <c r="K3700" i="1"/>
  <c r="Q3700" i="1" s="1"/>
  <c r="K3701" i="1"/>
  <c r="Q3701" i="1" s="1"/>
  <c r="K3702" i="1"/>
  <c r="Q3702" i="1" s="1"/>
  <c r="K3703" i="1"/>
  <c r="Q3703" i="1" s="1"/>
  <c r="K3704" i="1"/>
  <c r="Q3704" i="1" s="1"/>
  <c r="K3705" i="1"/>
  <c r="Q3705" i="1" s="1"/>
  <c r="K3706" i="1"/>
  <c r="Q3706" i="1" s="1"/>
  <c r="K3707" i="1"/>
  <c r="Q3707" i="1" s="1"/>
  <c r="K3708" i="1"/>
  <c r="Q3708" i="1" s="1"/>
  <c r="K3709" i="1"/>
  <c r="Q3709" i="1" s="1"/>
  <c r="K3710" i="1"/>
  <c r="Q3710" i="1" s="1"/>
  <c r="K3711" i="1"/>
  <c r="Q3711" i="1" s="1"/>
  <c r="K3712" i="1"/>
  <c r="Q3712" i="1" s="1"/>
  <c r="K3713" i="1"/>
  <c r="Q3713" i="1" s="1"/>
  <c r="K3714" i="1"/>
  <c r="Q3714" i="1" s="1"/>
  <c r="K3715" i="1"/>
  <c r="Q3715" i="1" s="1"/>
  <c r="K3716" i="1"/>
  <c r="Q3716" i="1" s="1"/>
  <c r="K3717" i="1"/>
  <c r="Q3717" i="1" s="1"/>
  <c r="K3718" i="1"/>
  <c r="Q3718" i="1" s="1"/>
  <c r="K3719" i="1"/>
  <c r="Q3719" i="1" s="1"/>
  <c r="K3720" i="1"/>
  <c r="Q3720" i="1" s="1"/>
  <c r="K3721" i="1"/>
  <c r="Q3721" i="1" s="1"/>
  <c r="K3722" i="1"/>
  <c r="Q3722" i="1" s="1"/>
  <c r="K3723" i="1"/>
  <c r="Q3723" i="1" s="1"/>
  <c r="K3724" i="1"/>
  <c r="Q3724" i="1" s="1"/>
  <c r="K3725" i="1"/>
  <c r="Q3725" i="1" s="1"/>
  <c r="K3726" i="1"/>
  <c r="Q3726" i="1" s="1"/>
  <c r="K3727" i="1"/>
  <c r="Q3727" i="1" s="1"/>
  <c r="K3728" i="1"/>
  <c r="Q3728" i="1" s="1"/>
  <c r="K3729" i="1"/>
  <c r="Q3729" i="1" s="1"/>
  <c r="K3730" i="1"/>
  <c r="Q3730" i="1" s="1"/>
  <c r="K3731" i="1"/>
  <c r="Q3731" i="1" s="1"/>
  <c r="K3732" i="1"/>
  <c r="Q3732" i="1" s="1"/>
  <c r="K3733" i="1"/>
  <c r="Q3733" i="1" s="1"/>
  <c r="K3734" i="1"/>
  <c r="Q3734" i="1" s="1"/>
  <c r="K3735" i="1"/>
  <c r="Q3735" i="1" s="1"/>
  <c r="K3736" i="1"/>
  <c r="Q3736" i="1" s="1"/>
  <c r="K3737" i="1"/>
  <c r="Q3737" i="1" s="1"/>
  <c r="K3738" i="1"/>
  <c r="Q3738" i="1" s="1"/>
  <c r="K3739" i="1"/>
  <c r="Q3739" i="1" s="1"/>
  <c r="K3740" i="1"/>
  <c r="Q3740" i="1" s="1"/>
  <c r="K3741" i="1"/>
  <c r="Q3741" i="1" s="1"/>
  <c r="K3742" i="1"/>
  <c r="Q3742" i="1" s="1"/>
  <c r="K3743" i="1"/>
  <c r="Q3743" i="1" s="1"/>
  <c r="K3744" i="1"/>
  <c r="Q3744" i="1" s="1"/>
  <c r="K3745" i="1"/>
  <c r="Q3745" i="1" s="1"/>
  <c r="K3746" i="1"/>
  <c r="Q3746" i="1" s="1"/>
  <c r="K3747" i="1"/>
  <c r="Q3747" i="1" s="1"/>
  <c r="K3748" i="1"/>
  <c r="Q3748" i="1" s="1"/>
  <c r="K3749" i="1"/>
  <c r="Q3749" i="1" s="1"/>
  <c r="K3750" i="1"/>
  <c r="Q3750" i="1" s="1"/>
  <c r="K3751" i="1"/>
  <c r="Q3751" i="1" s="1"/>
  <c r="K3752" i="1"/>
  <c r="Q3752" i="1" s="1"/>
  <c r="K3753" i="1"/>
  <c r="Q3753" i="1" s="1"/>
  <c r="K3754" i="1"/>
  <c r="Q3754" i="1" s="1"/>
  <c r="K3755" i="1"/>
  <c r="Q3755" i="1" s="1"/>
  <c r="K3756" i="1"/>
  <c r="Q3756" i="1" s="1"/>
  <c r="K3757" i="1"/>
  <c r="Q3757" i="1" s="1"/>
  <c r="K3758" i="1"/>
  <c r="Q3758" i="1" s="1"/>
  <c r="K3759" i="1"/>
  <c r="Q3759" i="1" s="1"/>
  <c r="K3760" i="1"/>
  <c r="Q3760" i="1" s="1"/>
  <c r="K3761" i="1"/>
  <c r="Q3761" i="1" s="1"/>
  <c r="K3762" i="1"/>
  <c r="Q3762" i="1" s="1"/>
  <c r="K3763" i="1"/>
  <c r="Q3763" i="1" s="1"/>
  <c r="K3764" i="1"/>
  <c r="Q3764" i="1" s="1"/>
  <c r="K3765" i="1"/>
  <c r="Q3765" i="1" s="1"/>
  <c r="K3766" i="1"/>
  <c r="Q3766" i="1" s="1"/>
  <c r="K3767" i="1"/>
  <c r="Q3767" i="1" s="1"/>
  <c r="K3768" i="1"/>
  <c r="Q3768" i="1" s="1"/>
  <c r="K3769" i="1"/>
  <c r="Q3769" i="1" s="1"/>
  <c r="K3770" i="1"/>
  <c r="Q3770" i="1" s="1"/>
  <c r="K3771" i="1"/>
  <c r="Q3771" i="1" s="1"/>
  <c r="K3772" i="1"/>
  <c r="Q3772" i="1" s="1"/>
  <c r="K3773" i="1"/>
  <c r="Q3773" i="1" s="1"/>
  <c r="K3774" i="1"/>
  <c r="Q3774" i="1" s="1"/>
  <c r="K3775" i="1"/>
  <c r="Q3775" i="1" s="1"/>
  <c r="K3776" i="1"/>
  <c r="Q3776" i="1" s="1"/>
  <c r="K3777" i="1"/>
  <c r="Q3777" i="1" s="1"/>
  <c r="K3778" i="1"/>
  <c r="Q3778" i="1" s="1"/>
  <c r="K3779" i="1"/>
  <c r="Q3779" i="1" s="1"/>
  <c r="K3780" i="1"/>
  <c r="Q3780" i="1" s="1"/>
  <c r="K3781" i="1"/>
  <c r="Q3781" i="1" s="1"/>
  <c r="K3782" i="1"/>
  <c r="Q3782" i="1" s="1"/>
  <c r="K3783" i="1"/>
  <c r="Q3783" i="1" s="1"/>
  <c r="K3784" i="1"/>
  <c r="Q3784" i="1" s="1"/>
  <c r="K3785" i="1"/>
  <c r="Q3785" i="1" s="1"/>
  <c r="K3786" i="1"/>
  <c r="Q3786" i="1" s="1"/>
  <c r="K3787" i="1"/>
  <c r="Q3787" i="1" s="1"/>
  <c r="K3788" i="1"/>
  <c r="Q3788" i="1" s="1"/>
  <c r="K3789" i="1"/>
  <c r="Q3789" i="1" s="1"/>
  <c r="K3790" i="1"/>
  <c r="Q3790" i="1" s="1"/>
  <c r="K3791" i="1"/>
  <c r="Q3791" i="1" s="1"/>
  <c r="K3792" i="1"/>
  <c r="Q3792" i="1" s="1"/>
  <c r="K3793" i="1"/>
  <c r="Q3793" i="1" s="1"/>
  <c r="K3794" i="1"/>
  <c r="Q3794" i="1" s="1"/>
  <c r="K3795" i="1"/>
  <c r="Q3795" i="1" s="1"/>
  <c r="K3796" i="1"/>
  <c r="Q3796" i="1" s="1"/>
  <c r="K3797" i="1"/>
  <c r="Q3797" i="1" s="1"/>
  <c r="K3798" i="1"/>
  <c r="Q3798" i="1" s="1"/>
  <c r="K3799" i="1"/>
  <c r="Q3799" i="1" s="1"/>
  <c r="K3800" i="1"/>
  <c r="Q3800" i="1" s="1"/>
  <c r="K3801" i="1"/>
  <c r="Q3801" i="1" s="1"/>
  <c r="K3802" i="1"/>
  <c r="Q3802" i="1" s="1"/>
  <c r="K3803" i="1"/>
  <c r="Q3803" i="1" s="1"/>
  <c r="K3804" i="1"/>
  <c r="Q3804" i="1" s="1"/>
  <c r="K3805" i="1"/>
  <c r="Q3805" i="1" s="1"/>
  <c r="K3806" i="1"/>
  <c r="Q3806" i="1" s="1"/>
  <c r="K3807" i="1"/>
  <c r="Q3807" i="1" s="1"/>
  <c r="K3808" i="1"/>
  <c r="Q3808" i="1" s="1"/>
  <c r="K3809" i="1"/>
  <c r="Q3809" i="1" s="1"/>
  <c r="K3810" i="1"/>
  <c r="Q3810" i="1" s="1"/>
  <c r="K3811" i="1"/>
  <c r="Q3811" i="1" s="1"/>
  <c r="K3812" i="1"/>
  <c r="Q3812" i="1" s="1"/>
  <c r="K3813" i="1"/>
  <c r="Q3813" i="1" s="1"/>
  <c r="K3814" i="1"/>
  <c r="Q3814" i="1" s="1"/>
  <c r="K3815" i="1"/>
  <c r="Q3815" i="1" s="1"/>
  <c r="K3816" i="1"/>
  <c r="Q3816" i="1" s="1"/>
  <c r="K3817" i="1"/>
  <c r="Q3817" i="1" s="1"/>
  <c r="K3818" i="1"/>
  <c r="Q3818" i="1" s="1"/>
  <c r="K3819" i="1"/>
  <c r="Q3819" i="1" s="1"/>
  <c r="K3820" i="1"/>
  <c r="Q3820" i="1" s="1"/>
  <c r="K3821" i="1"/>
  <c r="Q3821" i="1" s="1"/>
  <c r="K3822" i="1"/>
  <c r="Q3822" i="1" s="1"/>
  <c r="K3823" i="1"/>
  <c r="Q3823" i="1" s="1"/>
  <c r="K3824" i="1"/>
  <c r="Q3824" i="1" s="1"/>
  <c r="K3825" i="1"/>
  <c r="Q3825" i="1" s="1"/>
  <c r="K3826" i="1"/>
  <c r="Q3826" i="1" s="1"/>
  <c r="K3827" i="1"/>
  <c r="Q3827" i="1" s="1"/>
  <c r="K3828" i="1"/>
  <c r="Q3828" i="1" s="1"/>
  <c r="K3829" i="1"/>
  <c r="Q3829" i="1" s="1"/>
  <c r="K3830" i="1"/>
  <c r="Q3830" i="1" s="1"/>
  <c r="K3831" i="1"/>
  <c r="Q3831" i="1" s="1"/>
  <c r="K3832" i="1"/>
  <c r="Q3832" i="1" s="1"/>
  <c r="K3833" i="1"/>
  <c r="Q3833" i="1" s="1"/>
  <c r="K3834" i="1"/>
  <c r="Q3834" i="1" s="1"/>
  <c r="K3835" i="1"/>
  <c r="Q3835" i="1" s="1"/>
  <c r="K3836" i="1"/>
  <c r="Q3836" i="1" s="1"/>
  <c r="K3837" i="1"/>
  <c r="Q3837" i="1" s="1"/>
  <c r="K3838" i="1"/>
  <c r="Q3838" i="1" s="1"/>
  <c r="K3839" i="1"/>
  <c r="Q3839" i="1" s="1"/>
  <c r="K3840" i="1"/>
  <c r="Q3840" i="1" s="1"/>
  <c r="K3841" i="1"/>
  <c r="Q3841" i="1" s="1"/>
  <c r="K3842" i="1"/>
  <c r="Q3842" i="1" s="1"/>
  <c r="K3843" i="1"/>
  <c r="Q3843" i="1" s="1"/>
  <c r="K3844" i="1"/>
  <c r="Q3844" i="1" s="1"/>
  <c r="K3845" i="1"/>
  <c r="Q3845" i="1" s="1"/>
  <c r="K3846" i="1"/>
  <c r="Q3846" i="1" s="1"/>
  <c r="K3847" i="1"/>
  <c r="Q3847" i="1" s="1"/>
  <c r="K3848" i="1"/>
  <c r="Q3848" i="1" s="1"/>
  <c r="K3849" i="1"/>
  <c r="Q3849" i="1" s="1"/>
  <c r="K3850" i="1"/>
  <c r="Q3850" i="1" s="1"/>
  <c r="K3851" i="1"/>
  <c r="Q3851" i="1" s="1"/>
  <c r="K3852" i="1"/>
  <c r="Q3852" i="1" s="1"/>
  <c r="K3853" i="1"/>
  <c r="Q3853" i="1" s="1"/>
  <c r="K3854" i="1"/>
  <c r="Q3854" i="1" s="1"/>
  <c r="K3855" i="1"/>
  <c r="Q3855" i="1" s="1"/>
  <c r="K3856" i="1"/>
  <c r="Q3856" i="1" s="1"/>
  <c r="K3857" i="1"/>
  <c r="Q3857" i="1" s="1"/>
  <c r="K3858" i="1"/>
  <c r="Q3858" i="1" s="1"/>
  <c r="K3859" i="1"/>
  <c r="Q3859" i="1" s="1"/>
  <c r="K3860" i="1"/>
  <c r="Q3860" i="1" s="1"/>
  <c r="K3861" i="1"/>
  <c r="Q3861" i="1" s="1"/>
  <c r="K3862" i="1"/>
  <c r="Q3862" i="1" s="1"/>
  <c r="K3863" i="1"/>
  <c r="Q3863" i="1" s="1"/>
  <c r="K3864" i="1"/>
  <c r="Q3864" i="1" s="1"/>
  <c r="K3865" i="1"/>
  <c r="Q3865" i="1" s="1"/>
  <c r="K3866" i="1"/>
  <c r="Q3866" i="1" s="1"/>
  <c r="K3867" i="1"/>
  <c r="Q3867" i="1" s="1"/>
  <c r="K3868" i="1"/>
  <c r="Q3868" i="1" s="1"/>
  <c r="K3869" i="1"/>
  <c r="Q3869" i="1" s="1"/>
  <c r="K3870" i="1"/>
  <c r="Q3870" i="1" s="1"/>
  <c r="K3871" i="1"/>
  <c r="Q3871" i="1" s="1"/>
  <c r="K3872" i="1"/>
  <c r="Q3872" i="1" s="1"/>
  <c r="K3873" i="1"/>
  <c r="Q3873" i="1" s="1"/>
  <c r="K3874" i="1"/>
  <c r="Q3874" i="1" s="1"/>
  <c r="K3875" i="1"/>
  <c r="Q3875" i="1" s="1"/>
  <c r="K3876" i="1"/>
  <c r="Q3876" i="1" s="1"/>
  <c r="K3877" i="1"/>
  <c r="Q3877" i="1" s="1"/>
  <c r="K3878" i="1"/>
  <c r="Q3878" i="1" s="1"/>
  <c r="K3879" i="1"/>
  <c r="Q3879" i="1" s="1"/>
  <c r="K3880" i="1"/>
  <c r="Q3880" i="1" s="1"/>
  <c r="K3881" i="1"/>
  <c r="Q3881" i="1" s="1"/>
  <c r="K3882" i="1"/>
  <c r="Q3882" i="1" s="1"/>
  <c r="K3883" i="1"/>
  <c r="Q3883" i="1" s="1"/>
  <c r="K3884" i="1"/>
  <c r="Q3884" i="1" s="1"/>
  <c r="K3885" i="1"/>
  <c r="Q3885" i="1" s="1"/>
  <c r="K3886" i="1"/>
  <c r="Q3886" i="1" s="1"/>
  <c r="K3887" i="1"/>
  <c r="Q3887" i="1" s="1"/>
  <c r="K3888" i="1"/>
  <c r="Q3888" i="1" s="1"/>
  <c r="K3889" i="1"/>
  <c r="Q3889" i="1" s="1"/>
  <c r="K3890" i="1"/>
  <c r="Q3890" i="1" s="1"/>
  <c r="K3891" i="1"/>
  <c r="Q3891" i="1" s="1"/>
  <c r="K3892" i="1"/>
  <c r="Q3892" i="1" s="1"/>
  <c r="K3893" i="1"/>
  <c r="Q3893" i="1" s="1"/>
  <c r="K3894" i="1"/>
  <c r="Q3894" i="1" s="1"/>
  <c r="K3895" i="1"/>
  <c r="Q3895" i="1" s="1"/>
  <c r="K3896" i="1"/>
  <c r="Q3896" i="1" s="1"/>
  <c r="K3897" i="1"/>
  <c r="Q3897" i="1" s="1"/>
  <c r="K3898" i="1"/>
  <c r="Q3898" i="1" s="1"/>
  <c r="K3899" i="1"/>
  <c r="Q3899" i="1" s="1"/>
  <c r="K3900" i="1"/>
  <c r="Q3900" i="1" s="1"/>
  <c r="K3901" i="1"/>
  <c r="Q3901" i="1" s="1"/>
  <c r="K3902" i="1"/>
  <c r="Q3902" i="1" s="1"/>
  <c r="K3903" i="1"/>
  <c r="Q3903" i="1" s="1"/>
  <c r="K3904" i="1"/>
  <c r="Q3904" i="1" s="1"/>
  <c r="K3905" i="1"/>
  <c r="Q3905" i="1" s="1"/>
  <c r="K3906" i="1"/>
  <c r="Q3906" i="1" s="1"/>
  <c r="K3907" i="1"/>
  <c r="Q3907" i="1" s="1"/>
  <c r="K3908" i="1"/>
  <c r="Q3908" i="1" s="1"/>
  <c r="K3909" i="1"/>
  <c r="Q3909" i="1" s="1"/>
  <c r="K3910" i="1"/>
  <c r="Q3910" i="1" s="1"/>
  <c r="K3911" i="1"/>
  <c r="Q3911" i="1" s="1"/>
  <c r="K3912" i="1"/>
  <c r="Q3912" i="1" s="1"/>
  <c r="K3913" i="1"/>
  <c r="Q3913" i="1" s="1"/>
  <c r="K3914" i="1"/>
  <c r="Q3914" i="1" s="1"/>
  <c r="K3915" i="1"/>
  <c r="Q3915" i="1" s="1"/>
  <c r="K3916" i="1"/>
  <c r="Q3916" i="1" s="1"/>
  <c r="K3917" i="1"/>
  <c r="Q3917" i="1" s="1"/>
  <c r="K3918" i="1"/>
  <c r="Q3918" i="1" s="1"/>
  <c r="K3919" i="1"/>
  <c r="Q3919" i="1" s="1"/>
  <c r="K3920" i="1"/>
  <c r="Q3920" i="1" s="1"/>
  <c r="K3921" i="1"/>
  <c r="Q3921" i="1" s="1"/>
  <c r="K3922" i="1"/>
  <c r="Q3922" i="1" s="1"/>
  <c r="K3923" i="1"/>
  <c r="Q3923" i="1" s="1"/>
  <c r="K3924" i="1"/>
  <c r="Q3924" i="1" s="1"/>
  <c r="K3925" i="1"/>
  <c r="Q3925" i="1" s="1"/>
  <c r="K3926" i="1"/>
  <c r="Q3926" i="1" s="1"/>
  <c r="K3927" i="1"/>
  <c r="Q3927" i="1" s="1"/>
  <c r="K3928" i="1"/>
  <c r="Q3928" i="1" s="1"/>
  <c r="K3929" i="1"/>
  <c r="Q3929" i="1" s="1"/>
  <c r="K3930" i="1"/>
  <c r="Q3930" i="1" s="1"/>
  <c r="K3931" i="1"/>
  <c r="Q3931" i="1" s="1"/>
  <c r="K3932" i="1"/>
  <c r="Q3932" i="1" s="1"/>
  <c r="K3933" i="1"/>
  <c r="Q3933" i="1" s="1"/>
  <c r="K3934" i="1"/>
  <c r="Q3934" i="1" s="1"/>
  <c r="K3935" i="1"/>
  <c r="Q3935" i="1" s="1"/>
  <c r="K3936" i="1"/>
  <c r="Q3936" i="1" s="1"/>
  <c r="K3937" i="1"/>
  <c r="Q3937" i="1" s="1"/>
  <c r="K3938" i="1"/>
  <c r="Q3938" i="1" s="1"/>
  <c r="K3939" i="1"/>
  <c r="Q3939" i="1" s="1"/>
  <c r="K3940" i="1"/>
  <c r="Q3940" i="1" s="1"/>
  <c r="K3941" i="1"/>
  <c r="Q3941" i="1" s="1"/>
  <c r="K3942" i="1"/>
  <c r="Q3942" i="1" s="1"/>
  <c r="K3943" i="1"/>
  <c r="Q3943" i="1" s="1"/>
  <c r="K3944" i="1"/>
  <c r="Q3944" i="1" s="1"/>
  <c r="K3945" i="1"/>
  <c r="Q3945" i="1" s="1"/>
  <c r="K3946" i="1"/>
  <c r="Q3946" i="1" s="1"/>
  <c r="K3947" i="1"/>
  <c r="Q3947" i="1" s="1"/>
  <c r="K3948" i="1"/>
  <c r="Q3948" i="1" s="1"/>
  <c r="K3949" i="1"/>
  <c r="Q3949" i="1" s="1"/>
  <c r="K3950" i="1"/>
  <c r="Q3950" i="1" s="1"/>
  <c r="K3951" i="1"/>
  <c r="Q3951" i="1" s="1"/>
  <c r="K3952" i="1"/>
  <c r="Q3952" i="1" s="1"/>
  <c r="K3953" i="1"/>
  <c r="Q3953" i="1" s="1"/>
  <c r="K3954" i="1"/>
  <c r="Q3954" i="1" s="1"/>
  <c r="K3955" i="1"/>
  <c r="Q3955" i="1" s="1"/>
  <c r="K3956" i="1"/>
  <c r="Q3956" i="1" s="1"/>
  <c r="K3957" i="1"/>
  <c r="Q3957" i="1" s="1"/>
  <c r="K3958" i="1"/>
  <c r="Q3958" i="1" s="1"/>
  <c r="K3959" i="1"/>
  <c r="Q3959" i="1" s="1"/>
  <c r="K3960" i="1"/>
  <c r="Q3960" i="1" s="1"/>
  <c r="K3961" i="1"/>
  <c r="Q3961" i="1" s="1"/>
  <c r="K3962" i="1"/>
  <c r="Q3962" i="1" s="1"/>
  <c r="K3963" i="1"/>
  <c r="Q3963" i="1" s="1"/>
  <c r="K3964" i="1"/>
  <c r="Q3964" i="1" s="1"/>
  <c r="K3965" i="1"/>
  <c r="Q3965" i="1" s="1"/>
  <c r="K3966" i="1"/>
  <c r="Q3966" i="1" s="1"/>
  <c r="K3967" i="1"/>
  <c r="Q3967" i="1" s="1"/>
  <c r="K3968" i="1"/>
  <c r="Q3968" i="1" s="1"/>
  <c r="K3969" i="1"/>
  <c r="Q3969" i="1" s="1"/>
  <c r="K3970" i="1"/>
  <c r="Q3970" i="1" s="1"/>
  <c r="K3971" i="1"/>
  <c r="Q3971" i="1" s="1"/>
  <c r="K3972" i="1"/>
  <c r="Q3972" i="1" s="1"/>
  <c r="K3973" i="1"/>
  <c r="Q3973" i="1" s="1"/>
  <c r="K3974" i="1"/>
  <c r="Q3974" i="1" s="1"/>
  <c r="K3975" i="1"/>
  <c r="Q3975" i="1" s="1"/>
  <c r="K3976" i="1"/>
  <c r="Q3976" i="1" s="1"/>
  <c r="K3977" i="1"/>
  <c r="Q3977" i="1" s="1"/>
  <c r="K3978" i="1"/>
  <c r="Q3978" i="1" s="1"/>
  <c r="K3979" i="1"/>
  <c r="Q3979" i="1" s="1"/>
  <c r="K3980" i="1"/>
  <c r="Q3980" i="1" s="1"/>
  <c r="K3981" i="1"/>
  <c r="Q3981" i="1" s="1"/>
  <c r="K3982" i="1"/>
  <c r="Q3982" i="1" s="1"/>
  <c r="K3983" i="1"/>
  <c r="Q3983" i="1" s="1"/>
  <c r="K3984" i="1"/>
  <c r="Q3984" i="1" s="1"/>
  <c r="K3985" i="1"/>
  <c r="Q3985" i="1" s="1"/>
  <c r="K3986" i="1"/>
  <c r="Q3986" i="1" s="1"/>
  <c r="K3987" i="1"/>
  <c r="Q3987" i="1" s="1"/>
  <c r="K3988" i="1"/>
  <c r="Q3988" i="1" s="1"/>
  <c r="K3989" i="1"/>
  <c r="Q3989" i="1" s="1"/>
  <c r="K3990" i="1"/>
  <c r="Q3990" i="1" s="1"/>
  <c r="K3991" i="1"/>
  <c r="Q3991" i="1" s="1"/>
  <c r="K3992" i="1"/>
  <c r="Q3992" i="1" s="1"/>
  <c r="K3993" i="1"/>
  <c r="Q3993" i="1" s="1"/>
  <c r="K3994" i="1"/>
  <c r="Q3994" i="1" s="1"/>
  <c r="K3995" i="1"/>
  <c r="Q3995" i="1" s="1"/>
  <c r="K3996" i="1"/>
  <c r="Q3996" i="1" s="1"/>
  <c r="K3997" i="1"/>
  <c r="Q3997" i="1" s="1"/>
  <c r="K3998" i="1"/>
  <c r="Q3998" i="1" s="1"/>
  <c r="K3999" i="1"/>
  <c r="Q3999" i="1" s="1"/>
  <c r="K4000" i="1"/>
  <c r="Q4000" i="1" s="1"/>
  <c r="K4001" i="1"/>
  <c r="Q4001" i="1" s="1"/>
  <c r="K4002" i="1"/>
  <c r="Q4002" i="1" s="1"/>
  <c r="K4003" i="1"/>
  <c r="Q4003" i="1" s="1"/>
  <c r="K4004" i="1"/>
  <c r="Q4004" i="1" s="1"/>
  <c r="K4005" i="1"/>
  <c r="Q4005" i="1" s="1"/>
  <c r="K4006" i="1"/>
  <c r="Q4006" i="1" s="1"/>
  <c r="K4007" i="1"/>
  <c r="Q4007" i="1" s="1"/>
  <c r="K4008" i="1"/>
  <c r="Q4008" i="1" s="1"/>
  <c r="K4009" i="1"/>
  <c r="Q4009" i="1" s="1"/>
  <c r="K4010" i="1"/>
  <c r="Q4010" i="1" s="1"/>
  <c r="K4011" i="1"/>
  <c r="Q4011" i="1" s="1"/>
  <c r="K4012" i="1"/>
  <c r="Q4012" i="1" s="1"/>
  <c r="K4013" i="1"/>
  <c r="Q4013" i="1" s="1"/>
  <c r="K4014" i="1"/>
  <c r="Q4014" i="1" s="1"/>
  <c r="K4015" i="1"/>
  <c r="Q4015" i="1" s="1"/>
  <c r="K4016" i="1"/>
  <c r="Q4016" i="1" s="1"/>
  <c r="K4017" i="1"/>
  <c r="Q4017" i="1" s="1"/>
  <c r="K4018" i="1"/>
  <c r="Q4018" i="1" s="1"/>
  <c r="K4019" i="1"/>
  <c r="Q4019" i="1" s="1"/>
  <c r="K4020" i="1"/>
  <c r="Q4020" i="1" s="1"/>
  <c r="K4021" i="1"/>
  <c r="Q4021" i="1" s="1"/>
  <c r="K4022" i="1"/>
  <c r="Q4022" i="1" s="1"/>
  <c r="K4023" i="1"/>
  <c r="Q4023" i="1" s="1"/>
  <c r="K4024" i="1"/>
  <c r="Q4024" i="1" s="1"/>
  <c r="K4025" i="1"/>
  <c r="Q4025" i="1" s="1"/>
  <c r="K4026" i="1"/>
  <c r="Q4026" i="1" s="1"/>
  <c r="K4027" i="1"/>
  <c r="Q4027" i="1" s="1"/>
  <c r="K4028" i="1"/>
  <c r="Q4028" i="1" s="1"/>
  <c r="K4029" i="1"/>
  <c r="Q4029" i="1" s="1"/>
  <c r="K4030" i="1"/>
  <c r="Q4030" i="1" s="1"/>
  <c r="K4031" i="1"/>
  <c r="Q4031" i="1" s="1"/>
  <c r="K4032" i="1"/>
  <c r="Q4032" i="1" s="1"/>
  <c r="K4033" i="1"/>
  <c r="Q4033" i="1" s="1"/>
  <c r="K4034" i="1"/>
  <c r="Q4034" i="1" s="1"/>
  <c r="K4035" i="1"/>
  <c r="Q4035" i="1" s="1"/>
  <c r="K4036" i="1"/>
  <c r="Q4036" i="1" s="1"/>
  <c r="K4037" i="1"/>
  <c r="Q4037" i="1" s="1"/>
  <c r="K4038" i="1"/>
  <c r="Q4038" i="1" s="1"/>
  <c r="K4039" i="1"/>
  <c r="Q4039" i="1" s="1"/>
  <c r="K4040" i="1"/>
  <c r="Q4040" i="1" s="1"/>
  <c r="K4041" i="1"/>
  <c r="Q4041" i="1" s="1"/>
  <c r="K4042" i="1"/>
  <c r="Q4042" i="1" s="1"/>
  <c r="K4043" i="1"/>
  <c r="Q4043" i="1" s="1"/>
  <c r="K4044" i="1"/>
  <c r="Q4044" i="1" s="1"/>
  <c r="K4045" i="1"/>
  <c r="Q4045" i="1" s="1"/>
  <c r="K4046" i="1"/>
  <c r="Q4046" i="1" s="1"/>
  <c r="K4047" i="1"/>
  <c r="Q4047" i="1" s="1"/>
  <c r="K4048" i="1"/>
  <c r="Q4048" i="1" s="1"/>
  <c r="K4049" i="1"/>
  <c r="Q4049" i="1" s="1"/>
  <c r="K4050" i="1"/>
  <c r="Q4050" i="1" s="1"/>
  <c r="K4051" i="1"/>
  <c r="Q4051" i="1" s="1"/>
  <c r="K4052" i="1"/>
  <c r="Q4052" i="1" s="1"/>
  <c r="K4053" i="1"/>
  <c r="Q4053" i="1" s="1"/>
  <c r="K4054" i="1"/>
  <c r="Q4054" i="1" s="1"/>
  <c r="K4055" i="1"/>
  <c r="Q4055" i="1" s="1"/>
  <c r="K4056" i="1"/>
  <c r="Q4056" i="1" s="1"/>
  <c r="K4057" i="1"/>
  <c r="Q4057" i="1" s="1"/>
  <c r="K4058" i="1"/>
  <c r="Q4058" i="1" s="1"/>
  <c r="K4059" i="1"/>
  <c r="Q4059" i="1" s="1"/>
  <c r="K4060" i="1"/>
  <c r="Q4060" i="1" s="1"/>
  <c r="K4061" i="1"/>
  <c r="Q4061" i="1" s="1"/>
  <c r="K4062" i="1"/>
  <c r="Q4062" i="1" s="1"/>
  <c r="K4063" i="1"/>
  <c r="Q4063" i="1" s="1"/>
  <c r="K4064" i="1"/>
  <c r="Q4064" i="1" s="1"/>
  <c r="K4065" i="1"/>
  <c r="Q4065" i="1" s="1"/>
  <c r="K4066" i="1"/>
  <c r="Q4066" i="1" s="1"/>
  <c r="K4067" i="1"/>
  <c r="Q4067" i="1" s="1"/>
  <c r="K4068" i="1"/>
  <c r="Q4068" i="1" s="1"/>
  <c r="K4069" i="1"/>
  <c r="Q4069" i="1" s="1"/>
  <c r="K4070" i="1"/>
  <c r="Q4070" i="1" s="1"/>
  <c r="K4071" i="1"/>
  <c r="Q4071" i="1" s="1"/>
  <c r="K4072" i="1"/>
  <c r="Q4072" i="1" s="1"/>
  <c r="K4073" i="1"/>
  <c r="Q4073" i="1" s="1"/>
  <c r="K4074" i="1"/>
  <c r="Q4074" i="1" s="1"/>
  <c r="K4075" i="1"/>
  <c r="Q4075" i="1" s="1"/>
  <c r="K4076" i="1"/>
  <c r="Q4076" i="1" s="1"/>
  <c r="K4077" i="1"/>
  <c r="Q4077" i="1" s="1"/>
  <c r="K4078" i="1"/>
  <c r="Q4078" i="1" s="1"/>
  <c r="K4079" i="1"/>
  <c r="Q4079" i="1" s="1"/>
  <c r="K4080" i="1"/>
  <c r="Q4080" i="1" s="1"/>
  <c r="K4081" i="1"/>
  <c r="Q4081" i="1" s="1"/>
  <c r="K4082" i="1"/>
  <c r="Q4082" i="1" s="1"/>
  <c r="K4083" i="1"/>
  <c r="Q4083" i="1" s="1"/>
  <c r="K4084" i="1"/>
  <c r="Q4084" i="1" s="1"/>
  <c r="K4085" i="1"/>
  <c r="Q4085" i="1" s="1"/>
  <c r="K4086" i="1"/>
  <c r="Q4086" i="1" s="1"/>
  <c r="K4087" i="1"/>
  <c r="Q4087" i="1" s="1"/>
  <c r="K4088" i="1"/>
  <c r="Q4088" i="1" s="1"/>
  <c r="K4089" i="1"/>
  <c r="Q4089" i="1" s="1"/>
  <c r="K4090" i="1"/>
  <c r="Q4090" i="1" s="1"/>
  <c r="K4091" i="1"/>
  <c r="Q4091" i="1" s="1"/>
  <c r="K4092" i="1"/>
  <c r="Q4092" i="1" s="1"/>
  <c r="K4093" i="1"/>
  <c r="Q4093" i="1" s="1"/>
  <c r="K4094" i="1"/>
  <c r="Q4094" i="1" s="1"/>
  <c r="K4095" i="1"/>
  <c r="Q4095" i="1" s="1"/>
  <c r="K4096" i="1"/>
  <c r="Q4096" i="1" s="1"/>
  <c r="K4097" i="1"/>
  <c r="Q4097" i="1" s="1"/>
  <c r="K4098" i="1"/>
  <c r="Q4098" i="1" s="1"/>
  <c r="K4099" i="1"/>
  <c r="Q4099" i="1" s="1"/>
  <c r="K4100" i="1"/>
  <c r="Q4100" i="1" s="1"/>
  <c r="K4101" i="1"/>
  <c r="Q4101" i="1" s="1"/>
  <c r="K4102" i="1"/>
  <c r="Q4102" i="1" s="1"/>
  <c r="K4103" i="1"/>
  <c r="Q4103" i="1" s="1"/>
  <c r="K4104" i="1"/>
  <c r="Q4104" i="1" s="1"/>
  <c r="K4105" i="1"/>
  <c r="Q4105" i="1" s="1"/>
  <c r="K4106" i="1"/>
  <c r="Q4106" i="1" s="1"/>
  <c r="K4107" i="1"/>
  <c r="Q4107" i="1" s="1"/>
  <c r="K4108" i="1"/>
  <c r="Q4108" i="1" s="1"/>
  <c r="K4109" i="1"/>
  <c r="Q4109" i="1" s="1"/>
  <c r="K4110" i="1"/>
  <c r="Q4110" i="1" s="1"/>
  <c r="K4111" i="1"/>
  <c r="Q4111" i="1" s="1"/>
  <c r="K4112" i="1"/>
  <c r="Q4112" i="1" s="1"/>
  <c r="K4113" i="1"/>
  <c r="Q4113" i="1" s="1"/>
  <c r="K4114" i="1"/>
  <c r="Q4114" i="1" s="1"/>
  <c r="K4115" i="1"/>
  <c r="Q4115" i="1" s="1"/>
  <c r="E2" i="8" l="1"/>
  <c r="I2" i="8" s="1"/>
  <c r="J2" i="8" s="1"/>
  <c r="E3" i="8"/>
  <c r="F3" i="8" s="1"/>
  <c r="H3" i="8" s="1"/>
  <c r="E4" i="8"/>
  <c r="F4" i="8" s="1"/>
  <c r="H4" i="8" s="1"/>
  <c r="E5" i="8"/>
  <c r="K5" i="8" s="1"/>
  <c r="E13" i="8"/>
  <c r="F13" i="8" s="1"/>
  <c r="H13" i="8" s="1"/>
  <c r="E12" i="8"/>
  <c r="E11" i="8"/>
  <c r="E10" i="8"/>
  <c r="E9" i="8"/>
  <c r="F9" i="8" s="1"/>
  <c r="H9" i="8" s="1"/>
  <c r="E8" i="8"/>
  <c r="F8" i="8" s="1"/>
  <c r="H8" i="8" s="1"/>
  <c r="E7" i="8"/>
  <c r="F7" i="8" s="1"/>
  <c r="H7" i="8" s="1"/>
  <c r="E6" i="8"/>
  <c r="K6" i="8" s="1"/>
  <c r="I3" i="8" l="1"/>
  <c r="J3" i="8" s="1"/>
  <c r="K2" i="8"/>
  <c r="K3" i="8"/>
  <c r="F2" i="8"/>
  <c r="H2" i="8" s="1"/>
  <c r="K7" i="8"/>
  <c r="K4" i="8"/>
  <c r="K8" i="8"/>
  <c r="F10" i="8"/>
  <c r="H10" i="8" s="1"/>
  <c r="K10" i="8"/>
  <c r="K13" i="8"/>
  <c r="K9" i="8"/>
  <c r="I7" i="8"/>
  <c r="J7" i="8" s="1"/>
  <c r="I8" i="8"/>
  <c r="J8" i="8" s="1"/>
  <c r="I4" i="8"/>
  <c r="J4" i="8" s="1"/>
  <c r="F6" i="8"/>
  <c r="H6" i="8" s="1"/>
  <c r="I6" i="8"/>
  <c r="J6" i="8" s="1"/>
  <c r="I13" i="8"/>
  <c r="J13" i="8" s="1"/>
  <c r="I10" i="8"/>
  <c r="J10" i="8" s="1"/>
  <c r="F5" i="8"/>
  <c r="H5" i="8" s="1"/>
  <c r="I5" i="8"/>
  <c r="J5" i="8" s="1"/>
  <c r="I9" i="8"/>
  <c r="J9" i="8" s="1"/>
</calcChain>
</file>

<file path=xl/sharedStrings.xml><?xml version="1.0" encoding="utf-8"?>
<sst xmlns="http://schemas.openxmlformats.org/spreadsheetml/2006/main" count="41218" uniqueCount="8398">
  <si>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</si>
  <si>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</si>
  <si>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</si>
  <si>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</si>
  <si>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</si>
  <si>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</si>
  <si>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</si>
  <si>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</si>
  <si>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</si>
  <si>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</si>
  <si>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</si>
  <si>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</si>
  <si>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</si>
  <si>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</si>
  <si>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</si>
  <si>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</si>
  <si>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</si>
  <si>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</si>
  <si>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</si>
  <si>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</si>
  <si>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</si>
  <si>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</si>
  <si>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</si>
  <si>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</si>
  <si>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</si>
  <si>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</si>
  <si>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</si>
  <si>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</si>
  <si>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</si>
  <si>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</si>
  <si>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</si>
  <si>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</si>
  <si>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</si>
  <si>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</si>
  <si>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</si>
  <si>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</si>
  <si>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</si>
  <si>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</si>
  <si>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</si>
  <si>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</si>
  <si>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</si>
  <si>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</si>
  <si>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</si>
  <si>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</si>
  <si>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</si>
  <si>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</si>
  <si>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</si>
  <si>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</si>
  <si>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</si>
  <si>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</si>
  <si>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</si>
  <si>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</si>
  <si>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</si>
  <si>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</si>
  <si>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</si>
  <si>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</si>
  <si>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</si>
  <si>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</si>
  <si>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</si>
  <si>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</si>
  <si>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</si>
  <si>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</si>
  <si>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</si>
  <si>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</si>
  <si>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</si>
  <si>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</si>
  <si>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</si>
  <si>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</si>
  <si>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</si>
  <si>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</si>
  <si>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</si>
  <si>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</si>
  <si>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</si>
  <si>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</si>
  <si>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</si>
  <si>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</si>
  <si>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</si>
  <si>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</si>
  <si>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</si>
  <si>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</si>
  <si>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</si>
  <si>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</si>
  <si>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</si>
  <si>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</si>
  <si>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</si>
  <si>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</si>
  <si>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</si>
  <si>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</si>
  <si>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</si>
  <si>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</si>
  <si>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</si>
  <si>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</si>
  <si>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</si>
  <si>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</si>
  <si>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</si>
  <si>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</si>
  <si>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</si>
  <si>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</si>
  <si>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</si>
  <si>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</si>
  <si>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</si>
  <si>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</si>
  <si>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</si>
  <si>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</si>
  <si>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</si>
  <si>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</si>
  <si>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</si>
  <si>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</si>
  <si>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</si>
  <si>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</si>
  <si>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</si>
  <si>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</si>
  <si>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</si>
  <si>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</si>
  <si>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</si>
  <si>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</si>
  <si>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</si>
  <si>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</si>
  <si>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</si>
  <si>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</si>
  <si>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</si>
  <si>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</si>
  <si>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</si>
  <si>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</si>
  <si>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</si>
  <si>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</si>
  <si>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</si>
  <si>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</si>
  <si>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</si>
  <si>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</si>
  <si>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</si>
  <si>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</si>
  <si>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</si>
  <si>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</si>
  <si>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</si>
  <si>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</si>
  <si>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</si>
  <si>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</si>
  <si>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</si>
  <si>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</si>
  <si>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</si>
  <si>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</si>
  <si>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</si>
  <si>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</si>
  <si>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</si>
  <si>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</si>
  <si>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</si>
  <si>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</si>
  <si>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</si>
  <si>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</si>
  <si>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</si>
  <si>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</si>
  <si>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</si>
  <si>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</si>
  <si>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</si>
  <si>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</si>
  <si>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</si>
  <si>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</si>
  <si>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</si>
  <si>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</si>
  <si>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</si>
  <si>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</si>
  <si>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</si>
  <si>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</si>
  <si>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</si>
  <si>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</si>
  <si>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</si>
  <si>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</si>
  <si>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</si>
  <si>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</si>
  <si>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</si>
  <si>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</si>
  <si>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</si>
  <si>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</si>
  <si>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</si>
  <si>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</si>
  <si>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</si>
  <si>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</si>
  <si>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</si>
  <si>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</si>
  <si>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</si>
  <si>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</si>
  <si>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</si>
  <si>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</si>
  <si>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</si>
  <si>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</si>
  <si>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</si>
  <si>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</si>
  <si>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</si>
  <si>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</si>
  <si>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</si>
  <si>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</si>
  <si>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</si>
  <si>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</si>
  <si>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</si>
  <si>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</si>
  <si>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</si>
  <si>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</si>
  <si>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</si>
  <si>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</si>
  <si>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</si>
  <si>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</si>
  <si>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</si>
  <si>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</si>
  <si>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</si>
  <si>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</si>
  <si>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</si>
  <si>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</si>
  <si>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</si>
  <si>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</si>
  <si>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</si>
  <si>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</si>
  <si>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</si>
  <si>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</si>
  <si>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</si>
  <si>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</si>
  <si>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</si>
  <si>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</si>
  <si>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</si>
  <si>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</si>
  <si>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</si>
  <si>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</si>
  <si>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</si>
  <si>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</si>
  <si>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</si>
  <si>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</si>
  <si>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</si>
  <si>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</si>
  <si>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</si>
  <si>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</si>
  <si>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</si>
  <si>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</si>
  <si>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</si>
  <si>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</si>
  <si>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</si>
  <si>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</si>
  <si>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</si>
  <si>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</si>
  <si>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</si>
  <si>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</si>
  <si>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</si>
  <si>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</si>
  <si>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</si>
  <si>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</si>
  <si>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</si>
  <si>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</si>
  <si>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</si>
  <si>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</si>
  <si>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</si>
  <si>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</si>
  <si>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</si>
  <si>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</si>
  <si>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</si>
  <si>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</si>
  <si>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</si>
  <si>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</si>
  <si>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</si>
  <si>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</si>
  <si>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</si>
  <si>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</si>
  <si>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</si>
  <si>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</si>
  <si>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</si>
  <si>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</si>
  <si>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</si>
  <si>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</si>
  <si>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</si>
  <si>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</si>
  <si>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</si>
  <si>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</si>
  <si>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</si>
  <si>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</si>
  <si>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</si>
  <si>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</si>
  <si>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</si>
  <si>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</si>
  <si>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</si>
  <si>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</si>
  <si>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</si>
  <si>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</si>
  <si>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</si>
  <si>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</si>
  <si>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</si>
  <si>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</si>
  <si>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</si>
  <si>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</si>
  <si>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</si>
  <si>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</si>
  <si>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</si>
  <si>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</si>
  <si>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</si>
  <si>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</si>
  <si>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</si>
  <si>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</si>
  <si>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</si>
  <si>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</si>
  <si>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</si>
  <si>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</si>
  <si>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</si>
  <si>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</si>
  <si>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</si>
  <si>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</si>
  <si>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</si>
  <si>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</si>
  <si>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</si>
  <si>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</si>
  <si>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</si>
  <si>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</si>
  <si>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</si>
  <si>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</si>
  <si>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</si>
  <si>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</si>
  <si>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</si>
  <si>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</si>
  <si>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</si>
  <si>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</si>
  <si>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</si>
  <si>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</si>
  <si>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</si>
  <si>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</si>
  <si>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</si>
  <si>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</si>
  <si>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</si>
  <si>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</si>
  <si>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</si>
  <si>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</si>
  <si>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</si>
  <si>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</si>
  <si>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</si>
  <si>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</si>
  <si>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</si>
  <si>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</si>
  <si>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</si>
  <si>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</si>
  <si>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</si>
  <si>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</si>
  <si>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</si>
  <si>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</si>
  <si>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</si>
  <si>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</si>
  <si>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</si>
  <si>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</si>
  <si>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</si>
  <si>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</si>
  <si>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</si>
  <si>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</si>
  <si>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</si>
  <si>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</si>
  <si>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</si>
  <si>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</si>
  <si>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</si>
  <si>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</si>
  <si>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</si>
  <si>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</si>
  <si>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</si>
  <si>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</si>
  <si>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</si>
  <si>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</si>
  <si>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</si>
  <si>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</si>
  <si>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</si>
  <si>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</si>
  <si>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</si>
  <si>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</si>
  <si>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</si>
  <si>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</si>
  <si>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</si>
  <si>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</si>
  <si>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</si>
  <si>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</si>
  <si>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</si>
  <si>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</si>
  <si>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</si>
  <si>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</si>
  <si>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</si>
  <si>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</si>
  <si>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</si>
  <si>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</si>
  <si>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</si>
  <si>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</si>
  <si>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</si>
  <si>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</si>
  <si>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</si>
  <si>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</si>
  <si>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</si>
  <si>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</si>
  <si>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</si>
  <si>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</si>
  <si>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</si>
  <si>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</si>
  <si>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</si>
  <si>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</si>
  <si>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</si>
  <si>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</si>
  <si>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</si>
  <si>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</si>
  <si>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</si>
  <si>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</si>
  <si>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</si>
  <si>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</si>
  <si>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</si>
  <si>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</si>
  <si>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</si>
  <si>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</si>
  <si>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</si>
  <si>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</si>
  <si>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</si>
  <si>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</si>
  <si>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</si>
  <si>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</si>
  <si>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</si>
  <si>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</si>
  <si>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</si>
  <si>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</si>
  <si>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</si>
  <si>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</si>
  <si>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</si>
  <si>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</si>
  <si>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</si>
  <si>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</si>
  <si>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</si>
  <si>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</si>
  <si>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</si>
  <si>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</si>
  <si>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</si>
  <si>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</si>
  <si>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</si>
  <si>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</si>
  <si>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</si>
  <si>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</si>
  <si>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</si>
  <si>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</si>
  <si>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</si>
  <si>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</si>
  <si>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</si>
  <si>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</si>
  <si>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</si>
  <si>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</si>
  <si>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</si>
  <si>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</si>
  <si>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</si>
  <si>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</si>
  <si>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</si>
  <si>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</si>
  <si>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</si>
  <si>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</si>
  <si>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</si>
  <si>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</si>
  <si>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</si>
  <si>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</si>
  <si>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</si>
  <si>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</si>
  <si>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</si>
  <si>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</si>
  <si>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</si>
  <si>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</si>
  <si>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</si>
  <si>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</si>
  <si>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</si>
  <si>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</si>
  <si>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</si>
  <si>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</si>
  <si>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</si>
  <si>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</si>
  <si>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</si>
  <si>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</si>
  <si>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</si>
  <si>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</si>
  <si>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</si>
  <si>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</si>
  <si>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</si>
  <si>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</si>
  <si>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</si>
  <si>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</si>
  <si>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</si>
  <si>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</si>
  <si>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</si>
  <si>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</si>
  <si>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</si>
  <si>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</si>
  <si>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</si>
  <si>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</si>
  <si>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</si>
  <si>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</si>
  <si>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</si>
  <si>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</si>
  <si>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</si>
  <si>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</si>
  <si>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</si>
  <si>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</si>
  <si>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</si>
  <si>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</si>
  <si>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</si>
  <si>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</si>
  <si>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</si>
  <si>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</si>
  <si>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</si>
  <si>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</si>
  <si>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</si>
  <si>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</si>
  <si>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</si>
  <si>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</si>
  <si>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</si>
  <si>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</si>
  <si>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</si>
  <si>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</si>
  <si>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</si>
  <si>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</si>
  <si>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</si>
  <si>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</si>
  <si>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</si>
  <si>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</si>
  <si>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</si>
  <si>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</si>
  <si>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</si>
  <si>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</si>
  <si>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</si>
  <si>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</si>
  <si>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</si>
  <si>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</si>
  <si>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</si>
  <si>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</si>
  <si>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</si>
  <si>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</si>
  <si>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</si>
  <si>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</si>
  <si>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</si>
  <si>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</si>
  <si>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</si>
  <si>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</si>
  <si>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</si>
  <si>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</si>
  <si>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</si>
  <si>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</si>
  <si>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</si>
  <si>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</si>
  <si>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</si>
  <si>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</si>
  <si>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</si>
  <si>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</si>
  <si>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</si>
  <si>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</si>
  <si>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</si>
  <si>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</si>
  <si>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</si>
  <si>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</si>
  <si>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</si>
  <si>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</si>
  <si>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</si>
  <si>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</si>
  <si>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</si>
  <si>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</si>
  <si>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</si>
  <si>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</si>
  <si>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</si>
  <si>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</si>
  <si>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</si>
  <si>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</si>
  <si>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</si>
  <si>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</si>
  <si>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</si>
  <si>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</si>
  <si>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</si>
  <si>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</si>
  <si>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</si>
  <si>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</si>
  <si>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</si>
  <si>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</si>
  <si>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</si>
  <si>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</si>
  <si>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</si>
  <si>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</si>
  <si>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</si>
  <si>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</si>
  <si>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</si>
  <si>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</si>
  <si>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</si>
  <si>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</si>
  <si>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</si>
  <si>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</si>
  <si>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</si>
  <si>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</si>
  <si>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</si>
  <si>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</si>
  <si>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</si>
  <si>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</si>
  <si>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</si>
  <si>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</si>
  <si>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</si>
  <si>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</si>
  <si>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</si>
  <si>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</si>
  <si>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</si>
  <si>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</si>
  <si>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</si>
  <si>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</si>
  <si>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</si>
  <si>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</si>
  <si>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</si>
  <si>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</si>
  <si>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</si>
  <si>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</si>
  <si>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</si>
  <si>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</si>
  <si>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</si>
  <si>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</si>
  <si>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</si>
  <si>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</si>
  <si>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</si>
  <si>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</si>
  <si>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</si>
  <si>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</si>
  <si>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</si>
  <si>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</si>
  <si>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</si>
  <si>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</si>
  <si>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</si>
  <si>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</si>
  <si>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</si>
  <si>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</si>
  <si>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</si>
  <si>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</si>
  <si>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</si>
  <si>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</si>
  <si>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</si>
  <si>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</si>
  <si>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</si>
  <si>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</si>
  <si>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</si>
  <si>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</si>
  <si>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</si>
  <si>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</si>
  <si>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</si>
  <si>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</si>
  <si>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</si>
  <si>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</si>
  <si>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</si>
  <si>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</si>
  <si>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</si>
  <si>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</si>
  <si>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</si>
  <si>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</si>
  <si>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</si>
  <si>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</si>
  <si>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</si>
  <si>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</si>
  <si>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</si>
  <si>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</si>
  <si>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</si>
  <si>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</si>
  <si>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</si>
  <si>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</si>
  <si>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</si>
  <si>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</si>
  <si>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</si>
  <si>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</si>
  <si>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</si>
  <si>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</si>
  <si>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</si>
  <si>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</si>
  <si>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</si>
  <si>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</si>
  <si>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</si>
  <si>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</si>
  <si>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</si>
  <si>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</si>
  <si>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</si>
  <si>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</si>
  <si>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</si>
  <si>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</si>
  <si>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</si>
  <si>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</si>
  <si>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</si>
  <si>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</si>
  <si>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</si>
  <si>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</si>
  <si>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</si>
  <si>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</si>
  <si>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</si>
  <si>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</si>
  <si>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</si>
  <si>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</si>
  <si>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</si>
  <si>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</si>
  <si>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</si>
  <si>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</si>
  <si>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</si>
  <si>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</si>
  <si>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</si>
  <si>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</si>
  <si>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</si>
  <si>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</si>
  <si>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</si>
  <si>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</si>
  <si>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</si>
  <si>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</si>
  <si>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</si>
  <si>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</si>
  <si>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</si>
  <si>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</si>
  <si>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</si>
  <si>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</si>
  <si>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</si>
  <si>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</si>
  <si>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</si>
  <si>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</si>
  <si>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</si>
  <si>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</si>
  <si>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</si>
  <si>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</si>
  <si>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</si>
  <si>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</si>
  <si>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</si>
  <si>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</si>
  <si>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</si>
  <si>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</si>
  <si>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</si>
  <si>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</si>
  <si>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</si>
  <si>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</si>
  <si>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</si>
  <si>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</si>
  <si>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</si>
  <si>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</si>
  <si>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</si>
  <si>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</si>
  <si>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</si>
  <si>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</si>
  <si>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</si>
  <si>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</si>
  <si>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</si>
  <si>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</si>
  <si>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</si>
  <si>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</si>
  <si>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</si>
  <si>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</si>
  <si>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</si>
  <si>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</si>
  <si>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</si>
  <si>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</si>
  <si>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</si>
  <si>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</si>
  <si>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</si>
  <si>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</si>
  <si>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</si>
  <si>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</si>
  <si>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</si>
  <si>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</si>
  <si>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</si>
  <si>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</si>
  <si>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</si>
  <si>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</si>
  <si>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</si>
  <si>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</si>
  <si>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</si>
  <si>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</si>
  <si>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</si>
  <si>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</si>
  <si>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</si>
  <si>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</si>
  <si>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</si>
  <si>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</si>
  <si>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</si>
  <si>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</si>
  <si>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</si>
  <si>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</si>
  <si>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</si>
  <si>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</si>
  <si>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</si>
  <si>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</si>
  <si>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</si>
  <si>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</si>
  <si>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</si>
  <si>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</si>
  <si>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</si>
  <si>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</si>
  <si>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</si>
  <si>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</si>
  <si>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</si>
  <si>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</si>
  <si>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</si>
  <si>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</si>
  <si>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</si>
  <si>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</si>
  <si>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</si>
  <si>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</si>
  <si>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</si>
  <si>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</si>
  <si>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</si>
  <si>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</si>
  <si>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</si>
  <si>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</si>
  <si>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</si>
  <si>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</si>
  <si>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</si>
  <si>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</si>
  <si>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</si>
  <si>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</si>
  <si>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</si>
  <si>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</si>
  <si>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</si>
  <si>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</si>
  <si>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</si>
  <si>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</si>
  <si>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</si>
  <si>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</si>
  <si>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</si>
  <si>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</si>
  <si>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</si>
  <si>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</si>
  <si>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</si>
  <si>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</si>
  <si>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</si>
  <si>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</si>
  <si>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</si>
  <si>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</si>
  <si>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</si>
  <si>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</si>
  <si>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</si>
  <si>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</si>
  <si>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</si>
  <si>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</si>
  <si>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</si>
  <si>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</si>
  <si>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</si>
  <si>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</si>
  <si>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</si>
  <si>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</si>
  <si>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</si>
  <si>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</si>
  <si>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</si>
  <si>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</si>
  <si>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</si>
  <si>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</si>
  <si>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</si>
  <si>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</si>
  <si>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</si>
  <si>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</si>
  <si>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</si>
  <si>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</si>
  <si>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</si>
  <si>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</si>
  <si>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</si>
  <si>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</si>
  <si>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</si>
  <si>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</si>
  <si>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</si>
  <si>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</si>
  <si>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</si>
  <si>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</si>
  <si>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</si>
  <si>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</si>
  <si>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</si>
  <si>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</si>
  <si>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</si>
  <si>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</si>
  <si>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</si>
  <si>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</si>
  <si>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</si>
  <si>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</si>
  <si>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</si>
  <si>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</si>
  <si>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</si>
  <si>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</si>
  <si>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</si>
  <si>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</si>
  <si>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</si>
  <si>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</si>
  <si>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</si>
  <si>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</si>
  <si>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</si>
  <si>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</si>
  <si>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</si>
  <si>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</si>
  <si>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</si>
  <si>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</si>
  <si>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</si>
  <si>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</si>
  <si>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</si>
  <si>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</si>
  <si>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</si>
  <si>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</si>
  <si>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</si>
  <si>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</si>
  <si>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</si>
  <si>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</si>
  <si>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</si>
  <si>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</si>
  <si>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</si>
  <si>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</si>
  <si>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</si>
  <si>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</si>
  <si>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</si>
  <si>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</si>
  <si>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</si>
  <si>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</si>
  <si>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</si>
  <si>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</si>
  <si>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</si>
  <si>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</si>
  <si>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</si>
  <si>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</si>
  <si>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</si>
  <si>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</si>
  <si>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</si>
  <si>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</si>
  <si>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</si>
  <si>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</si>
  <si>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</si>
  <si>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</si>
  <si>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</si>
  <si>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</si>
  <si>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</si>
  <si>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</si>
  <si>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</si>
  <si>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</si>
  <si>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</si>
  <si>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</si>
  <si>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</si>
  <si>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</si>
  <si>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</si>
  <si>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</si>
  <si>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</si>
  <si>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</si>
  <si>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</si>
  <si>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</si>
  <si>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</si>
  <si>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</si>
  <si>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</si>
  <si>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</si>
  <si>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</si>
  <si>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</si>
  <si>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</si>
  <si>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</si>
  <si>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</si>
  <si>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</si>
  <si>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</si>
  <si>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</si>
  <si>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</si>
  <si>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</si>
  <si>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</si>
  <si>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</si>
  <si>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</si>
  <si>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</si>
  <si>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</si>
  <si>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</si>
  <si>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</si>
  <si>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</si>
  <si>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</si>
  <si>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</si>
  <si>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</si>
  <si>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</si>
  <si>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</si>
  <si>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</si>
  <si>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</si>
  <si>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</si>
  <si>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</si>
  <si>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</si>
  <si>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</si>
  <si>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</si>
  <si>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</si>
  <si>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</si>
  <si>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</si>
  <si>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</si>
  <si>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</si>
  <si>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</si>
  <si>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</si>
  <si>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</si>
  <si>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</si>
  <si>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</si>
  <si>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</si>
  <si>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</si>
  <si>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</si>
  <si>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</si>
  <si>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</si>
  <si>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</si>
  <si>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</si>
  <si>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</si>
  <si>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</si>
  <si>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</si>
  <si>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</si>
  <si>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</si>
  <si>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</si>
  <si>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</si>
  <si>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</si>
  <si>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</si>
  <si>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</si>
  <si>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</si>
  <si>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</si>
  <si>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</si>
  <si>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</si>
  <si>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</si>
  <si>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</si>
  <si>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</si>
  <si>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</si>
  <si>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</si>
  <si>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</si>
  <si>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</si>
  <si>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</si>
  <si>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</si>
  <si>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</si>
  <si>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</si>
  <si>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</si>
  <si>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</si>
  <si>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</si>
  <si>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</si>
  <si>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</si>
  <si>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</si>
  <si>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</si>
  <si>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</si>
  <si>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</si>
  <si>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</si>
  <si>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</si>
  <si>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</si>
  <si>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</si>
  <si>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</si>
  <si>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</si>
  <si>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</si>
  <si>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</si>
  <si>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</si>
  <si>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</si>
  <si>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</si>
  <si>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</si>
  <si>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</si>
  <si>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</si>
  <si>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</si>
  <si>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</si>
  <si>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</si>
  <si>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</si>
  <si>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</si>
  <si>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</si>
  <si>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</si>
  <si>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</si>
  <si>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</si>
  <si>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</si>
  <si>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</si>
  <si>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</si>
  <si>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</si>
  <si>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</si>
  <si>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</si>
  <si>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</si>
  <si>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</si>
  <si>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</si>
  <si>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</si>
  <si>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</si>
  <si>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</si>
  <si>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</si>
  <si>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</si>
  <si>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</si>
  <si>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</si>
  <si>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</si>
  <si>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</si>
  <si>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</si>
  <si>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</si>
  <si>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</si>
  <si>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</si>
  <si>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</si>
  <si>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</si>
  <si>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</si>
  <si>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</si>
  <si>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</si>
  <si>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</si>
  <si>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</si>
  <si>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</si>
  <si>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</si>
  <si>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</si>
  <si>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</si>
  <si>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</si>
  <si>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</si>
  <si>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</si>
  <si>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</si>
  <si>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</si>
  <si>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</si>
  <si>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</si>
  <si>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</si>
  <si>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</si>
  <si>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</si>
  <si>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</si>
  <si>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</si>
  <si>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</si>
  <si>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</si>
  <si>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</si>
  <si>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</si>
  <si>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</si>
  <si>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</si>
  <si>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</si>
  <si>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</si>
  <si>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</si>
  <si>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</si>
  <si>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</si>
  <si>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</si>
  <si>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</si>
  <si>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</si>
  <si>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</si>
  <si>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</si>
  <si>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</si>
  <si>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</si>
  <si>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</si>
  <si>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</si>
  <si>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</si>
  <si>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</si>
  <si>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</si>
  <si>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</si>
  <si>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</si>
  <si>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</si>
  <si>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</si>
  <si>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</si>
  <si>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</si>
  <si>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</si>
  <si>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</si>
  <si>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</si>
  <si>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</si>
  <si>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</si>
  <si>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</si>
  <si>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</si>
  <si>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</si>
  <si>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</si>
  <si>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</si>
  <si>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</si>
  <si>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</si>
  <si>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</si>
  <si>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</si>
  <si>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</si>
  <si>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</si>
  <si>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</si>
  <si>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</si>
  <si>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</si>
  <si>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</si>
  <si>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</si>
  <si>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</si>
  <si>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</si>
  <si>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</si>
  <si>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</si>
  <si>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</si>
  <si>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</si>
  <si>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</si>
  <si>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</si>
  <si>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</si>
  <si>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</si>
  <si>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</si>
  <si>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</si>
  <si>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</si>
  <si>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</si>
  <si>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</si>
  <si>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</si>
  <si>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</si>
  <si>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</si>
  <si>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</si>
  <si>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</si>
  <si>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</si>
  <si>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</si>
  <si>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</si>
  <si>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</si>
  <si>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</si>
  <si>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</si>
  <si>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</si>
  <si>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</si>
  <si>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</si>
  <si>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</si>
  <si>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</si>
  <si>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</si>
  <si>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</si>
  <si>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</si>
  <si>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</si>
  <si>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</si>
  <si>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</si>
  <si>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</si>
  <si>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</si>
  <si>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</si>
  <si>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</si>
  <si>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</si>
  <si>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</si>
  <si>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</si>
  <si>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</si>
  <si>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</si>
  <si>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</si>
  <si>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</si>
  <si>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</si>
  <si>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</si>
  <si>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</si>
  <si>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</si>
  <si>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</si>
  <si>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</si>
  <si>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</si>
  <si>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</si>
  <si>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</si>
  <si>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</si>
  <si>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</si>
  <si>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</si>
  <si>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</si>
  <si>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</si>
  <si>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</si>
  <si>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</si>
  <si>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</si>
  <si>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</si>
  <si>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</si>
  <si>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</si>
  <si>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</si>
  <si>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</si>
  <si>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</si>
  <si>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</si>
  <si>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</si>
  <si>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</si>
  <si>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</si>
  <si>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</si>
  <si>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</si>
  <si>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</si>
  <si>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</si>
  <si>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</si>
  <si>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</si>
  <si>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</si>
  <si>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</si>
  <si>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</si>
  <si>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</si>
  <si>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</si>
  <si>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</si>
  <si>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</si>
  <si>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</si>
  <si>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</si>
  <si>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</si>
  <si>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</si>
  <si>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</si>
  <si>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</si>
  <si>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</si>
  <si>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</si>
  <si>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</si>
  <si>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</si>
  <si>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</si>
  <si>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</si>
  <si>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</si>
  <si>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</si>
  <si>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</si>
  <si>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</si>
  <si>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</si>
  <si>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</si>
  <si>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</si>
  <si>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</si>
  <si>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</si>
  <si>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</si>
  <si>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</si>
  <si>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</si>
  <si>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</si>
  <si>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</si>
  <si>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</si>
  <si>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</si>
  <si>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</si>
  <si>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</si>
  <si>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</si>
  <si>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</si>
  <si>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</si>
  <si>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</si>
  <si>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</si>
  <si>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</si>
  <si>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</si>
  <si>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</si>
  <si>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</si>
  <si>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</si>
  <si>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</si>
  <si>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</si>
  <si>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</si>
  <si>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</si>
  <si>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</si>
  <si>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</si>
  <si>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</si>
  <si>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</si>
  <si>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</si>
  <si>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</si>
  <si>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</si>
  <si>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</si>
  <si>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</si>
  <si>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</si>
  <si>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</si>
  <si>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</si>
  <si>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</si>
  <si>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</si>
  <si>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</si>
  <si>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</si>
  <si>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</si>
  <si>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</si>
  <si>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</si>
  <si>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</si>
  <si>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</si>
  <si>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</si>
  <si>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</si>
  <si>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</si>
  <si>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</si>
  <si>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</si>
  <si>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</si>
  <si>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</si>
  <si>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</si>
  <si>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</si>
  <si>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</si>
  <si>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</si>
  <si>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</si>
  <si>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</si>
  <si>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</si>
  <si>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</si>
  <si>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</si>
  <si>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</si>
  <si>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</si>
  <si>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</si>
  <si>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</si>
  <si>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</si>
  <si>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</si>
  <si>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</si>
  <si>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</si>
  <si>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</si>
  <si>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</si>
  <si>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</si>
  <si>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</si>
  <si>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</si>
  <si>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</si>
  <si>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</si>
  <si>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</si>
  <si>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</si>
  <si>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</si>
  <si>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</si>
  <si>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</si>
  <si>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</si>
  <si>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</si>
  <si>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</si>
  <si>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</si>
  <si>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</si>
  <si>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</si>
  <si>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</si>
  <si>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</si>
  <si>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</si>
  <si>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</si>
  <si>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</si>
  <si>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</si>
  <si>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</si>
  <si>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</si>
  <si>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</si>
  <si>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</si>
  <si>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</si>
  <si>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</si>
  <si>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</si>
  <si>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</si>
  <si>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</si>
  <si>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</si>
  <si>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</si>
  <si>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</si>
  <si>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</si>
  <si>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</si>
  <si>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</si>
  <si>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</si>
  <si>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</si>
  <si>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</si>
  <si>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</si>
  <si>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</si>
  <si>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</si>
  <si>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</si>
  <si>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</si>
  <si>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</si>
  <si>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</si>
  <si>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</si>
  <si>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</si>
  <si>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</si>
  <si>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</si>
  <si>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</si>
  <si>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</si>
  <si>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</si>
  <si>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</si>
  <si>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</si>
  <si>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</si>
  <si>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</si>
  <si>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</si>
  <si>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</si>
  <si>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</si>
  <si>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</si>
  <si>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</si>
  <si>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</si>
  <si>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</si>
  <si>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</si>
  <si>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</si>
  <si>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</si>
  <si>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</si>
  <si>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</si>
  <si>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</si>
  <si>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</si>
  <si>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</si>
  <si>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</si>
  <si>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</si>
  <si>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</si>
  <si>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</si>
  <si>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</si>
  <si>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</si>
  <si>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</si>
  <si>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</si>
  <si>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</si>
  <si>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</si>
  <si>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</si>
  <si>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</si>
  <si>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</si>
  <si>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</si>
  <si>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</si>
  <si>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</si>
  <si>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</si>
  <si>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</si>
  <si>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</si>
  <si>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</si>
  <si>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</si>
  <si>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</si>
  <si>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</si>
  <si>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</si>
  <si>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</si>
  <si>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</si>
  <si>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</si>
  <si>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</si>
  <si>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</si>
  <si>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</si>
  <si>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</si>
  <si>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</si>
  <si>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</si>
  <si>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</si>
  <si>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</si>
  <si>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</si>
  <si>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</si>
  <si>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</si>
  <si>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</si>
  <si>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</si>
  <si>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</si>
  <si>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</si>
  <si>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</si>
  <si>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</si>
  <si>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</si>
  <si>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</si>
  <si>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</si>
  <si>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</si>
  <si>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</si>
  <si>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</si>
  <si>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</si>
  <si>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</si>
  <si>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</si>
  <si>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</si>
  <si>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</si>
  <si>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</si>
  <si>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</si>
  <si>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</si>
  <si>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</si>
  <si>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</si>
  <si>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</si>
  <si>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</si>
  <si>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</si>
  <si>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</si>
  <si>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</si>
  <si>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</si>
  <si>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</si>
  <si>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</si>
  <si>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</si>
  <si>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</si>
  <si>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</si>
  <si>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</si>
  <si>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</si>
  <si>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</si>
  <si>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</si>
  <si>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</si>
  <si>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</si>
  <si>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</si>
  <si>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</si>
  <si>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</si>
  <si>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</si>
  <si>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</si>
  <si>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</si>
  <si>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</si>
  <si>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</si>
  <si>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</si>
  <si>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</si>
  <si>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</si>
  <si>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</si>
  <si>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</si>
  <si>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</si>
  <si>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</si>
  <si>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</si>
  <si>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</si>
  <si>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</si>
  <si>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</si>
  <si>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</si>
  <si>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</si>
  <si>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</si>
  <si>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</si>
  <si>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</si>
  <si>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</si>
  <si>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</si>
  <si>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</si>
  <si>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</si>
  <si>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</si>
  <si>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</si>
  <si>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</si>
  <si>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</si>
  <si>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</si>
  <si>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</si>
  <si>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</si>
  <si>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</si>
  <si>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</si>
  <si>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</si>
  <si>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</si>
  <si>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</si>
  <si>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</si>
  <si>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</si>
  <si>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</si>
  <si>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</si>
  <si>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</si>
  <si>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</si>
  <si>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</si>
  <si>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</si>
  <si>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</si>
  <si>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</si>
  <si>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</si>
  <si>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</si>
  <si>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</si>
  <si>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</si>
  <si>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</si>
  <si>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</si>
  <si>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</si>
  <si>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</si>
  <si>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</si>
  <si>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</si>
  <si>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</si>
  <si>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</si>
  <si>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</si>
  <si>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</si>
  <si>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</si>
  <si>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</si>
  <si>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</si>
  <si>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</si>
  <si>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</si>
  <si>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</si>
  <si>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</si>
  <si>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</si>
  <si>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</si>
  <si>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</si>
  <si>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</si>
  <si>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</si>
  <si>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</si>
  <si>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</si>
  <si>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</si>
  <si>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</si>
  <si>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</si>
  <si>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</si>
  <si>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</si>
  <si>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</si>
  <si>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</si>
  <si>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</si>
  <si>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</si>
  <si>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</si>
  <si>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</si>
  <si>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</si>
  <si>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</si>
  <si>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</si>
  <si>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</si>
  <si>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</si>
  <si>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</si>
  <si>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</si>
  <si>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</si>
  <si>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</si>
  <si>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</si>
  <si>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</si>
  <si>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</si>
  <si>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</si>
  <si>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</si>
  <si>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</si>
  <si>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</si>
  <si>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</si>
  <si>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</si>
  <si>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</si>
  <si>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</si>
  <si>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</si>
  <si>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</si>
  <si>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</si>
  <si>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</si>
  <si>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</si>
  <si>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</si>
  <si>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</si>
  <si>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</si>
  <si>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</si>
  <si>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</si>
  <si>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</si>
  <si>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</si>
  <si>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</si>
  <si>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</si>
  <si>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</si>
  <si>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</si>
  <si>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</si>
  <si>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</si>
  <si>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</si>
  <si>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</si>
  <si>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</si>
  <si>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</si>
  <si>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</si>
  <si>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</si>
  <si>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</si>
  <si>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</si>
  <si>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</si>
  <si>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</si>
  <si>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</si>
  <si>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</si>
  <si>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</si>
  <si>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</si>
  <si>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</si>
  <si>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</si>
  <si>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</si>
  <si>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</si>
  <si>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</si>
  <si>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</si>
  <si>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</si>
  <si>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</si>
  <si>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</si>
  <si>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</si>
  <si>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</si>
  <si>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</si>
  <si>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</si>
  <si>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</si>
  <si>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</si>
  <si>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</si>
  <si>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</si>
  <si>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</si>
  <si>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</si>
  <si>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</si>
  <si>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</si>
  <si>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</si>
  <si>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</si>
  <si>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</si>
  <si>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</si>
  <si>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</si>
  <si>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</si>
  <si>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</si>
  <si>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</si>
  <si>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</si>
  <si>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</si>
  <si>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</si>
  <si>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</si>
  <si>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</si>
  <si>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</si>
  <si>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</si>
  <si>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</si>
  <si>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</si>
  <si>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</si>
  <si>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</si>
  <si>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</si>
  <si>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</si>
  <si>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</si>
  <si>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</si>
  <si>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</si>
  <si>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</si>
  <si>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</si>
  <si>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</si>
  <si>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</si>
  <si>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</si>
  <si>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</si>
  <si>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</si>
  <si>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</si>
  <si>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</si>
  <si>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</si>
  <si>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</si>
  <si>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</si>
  <si>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</si>
  <si>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</si>
  <si>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</si>
  <si>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</si>
  <si>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</si>
  <si>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</si>
  <si>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</si>
  <si>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</si>
  <si>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</si>
  <si>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</si>
  <si>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</si>
  <si>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</si>
  <si>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</si>
  <si>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</si>
  <si>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</si>
  <si>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</si>
  <si>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</si>
  <si>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</si>
  <si>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</si>
  <si>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</si>
  <si>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</si>
  <si>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</si>
  <si>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</si>
  <si>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</si>
  <si>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</si>
  <si>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</si>
  <si>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</si>
  <si>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</si>
  <si>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</si>
  <si>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</si>
  <si>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</si>
  <si>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</si>
  <si>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</si>
  <si>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</si>
  <si>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</si>
  <si>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</si>
  <si>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</si>
  <si>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</si>
  <si>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</si>
  <si>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</si>
  <si>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</si>
  <si>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</si>
  <si>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</si>
  <si>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</si>
  <si>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</si>
  <si>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</si>
  <si>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</si>
  <si>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</si>
  <si>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</si>
  <si>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</si>
  <si>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</si>
  <si>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</si>
  <si>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</si>
  <si>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</si>
  <si>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</si>
  <si>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</si>
  <si>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</si>
  <si>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</si>
  <si>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</si>
  <si>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</si>
  <si>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</si>
  <si>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</si>
  <si>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</si>
  <si>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</si>
  <si>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</si>
  <si>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</si>
  <si>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</si>
  <si>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</si>
  <si>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</si>
  <si>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</si>
  <si>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</si>
  <si>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</si>
  <si>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</si>
  <si>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</si>
  <si>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</si>
  <si>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</si>
  <si>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</si>
  <si>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</si>
  <si>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</si>
  <si>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</si>
  <si>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</si>
  <si>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</si>
  <si>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</si>
  <si>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</si>
  <si>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</si>
  <si>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</si>
  <si>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</si>
  <si>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</si>
  <si>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</si>
  <si>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</si>
  <si>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</si>
  <si>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</si>
  <si>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</si>
  <si>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</si>
  <si>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</si>
  <si>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</si>
  <si>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</si>
  <si>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</si>
  <si>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</si>
  <si>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</si>
  <si>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</si>
  <si>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</si>
  <si>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</si>
  <si>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</si>
  <si>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</si>
  <si>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</si>
  <si>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</si>
  <si>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</si>
  <si>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</si>
  <si>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</si>
  <si>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</si>
  <si>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</si>
  <si>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</si>
  <si>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</si>
  <si>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</si>
  <si>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</si>
  <si>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</si>
  <si>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</si>
  <si>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</si>
  <si>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</si>
  <si>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</si>
  <si>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</si>
  <si>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</si>
  <si>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</si>
  <si>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</si>
  <si>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</si>
  <si>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</si>
  <si>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</si>
  <si>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</si>
  <si>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</si>
  <si>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</si>
  <si>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</si>
  <si>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</si>
  <si>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</si>
  <si>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</si>
  <si>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</si>
  <si>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</si>
  <si>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</si>
  <si>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</si>
  <si>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</si>
  <si>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</si>
  <si>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</si>
  <si>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</si>
  <si>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</si>
  <si>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</si>
  <si>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</si>
  <si>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</si>
  <si>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</si>
  <si>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</si>
  <si>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</si>
  <si>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</si>
  <si>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</si>
  <si>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</si>
  <si>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</si>
  <si>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</si>
  <si>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</si>
  <si>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</si>
  <si>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</si>
  <si>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</si>
  <si>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</si>
  <si>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</si>
  <si>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</si>
  <si>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</si>
  <si>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</si>
  <si>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</si>
  <si>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</si>
  <si>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</si>
  <si>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</si>
  <si>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</si>
  <si>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</si>
  <si>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</si>
  <si>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</si>
  <si>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</si>
  <si>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</si>
  <si>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</si>
  <si>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</si>
  <si>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</si>
  <si>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</si>
  <si>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</si>
  <si>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</si>
  <si>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</si>
  <si>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</si>
  <si>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</si>
  <si>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</si>
  <si>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</si>
  <si>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</si>
  <si>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</si>
  <si>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</si>
  <si>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</si>
  <si>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</si>
  <si>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</si>
  <si>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</si>
  <si>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</si>
  <si>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</si>
  <si>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</si>
  <si>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</si>
  <si>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</si>
  <si>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</si>
  <si>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</si>
  <si>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</si>
  <si>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</si>
  <si>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</si>
  <si>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</si>
  <si>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</si>
  <si>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</si>
  <si>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</si>
  <si>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</si>
  <si>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</si>
  <si>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</si>
  <si>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</si>
  <si>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</si>
  <si>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</si>
  <si>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</si>
  <si>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</si>
  <si>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</si>
  <si>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</si>
  <si>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</si>
  <si>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</si>
  <si>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</si>
  <si>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</si>
  <si>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</si>
  <si>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</si>
  <si>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</si>
  <si>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</si>
  <si>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</si>
  <si>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</si>
  <si>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</si>
  <si>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</si>
  <si>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</si>
  <si>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</si>
  <si>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</si>
  <si>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</si>
  <si>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</si>
  <si>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</si>
  <si>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</si>
  <si>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</si>
  <si>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</si>
  <si>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</si>
  <si>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</si>
  <si>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</si>
  <si>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</si>
  <si>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</si>
  <si>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</si>
  <si>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</si>
  <si>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</si>
  <si>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</si>
  <si>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</si>
  <si>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</si>
  <si>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</si>
  <si>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</si>
  <si>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</si>
  <si>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</si>
  <si>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</si>
  <si>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</si>
  <si>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</si>
  <si>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</si>
  <si>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</si>
  <si>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</si>
  <si>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</si>
  <si>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</si>
  <si>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</si>
  <si>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</si>
  <si>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</si>
  <si>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</si>
  <si>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</si>
  <si>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</si>
  <si>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</si>
  <si>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</si>
  <si>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</si>
  <si>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</si>
  <si>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</si>
  <si>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</si>
  <si>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</si>
  <si>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</si>
  <si>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</si>
  <si>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</si>
  <si>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</si>
  <si>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</si>
  <si>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</si>
  <si>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</si>
  <si>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</si>
  <si>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</si>
  <si>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</si>
  <si>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</si>
  <si>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</si>
  <si>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</si>
  <si>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</si>
  <si>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</si>
  <si>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</si>
  <si>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</si>
  <si>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</si>
  <si>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</si>
  <si>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</si>
  <si>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</si>
  <si>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</si>
  <si>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</si>
  <si>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</si>
  <si>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</si>
  <si>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</si>
  <si>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</si>
  <si>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</si>
  <si>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</si>
  <si>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</si>
  <si>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</si>
  <si>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</si>
  <si>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</si>
  <si>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</si>
  <si>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</si>
  <si>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</si>
  <si>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</si>
  <si>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</si>
  <si>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</si>
  <si>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</si>
  <si>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</si>
  <si>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</si>
  <si>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</si>
  <si>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</si>
  <si>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</si>
  <si>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</si>
  <si>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</si>
  <si>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</si>
  <si>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</si>
  <si>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</si>
  <si>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</si>
  <si>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</si>
  <si>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</si>
  <si>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</si>
  <si>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</si>
  <si>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</si>
  <si>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</si>
  <si>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</si>
  <si>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</si>
  <si>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</si>
  <si>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</si>
  <si>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</si>
  <si>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</si>
  <si>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</si>
  <si>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</si>
  <si>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</si>
  <si>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</si>
  <si>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</si>
  <si>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</si>
  <si>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</si>
  <si>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</si>
  <si>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</si>
  <si>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</si>
  <si>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</si>
  <si>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</si>
  <si>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</si>
  <si>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</si>
  <si>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</si>
  <si>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</si>
  <si>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</si>
  <si>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</si>
  <si>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</si>
  <si>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</si>
  <si>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</si>
  <si>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</si>
  <si>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</si>
  <si>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</si>
  <si>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</si>
  <si>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</si>
  <si>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</si>
  <si>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</si>
  <si>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</si>
  <si>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</si>
  <si>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</si>
  <si>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</si>
  <si>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</si>
  <si>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</si>
  <si>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</si>
  <si>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</si>
  <si>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</si>
  <si>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</si>
  <si>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</si>
  <si>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</si>
  <si>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</si>
  <si>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</si>
  <si>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</si>
  <si>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</si>
  <si>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</si>
  <si>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</si>
  <si>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</si>
  <si>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</si>
  <si>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</si>
  <si>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</si>
  <si>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</si>
  <si>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</si>
  <si>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</si>
  <si>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</si>
  <si>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</si>
  <si>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</si>
  <si>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</si>
  <si>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</si>
  <si>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</si>
  <si>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</si>
  <si>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</si>
  <si>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</si>
  <si>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</si>
  <si>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</si>
  <si>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</si>
  <si>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</si>
  <si>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</si>
  <si>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</si>
  <si>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</si>
  <si>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</si>
  <si>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</si>
  <si>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</si>
  <si>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</si>
  <si>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</si>
  <si>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</si>
  <si>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</si>
  <si>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</si>
  <si>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</si>
  <si>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</si>
  <si>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</si>
  <si>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</si>
  <si>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</si>
  <si>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</si>
  <si>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</si>
  <si>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</si>
  <si>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</si>
  <si>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</si>
  <si>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</si>
  <si>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</si>
  <si>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</si>
  <si>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</si>
  <si>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</si>
  <si>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</si>
  <si>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</si>
  <si>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</si>
  <si>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</si>
  <si>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</si>
  <si>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</si>
  <si>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</si>
  <si>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</si>
  <si>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</si>
  <si>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</si>
  <si>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</si>
  <si>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</si>
  <si>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</si>
  <si>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</si>
  <si>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</si>
  <si>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</si>
  <si>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</si>
  <si>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</si>
  <si>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</si>
  <si>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</si>
  <si>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</si>
  <si>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</si>
  <si>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</si>
  <si>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</si>
  <si>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</si>
  <si>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</si>
  <si>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</si>
  <si>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</si>
  <si>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</si>
  <si>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</si>
  <si>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</si>
  <si>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</si>
  <si>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</si>
  <si>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</si>
  <si>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</si>
  <si>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</si>
  <si>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</si>
  <si>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</si>
  <si>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</si>
  <si>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</si>
  <si>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</si>
  <si>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</si>
  <si>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</si>
  <si>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</si>
  <si>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</si>
  <si>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</si>
  <si>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</si>
  <si>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</si>
  <si>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</si>
  <si>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</si>
  <si>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</si>
  <si>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</si>
  <si>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</si>
  <si>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</si>
  <si>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</si>
  <si>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</si>
  <si>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</si>
  <si>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</si>
  <si>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</si>
  <si>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</si>
  <si>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</si>
  <si>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</si>
  <si>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</si>
  <si>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</si>
  <si>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</si>
  <si>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</si>
  <si>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</si>
  <si>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</si>
  <si>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</si>
  <si>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</si>
  <si>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</si>
  <si>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</si>
  <si>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</si>
  <si>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</si>
  <si>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</si>
  <si>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</si>
  <si>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</si>
  <si>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</si>
  <si>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</si>
  <si>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</si>
  <si>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</si>
  <si>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</si>
  <si>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</si>
  <si>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</si>
  <si>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</si>
  <si>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</si>
  <si>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</si>
  <si>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</si>
  <si>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</si>
  <si>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</si>
  <si>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</si>
  <si>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</si>
  <si>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</si>
  <si>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</si>
  <si>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</si>
  <si>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</si>
  <si>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</si>
  <si>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</si>
  <si>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</si>
  <si>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</si>
  <si>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</si>
  <si>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</si>
  <si>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</si>
  <si>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</si>
  <si>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</si>
  <si>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</si>
  <si>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</si>
  <si>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</si>
  <si>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</si>
  <si>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</si>
  <si>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</si>
  <si>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</si>
  <si>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</si>
  <si>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</si>
  <si>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</si>
  <si>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</si>
  <si>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</si>
  <si>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</si>
  <si>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</si>
  <si>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</si>
  <si>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</si>
  <si>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</si>
  <si>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</si>
  <si>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</si>
  <si>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</si>
  <si>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</si>
  <si>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</si>
  <si>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</si>
  <si>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</si>
  <si>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</si>
  <si>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</si>
  <si>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</si>
  <si>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</si>
  <si>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</si>
  <si>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</si>
  <si>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</si>
  <si>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</si>
  <si>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</si>
  <si>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</si>
  <si>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</si>
  <si>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</si>
  <si>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</si>
  <si>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</si>
  <si>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</si>
  <si>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</si>
  <si>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</si>
  <si>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</si>
  <si>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</si>
  <si>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</si>
  <si>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</si>
  <si>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</si>
  <si>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</si>
  <si>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</si>
  <si>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</si>
  <si>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</si>
  <si>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</si>
  <si>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</si>
  <si>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</si>
  <si>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</si>
  <si>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</si>
  <si>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</si>
  <si>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</si>
  <si>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</si>
  <si>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</si>
  <si>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</si>
  <si>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</si>
  <si>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</si>
  <si>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</si>
  <si>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</si>
  <si>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</si>
  <si>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</si>
  <si>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</si>
  <si>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</si>
  <si>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</si>
  <si>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</si>
  <si>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</si>
  <si>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</si>
  <si>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</si>
  <si>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</si>
  <si>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</si>
  <si>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</si>
  <si>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</si>
  <si>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</si>
  <si>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</si>
  <si>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</si>
  <si>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</si>
  <si>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</si>
  <si>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</si>
  <si>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</si>
  <si>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</si>
  <si>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</si>
  <si>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</si>
  <si>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</si>
  <si>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</si>
  <si>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</si>
  <si>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</si>
  <si>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</si>
  <si>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</si>
  <si>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</si>
  <si>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</si>
  <si>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</si>
  <si>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</si>
  <si>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</si>
  <si>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</si>
  <si>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</si>
  <si>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</si>
  <si>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</si>
  <si>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</si>
  <si>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</si>
  <si>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</si>
  <si>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</si>
  <si>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</si>
  <si>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</si>
  <si>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</si>
  <si>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</si>
  <si>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</si>
  <si>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</si>
  <si>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</si>
  <si>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</si>
  <si>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</si>
  <si>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</si>
  <si>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</si>
  <si>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</si>
  <si>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</si>
  <si>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</si>
  <si>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</si>
  <si>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</si>
  <si>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</si>
  <si>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</si>
  <si>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</si>
  <si>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</si>
  <si>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</si>
  <si>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</si>
  <si>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</si>
  <si>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</si>
  <si>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</si>
  <si>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</si>
  <si>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</si>
  <si>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</si>
  <si>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</si>
  <si>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</si>
  <si>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</si>
  <si>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</si>
  <si>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</si>
  <si>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</si>
  <si>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</si>
  <si>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</si>
  <si>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</si>
  <si>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</si>
  <si>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</si>
  <si>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</si>
  <si>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</si>
  <si>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</si>
  <si>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</si>
  <si>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</si>
  <si>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</si>
  <si>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</si>
  <si>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</si>
  <si>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</si>
  <si>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</si>
  <si>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</si>
  <si>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</si>
  <si>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</si>
  <si>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</si>
  <si>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</si>
  <si>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</si>
  <si>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</si>
  <si>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</si>
  <si>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</si>
  <si>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</si>
  <si>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</si>
  <si>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</si>
  <si>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</si>
  <si>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</si>
  <si>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</si>
  <si>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</si>
  <si>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</si>
  <si>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</si>
  <si>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</si>
  <si>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</si>
  <si>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</si>
  <si>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</si>
  <si>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</si>
  <si>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</si>
  <si>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</si>
  <si>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</si>
  <si>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</si>
  <si>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</si>
  <si>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</si>
  <si>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</si>
  <si>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</si>
  <si>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</si>
  <si>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</si>
  <si>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</si>
  <si>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</si>
  <si>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</si>
  <si>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</si>
  <si>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</si>
  <si>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</si>
  <si>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</si>
  <si>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</si>
  <si>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</si>
  <si>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</si>
  <si>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</si>
  <si>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</si>
  <si>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</si>
  <si>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</si>
  <si>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</si>
  <si>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</si>
  <si>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</si>
  <si>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</si>
  <si>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</si>
  <si>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</si>
  <si>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</si>
  <si>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</si>
  <si>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</si>
  <si>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</si>
  <si>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</si>
  <si>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</si>
  <si>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</si>
  <si>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</si>
  <si>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</si>
  <si>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</si>
  <si>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</si>
  <si>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</si>
  <si>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</si>
  <si>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</si>
  <si>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</si>
  <si>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</si>
  <si>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</si>
  <si>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</si>
  <si>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</si>
  <si>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</si>
  <si>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</si>
  <si>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</si>
  <si>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</si>
  <si>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</si>
  <si>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</si>
  <si>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</si>
  <si>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</si>
  <si>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</si>
  <si>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</si>
  <si>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</si>
  <si>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</si>
  <si>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</si>
  <si>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</si>
  <si>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</si>
  <si>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</si>
  <si>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</si>
  <si>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</si>
  <si>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</si>
  <si>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</si>
  <si>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</si>
  <si>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</si>
  <si>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</si>
  <si>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</si>
  <si>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</si>
  <si>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</si>
  <si>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</si>
  <si>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</si>
  <si>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</si>
  <si>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</si>
  <si>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</si>
  <si>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</si>
  <si>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</si>
  <si>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</si>
  <si>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</si>
  <si>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</si>
  <si>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</si>
  <si>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</si>
  <si>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</si>
  <si>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</si>
  <si>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</si>
  <si>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</si>
  <si>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</si>
  <si>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</si>
  <si>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</si>
  <si>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</si>
  <si>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</si>
  <si>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</si>
  <si>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</si>
  <si>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</si>
  <si>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</si>
  <si>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</si>
  <si>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</si>
  <si>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</si>
  <si>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</si>
  <si>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</si>
  <si>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</si>
  <si>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</si>
  <si>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</si>
  <si>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</si>
  <si>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</si>
  <si>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</si>
  <si>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</si>
  <si>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</si>
  <si>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</si>
  <si>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</si>
  <si>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</si>
  <si>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</si>
  <si>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</si>
  <si>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</si>
  <si>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</si>
  <si>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</si>
  <si>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</si>
  <si>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</si>
  <si>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</si>
  <si>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</si>
  <si>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</si>
  <si>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</si>
  <si>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</si>
  <si>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</si>
  <si>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</si>
  <si>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</si>
  <si>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</si>
  <si>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</si>
  <si>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</si>
  <si>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</si>
  <si>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</si>
  <si>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</si>
  <si>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</si>
  <si>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</si>
  <si>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</si>
  <si>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</si>
  <si>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</si>
  <si>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</si>
  <si>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</si>
  <si>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</si>
  <si>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</si>
  <si>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</si>
  <si>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</si>
  <si>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</si>
  <si>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</si>
  <si>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</si>
  <si>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</si>
  <si>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</si>
  <si>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</si>
  <si>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</si>
  <si>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</si>
  <si>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</si>
  <si>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</si>
  <si>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</si>
  <si>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</si>
  <si>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</si>
  <si>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</si>
  <si>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</si>
  <si>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</si>
  <si>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</si>
  <si>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</si>
  <si>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</si>
  <si>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</si>
  <si>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</si>
  <si>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</si>
  <si>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</si>
  <si>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</si>
  <si>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</si>
  <si>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</si>
  <si>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</si>
  <si>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</si>
  <si>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</si>
  <si>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</si>
  <si>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</si>
  <si>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</si>
  <si>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</si>
  <si>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</si>
  <si>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</si>
  <si>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</si>
  <si>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</si>
  <si>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</si>
  <si>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</si>
  <si>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</si>
  <si>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</si>
  <si>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</si>
  <si>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</si>
  <si>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</si>
  <si>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</si>
  <si>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</si>
  <si>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</si>
  <si>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</si>
  <si>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</si>
  <si>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</si>
  <si>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</si>
  <si>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</si>
  <si>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</si>
  <si>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</si>
  <si>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</si>
  <si>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</si>
  <si>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</si>
  <si>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</si>
  <si>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</si>
  <si>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</si>
  <si>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</si>
  <si>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</si>
  <si>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</si>
  <si>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</si>
  <si>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</si>
  <si>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</si>
  <si>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</si>
  <si>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</si>
  <si>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</si>
  <si>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</si>
  <si>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</si>
  <si>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</si>
  <si>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</si>
  <si>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</si>
  <si>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</si>
  <si>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</si>
  <si>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</si>
  <si>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</si>
  <si>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</si>
  <si>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</si>
  <si>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</si>
  <si>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</si>
  <si>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</si>
  <si>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</si>
  <si>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</si>
  <si>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</si>
  <si>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</si>
  <si>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</si>
  <si>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</si>
  <si>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</si>
  <si>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</si>
  <si>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</si>
  <si>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</si>
  <si>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</si>
  <si>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</si>
  <si>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</si>
  <si>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</si>
  <si>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</si>
  <si>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</si>
  <si>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</si>
  <si>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</si>
  <si>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</si>
  <si>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</si>
  <si>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</si>
  <si>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</si>
  <si>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</si>
  <si>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</si>
  <si>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</si>
  <si>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</si>
  <si>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</si>
  <si>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</si>
  <si>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</si>
  <si>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</si>
  <si>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</si>
  <si>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</si>
  <si>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</si>
  <si>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</si>
  <si>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</si>
  <si>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</si>
  <si>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</si>
  <si>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</si>
  <si>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</si>
  <si>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</si>
  <si>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</si>
  <si>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</si>
  <si>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</si>
  <si>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</si>
  <si>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</si>
  <si>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</si>
  <si>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</si>
  <si>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</si>
  <si>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</si>
  <si>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</si>
  <si>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</si>
  <si>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</si>
  <si>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</si>
  <si>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</si>
  <si>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</si>
  <si>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</si>
  <si>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</si>
  <si>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</si>
  <si>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</si>
  <si>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</si>
  <si>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</si>
  <si>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</si>
  <si>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</si>
  <si>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</si>
  <si>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</si>
  <si>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</si>
  <si>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</si>
  <si>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</si>
  <si>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</si>
  <si>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</si>
  <si>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</si>
  <si>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</si>
  <si>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</si>
  <si>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</si>
  <si>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</si>
  <si>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</si>
  <si>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</si>
  <si>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</si>
  <si>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</si>
  <si>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</si>
  <si>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</si>
  <si>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</si>
  <si>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</si>
  <si>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</si>
  <si>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</si>
  <si>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</si>
  <si>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</si>
  <si>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</si>
  <si>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</si>
  <si>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</si>
  <si>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</si>
  <si>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</si>
  <si>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</si>
  <si>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</si>
  <si>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</si>
  <si>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</si>
  <si>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</si>
  <si>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</si>
  <si>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</si>
  <si>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</si>
  <si>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</si>
  <si>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</si>
  <si>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</si>
  <si>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</si>
  <si>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</si>
  <si>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</si>
  <si>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</si>
  <si>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</si>
  <si>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</si>
  <si>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</si>
  <si>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</si>
  <si>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</si>
  <si>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</si>
  <si>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</si>
  <si>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</si>
  <si>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</si>
  <si>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</si>
  <si>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</si>
  <si>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</si>
  <si>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</si>
  <si>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</si>
  <si>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</si>
  <si>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</si>
  <si>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</si>
  <si>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</si>
  <si>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</si>
  <si>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</si>
  <si>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</si>
  <si>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</si>
  <si>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</si>
  <si>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</si>
  <si>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</si>
  <si>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</si>
  <si>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</si>
  <si>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</si>
  <si>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</si>
  <si>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</si>
  <si>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</si>
  <si>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</si>
  <si>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</si>
  <si>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</si>
  <si>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</si>
  <si>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</si>
  <si>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</si>
  <si>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</si>
  <si>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</si>
  <si>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</si>
  <si>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</si>
  <si>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</si>
  <si>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</si>
  <si>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</si>
  <si>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</si>
  <si>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</si>
  <si>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</si>
  <si>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</si>
  <si>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</si>
  <si>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</si>
  <si>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</si>
  <si>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</si>
  <si>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</si>
  <si>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</si>
  <si>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</si>
  <si>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</si>
  <si>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</si>
  <si>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</si>
  <si>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</si>
  <si>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</si>
  <si>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</si>
  <si>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</si>
  <si>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</si>
  <si>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</si>
  <si>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</si>
  <si>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</si>
  <si>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</si>
  <si>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</si>
  <si>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</si>
  <si>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</si>
  <si>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</si>
  <si>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</si>
  <si>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</si>
  <si>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</si>
  <si>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</si>
  <si>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</si>
  <si>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</si>
  <si>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</si>
  <si>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</si>
  <si>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</si>
  <si>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</si>
  <si>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</si>
  <si>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</si>
  <si>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</si>
  <si>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</si>
  <si>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</si>
  <si>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</si>
  <si>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</si>
  <si>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</si>
  <si>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</si>
  <si>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</si>
  <si>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</si>
  <si>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</si>
  <si>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</si>
  <si>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</si>
  <si>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</si>
  <si>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</si>
  <si>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</si>
  <si>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</si>
  <si>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</si>
  <si>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</si>
  <si>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</si>
  <si>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</si>
  <si>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</si>
  <si>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</si>
  <si>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</si>
  <si>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</si>
  <si>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</si>
  <si>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</si>
  <si>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</si>
  <si>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</si>
  <si>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</si>
  <si>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</si>
  <si>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</si>
  <si>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</si>
  <si>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</si>
  <si>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</si>
  <si>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</si>
  <si>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</si>
  <si>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</si>
  <si>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</si>
  <si>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</si>
  <si>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</si>
  <si>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</si>
  <si>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</si>
  <si>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</si>
  <si>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</si>
  <si>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</si>
  <si>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</si>
  <si>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</si>
  <si>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</si>
  <si>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</si>
  <si>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</si>
  <si>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</si>
  <si>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</si>
  <si>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</si>
  <si>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</si>
  <si>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</si>
  <si>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</si>
  <si>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</si>
  <si>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</si>
  <si>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</si>
  <si>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</si>
  <si>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</si>
  <si>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</si>
  <si>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</si>
  <si>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</si>
  <si>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</si>
  <si>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</si>
  <si>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</si>
  <si>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</si>
  <si>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</si>
  <si>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</si>
  <si>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</si>
  <si>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</si>
  <si>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</si>
  <si>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</si>
  <si>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</si>
  <si>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</si>
  <si>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</si>
  <si>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</si>
  <si>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</si>
  <si>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</si>
  <si>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</si>
  <si>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</si>
  <si>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</si>
  <si>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</si>
  <si>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</si>
  <si>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</si>
  <si>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</si>
  <si>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</si>
  <si>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</si>
  <si>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</si>
  <si>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</si>
  <si>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</si>
  <si>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</si>
  <si>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</si>
  <si>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</si>
  <si>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</si>
  <si>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</si>
  <si>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</si>
  <si>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</si>
  <si>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</si>
  <si>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</si>
  <si>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</si>
  <si>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</si>
  <si>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</si>
  <si>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</si>
  <si>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</si>
  <si>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</si>
  <si>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</si>
  <si>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</si>
  <si>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</si>
  <si>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</si>
  <si>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</si>
  <si>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</si>
  <si>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</si>
  <si>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</si>
  <si>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</si>
  <si>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</si>
  <si>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</si>
  <si>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</si>
  <si>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</si>
  <si>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</si>
  <si>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</si>
  <si>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</si>
  <si>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</si>
  <si>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</si>
  <si>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</si>
  <si>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</si>
  <si>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</si>
  <si>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</si>
  <si>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</si>
  <si>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</si>
  <si>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</si>
  <si>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</si>
  <si>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</si>
  <si>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</si>
  <si>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</si>
  <si>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</si>
  <si>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</si>
  <si>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</si>
  <si>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</si>
  <si>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</si>
  <si>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</si>
  <si>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</si>
  <si>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</si>
  <si>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</si>
  <si>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</si>
  <si>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</si>
  <si>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</si>
  <si>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</si>
  <si>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</si>
  <si>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</si>
  <si>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</si>
  <si>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</si>
  <si>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</si>
  <si>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</si>
  <si>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</si>
  <si>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</si>
  <si>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</si>
  <si>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</si>
  <si>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</si>
  <si>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</si>
  <si>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</si>
  <si>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</si>
  <si>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</si>
  <si>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</si>
  <si>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</si>
  <si>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</si>
  <si>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</si>
  <si>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</si>
  <si>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</si>
  <si>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</si>
  <si>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</si>
  <si>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</si>
  <si>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</si>
  <si>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</si>
  <si>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</si>
  <si>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</si>
  <si>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</si>
  <si>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</si>
  <si>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</si>
  <si>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</si>
  <si>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</si>
  <si>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</si>
  <si>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</si>
  <si>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</si>
  <si>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</si>
  <si>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</si>
  <si>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</si>
  <si>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</si>
  <si>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</si>
  <si>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</si>
  <si>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</si>
  <si>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</si>
  <si>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</si>
  <si>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</si>
  <si>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</si>
  <si>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</si>
  <si>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</si>
  <si>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</si>
  <si>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</si>
  <si>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</si>
  <si>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</si>
  <si>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</si>
  <si>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</si>
  <si>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</si>
  <si>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</si>
  <si>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</si>
  <si>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</si>
  <si>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</si>
  <si>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</si>
  <si>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</si>
  <si>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</si>
  <si>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</si>
  <si>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</si>
  <si>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</si>
  <si>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</si>
  <si>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</si>
  <si>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</si>
  <si>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</si>
  <si>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</si>
  <si>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</si>
  <si>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</si>
  <si>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</si>
  <si>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</si>
  <si>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</si>
  <si>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</si>
  <si>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</si>
  <si>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</si>
  <si>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</si>
  <si>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</si>
  <si>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</si>
  <si>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</si>
  <si>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</si>
  <si>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</si>
  <si>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</si>
  <si>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</si>
  <si>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</si>
  <si>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</si>
  <si>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</si>
  <si>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</si>
  <si>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</si>
  <si>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</si>
  <si>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</si>
  <si>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</si>
  <si>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</si>
  <si>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</si>
  <si>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</si>
  <si>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</si>
  <si>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</si>
  <si>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</si>
  <si>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</si>
  <si>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</si>
  <si>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</si>
  <si>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</si>
  <si>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</si>
  <si>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</si>
  <si>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</si>
  <si>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</si>
  <si>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</si>
  <si>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</si>
  <si>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</si>
  <si>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</si>
  <si>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</si>
  <si>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</si>
  <si>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</si>
  <si>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</si>
  <si>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</si>
  <si>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</si>
  <si>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</si>
  <si>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</si>
  <si>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</si>
  <si>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</si>
  <si>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</si>
  <si>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</si>
  <si>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</si>
  <si>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</si>
  <si>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</si>
  <si>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</si>
  <si>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</si>
  <si>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</si>
  <si>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</si>
  <si>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</si>
  <si>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</si>
  <si>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</si>
  <si>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</si>
  <si>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</si>
  <si>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</si>
  <si>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</si>
  <si>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</si>
  <si>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</si>
  <si>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</si>
  <si>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</si>
  <si>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</si>
  <si>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</si>
  <si>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</si>
  <si>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</si>
  <si>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</si>
  <si>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</si>
  <si>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</si>
  <si>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</si>
  <si>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</si>
  <si>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</si>
  <si>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</si>
  <si>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</si>
  <si>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</si>
  <si>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</si>
  <si>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</si>
  <si>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</si>
  <si>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</si>
  <si>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</si>
  <si>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</si>
  <si>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</si>
  <si>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</si>
  <si>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</si>
  <si>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</si>
  <si>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</si>
  <si>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</si>
  <si>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</si>
  <si>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</si>
  <si>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</si>
  <si>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</si>
  <si>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</si>
  <si>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</si>
  <si>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</si>
  <si>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</si>
  <si>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</si>
  <si>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</si>
  <si>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</si>
  <si>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</si>
  <si>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</si>
  <si>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</si>
  <si>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</si>
  <si>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</si>
  <si>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</si>
  <si>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</si>
  <si>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</si>
  <si>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</si>
  <si>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</si>
  <si>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</si>
  <si>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</si>
  <si>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</si>
  <si>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</si>
  <si>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</si>
  <si>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</si>
  <si>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</si>
  <si>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</si>
  <si>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</si>
  <si>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</si>
  <si>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</si>
  <si>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</si>
  <si>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</si>
  <si>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</si>
  <si>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</si>
  <si>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</si>
  <si>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</si>
  <si>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</si>
  <si>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</si>
  <si>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</si>
  <si>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</si>
  <si>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</si>
  <si>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</si>
  <si>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</si>
  <si>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</si>
  <si>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</si>
  <si>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</si>
  <si>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</si>
  <si>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</si>
  <si>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</si>
  <si>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</si>
  <si>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</si>
  <si>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</si>
  <si>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</si>
  <si>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</si>
  <si>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</si>
  <si>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</si>
  <si>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</si>
  <si>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</si>
  <si>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</si>
  <si>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</si>
  <si>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</si>
  <si>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</si>
  <si>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</si>
  <si>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</si>
  <si>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</si>
  <si>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</si>
  <si>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</si>
  <si>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</si>
  <si>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</si>
  <si>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</si>
  <si>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</si>
  <si>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</si>
  <si>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</si>
  <si>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</si>
  <si>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</si>
  <si>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</si>
  <si>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</si>
  <si>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</si>
  <si>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</si>
  <si>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</si>
  <si>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</si>
  <si>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</si>
  <si>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</si>
  <si>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</si>
  <si>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</si>
  <si>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</si>
  <si>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</si>
  <si>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</si>
  <si>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</si>
  <si>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</si>
  <si>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</si>
  <si>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</si>
  <si>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</si>
  <si>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</si>
  <si>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</si>
  <si>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</si>
  <si>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</si>
  <si>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</si>
  <si>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</si>
  <si>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</si>
  <si>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</si>
  <si>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</si>
  <si>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</si>
  <si>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</si>
  <si>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</si>
  <si>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</si>
  <si>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</si>
  <si>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</si>
  <si>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</si>
  <si>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</si>
  <si>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</si>
  <si>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</si>
  <si>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</si>
  <si>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</si>
  <si>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</si>
  <si>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</si>
  <si>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</si>
  <si>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</si>
  <si>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</si>
  <si>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</si>
  <si>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</si>
  <si>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</si>
  <si>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</si>
  <si>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</si>
  <si>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</si>
  <si>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</si>
  <si>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</si>
  <si>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</si>
  <si>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</si>
  <si>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</si>
  <si>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</si>
  <si>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</si>
  <si>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</si>
  <si>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</si>
  <si>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</si>
  <si>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</si>
  <si>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</si>
  <si>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</si>
  <si>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</si>
  <si>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</si>
  <si>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</si>
  <si>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</si>
  <si>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</si>
  <si>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</si>
  <si>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</si>
  <si>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</si>
  <si>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</si>
  <si>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</si>
  <si>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</si>
  <si>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</si>
  <si>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</si>
  <si>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</si>
  <si>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</si>
  <si>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</si>
  <si>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</si>
  <si>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</si>
  <si>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</si>
  <si>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</si>
  <si>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</si>
  <si>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</si>
  <si>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</si>
  <si>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</si>
  <si>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</si>
  <si>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</si>
  <si>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</si>
  <si>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</si>
  <si>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</si>
  <si>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</si>
  <si>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</si>
  <si>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</si>
  <si>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</si>
  <si>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</si>
  <si>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</si>
  <si>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</si>
  <si>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</si>
  <si>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</si>
  <si>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</si>
  <si>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</si>
  <si>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</si>
  <si>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</si>
  <si>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</si>
  <si>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</si>
  <si>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</si>
  <si>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</si>
  <si>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</si>
  <si>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</si>
  <si>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</si>
  <si>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</si>
  <si>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</si>
  <si>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</si>
  <si>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</si>
  <si>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</si>
  <si>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</si>
  <si>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</si>
  <si>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</si>
  <si>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</si>
  <si>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</si>
  <si>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</si>
  <si>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</si>
  <si>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</si>
  <si>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</si>
  <si>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</si>
  <si>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</si>
  <si>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</si>
  <si>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</si>
  <si>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</si>
  <si>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</si>
  <si>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</si>
  <si>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</si>
  <si>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</si>
  <si>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</si>
  <si>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</si>
  <si>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</si>
  <si>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</si>
  <si>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</si>
  <si>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</si>
  <si>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</si>
  <si>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</si>
  <si>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</si>
  <si>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</si>
  <si>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</si>
  <si>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</si>
  <si>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</si>
  <si>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</si>
  <si>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</si>
  <si>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</si>
  <si>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</si>
  <si>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</si>
  <si>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</si>
  <si>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</si>
  <si>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</si>
  <si>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</si>
  <si>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</si>
  <si>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</si>
  <si>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</si>
  <si>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</si>
  <si>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</si>
  <si>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</si>
  <si>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</si>
  <si>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</si>
  <si>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</si>
  <si>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</si>
  <si>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</si>
  <si>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</si>
  <si>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</si>
  <si>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</si>
  <si>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</si>
  <si>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</si>
  <si>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</si>
  <si>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</si>
  <si>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</si>
  <si>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</si>
  <si>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</si>
  <si>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</si>
  <si>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</si>
  <si>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</si>
  <si>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</si>
  <si>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</si>
  <si>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</si>
  <si>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</si>
  <si>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</si>
  <si>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</si>
  <si>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</si>
  <si>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</si>
  <si>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</si>
  <si>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</si>
  <si>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</si>
  <si>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</si>
  <si>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</si>
  <si>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</si>
  <si>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</si>
  <si>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</si>
  <si>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</si>
  <si>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</si>
  <si>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</si>
  <si>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</si>
  <si>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</si>
  <si>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</si>
  <si>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</si>
  <si>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</si>
  <si>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</si>
  <si>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</si>
  <si>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</si>
  <si>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</si>
  <si>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</si>
  <si>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</si>
  <si>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</si>
  <si>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</si>
  <si>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</si>
  <si>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</si>
  <si>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</si>
  <si>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</si>
  <si>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</si>
  <si>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</si>
  <si>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</si>
  <si>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</si>
  <si>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</si>
  <si>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</si>
  <si>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</si>
  <si>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</si>
  <si>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</si>
  <si>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</si>
  <si>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</si>
  <si>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</si>
  <si>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</si>
  <si>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</si>
  <si>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</si>
  <si>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</si>
  <si>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</si>
  <si>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</si>
  <si>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</si>
  <si>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</si>
  <si>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</si>
  <si>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</si>
  <si>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</si>
  <si>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</si>
  <si>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</si>
  <si>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</si>
  <si>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</si>
  <si>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</si>
  <si>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</si>
  <si>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</si>
  <si>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</si>
  <si>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</si>
  <si>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</si>
  <si>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</si>
  <si>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</si>
  <si>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</si>
  <si>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</si>
  <si>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</si>
  <si>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</si>
  <si>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</si>
  <si>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</si>
  <si>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</si>
  <si>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</si>
  <si>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</si>
  <si>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</si>
  <si>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</si>
  <si>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</si>
  <si>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</si>
  <si>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</si>
  <si>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</si>
  <si>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</si>
  <si>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</si>
  <si>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</si>
  <si>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</si>
  <si>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</si>
  <si>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</si>
  <si>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</si>
  <si>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</si>
  <si>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</si>
  <si>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</si>
  <si>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</si>
  <si>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</si>
  <si>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</si>
  <si>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</si>
  <si>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</si>
  <si>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</si>
  <si>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</si>
  <si>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</si>
  <si>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</si>
  <si>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</si>
  <si>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</si>
  <si>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</si>
  <si>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</si>
  <si>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</si>
  <si>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</si>
  <si>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</si>
  <si>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</si>
  <si>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</si>
  <si>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</si>
  <si>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</si>
  <si>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</si>
  <si>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</si>
  <si>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</si>
  <si>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</si>
  <si>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</si>
  <si>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</si>
  <si>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</si>
  <si>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</si>
  <si>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</si>
  <si>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</si>
  <si>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</si>
  <si>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</si>
  <si>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</si>
  <si>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</si>
  <si>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</si>
  <si>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</si>
  <si>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</si>
  <si>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</si>
  <si>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</si>
  <si>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</si>
  <si>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</si>
  <si>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</si>
  <si>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</si>
  <si>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</si>
  <si>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</si>
  <si>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</si>
  <si>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</si>
  <si>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</si>
  <si>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</si>
  <si>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</si>
  <si>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</si>
  <si>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</si>
  <si>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</si>
  <si>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</si>
  <si>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</si>
  <si>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</si>
  <si>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</si>
  <si>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</si>
  <si>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</si>
  <si>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</si>
  <si>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</si>
  <si>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</si>
  <si>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</si>
  <si>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</si>
  <si>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</si>
  <si>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</si>
  <si>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</si>
  <si>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</si>
  <si>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</si>
  <si>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</si>
  <si>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</si>
  <si>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</si>
  <si>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</si>
  <si>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</si>
  <si>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</si>
  <si>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</si>
  <si>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</si>
  <si>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</si>
  <si>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</si>
  <si>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</si>
  <si>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</si>
  <si>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</si>
  <si>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</si>
  <si>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</si>
  <si>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</si>
  <si>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</si>
  <si>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</si>
  <si>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</si>
  <si>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</si>
  <si>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</si>
  <si>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</si>
  <si>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</si>
  <si>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</si>
  <si>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</si>
  <si>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</si>
  <si>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</si>
  <si>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</si>
  <si>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</si>
  <si>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</si>
  <si>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</si>
  <si>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</si>
  <si>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</si>
  <si>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</si>
  <si>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</si>
  <si>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</si>
  <si>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</si>
  <si>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</si>
  <si>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</si>
  <si>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</si>
  <si>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</si>
  <si>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</si>
  <si>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</si>
  <si>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</si>
  <si>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</si>
  <si>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</si>
  <si>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</si>
  <si>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</si>
  <si>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</si>
  <si>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</si>
  <si>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</si>
  <si>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</si>
  <si>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</si>
  <si>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</si>
  <si>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</si>
  <si>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</si>
  <si>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</si>
  <si>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</si>
  <si>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</si>
  <si>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</si>
  <si>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</si>
  <si>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</si>
  <si>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</si>
  <si>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</si>
  <si>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</si>
  <si>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</si>
  <si>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</si>
  <si>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</si>
  <si>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</si>
  <si>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</si>
  <si>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</si>
  <si>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</si>
  <si>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</si>
  <si>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</si>
  <si>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</si>
  <si>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</si>
  <si>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</si>
  <si>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</si>
  <si>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</si>
  <si>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</si>
  <si>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</si>
  <si>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</si>
  <si>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</si>
  <si>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</si>
  <si>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</si>
  <si>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</si>
  <si>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</si>
  <si>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</si>
  <si>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</si>
  <si>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</si>
  <si>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</si>
  <si>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</si>
  <si>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</si>
  <si>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</si>
  <si>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</si>
  <si>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</si>
  <si>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</si>
  <si>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</si>
  <si>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</si>
  <si>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</si>
  <si>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</si>
  <si>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</si>
  <si>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</si>
  <si>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</si>
  <si>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</si>
  <si>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</si>
  <si>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</si>
  <si>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</si>
  <si>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</si>
  <si>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</si>
  <si>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</si>
  <si>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</si>
  <si>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</si>
  <si>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</si>
  <si>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</si>
  <si>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</si>
  <si>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</si>
  <si>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</si>
  <si>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</si>
  <si>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</si>
  <si>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</si>
  <si>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</si>
  <si>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</si>
  <si>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</si>
  <si>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</si>
  <si>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</si>
  <si>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</si>
  <si>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</si>
  <si>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</si>
  <si>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</si>
  <si>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</si>
  <si>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</si>
  <si>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</si>
  <si>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</si>
  <si>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</si>
  <si>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</si>
  <si>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</si>
  <si>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</si>
  <si>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</si>
  <si>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</si>
  <si>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</si>
  <si>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</si>
  <si>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</si>
  <si>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</si>
  <si>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</si>
  <si>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</si>
  <si>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</si>
  <si>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</si>
  <si>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</si>
  <si>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</si>
  <si>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</si>
  <si>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</si>
  <si>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</si>
  <si>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</si>
  <si>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</si>
  <si>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</si>
  <si>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</si>
  <si>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</si>
  <si>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</si>
  <si>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</si>
  <si>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</si>
  <si>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</si>
  <si>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</si>
  <si>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</si>
  <si>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</si>
  <si>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</si>
  <si>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</si>
  <si>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</si>
  <si>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</si>
  <si>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</si>
  <si>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</si>
  <si>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</si>
  <si>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</si>
  <si>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</si>
  <si>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</si>
  <si>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</si>
  <si>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</si>
  <si>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</si>
  <si>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</si>
  <si>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</si>
  <si>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</si>
  <si>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</si>
  <si>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</si>
  <si>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</si>
  <si>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</si>
  <si>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</si>
  <si>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</si>
  <si>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</si>
  <si>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</si>
  <si>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</si>
  <si>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</si>
  <si>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</si>
  <si>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</si>
  <si>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</si>
  <si>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</si>
  <si>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</si>
  <si>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</si>
  <si>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</si>
  <si>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</si>
  <si>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</si>
  <si>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</si>
  <si>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</si>
  <si>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</si>
  <si>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</si>
  <si>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</si>
  <si>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</si>
  <si>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</si>
  <si>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</si>
  <si>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</si>
  <si>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</si>
  <si>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</si>
  <si>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</si>
  <si>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</si>
  <si>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</si>
  <si>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</si>
  <si>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</si>
  <si>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</si>
  <si>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</si>
  <si>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</si>
  <si>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</si>
  <si>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</si>
  <si>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</si>
  <si>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</si>
  <si>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</si>
  <si>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</si>
  <si>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</si>
  <si>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</si>
  <si>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</si>
  <si>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</si>
  <si>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</si>
  <si>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</si>
  <si>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</si>
  <si>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</si>
  <si>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</si>
  <si>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</si>
  <si>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</si>
  <si>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</si>
  <si>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</si>
  <si>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</si>
  <si>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</si>
  <si>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</si>
  <si>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</si>
  <si>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</si>
  <si>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</si>
  <si>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</si>
  <si>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</si>
  <si>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</si>
  <si>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</si>
  <si>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</si>
  <si>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</si>
  <si>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</si>
  <si>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</si>
  <si>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</si>
  <si>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</si>
  <si>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</si>
  <si>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</si>
  <si>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</si>
  <si>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</si>
  <si>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</si>
  <si>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</si>
  <si>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</si>
  <si>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</si>
  <si>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</si>
  <si>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</si>
  <si>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</si>
  <si>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</si>
  <si>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</si>
  <si>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</si>
  <si>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</si>
  <si>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</si>
  <si>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</si>
  <si>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</si>
  <si>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</si>
  <si>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</si>
  <si>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</si>
  <si>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</si>
  <si>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</si>
  <si>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</si>
  <si>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</si>
  <si>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</si>
  <si>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</si>
  <si>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</si>
  <si>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</si>
  <si>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</si>
  <si>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</si>
  <si>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</si>
  <si>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</si>
  <si>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</si>
  <si>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</si>
  <si>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</si>
  <si>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</si>
  <si>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</si>
  <si>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</si>
  <si>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</si>
  <si>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</si>
  <si>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</si>
  <si>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</si>
  <si>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</si>
  <si>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</si>
  <si>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</si>
  <si>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</si>
  <si>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</si>
  <si>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</si>
  <si>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</si>
  <si>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</si>
  <si>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</si>
  <si>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</si>
  <si>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</si>
  <si>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</si>
  <si>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</si>
  <si>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</si>
  <si>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</si>
  <si>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</si>
  <si>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</si>
  <si>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</si>
  <si>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</si>
  <si>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</si>
  <si>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</si>
  <si>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</si>
  <si>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</si>
  <si>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</si>
  <si>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</si>
  <si>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</si>
  <si>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</si>
  <si>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</si>
  <si>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</si>
  <si>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</si>
  <si>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</si>
  <si>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</si>
  <si>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</si>
  <si>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</si>
  <si>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</si>
  <si>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</si>
  <si>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</si>
  <si>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</si>
  <si>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</si>
  <si>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</si>
  <si>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</si>
  <si>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</si>
  <si>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</si>
  <si>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</si>
  <si>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</si>
  <si>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</si>
  <si>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</si>
  <si>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</si>
  <si>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</si>
  <si>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</si>
  <si>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</si>
  <si>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</si>
  <si>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</si>
  <si>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</si>
  <si>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</si>
  <si>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</si>
  <si>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</si>
  <si>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</si>
  <si>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</si>
  <si>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</si>
  <si>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</si>
  <si>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</si>
  <si>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</si>
  <si>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</si>
  <si>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</si>
  <si>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</si>
  <si>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</si>
  <si>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</si>
  <si>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</si>
  <si>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</si>
  <si>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</si>
  <si>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</si>
  <si>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</si>
  <si>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</si>
  <si>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</si>
  <si>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</si>
  <si>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</si>
  <si>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</si>
  <si>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</si>
  <si>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</si>
  <si>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</si>
  <si>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</si>
  <si>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</si>
  <si>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</si>
  <si>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</si>
  <si>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</si>
  <si>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</si>
  <si>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</si>
  <si>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</si>
  <si>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</si>
  <si>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</si>
  <si>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</si>
  <si>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</si>
  <si>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</si>
  <si>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</si>
  <si>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</si>
  <si>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</si>
  <si>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</si>
  <si>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</si>
  <si>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</si>
  <si>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</si>
  <si>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</si>
  <si>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</si>
  <si>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</si>
  <si>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</si>
  <si>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</si>
  <si>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</si>
  <si>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</si>
  <si>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</si>
  <si>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</si>
  <si>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</si>
  <si>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</si>
  <si>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</si>
  <si>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</si>
  <si>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</si>
  <si>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</si>
  <si>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</si>
  <si>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</si>
  <si>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</si>
  <si>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</si>
  <si>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</si>
  <si>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</si>
  <si>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</si>
  <si>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</si>
  <si>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</si>
  <si>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</si>
  <si>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</si>
  <si>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</si>
  <si>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</si>
  <si>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</si>
  <si>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</si>
  <si>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</si>
  <si>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</si>
  <si>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</si>
  <si>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</si>
  <si>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</si>
  <si>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</si>
  <si>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</si>
  <si>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</si>
  <si>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</si>
  <si>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</si>
  <si>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</si>
  <si>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</si>
  <si>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</si>
  <si>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</si>
  <si>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</si>
  <si>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</si>
  <si>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</si>
  <si>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</si>
  <si>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</si>
  <si>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</si>
  <si>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</si>
  <si>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</si>
  <si>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</si>
  <si>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</si>
  <si>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</si>
  <si>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</si>
  <si>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</si>
  <si>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</si>
  <si>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</si>
  <si>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</si>
  <si>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</si>
  <si>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</si>
  <si>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</si>
  <si>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</si>
  <si>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</si>
  <si>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</si>
  <si>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</si>
  <si>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</si>
  <si>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</si>
  <si>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</si>
  <si>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</si>
  <si>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</si>
  <si>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</si>
  <si>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</si>
  <si>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</si>
  <si>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</si>
  <si>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</si>
  <si>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</si>
  <si>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</si>
  <si>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</si>
  <si>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</si>
  <si>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</si>
  <si>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</si>
  <si>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</si>
  <si>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</si>
  <si>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</si>
  <si>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</si>
  <si>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</si>
  <si>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</si>
  <si>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</si>
  <si>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</si>
  <si>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</si>
  <si>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</si>
  <si>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</si>
  <si>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</si>
  <si>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</si>
  <si>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</si>
  <si>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</si>
  <si>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</si>
  <si>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</si>
  <si>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</si>
  <si>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</si>
  <si>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</si>
  <si>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</si>
  <si>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</si>
  <si>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</si>
  <si>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</si>
  <si>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</si>
  <si>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</si>
  <si>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</si>
  <si>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</si>
  <si>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</si>
  <si>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</si>
  <si>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</si>
  <si>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</si>
  <si>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</si>
  <si>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</si>
  <si>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</si>
  <si>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</si>
  <si>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</si>
  <si>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</si>
  <si>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</si>
  <si>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</si>
  <si>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</si>
  <si>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</si>
  <si>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</si>
  <si>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</si>
  <si>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</si>
  <si>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</si>
  <si>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</si>
  <si>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</si>
  <si>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</si>
  <si>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</si>
  <si>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</si>
  <si>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</si>
  <si>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</si>
  <si>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</si>
  <si>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</si>
  <si>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</si>
  <si>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</si>
  <si>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</si>
  <si>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</si>
  <si>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</si>
  <si>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</si>
  <si>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</si>
  <si>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</si>
  <si>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</si>
  <si>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</si>
  <si>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</si>
  <si>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</si>
  <si>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</si>
  <si>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</si>
  <si>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</si>
  <si>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</si>
  <si>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</si>
  <si>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</si>
  <si>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</si>
  <si>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</si>
  <si>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</si>
  <si>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</si>
  <si>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</si>
  <si>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</si>
  <si>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</si>
  <si>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</si>
  <si>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</si>
  <si>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</si>
  <si>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</si>
  <si>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</si>
  <si>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</si>
  <si>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</si>
  <si>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</si>
  <si>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</si>
  <si>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</si>
  <si>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</si>
  <si>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</si>
  <si>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</si>
  <si>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</si>
  <si>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</si>
  <si>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</si>
  <si>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</si>
  <si>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</si>
  <si>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</si>
  <si>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</si>
  <si>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</si>
  <si>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</si>
  <si>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</si>
  <si>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</si>
  <si>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</si>
  <si>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</si>
  <si>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</si>
  <si>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</si>
  <si>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</si>
  <si>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</si>
  <si>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</si>
  <si>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</si>
  <si>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</si>
  <si>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</si>
  <si>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</si>
  <si>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</si>
  <si>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</si>
  <si>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</si>
  <si>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</si>
  <si>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</si>
  <si>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</si>
  <si>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</si>
  <si>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</si>
  <si>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</si>
  <si>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</si>
  <si>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</si>
  <si>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</si>
  <si>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</si>
  <si>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</si>
  <si>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</si>
  <si>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</si>
  <si>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</si>
  <si>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</si>
  <si>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</si>
  <si>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</si>
  <si>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</si>
  <si>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</si>
  <si>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</si>
  <si>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</si>
  <si>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</si>
  <si>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</si>
  <si>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</si>
  <si>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</si>
  <si>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</si>
  <si>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</si>
  <si>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</si>
  <si>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</si>
  <si>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</si>
  <si>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</si>
  <si>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</si>
  <si>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</si>
  <si>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</si>
  <si>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</si>
  <si>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</si>
  <si>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</si>
  <si>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</si>
  <si>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</si>
  <si>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</si>
  <si>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</si>
  <si>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</si>
  <si>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</si>
  <si>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</si>
  <si>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</si>
  <si>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</si>
  <si>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</si>
  <si>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</si>
  <si>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</si>
  <si>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</si>
  <si>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</si>
  <si>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</si>
  <si>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</si>
  <si>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</si>
  <si>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</si>
  <si>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</si>
  <si>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</si>
  <si>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</si>
  <si>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</si>
  <si>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</si>
  <si>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</si>
  <si>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</si>
  <si>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</si>
  <si>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</si>
  <si>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</si>
  <si>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</si>
  <si>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</si>
  <si>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</si>
  <si>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</si>
  <si>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</si>
  <si>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</si>
  <si>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</si>
  <si>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</si>
  <si>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</si>
  <si>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</si>
  <si>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</si>
  <si>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</si>
  <si>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</si>
  <si>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</si>
  <si>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</si>
  <si>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</si>
  <si>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</si>
  <si>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</si>
  <si>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</si>
  <si>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</si>
  <si>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</si>
  <si>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</si>
  <si>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</si>
  <si>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</si>
  <si>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</si>
  <si>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</si>
  <si>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</si>
  <si>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</si>
  <si>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</si>
  <si>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</si>
  <si>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</si>
  <si>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</si>
  <si>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</si>
  <si>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</si>
  <si>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</si>
  <si>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</si>
  <si>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</si>
  <si>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</si>
  <si>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</si>
  <si>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</si>
  <si>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</si>
  <si>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</si>
  <si>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</si>
  <si>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</si>
  <si>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</si>
  <si>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</si>
  <si>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</si>
  <si>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</si>
  <si>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</si>
  <si>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</si>
  <si>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</si>
  <si>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</si>
  <si>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</si>
  <si>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</si>
  <si>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</si>
  <si>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</si>
  <si>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</si>
  <si>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</si>
  <si>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</si>
  <si>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</si>
  <si>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</si>
  <si>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</si>
  <si>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</si>
  <si>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</si>
  <si>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</si>
  <si>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</si>
  <si>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</si>
  <si>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</si>
  <si>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</si>
  <si>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</si>
  <si>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</si>
  <si>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</si>
  <si>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</si>
  <si>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</si>
  <si>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</si>
  <si>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</si>
  <si>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</si>
  <si>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</si>
  <si>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</si>
  <si>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</si>
  <si>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</si>
  <si>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</si>
  <si>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</si>
  <si>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</si>
  <si>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</si>
  <si>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</si>
  <si>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</si>
  <si>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</si>
  <si>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</si>
  <si>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</si>
  <si>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</si>
  <si>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</si>
  <si>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</si>
  <si>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</si>
  <si>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</si>
  <si>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</si>
  <si>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</si>
  <si>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</si>
  <si>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</si>
  <si>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</si>
  <si>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</si>
  <si>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</si>
  <si>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</si>
  <si>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</si>
  <si>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</si>
  <si>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</si>
  <si>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</si>
  <si>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</si>
  <si>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</si>
  <si>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</si>
  <si>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</si>
  <si>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</si>
  <si>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</si>
  <si>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</si>
  <si>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</si>
  <si>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</si>
  <si>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</si>
  <si>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</si>
  <si>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</si>
  <si>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</si>
  <si>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</si>
  <si>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</si>
  <si>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</si>
  <si>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</si>
  <si>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</si>
  <si>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</si>
  <si>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</si>
  <si>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</si>
  <si>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</si>
  <si>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</si>
  <si>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</si>
  <si>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</si>
  <si>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</si>
  <si>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</si>
  <si>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</si>
  <si>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</si>
  <si>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</si>
  <si>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</si>
  <si>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</si>
  <si>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</si>
  <si>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</si>
  <si>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</si>
  <si>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</si>
  <si>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</si>
  <si>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</si>
  <si>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</si>
  <si>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</si>
  <si>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</si>
  <si>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</si>
  <si>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</si>
  <si>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</si>
  <si>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</si>
  <si>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</si>
  <si>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</si>
  <si>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</si>
  <si>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</si>
  <si>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</si>
  <si>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</si>
  <si>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</si>
  <si>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</si>
  <si>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</si>
  <si>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</si>
  <si>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</si>
  <si>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</si>
  <si>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</si>
  <si>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</si>
  <si>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</si>
  <si>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</si>
  <si>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</si>
  <si>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</si>
  <si>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</si>
  <si>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</si>
  <si>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</si>
  <si>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</si>
  <si>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</si>
  <si>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</si>
  <si>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</si>
  <si>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</si>
  <si>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</si>
  <si>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</si>
  <si>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</si>
  <si>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</si>
  <si>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</si>
  <si>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</si>
  <si>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</si>
  <si>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</si>
  <si>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</si>
  <si>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</si>
  <si>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</si>
  <si>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</si>
  <si>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</si>
  <si>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</si>
  <si>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</si>
  <si>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</si>
  <si>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</si>
  <si>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</si>
  <si>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</si>
  <si>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</si>
  <si>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</si>
  <si>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</si>
  <si>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</si>
  <si>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</si>
  <si>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</si>
  <si>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</si>
  <si>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</si>
  <si>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</si>
  <si>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</si>
  <si>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</si>
  <si>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</si>
  <si>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</si>
  <si>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</si>
  <si>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</si>
  <si>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</si>
  <si>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</si>
  <si>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</si>
  <si>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</si>
  <si>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</si>
  <si>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</si>
  <si>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</si>
  <si>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</si>
  <si>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</si>
  <si>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</si>
  <si>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</si>
  <si>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</si>
  <si>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</si>
  <si>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</si>
  <si>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</si>
  <si>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</si>
  <si>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</si>
  <si>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</si>
  <si>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</si>
  <si>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</si>
  <si>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</si>
  <si>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</si>
  <si>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</si>
  <si>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</si>
  <si>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</si>
  <si>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</si>
  <si>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</si>
  <si>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</si>
  <si>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</si>
  <si>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</si>
  <si>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</si>
  <si>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</si>
  <si>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</si>
  <si>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</si>
  <si>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</si>
  <si>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</si>
  <si>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</si>
  <si>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</si>
  <si>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</si>
  <si>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</si>
  <si>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</si>
  <si>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</si>
  <si>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</si>
  <si>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</si>
  <si>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</si>
  <si>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</si>
  <si>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</si>
  <si>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</si>
  <si>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</si>
  <si>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</si>
  <si>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</si>
  <si>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</si>
  <si>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</si>
  <si>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</si>
  <si>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</si>
  <si>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</si>
  <si>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</si>
  <si>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</si>
  <si>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</si>
  <si>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</si>
  <si>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</si>
  <si>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</si>
  <si>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</si>
  <si>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</si>
  <si>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</si>
  <si>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</si>
  <si>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</si>
  <si>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</si>
  <si>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</si>
  <si>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</si>
  <si>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</si>
  <si>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</si>
  <si>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</si>
  <si>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</si>
  <si>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</si>
  <si>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</si>
  <si>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</si>
  <si>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</si>
  <si>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</si>
  <si>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</si>
  <si>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</si>
  <si>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</si>
  <si>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</si>
  <si>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</si>
  <si>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</si>
  <si>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</si>
  <si>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</si>
  <si>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</si>
  <si>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</si>
  <si>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</si>
  <si>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</si>
  <si>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</si>
  <si>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</si>
  <si>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</si>
  <si>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</si>
  <si>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</si>
  <si>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</si>
  <si>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</si>
  <si>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</si>
  <si>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</si>
  <si>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</si>
  <si>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</si>
  <si>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</si>
  <si>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</si>
  <si>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</si>
  <si>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</si>
  <si>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</si>
  <si>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</si>
  <si>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</si>
  <si>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</si>
  <si>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</si>
  <si>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</si>
  <si>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</si>
  <si>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</si>
  <si>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</si>
  <si>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</si>
  <si>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</si>
  <si>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</si>
  <si>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</si>
  <si>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</si>
  <si>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</si>
  <si>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</si>
  <si>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</si>
  <si>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</si>
  <si>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</si>
  <si>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</si>
  <si>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</si>
  <si>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</si>
  <si>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</si>
  <si>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</si>
  <si>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</si>
  <si>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</si>
  <si>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</si>
  <si>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</si>
  <si>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</si>
  <si>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</si>
  <si>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</si>
  <si>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</si>
  <si>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</si>
  <si>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</si>
  <si>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</si>
  <si>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</si>
  <si>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</si>
  <si>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</si>
  <si>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</si>
  <si>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</si>
  <si>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</si>
  <si>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</si>
  <si>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</si>
  <si>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</si>
  <si>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</si>
  <si>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</si>
  <si>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</si>
  <si>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</si>
  <si>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</si>
  <si>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</si>
  <si>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</si>
  <si>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</si>
  <si>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</si>
  <si>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</si>
  <si>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</si>
  <si>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</si>
  <si>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</si>
  <si>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</si>
  <si>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</si>
  <si>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</si>
  <si>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</si>
  <si>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</si>
  <si>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</si>
  <si>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</si>
  <si>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</si>
  <si>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</si>
  <si>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</si>
  <si>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</si>
  <si>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</si>
  <si>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</si>
  <si>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</si>
  <si>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</si>
  <si>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</si>
  <si>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</si>
  <si>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</si>
  <si>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</si>
  <si>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</si>
  <si>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</si>
  <si>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</si>
  <si>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</si>
  <si>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</si>
  <si>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</si>
  <si>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</si>
  <si>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</si>
  <si>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</si>
  <si>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</si>
  <si>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</si>
  <si>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</si>
  <si>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</si>
  <si>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</si>
  <si>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</si>
  <si>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</si>
  <si>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</si>
  <si>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</si>
  <si>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</si>
  <si>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</si>
  <si>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</si>
  <si>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</si>
  <si>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</si>
  <si>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</si>
  <si>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</si>
  <si>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</si>
  <si>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</si>
  <si>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</si>
  <si>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</si>
  <si>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</si>
  <si>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</si>
  <si>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</si>
  <si>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</si>
  <si>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</si>
  <si>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</si>
  <si>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</si>
  <si>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</si>
  <si>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</si>
  <si>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</si>
  <si>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</si>
  <si>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</si>
  <si>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</si>
  <si>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</si>
  <si>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</si>
  <si>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</si>
  <si>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</si>
  <si>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</si>
  <si>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</si>
  <si>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</si>
  <si>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</si>
  <si>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</si>
  <si>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</si>
  <si>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</si>
  <si>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</si>
  <si>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</si>
  <si>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</si>
  <si>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</si>
  <si>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</si>
  <si>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</si>
  <si>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</si>
  <si>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</si>
  <si>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</si>
  <si>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</si>
  <si>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</si>
  <si>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</si>
  <si>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</si>
  <si>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</si>
  <si>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</si>
  <si>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</si>
  <si>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</si>
  <si>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</si>
  <si>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</si>
  <si>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</si>
  <si>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</si>
  <si>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</si>
  <si>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</si>
  <si>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</si>
  <si>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</si>
  <si>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</si>
  <si>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</si>
  <si>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</si>
  <si>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</si>
  <si>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</si>
  <si>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</si>
  <si>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</si>
  <si>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</si>
  <si>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</si>
  <si>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</si>
  <si>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</si>
  <si>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</si>
  <si>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</si>
  <si>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</si>
  <si>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</si>
  <si>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</si>
  <si>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</si>
  <si>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</si>
  <si>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</si>
  <si>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</si>
  <si>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</si>
  <si>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</si>
  <si>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</si>
  <si>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</si>
  <si>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</si>
  <si>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</si>
  <si>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</si>
  <si>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</si>
  <si>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</si>
  <si>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</si>
  <si>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</si>
  <si>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</si>
  <si>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</si>
  <si>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</si>
  <si>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</si>
  <si>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</si>
  <si>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</si>
  <si>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</si>
  <si>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</si>
  <si>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</si>
  <si>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</si>
  <si>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</si>
  <si>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</si>
  <si>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</si>
  <si>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</si>
  <si>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</si>
  <si>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</si>
  <si>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</si>
  <si>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</si>
  <si>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</si>
  <si>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</si>
  <si>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</si>
  <si>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</si>
  <si>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</si>
  <si>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</si>
  <si>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</si>
  <si>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</si>
  <si>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</si>
  <si>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</si>
  <si>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</si>
  <si>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</si>
  <si>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</si>
  <si>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</si>
  <si>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</si>
  <si>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</si>
  <si>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</si>
  <si>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</si>
  <si>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</si>
  <si>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</si>
  <si>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</si>
  <si>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</si>
  <si>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</si>
  <si>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</si>
  <si>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</si>
  <si>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</si>
  <si>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</si>
  <si>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</si>
  <si>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</si>
  <si>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</si>
  <si>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</si>
  <si>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</si>
  <si>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</si>
  <si>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</si>
  <si>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</si>
  <si>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</si>
  <si>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</si>
  <si>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</si>
  <si>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</si>
  <si>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</si>
  <si>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</si>
  <si>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</si>
  <si>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</si>
  <si>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</si>
  <si>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</si>
  <si>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</si>
  <si>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</si>
  <si>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</si>
  <si>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</si>
  <si>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</si>
  <si>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</si>
  <si>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</si>
  <si>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</si>
  <si>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</si>
  <si>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</si>
  <si>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</si>
  <si>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</si>
  <si>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</si>
  <si>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</si>
  <si>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</si>
  <si>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</si>
  <si>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</si>
  <si>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</si>
  <si>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</si>
  <si>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</si>
  <si>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</si>
  <si>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</si>
  <si>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</si>
  <si>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</si>
  <si>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</si>
  <si>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</si>
  <si>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</si>
  <si>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</si>
  <si>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</si>
  <si>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</si>
  <si>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</si>
  <si>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</si>
  <si>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</si>
  <si>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</si>
  <si>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</si>
  <si>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</si>
  <si>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</si>
  <si>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</si>
  <si>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</si>
  <si>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</si>
  <si>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</si>
  <si>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</si>
  <si>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</si>
  <si>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</si>
  <si>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</si>
  <si>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</si>
  <si>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</si>
  <si>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</si>
  <si>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</si>
  <si>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</si>
  <si>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</si>
  <si>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</si>
  <si>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</si>
  <si>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</si>
  <si>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</si>
  <si>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</si>
  <si>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</si>
  <si>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</si>
  <si>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</si>
  <si>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</si>
  <si>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</si>
  <si>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</si>
  <si>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</si>
  <si>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</si>
  <si>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</si>
  <si>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</si>
  <si>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</si>
  <si>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</si>
  <si>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</si>
  <si>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</si>
  <si>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</si>
  <si>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</si>
  <si>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</si>
  <si>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</si>
  <si>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</si>
  <si>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</si>
  <si>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</si>
  <si>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</si>
  <si>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</si>
  <si>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</si>
  <si>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</si>
  <si>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</si>
  <si>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</si>
  <si>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</si>
  <si>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</si>
  <si>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</si>
  <si>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</si>
  <si>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</si>
  <si>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</si>
  <si>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</si>
  <si>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</si>
  <si>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</si>
  <si>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</si>
  <si>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</si>
  <si>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</si>
  <si>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</si>
  <si>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</si>
  <si>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</si>
  <si>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</si>
  <si>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</si>
  <si>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</si>
  <si>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</si>
  <si>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</si>
  <si>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</si>
  <si>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</si>
  <si>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</si>
  <si>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</si>
  <si>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</si>
  <si>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</si>
  <si>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</si>
  <si>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</si>
  <si>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</si>
  <si>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</si>
  <si>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</si>
  <si>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</si>
  <si>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</si>
  <si>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</si>
  <si>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</si>
  <si>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</si>
  <si>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</si>
  <si>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</si>
  <si>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</si>
  <si>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</si>
  <si>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</si>
  <si>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</si>
  <si>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</si>
  <si>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</si>
  <si>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</si>
  <si>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</si>
  <si>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</si>
  <si>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</si>
  <si>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</si>
  <si>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</si>
  <si>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</si>
  <si>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</si>
  <si>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</si>
  <si>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</si>
  <si>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</si>
  <si>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</si>
  <si>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</si>
  <si>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</si>
  <si>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</si>
  <si>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</si>
  <si>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</si>
  <si>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</si>
  <si>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</si>
  <si>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</si>
  <si>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</si>
  <si>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</si>
  <si>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</si>
  <si>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</si>
  <si>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</si>
  <si>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</si>
  <si>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</si>
  <si>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</si>
  <si>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</si>
  <si>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</si>
  <si>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</si>
  <si>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</si>
  <si>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</si>
  <si>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</si>
  <si>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</si>
  <si>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</si>
  <si>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</si>
  <si>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</si>
  <si>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</si>
  <si>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</si>
  <si>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</si>
  <si>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</si>
  <si>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</si>
  <si>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</si>
  <si>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</si>
  <si>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</si>
  <si>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</si>
  <si>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</si>
  <si>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</si>
  <si>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</si>
  <si>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</si>
  <si>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</si>
  <si>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</si>
  <si>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</si>
  <si>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</si>
  <si>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</si>
  <si>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</si>
  <si>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</si>
  <si>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</si>
  <si>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</si>
  <si>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</si>
  <si>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</si>
  <si>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</si>
  <si>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</si>
  <si>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</si>
  <si>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</si>
  <si>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</si>
  <si>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</si>
  <si>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</si>
  <si>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</si>
  <si>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</si>
  <si>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</si>
  <si>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</si>
  <si>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</si>
  <si>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</si>
  <si>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</si>
  <si>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</si>
  <si>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</si>
  <si>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</si>
  <si>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</si>
  <si>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</si>
  <si>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</si>
  <si>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</si>
  <si>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</si>
  <si>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</si>
  <si>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</si>
  <si>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</si>
  <si>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</si>
  <si>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</si>
  <si>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</si>
  <si>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</si>
  <si>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</si>
  <si>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</si>
  <si>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</si>
  <si>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</si>
  <si>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</si>
  <si>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</si>
  <si>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</si>
  <si>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</si>
  <si>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</si>
  <si>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</si>
  <si>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</si>
  <si>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</si>
  <si>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</si>
  <si>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</si>
  <si>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</si>
  <si>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</si>
  <si>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</si>
  <si>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</si>
  <si>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</si>
  <si>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</si>
  <si>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</si>
  <si>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</si>
  <si>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</si>
  <si>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</si>
  <si>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</si>
  <si>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</si>
  <si>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</si>
  <si>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</si>
  <si>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</si>
  <si>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</si>
  <si>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</si>
  <si>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</si>
  <si>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</si>
  <si>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</si>
  <si>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</si>
  <si>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</si>
  <si>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</si>
  <si>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</si>
  <si>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</si>
  <si>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</si>
  <si>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</si>
  <si>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</si>
  <si>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</si>
  <si>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</si>
  <si>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</si>
  <si>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</si>
  <si>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</si>
  <si>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</si>
  <si>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</si>
  <si>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</si>
  <si>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</si>
  <si>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</si>
  <si>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</si>
  <si>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</si>
  <si>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</si>
  <si>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</si>
  <si>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</si>
  <si>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</si>
  <si>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</si>
  <si>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</si>
  <si>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</si>
  <si>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</si>
  <si>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</si>
  <si>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</si>
  <si>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</si>
  <si>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</si>
  <si>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</si>
  <si>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</si>
  <si>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</si>
  <si>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</si>
  <si>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</si>
  <si>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</si>
  <si>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</si>
  <si>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</si>
  <si>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</si>
  <si>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</si>
  <si>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</si>
  <si>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</si>
  <si>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</si>
  <si>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</si>
  <si>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</si>
  <si>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</si>
  <si>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</si>
  <si>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</si>
  <si>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</si>
  <si>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</si>
  <si>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</si>
  <si>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</si>
  <si>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</si>
  <si>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</si>
  <si>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</si>
  <si>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</si>
  <si>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</si>
  <si>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</si>
  <si>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</si>
  <si>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</si>
  <si>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</si>
  <si>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</si>
  <si>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</si>
  <si>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</si>
  <si>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</si>
  <si>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</si>
  <si>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</si>
  <si>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</si>
  <si>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</si>
  <si>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</si>
  <si>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</si>
  <si>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</si>
  <si>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</si>
  <si>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</si>
  <si>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</si>
  <si>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</si>
  <si>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</si>
  <si>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</si>
  <si>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</si>
  <si>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</si>
  <si>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</si>
  <si>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</si>
  <si>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</si>
  <si>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</si>
  <si>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</si>
  <si>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</si>
  <si>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</si>
  <si>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</si>
  <si>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</si>
  <si>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</si>
  <si>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</si>
  <si>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</si>
  <si>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</si>
  <si>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</si>
  <si>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</si>
  <si>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</si>
  <si>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</si>
  <si>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</si>
  <si>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</si>
  <si>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</si>
  <si>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</si>
  <si>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</si>
  <si>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</si>
  <si>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</si>
  <si>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</si>
  <si>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</si>
  <si>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</si>
  <si>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</si>
  <si>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</si>
  <si>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</si>
  <si>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</si>
  <si>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</si>
  <si>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</si>
  <si>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</si>
  <si>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</si>
  <si>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</si>
  <si>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</si>
  <si>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</si>
  <si>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</si>
  <si>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</si>
  <si>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</si>
  <si>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</si>
  <si>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</si>
  <si>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</si>
  <si>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</si>
  <si>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</si>
  <si>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</si>
  <si>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</si>
  <si>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</si>
  <si>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</si>
  <si>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</si>
  <si>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</si>
  <si>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</si>
  <si>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</si>
  <si>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</si>
  <si>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</si>
  <si>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</si>
  <si>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</si>
  <si>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</si>
  <si>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</si>
  <si>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</si>
  <si>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</si>
  <si>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</si>
  <si>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</si>
  <si>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</si>
  <si>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</si>
  <si>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</si>
  <si>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</si>
  <si>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</si>
  <si>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</si>
  <si>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</si>
  <si>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</si>
  <si>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</si>
  <si>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</si>
  <si>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</si>
  <si>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</si>
  <si>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</si>
  <si>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</si>
  <si>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</si>
  <si>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</si>
  <si>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</si>
  <si>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</si>
  <si>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</si>
  <si>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</si>
  <si>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</si>
  <si>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</si>
  <si>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</si>
  <si>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</si>
  <si>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</si>
  <si>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</si>
  <si>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</si>
  <si>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</si>
  <si>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</si>
  <si>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</si>
  <si>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</si>
  <si>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</si>
  <si>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</si>
  <si>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</si>
  <si>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</si>
  <si>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</si>
  <si>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</si>
  <si>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</si>
  <si>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</si>
  <si>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</si>
  <si>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</si>
  <si>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</si>
  <si>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</si>
  <si>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</si>
  <si>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</si>
  <si>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</si>
  <si>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</si>
  <si>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</si>
  <si>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</si>
  <si>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</si>
  <si>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</si>
  <si>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</si>
  <si>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</si>
  <si>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</si>
  <si>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</si>
  <si>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</si>
  <si>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</si>
  <si>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</si>
  <si>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</si>
  <si>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</si>
  <si>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</si>
  <si>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</si>
  <si>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</si>
  <si>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</si>
  <si>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</si>
  <si>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</si>
  <si>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</si>
  <si>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</si>
  <si>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</si>
  <si>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</si>
  <si>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</si>
  <si>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</si>
  <si>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</si>
  <si>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</si>
  <si>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</si>
  <si>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</si>
  <si>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</si>
  <si>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</si>
  <si>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</si>
  <si>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</si>
  <si>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</si>
  <si>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</si>
  <si>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</si>
  <si>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</si>
  <si>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</si>
  <si>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</si>
  <si>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</si>
  <si>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</si>
  <si>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</si>
  <si>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</si>
  <si>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</si>
  <si>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</si>
  <si>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</si>
  <si>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</si>
  <si>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</si>
  <si>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</si>
  <si>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</si>
  <si>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</si>
  <si>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</si>
  <si>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</si>
  <si>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</si>
  <si>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</si>
  <si>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</si>
  <si>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</si>
  <si>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</si>
  <si>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</si>
  <si>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</si>
  <si>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</si>
  <si>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</si>
  <si>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</si>
  <si>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</si>
  <si>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</si>
  <si>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</si>
  <si>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</si>
  <si>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</si>
  <si>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</si>
  <si>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</si>
  <si>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</si>
  <si>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</si>
  <si>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</si>
  <si>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</si>
  <si>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</si>
  <si>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</si>
  <si>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</si>
  <si>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</si>
  <si>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</si>
  <si>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</si>
  <si>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</si>
  <si>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</si>
  <si>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</si>
  <si>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</si>
  <si>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</si>
  <si>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</si>
  <si>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</si>
  <si>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</si>
  <si>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</si>
  <si>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</si>
  <si>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</si>
  <si>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</si>
  <si>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</si>
  <si>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</si>
  <si>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</si>
  <si>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</si>
  <si>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</si>
  <si>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</si>
  <si>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</si>
  <si>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</si>
  <si>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</si>
  <si>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</si>
  <si>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</si>
  <si>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</si>
  <si>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</si>
  <si>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</si>
  <si>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</si>
  <si>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</si>
  <si>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</si>
  <si>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</si>
  <si>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</si>
  <si>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</si>
  <si>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</si>
  <si>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</si>
  <si>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</si>
  <si>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</si>
  <si>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</si>
  <si>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</si>
  <si>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</si>
  <si>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</si>
  <si>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</si>
  <si>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</si>
  <si>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</si>
  <si>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</si>
  <si>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</si>
  <si>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</si>
  <si>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</si>
  <si>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</si>
  <si>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</si>
  <si>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</si>
  <si>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</si>
  <si>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</si>
  <si>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</si>
  <si>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</si>
  <si>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</si>
  <si>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</si>
  <si>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</si>
  <si>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</si>
  <si>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</si>
  <si>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</si>
  <si>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</si>
  <si>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</si>
  <si>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</si>
  <si>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</si>
  <si>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</si>
  <si>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</si>
  <si>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</si>
  <si>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</si>
  <si>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</si>
  <si>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</si>
  <si>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</si>
  <si>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</si>
  <si>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</si>
  <si>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</si>
  <si>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</si>
  <si>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</si>
  <si>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</si>
  <si>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</si>
  <si>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</si>
  <si>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</si>
  <si>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</si>
  <si>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</si>
  <si>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</si>
  <si>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</si>
  <si>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</si>
  <si>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</si>
  <si>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</si>
  <si>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</si>
  <si>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</si>
  <si>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</si>
  <si>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</si>
  <si>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</si>
  <si>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</si>
  <si>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</si>
  <si>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</si>
  <si>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</si>
  <si>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</si>
  <si>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</si>
  <si>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</si>
  <si>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</si>
  <si>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</si>
  <si>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</si>
  <si>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</si>
  <si>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</si>
  <si>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</si>
  <si>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</si>
  <si>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</si>
  <si>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</si>
  <si>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</si>
  <si>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</si>
  <si>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</si>
  <si>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</si>
  <si>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</si>
  <si>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</si>
  <si>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</si>
  <si>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</si>
  <si>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</si>
  <si>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</si>
  <si>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</si>
  <si>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</si>
  <si>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</si>
  <si>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</si>
  <si>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</si>
  <si>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</si>
  <si>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</si>
  <si>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</si>
  <si>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</si>
  <si>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</si>
  <si>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</si>
  <si>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</si>
  <si>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</si>
  <si>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</si>
  <si>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</si>
  <si>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</si>
  <si>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</si>
  <si>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</si>
  <si>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</si>
  <si>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</si>
  <si>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</si>
  <si>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</si>
  <si>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</si>
  <si>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</si>
  <si>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</si>
  <si>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</si>
  <si>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</si>
  <si>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</si>
  <si>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</si>
  <si>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</si>
  <si>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</si>
  <si>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</si>
  <si>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</si>
  <si>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</si>
  <si>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</si>
  <si>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</si>
  <si>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</si>
  <si>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</si>
  <si>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</si>
  <si>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</si>
  <si>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</si>
  <si>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</si>
  <si>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</si>
  <si>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</si>
  <si>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</si>
  <si>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</si>
  <si>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</si>
  <si>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</si>
  <si>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</si>
  <si>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</si>
  <si>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</si>
  <si>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</si>
  <si>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</si>
  <si>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</si>
  <si>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</si>
  <si>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</si>
  <si>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</si>
  <si>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</si>
  <si>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</si>
  <si>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</si>
  <si>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</si>
  <si>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</si>
  <si>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</si>
  <si>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</si>
  <si>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</si>
  <si>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</si>
  <si>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</si>
  <si>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</si>
  <si>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</si>
  <si>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</si>
  <si>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</si>
  <si>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</si>
  <si>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</si>
  <si>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</si>
  <si>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</si>
  <si>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</si>
  <si>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</si>
  <si>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</si>
  <si>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</si>
  <si>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</si>
  <si>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</si>
  <si>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</si>
  <si>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</si>
  <si>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</si>
  <si>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</si>
  <si>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</si>
  <si>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</si>
  <si>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</si>
  <si>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</si>
  <si>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</si>
  <si>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</si>
  <si>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</si>
  <si>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</si>
  <si>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</si>
  <si>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</si>
  <si>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</si>
  <si>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</si>
  <si>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</si>
  <si>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</si>
  <si>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</si>
  <si>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</si>
  <si>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</si>
  <si>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</si>
  <si>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</si>
  <si>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</si>
  <si>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</si>
  <si>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</si>
  <si>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</si>
  <si>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</si>
  <si>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</si>
  <si>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</si>
  <si>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</si>
  <si>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</si>
  <si>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</si>
  <si>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</si>
  <si>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</si>
  <si>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</si>
  <si>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</si>
  <si>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</si>
  <si>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</si>
  <si>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</si>
  <si>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</si>
  <si>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</si>
  <si>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</si>
  <si>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</si>
  <si>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</si>
  <si>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</si>
  <si>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</si>
  <si>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</si>
  <si>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</si>
  <si>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</si>
  <si>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</si>
  <si>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</si>
  <si>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</si>
  <si>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</si>
  <si>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</si>
  <si>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</si>
  <si>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</si>
  <si>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</si>
  <si>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</si>
  <si>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</si>
  <si>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</si>
  <si>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</si>
  <si>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</si>
  <si>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</si>
  <si>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</si>
  <si>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</si>
  <si>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</si>
  <si>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</si>
  <si>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</si>
  <si>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</si>
  <si>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</si>
  <si>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</si>
  <si>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</si>
  <si>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</si>
  <si>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</si>
  <si>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</si>
  <si>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</si>
  <si>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</si>
  <si>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</si>
  <si>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</si>
  <si>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</si>
  <si>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</si>
  <si>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</si>
  <si>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</si>
  <si>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</si>
  <si>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</si>
  <si>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</si>
  <si>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</si>
  <si>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</si>
  <si>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</si>
  <si>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</si>
  <si>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</si>
  <si>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</si>
  <si>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</si>
  <si>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</si>
  <si>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</si>
  <si>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</si>
  <si>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</si>
  <si>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</si>
  <si>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</si>
  <si>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</si>
  <si>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</si>
  <si>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</si>
  <si>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</si>
  <si>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</si>
  <si>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</si>
  <si>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</si>
  <si>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</si>
  <si>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</si>
  <si>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</si>
  <si>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</si>
  <si>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</si>
  <si>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</si>
  <si>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</si>
  <si>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</si>
  <si>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</si>
  <si>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</si>
  <si>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</si>
  <si>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</si>
  <si>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</si>
  <si>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</si>
  <si>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</si>
  <si>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</si>
  <si>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</si>
  <si>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</si>
  <si>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</si>
  <si>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</si>
  <si>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</si>
  <si>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</si>
  <si>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</si>
  <si>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</si>
  <si>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</si>
  <si>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</si>
  <si>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</si>
  <si>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</si>
  <si>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</si>
  <si>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</si>
  <si>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</si>
  <si>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</si>
  <si>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</si>
  <si>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</si>
  <si>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</si>
  <si>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</si>
  <si>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</si>
  <si>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</si>
  <si>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</si>
  <si>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</si>
  <si>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</si>
  <si>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</si>
  <si>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</si>
  <si>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</si>
  <si>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</si>
  <si>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</si>
  <si>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</si>
  <si>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</si>
  <si>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</si>
  <si>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</si>
  <si>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</si>
  <si>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</si>
  <si>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</si>
  <si>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</si>
  <si>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</si>
  <si>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</si>
  <si>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</si>
  <si>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</si>
  <si>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</si>
  <si>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</si>
  <si>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</si>
  <si>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</si>
  <si>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</si>
  <si>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</si>
  <si>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</si>
  <si>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</si>
  <si>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</si>
  <si>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</si>
  <si>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</si>
  <si>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</si>
  <si>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</si>
  <si>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</si>
  <si>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</si>
  <si>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</si>
  <si>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</si>
  <si>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</si>
  <si>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</si>
  <si>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</si>
  <si>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</si>
  <si>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</si>
  <si>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</si>
  <si>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</si>
  <si>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</si>
  <si>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</si>
  <si>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</si>
  <si>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</si>
  <si>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</si>
  <si>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</si>
  <si>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</si>
  <si>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</si>
  <si>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</si>
  <si>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</si>
  <si>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</si>
  <si>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</si>
  <si>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</si>
  <si>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</si>
  <si>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</si>
  <si>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</si>
  <si>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</si>
  <si>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</si>
  <si>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</si>
  <si>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</si>
  <si>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</si>
  <si>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</si>
  <si>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</si>
  <si>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</si>
  <si>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</si>
  <si>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</si>
  <si>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</si>
  <si>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</si>
  <si>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</si>
  <si>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</si>
  <si>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</si>
  <si>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</si>
  <si>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</si>
  <si>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</si>
  <si>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</si>
  <si>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</si>
  <si>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</si>
  <si>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</si>
  <si>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</si>
  <si>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</si>
  <si>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</si>
  <si>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</si>
  <si>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</si>
  <si>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</si>
  <si>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</si>
  <si>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</si>
  <si>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</si>
  <si>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</si>
  <si>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</si>
  <si>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</si>
  <si>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</si>
  <si>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</si>
  <si>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</si>
  <si>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</si>
  <si>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</si>
  <si>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</si>
  <si>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</si>
  <si>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</si>
  <si>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</si>
  <si>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</si>
  <si>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</si>
  <si>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</si>
  <si>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</si>
  <si>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</si>
  <si>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</si>
  <si>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</si>
  <si>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</si>
  <si>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</si>
  <si>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</si>
  <si>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</si>
  <si>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</si>
  <si>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</si>
  <si>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</si>
  <si>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</si>
  <si>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</si>
  <si>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</si>
  <si>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</si>
  <si>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</si>
  <si>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</si>
  <si>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</si>
  <si>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</si>
  <si>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</si>
  <si>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</si>
  <si>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</si>
  <si>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</si>
  <si>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</si>
  <si>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</si>
  <si>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</si>
  <si>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</si>
  <si>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</si>
  <si>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</si>
  <si>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</si>
  <si>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</si>
  <si>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</si>
  <si>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</si>
  <si>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</si>
  <si>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</si>
  <si>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</si>
  <si>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</si>
  <si>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</si>
  <si>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</si>
  <si>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</si>
  <si>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</si>
  <si>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</si>
  <si>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</si>
  <si>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</si>
  <si>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</si>
  <si>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</si>
  <si>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</si>
  <si>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</si>
  <si>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</si>
  <si>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</si>
  <si>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</si>
  <si>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</si>
  <si>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</si>
  <si>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</si>
  <si>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</si>
  <si>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</si>
  <si>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</si>
  <si>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</si>
  <si>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</si>
  <si>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</si>
  <si>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</si>
  <si>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</si>
  <si>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</si>
  <si>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</si>
  <si>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</si>
  <si>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</si>
  <si>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</si>
  <si>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</si>
  <si>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</si>
  <si>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</si>
  <si>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</si>
  <si>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</si>
  <si>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</si>
  <si>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</si>
  <si>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</si>
  <si>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</si>
  <si>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</si>
  <si>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</si>
  <si>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</si>
  <si>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</si>
  <si>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</si>
  <si>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</si>
  <si>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</si>
  <si>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</si>
  <si>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</si>
  <si>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</si>
  <si>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</si>
  <si>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</si>
  <si>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</si>
  <si>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</si>
  <si>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</si>
  <si>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</si>
  <si>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</si>
  <si>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</si>
  <si>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</si>
  <si>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</si>
  <si>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</si>
  <si>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</si>
  <si>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</si>
  <si>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</si>
  <si>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</si>
  <si>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</si>
  <si>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</si>
  <si>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</si>
  <si>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</si>
  <si>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</si>
  <si>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</si>
  <si>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</si>
  <si>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</si>
  <si>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</si>
  <si>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</si>
  <si>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</si>
  <si>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</si>
  <si>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</si>
  <si>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</si>
  <si>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</si>
  <si>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</si>
  <si>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</si>
  <si>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</si>
  <si>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</si>
  <si>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</si>
  <si>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</si>
  <si>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</si>
  <si>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</si>
  <si>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</si>
  <si>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</si>
  <si>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</si>
  <si>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</si>
  <si>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</si>
  <si>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</si>
  <si>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</si>
  <si>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</si>
  <si>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</si>
  <si>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</si>
  <si>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</si>
  <si>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</si>
  <si>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</si>
  <si>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</si>
  <si>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</si>
  <si>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</si>
  <si>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</si>
  <si>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</si>
  <si>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</si>
  <si>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</si>
  <si>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</si>
  <si>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</si>
  <si>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</si>
  <si>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</si>
  <si>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</si>
  <si>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</si>
  <si>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</si>
  <si>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</si>
  <si>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</si>
  <si>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</si>
  <si>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</si>
  <si>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</si>
  <si>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</si>
  <si>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</si>
  <si>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</si>
  <si>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</si>
  <si>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</si>
  <si>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</si>
  <si>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</si>
  <si>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</si>
  <si>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</si>
  <si>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</si>
  <si>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</si>
  <si>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</si>
  <si>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</si>
  <si>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</si>
  <si>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</si>
  <si>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</si>
  <si>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</si>
  <si>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</si>
  <si>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</si>
  <si>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</si>
  <si>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</si>
  <si>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</si>
  <si>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</si>
  <si>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</si>
  <si>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</si>
  <si>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</si>
  <si>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</si>
  <si>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</si>
  <si>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</si>
  <si>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</si>
  <si>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</si>
  <si>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</si>
  <si>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</si>
  <si>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</si>
  <si>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</si>
  <si>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</si>
  <si>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</si>
  <si>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</si>
  <si>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</si>
  <si>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</si>
  <si>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</si>
  <si>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</si>
  <si>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</si>
  <si>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</si>
  <si>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</si>
  <si>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</si>
  <si>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</si>
  <si>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</si>
  <si>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</si>
  <si>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</si>
  <si>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</si>
  <si>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</si>
  <si>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</si>
  <si>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</si>
  <si>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</si>
  <si>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</si>
  <si>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</si>
  <si>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</si>
  <si>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</si>
  <si>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</si>
  <si>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</si>
  <si>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</si>
  <si>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</si>
  <si>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</si>
  <si>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</si>
  <si>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</si>
  <si>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</si>
  <si>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</si>
  <si>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</si>
  <si>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</si>
  <si>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</si>
  <si>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</si>
  <si>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</si>
  <si>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</si>
  <si>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</si>
  <si>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</si>
  <si>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</si>
  <si>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</si>
  <si>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</si>
  <si>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</si>
  <si>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</si>
  <si>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</si>
  <si>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</si>
  <si>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</si>
  <si>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</si>
  <si>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</si>
  <si>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</si>
  <si>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</si>
  <si>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</si>
  <si>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</si>
  <si>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</si>
  <si>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</si>
  <si>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</si>
  <si>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</si>
  <si>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</si>
  <si>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</si>
  <si>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</si>
  <si>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</si>
  <si>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</si>
  <si>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</si>
  <si>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</si>
  <si>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</si>
  <si>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</si>
  <si>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</si>
  <si>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</si>
  <si>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</si>
  <si>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</si>
  <si>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</si>
  <si>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</si>
  <si>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</si>
  <si>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</si>
  <si>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</si>
  <si>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</si>
  <si>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</si>
  <si>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</si>
  <si>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</si>
  <si>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</si>
  <si>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</si>
  <si>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</si>
  <si>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</si>
  <si>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</si>
  <si>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</si>
  <si>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</si>
  <si>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</si>
  <si>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</si>
  <si>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</si>
  <si>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</si>
  <si>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</si>
  <si>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</si>
  <si>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</si>
  <si>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</si>
  <si>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</si>
  <si>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</si>
  <si>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</si>
  <si>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</si>
  <si>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</si>
  <si>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</si>
  <si>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</si>
  <si>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</si>
  <si>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</si>
  <si>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</si>
  <si>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</si>
  <si>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</si>
  <si>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</si>
  <si>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</si>
  <si>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</si>
  <si>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</si>
  <si>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</si>
  <si>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</si>
  <si>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</si>
  <si>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</si>
  <si>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</si>
  <si>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</si>
  <si>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</si>
  <si>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</si>
  <si>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</si>
  <si>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</si>
  <si>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</si>
  <si>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</si>
  <si>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</si>
  <si>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</si>
  <si>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</si>
  <si>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</si>
  <si>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</si>
  <si>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</si>
  <si>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</si>
  <si>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</si>
  <si>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</si>
  <si>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</si>
  <si>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</si>
  <si>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</si>
  <si>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</si>
  <si>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</si>
  <si>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</si>
  <si>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</si>
  <si>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</si>
  <si>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</si>
  <si>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</si>
  <si>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</si>
  <si>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</si>
  <si>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</si>
  <si>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</si>
  <si>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</si>
  <si>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</si>
  <si>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</si>
  <si>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</si>
  <si>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</si>
  <si>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</si>
  <si>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</si>
  <si>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</si>
  <si>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</si>
  <si>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</si>
  <si>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</si>
  <si>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</si>
  <si>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</si>
  <si>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</si>
  <si>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</si>
  <si>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</si>
  <si>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</si>
  <si>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</si>
  <si>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</si>
  <si>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</si>
  <si>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</si>
  <si>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</si>
  <si>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</si>
  <si>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</si>
  <si>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</si>
  <si>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</si>
  <si>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</si>
  <si>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</si>
  <si>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</si>
  <si>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</si>
  <si>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</si>
  <si>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</si>
  <si>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</si>
  <si>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</si>
  <si>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</si>
  <si>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</si>
  <si>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</si>
  <si>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</si>
  <si>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</si>
  <si>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</si>
  <si>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</si>
  <si>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</si>
  <si>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</si>
  <si>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</si>
  <si>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</si>
  <si>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</si>
  <si>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</si>
  <si>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</si>
  <si>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</si>
  <si>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</si>
  <si>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</si>
  <si>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</si>
  <si>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</si>
  <si>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</si>
  <si>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</si>
  <si>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</si>
  <si>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</si>
  <si>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</si>
  <si>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</si>
  <si>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</si>
  <si>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</si>
  <si>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</si>
  <si>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</si>
  <si>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</si>
  <si>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</si>
  <si>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</si>
  <si>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</si>
  <si>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</si>
  <si>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</si>
  <si>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</si>
  <si>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</si>
  <si>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</si>
  <si>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</si>
  <si>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</si>
  <si>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</si>
  <si>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</si>
  <si>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</si>
  <si>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</si>
  <si>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</si>
  <si>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</si>
  <si>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</si>
  <si>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</si>
  <si>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</si>
  <si>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</si>
  <si>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</si>
  <si>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</si>
  <si>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</si>
  <si>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</si>
  <si>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</si>
  <si>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</si>
  <si>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</si>
  <si>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</si>
  <si>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</si>
  <si>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</si>
  <si>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</si>
  <si>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</si>
  <si>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</si>
  <si>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</si>
  <si>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</si>
  <si>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</si>
  <si>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</si>
  <si>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</si>
  <si>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</si>
  <si>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</si>
  <si>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</si>
  <si>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</si>
  <si>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</si>
  <si>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</si>
  <si>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</si>
  <si>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</si>
  <si>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</si>
  <si>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</si>
  <si>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</si>
  <si>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</si>
  <si>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</si>
  <si>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</si>
  <si>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</si>
  <si>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</si>
  <si>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</si>
  <si>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</si>
  <si>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</si>
  <si>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</si>
  <si>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</si>
  <si>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</si>
  <si>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</si>
  <si>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</si>
  <si>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</si>
  <si>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</si>
  <si>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</si>
  <si>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</si>
  <si>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</si>
  <si>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</si>
  <si>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</si>
  <si>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</si>
  <si>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</si>
  <si>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</si>
  <si>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</si>
  <si>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</si>
  <si>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</si>
  <si>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</si>
  <si>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</si>
  <si>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</si>
  <si>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</si>
  <si>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</si>
  <si>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</si>
  <si>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</si>
  <si>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</si>
  <si>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</si>
  <si>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</si>
  <si>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</si>
  <si>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</si>
  <si>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</si>
  <si>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</si>
  <si>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</si>
  <si>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</si>
  <si>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</si>
  <si>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</si>
  <si>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</si>
  <si>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</si>
  <si>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</si>
  <si>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</si>
  <si>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</si>
  <si>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</si>
  <si>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</si>
  <si>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</si>
  <si>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</si>
  <si>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</si>
  <si>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</si>
  <si>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</si>
  <si>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</si>
  <si>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</si>
  <si>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</si>
  <si>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</si>
  <si>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</si>
  <si>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</si>
  <si>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</si>
  <si>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</si>
  <si>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</si>
  <si>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</si>
  <si>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</si>
  <si>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</si>
  <si>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</si>
  <si>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</si>
  <si>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</si>
  <si>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</si>
  <si>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</si>
  <si>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</si>
  <si>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</si>
  <si>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</si>
  <si>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</si>
  <si>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</si>
  <si>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</si>
  <si>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</si>
  <si>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</si>
  <si>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</si>
  <si>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</si>
  <si>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</si>
  <si>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</si>
  <si>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</si>
  <si>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</si>
  <si>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</si>
  <si>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</si>
  <si>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</si>
  <si>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</si>
  <si>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</si>
  <si>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</si>
  <si>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</si>
  <si>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</si>
  <si>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</si>
  <si>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</si>
  <si>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</si>
  <si>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</si>
  <si>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</si>
  <si>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</si>
  <si>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</si>
  <si>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</si>
  <si>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</si>
  <si>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</si>
  <si>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</si>
  <si>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</si>
  <si>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</si>
  <si>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</si>
  <si>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</si>
  <si>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</si>
  <si>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</si>
  <si>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</si>
  <si>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</si>
  <si>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</si>
  <si>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</si>
  <si>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</si>
  <si>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</si>
  <si>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</si>
  <si>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</si>
  <si>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</si>
  <si>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</si>
  <si>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</si>
  <si>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</si>
  <si>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</si>
  <si>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</si>
  <si>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</si>
  <si>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</si>
  <si>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</si>
  <si>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</si>
  <si>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</si>
  <si>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</si>
  <si>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</si>
  <si>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</si>
  <si>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</si>
  <si>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</si>
  <si>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</si>
  <si>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</si>
  <si>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</si>
  <si>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</si>
  <si>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</si>
  <si>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</si>
  <si>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</si>
  <si>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</si>
  <si>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</si>
  <si>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</si>
  <si>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</si>
  <si>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</si>
  <si>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</si>
  <si>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</si>
  <si>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</si>
  <si>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</si>
  <si>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</si>
  <si>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</si>
  <si>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</si>
  <si>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</si>
  <si>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</si>
  <si>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</si>
  <si>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</si>
  <si>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</si>
  <si>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</si>
  <si>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</si>
  <si>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</si>
  <si>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</si>
  <si>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</si>
  <si>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</si>
  <si>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</si>
  <si>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</si>
  <si>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</si>
  <si>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</si>
  <si>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</si>
  <si>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</si>
  <si>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</si>
  <si>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</si>
  <si>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</si>
  <si>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</si>
  <si>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</si>
  <si>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</si>
  <si>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</si>
  <si>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</si>
  <si>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</si>
  <si>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</si>
  <si>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</si>
  <si>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</si>
  <si>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</si>
  <si>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</si>
  <si>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</si>
  <si>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</si>
  <si>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</si>
  <si>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</si>
  <si>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</si>
  <si>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</si>
  <si>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</si>
  <si>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</si>
  <si>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</si>
  <si>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</si>
  <si>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</si>
  <si>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</si>
  <si>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</si>
  <si>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</si>
  <si>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</si>
  <si>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</si>
  <si>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</si>
  <si>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</si>
  <si>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</si>
  <si>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</si>
  <si>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</si>
  <si>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</si>
  <si>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</si>
  <si>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</si>
  <si>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</si>
  <si>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</si>
  <si>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</si>
  <si>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</si>
  <si>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</si>
  <si>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</si>
  <si>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</si>
  <si>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</si>
  <si>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</si>
  <si>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</si>
  <si>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</si>
  <si>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</si>
  <si>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</si>
  <si>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</si>
  <si>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</si>
  <si>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</si>
  <si>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</si>
  <si>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</si>
  <si>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</si>
  <si>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</si>
  <si>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</si>
  <si>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</si>
  <si>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</si>
  <si>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</si>
  <si>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</si>
  <si>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</si>
  <si>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</si>
  <si>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</si>
  <si>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</si>
  <si>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</si>
  <si>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</si>
  <si>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</si>
  <si>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</si>
  <si>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</si>
  <si>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</si>
  <si>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</si>
  <si>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</si>
  <si>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</si>
  <si>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</si>
  <si>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</si>
  <si>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</si>
  <si>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</si>
  <si>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</si>
  <si>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</si>
  <si>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</si>
  <si>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</si>
  <si>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</si>
  <si>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</si>
  <si>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</si>
  <si>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</si>
  <si>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</si>
  <si>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</si>
  <si>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</si>
  <si>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</si>
  <si>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</si>
  <si>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</si>
  <si>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</si>
  <si>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</si>
  <si>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</si>
  <si>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</si>
  <si>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</si>
  <si>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</si>
  <si>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</si>
  <si>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</si>
  <si>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</si>
  <si>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</si>
  <si>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</si>
  <si>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</si>
  <si>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</si>
  <si>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</si>
  <si>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</si>
  <si>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</si>
  <si>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</si>
  <si>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</si>
  <si>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</si>
  <si>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</si>
  <si>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</si>
  <si>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</si>
  <si>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</si>
  <si>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</si>
  <si>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</si>
  <si>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</si>
  <si>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</si>
  <si>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</si>
  <si>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</si>
  <si>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</si>
  <si>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</si>
  <si>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</si>
  <si>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</si>
  <si>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</si>
  <si>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</si>
  <si>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</si>
  <si>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</si>
  <si>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</si>
  <si>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</si>
  <si>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</si>
  <si>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</si>
  <si>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</si>
  <si>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</si>
  <si>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</si>
  <si>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</si>
  <si>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</si>
  <si>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</si>
  <si>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</si>
  <si>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</si>
  <si>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</si>
  <si>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</si>
  <si>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</si>
  <si>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</si>
  <si>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</si>
  <si>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</si>
  <si>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</si>
  <si>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</si>
  <si>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</si>
  <si>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</si>
  <si>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</si>
  <si>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</si>
  <si>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</si>
  <si>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</si>
  <si>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</si>
  <si>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</si>
  <si>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</si>
  <si>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</si>
  <si>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</si>
  <si>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</si>
  <si>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</si>
  <si>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</si>
  <si>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</si>
  <si>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</si>
  <si>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</si>
  <si>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</si>
  <si>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</si>
  <si>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</si>
  <si>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</si>
  <si>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</si>
  <si>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</si>
  <si>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</si>
  <si>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</si>
  <si>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</si>
  <si>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</si>
  <si>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</si>
  <si>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</si>
  <si>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</si>
  <si>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</si>
  <si>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</si>
  <si>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</si>
  <si>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</si>
  <si>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</si>
  <si>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</si>
  <si>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</si>
  <si>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</si>
  <si>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</si>
  <si>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</si>
  <si>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</si>
  <si>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</si>
  <si>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</si>
  <si>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</si>
  <si>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</si>
  <si>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</si>
  <si>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</si>
  <si>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</si>
  <si>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</si>
  <si>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</si>
  <si>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</si>
  <si>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</si>
  <si>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</si>
  <si>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</si>
  <si>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</si>
  <si>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</si>
  <si>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</si>
  <si>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</si>
  <si>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</si>
  <si>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</si>
  <si>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</si>
  <si>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</si>
  <si>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</si>
  <si>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</si>
  <si>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</si>
  <si>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</si>
  <si>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</si>
  <si>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</si>
  <si>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</si>
  <si>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</si>
  <si>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</si>
  <si>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</si>
  <si>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</si>
  <si>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</si>
  <si>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</si>
  <si>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</si>
  <si>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</si>
  <si>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</si>
  <si>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</si>
  <si>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</si>
  <si>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</si>
  <si>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</si>
  <si>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</si>
  <si>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</si>
  <si>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</si>
  <si>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</si>
  <si>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</si>
  <si>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</si>
  <si>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</si>
  <si>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</si>
  <si>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</si>
  <si>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</si>
  <si>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</si>
  <si>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</si>
  <si>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</si>
  <si>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</si>
  <si>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</si>
  <si>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</si>
  <si>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</si>
  <si>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</si>
  <si>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</si>
  <si>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</si>
  <si>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</si>
  <si>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</si>
  <si>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</si>
  <si>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</si>
  <si>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</si>
  <si>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</si>
  <si>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</si>
  <si>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</si>
  <si>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</si>
  <si>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</si>
  <si>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</si>
  <si>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</si>
  <si>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</si>
  <si>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</si>
  <si>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</si>
  <si>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</si>
  <si>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</si>
  <si>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</si>
  <si>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</si>
  <si>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</si>
  <si>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</si>
  <si>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</si>
  <si>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</si>
  <si>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</si>
  <si>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</si>
  <si>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</si>
  <si>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</si>
  <si>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</si>
  <si>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</si>
  <si>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</si>
  <si>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</si>
  <si>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</si>
  <si>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</si>
  <si>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</si>
  <si>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</si>
  <si>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</si>
  <si>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</si>
  <si>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</si>
  <si>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</si>
  <si>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</si>
  <si>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</si>
  <si>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</si>
  <si>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</si>
  <si>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</si>
  <si>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</si>
  <si>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</si>
  <si>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</si>
  <si>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</si>
  <si>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</si>
  <si>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</si>
  <si>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</si>
  <si>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</si>
  <si>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</si>
  <si>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</si>
  <si>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</si>
  <si>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</si>
  <si>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</si>
  <si>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</si>
  <si>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</si>
  <si>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</si>
  <si>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</si>
  <si>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</si>
  <si>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</si>
  <si>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</si>
  <si>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</si>
  <si>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</si>
  <si>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</si>
  <si>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</si>
  <si>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</si>
  <si>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</si>
  <si>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</si>
  <si>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</si>
  <si>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</si>
  <si>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</si>
  <si>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</si>
  <si>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</si>
  <si>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</si>
  <si>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</si>
  <si>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</si>
  <si>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</si>
  <si>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</si>
  <si>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</si>
  <si>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</si>
  <si>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</si>
  <si>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</si>
  <si>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</si>
  <si>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</si>
  <si>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</si>
  <si>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</si>
  <si>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</si>
  <si>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</si>
  <si>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</si>
  <si>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</si>
  <si>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</si>
  <si>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</si>
  <si>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</si>
  <si>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</si>
  <si>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</si>
  <si>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</si>
  <si>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</si>
  <si>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</si>
  <si>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</si>
  <si>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</si>
  <si>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</si>
  <si>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</si>
  <si>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</si>
  <si>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</si>
  <si>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</si>
  <si>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</si>
  <si>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</si>
  <si>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</si>
  <si>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</si>
  <si>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</si>
  <si>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</si>
  <si>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</si>
  <si>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</si>
  <si>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</si>
  <si>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</si>
  <si>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</si>
  <si>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</si>
  <si>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</si>
  <si>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</si>
  <si>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</si>
  <si>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</si>
  <si>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</si>
  <si>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</si>
  <si>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</si>
  <si>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</si>
  <si>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</si>
  <si>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</si>
  <si>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</si>
  <si>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</si>
  <si>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</si>
  <si>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</si>
  <si>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</si>
  <si>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</si>
  <si>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</si>
  <si>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</si>
  <si>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</si>
  <si>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</si>
  <si>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</si>
  <si>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</si>
  <si>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</si>
  <si>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</si>
  <si>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</si>
  <si>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</si>
  <si>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</si>
  <si>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</si>
  <si>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</si>
  <si>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</si>
  <si>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</si>
  <si>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</si>
  <si>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</si>
  <si>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</si>
  <si>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</si>
  <si>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</si>
  <si>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</si>
  <si>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</si>
  <si>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</si>
  <si>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</si>
  <si>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</si>
  <si>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</si>
  <si>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</si>
  <si>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</si>
  <si>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</si>
  <si>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</si>
  <si>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</si>
  <si>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</si>
  <si>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</si>
  <si>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</si>
  <si>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</si>
  <si>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</si>
  <si>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</si>
  <si>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</si>
  <si>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</si>
  <si>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</si>
  <si>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</si>
  <si>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</si>
  <si>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</si>
  <si>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</si>
  <si>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</si>
  <si>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</si>
  <si>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</si>
  <si>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</si>
  <si>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</si>
  <si>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</si>
  <si>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</si>
  <si>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</si>
  <si>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</si>
  <si>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</si>
  <si>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</si>
  <si>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</si>
  <si>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</si>
  <si>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</si>
  <si>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</si>
  <si>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</si>
  <si>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</si>
  <si>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</si>
  <si>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</si>
  <si>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</si>
  <si>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</si>
  <si>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</si>
  <si>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</si>
  <si>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</si>
  <si>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</si>
  <si>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</si>
  <si>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</si>
  <si>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</si>
  <si>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</si>
  <si>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</si>
  <si>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</si>
  <si>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</si>
  <si>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</si>
  <si>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</si>
  <si>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</si>
  <si>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</si>
  <si>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</si>
  <si>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</si>
  <si>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</si>
  <si>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</si>
  <si>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</si>
  <si>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</si>
  <si>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</si>
  <si>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</si>
  <si>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</si>
  <si>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</si>
  <si>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</si>
  <si>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</si>
  <si>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</si>
  <si>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</si>
  <si>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</si>
  <si>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</si>
  <si>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</si>
  <si>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</si>
  <si>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</si>
  <si>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</si>
  <si>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</si>
  <si>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</si>
  <si>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</si>
  <si>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</si>
  <si>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</si>
  <si>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</si>
  <si>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</si>
  <si>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</si>
  <si>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</si>
  <si>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</si>
  <si>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</si>
  <si>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</si>
  <si>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</si>
  <si>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</si>
  <si>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</si>
  <si>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</si>
  <si>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</si>
  <si>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</si>
  <si>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</si>
  <si>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</si>
  <si>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</si>
  <si>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</si>
  <si>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</si>
  <si>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</si>
  <si>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</si>
  <si>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</si>
  <si>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</si>
  <si>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</si>
  <si>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</si>
  <si>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</si>
  <si>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</si>
  <si>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</si>
  <si>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</si>
  <si>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</si>
  <si>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</si>
  <si>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</si>
  <si>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</si>
  <si>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</si>
  <si>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</si>
  <si>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</si>
  <si>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</si>
  <si>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</si>
  <si>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</si>
  <si>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</si>
  <si>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</si>
  <si>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</si>
  <si>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</si>
  <si>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</si>
  <si>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</si>
  <si>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</si>
  <si>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</si>
  <si>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</si>
  <si>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</si>
  <si>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</si>
  <si>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</si>
  <si>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</si>
  <si>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</si>
  <si>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</si>
  <si>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</si>
  <si>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</si>
  <si>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</si>
  <si>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</si>
  <si>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</si>
  <si>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</si>
  <si>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</si>
  <si>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</si>
  <si>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</si>
  <si>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</si>
  <si>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</si>
  <si>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</si>
  <si>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</si>
  <si>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</si>
  <si>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</si>
  <si>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</si>
  <si>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</si>
  <si>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</si>
  <si>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</si>
  <si>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</si>
  <si>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</si>
  <si>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</si>
  <si>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</si>
  <si>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</si>
  <si>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</si>
  <si>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</si>
  <si>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</si>
  <si>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</si>
  <si>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</si>
  <si>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</si>
  <si>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</si>
  <si>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</si>
  <si>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</si>
  <si>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</si>
  <si>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</si>
  <si>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</si>
  <si>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</si>
  <si>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</si>
  <si>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</si>
  <si>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</si>
  <si>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</si>
  <si>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</si>
  <si>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</si>
  <si>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</si>
  <si>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</si>
  <si>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</si>
  <si>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</si>
  <si>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</si>
  <si>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</si>
  <si>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</si>
  <si>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</si>
  <si>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</si>
  <si>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</si>
  <si>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</si>
  <si>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</si>
  <si>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</si>
  <si>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</si>
  <si>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</si>
  <si>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</si>
  <si>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</si>
  <si>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</si>
  <si>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</si>
  <si>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</si>
  <si>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</si>
  <si>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</si>
  <si>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</si>
  <si>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</si>
  <si>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</si>
  <si>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</si>
  <si>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</si>
  <si>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</si>
  <si>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</si>
  <si>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</si>
  <si>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</si>
  <si>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</si>
  <si>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</si>
  <si>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</si>
  <si>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</si>
  <si>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</si>
  <si>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</si>
  <si>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</si>
  <si>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</si>
  <si>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</si>
  <si>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</si>
  <si>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</si>
  <si>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</si>
  <si>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</si>
  <si>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</si>
  <si>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</si>
  <si>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</si>
  <si>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</si>
  <si>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</si>
  <si>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</si>
  <si>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</si>
  <si>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</si>
  <si>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</si>
  <si>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</si>
  <si>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</si>
  <si>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</si>
  <si>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</si>
  <si>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</si>
  <si>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</si>
  <si>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</si>
  <si>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</si>
  <si>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</si>
  <si>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</si>
  <si>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</si>
  <si>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</si>
  <si>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</si>
  <si>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</si>
  <si>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</si>
  <si>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</si>
  <si>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</si>
  <si>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</si>
  <si>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</si>
  <si>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</si>
  <si>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</si>
  <si>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</si>
  <si>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</si>
  <si>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</si>
  <si>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</si>
  <si>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</si>
  <si>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</si>
  <si>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</si>
  <si>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</si>
  <si>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</si>
  <si>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</si>
  <si>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</si>
  <si>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</si>
  <si>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</si>
  <si>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</si>
  <si>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</si>
  <si>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</si>
  <si>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</si>
  <si>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</si>
  <si>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</si>
  <si>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</si>
  <si>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</si>
  <si>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</si>
  <si>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</si>
  <si>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</si>
  <si>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</si>
  <si>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</si>
  <si>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</si>
  <si>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</si>
  <si>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</si>
  <si>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</si>
  <si>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</si>
  <si>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</si>
  <si>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</si>
  <si>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</si>
  <si>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</si>
  <si>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</si>
  <si>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</si>
  <si>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</si>
  <si>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</si>
  <si>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</si>
  <si>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</si>
  <si>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</si>
  <si>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</si>
  <si>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</si>
  <si>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</si>
  <si>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</si>
  <si>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</si>
  <si>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</si>
  <si>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</si>
  <si>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</si>
  <si>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</si>
  <si>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</si>
  <si>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</si>
  <si>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</si>
  <si>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</si>
  <si>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</si>
  <si>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</si>
  <si>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</si>
  <si>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</si>
  <si>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</si>
  <si>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</si>
  <si>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</si>
  <si>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</si>
  <si>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</si>
  <si>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</si>
  <si>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</si>
  <si>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</si>
  <si>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</si>
  <si>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</si>
  <si>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</si>
  <si>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</si>
  <si>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</si>
  <si>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</si>
  <si>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</si>
  <si>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</si>
  <si>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</si>
  <si>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</si>
  <si>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</si>
  <si>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</si>
  <si>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</si>
  <si>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</si>
  <si>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</si>
  <si>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</si>
  <si>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</si>
  <si>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</si>
  <si>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</si>
  <si>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</si>
  <si>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</si>
  <si>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</si>
  <si>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</si>
  <si>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</si>
  <si>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</si>
  <si>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</si>
  <si>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</si>
  <si>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</si>
  <si>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</si>
  <si>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</si>
  <si>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</si>
  <si>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</si>
  <si>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</si>
  <si>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</si>
  <si>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</si>
  <si>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</si>
  <si>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</si>
  <si>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</si>
  <si>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</si>
  <si>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</si>
  <si>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</si>
  <si>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</si>
  <si>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</si>
  <si>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</si>
  <si>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</si>
  <si>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</si>
  <si>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</si>
  <si>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</si>
  <si>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</si>
  <si>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</si>
  <si>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</si>
  <si>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</si>
  <si>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</si>
  <si>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</si>
  <si>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</si>
  <si>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</si>
  <si>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</si>
  <si>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</si>
  <si>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</si>
  <si>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</si>
  <si>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</si>
  <si>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</si>
  <si>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</si>
  <si>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</si>
  <si>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</si>
  <si>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</si>
  <si>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</si>
  <si>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</si>
  <si>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</si>
  <si>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</si>
  <si>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</si>
  <si>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</si>
  <si>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</si>
  <si>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</si>
  <si>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</si>
  <si>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</si>
  <si>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</si>
  <si>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</si>
  <si>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</si>
  <si>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</si>
  <si>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</si>
  <si>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</si>
  <si>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</si>
  <si>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</si>
  <si>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</si>
  <si>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</si>
  <si>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</si>
  <si>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</si>
  <si>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</si>
  <si>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</si>
  <si>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</si>
  <si>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</si>
  <si>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</si>
  <si>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</si>
  <si>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</si>
  <si>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</si>
  <si>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</si>
  <si>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</si>
  <si>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</si>
  <si>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</si>
  <si>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</si>
  <si>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</si>
  <si>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</si>
  <si>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</si>
  <si>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</si>
  <si>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</si>
  <si>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</si>
  <si>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</si>
  <si>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</si>
  <si>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</si>
  <si>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</si>
  <si>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</si>
  <si>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</si>
  <si>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</si>
  <si>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</si>
  <si>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</si>
  <si>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</si>
  <si>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</si>
  <si>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</si>
  <si>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</si>
  <si>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</si>
  <si>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</si>
  <si>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</si>
  <si>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</si>
  <si>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</si>
  <si>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</si>
  <si>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</si>
  <si>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</si>
  <si>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</si>
  <si>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</si>
  <si>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</si>
  <si>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</si>
  <si>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</si>
  <si>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</si>
  <si>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</si>
  <si>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</si>
  <si>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</si>
  <si>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</si>
  <si>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</si>
  <si>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</si>
  <si>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</si>
  <si>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</si>
  <si>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</si>
  <si>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</si>
  <si>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</si>
  <si>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</si>
  <si>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</si>
  <si>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</si>
  <si>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</si>
  <si>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</si>
  <si>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</si>
  <si>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</si>
  <si>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</si>
  <si>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</si>
  <si>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</si>
  <si>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</si>
  <si>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</si>
  <si>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</si>
  <si>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</si>
  <si>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</si>
  <si>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</si>
  <si>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</si>
  <si>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</si>
  <si>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</si>
  <si>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</si>
  <si>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</si>
  <si>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</si>
  <si>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</si>
  <si>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</si>
  <si>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</si>
  <si>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</si>
  <si>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</si>
  <si>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</si>
  <si>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</si>
  <si>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</si>
  <si>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</si>
  <si>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</si>
  <si>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</si>
  <si>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</si>
  <si>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</si>
  <si>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</si>
  <si>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</si>
  <si>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</si>
  <si>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</si>
  <si>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</si>
  <si>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</si>
  <si>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</si>
  <si>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</si>
  <si>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</si>
  <si>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</si>
  <si>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</si>
  <si>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</si>
  <si>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</si>
  <si>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</si>
  <si>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</si>
  <si>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</si>
  <si>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</si>
  <si>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</si>
  <si>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</si>
  <si>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</si>
  <si>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</si>
  <si>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</si>
  <si>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</si>
  <si>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</si>
  <si>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</si>
  <si>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</si>
  <si>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</si>
  <si>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</si>
  <si>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</si>
  <si>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</si>
  <si>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</si>
  <si>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</si>
  <si>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</si>
  <si>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</si>
  <si>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</si>
  <si>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</si>
  <si>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</si>
  <si>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</si>
  <si>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</si>
  <si>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</si>
  <si>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</si>
  <si>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</si>
  <si>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</si>
  <si>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</si>
  <si>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</si>
  <si>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</si>
  <si>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</si>
  <si>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</si>
  <si>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</si>
  <si>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</si>
  <si>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</si>
  <si>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</si>
  <si>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</si>
  <si>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</si>
  <si>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</si>
  <si>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</si>
  <si>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</si>
  <si>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</si>
  <si>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</si>
  <si>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</si>
  <si>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</si>
  <si>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</si>
  <si>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</si>
  <si>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</si>
  <si>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</si>
  <si>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</si>
  <si>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</si>
  <si>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</si>
  <si>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</si>
  <si>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</si>
  <si>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</si>
  <si>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</si>
  <si>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</si>
  <si>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</si>
  <si>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</si>
  <si>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</si>
  <si>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</si>
  <si>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</si>
  <si>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</si>
  <si>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</si>
  <si>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</si>
  <si>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</si>
  <si>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</si>
  <si>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</si>
  <si>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</si>
  <si>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</si>
  <si>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</si>
  <si>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</si>
  <si>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</si>
  <si>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</si>
  <si>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</si>
  <si>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</si>
  <si>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</si>
  <si>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</si>
  <si>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</si>
  <si>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</si>
  <si>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</si>
  <si>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</si>
  <si>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</si>
  <si>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</si>
  <si>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</si>
  <si>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</si>
  <si>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</si>
  <si>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</si>
  <si>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</si>
  <si>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</si>
  <si>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</si>
  <si>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</si>
  <si>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</si>
  <si>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</si>
  <si>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</si>
  <si>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</si>
  <si>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</si>
  <si>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</si>
  <si>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</si>
  <si>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</si>
  <si>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</si>
  <si>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</si>
  <si>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</si>
  <si>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</si>
  <si>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</si>
  <si>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</si>
  <si>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</si>
  <si>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</si>
  <si>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</si>
  <si>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</si>
  <si>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</si>
  <si>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</si>
  <si>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</si>
  <si>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</si>
  <si>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</si>
  <si>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</si>
  <si>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</si>
  <si>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</si>
  <si>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</si>
  <si>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</si>
  <si>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</si>
  <si>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</si>
  <si>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</si>
  <si>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</si>
  <si>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</si>
  <si>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</si>
  <si>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</si>
  <si>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</si>
  <si>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</si>
  <si>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</si>
  <si>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</si>
  <si>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</si>
  <si>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</si>
  <si>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</si>
  <si>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</si>
  <si>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</si>
  <si>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</si>
  <si>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</si>
  <si>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</si>
  <si>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</si>
  <si>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</si>
  <si>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</si>
  <si>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</si>
  <si>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</si>
  <si>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</si>
  <si>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</si>
  <si>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</si>
  <si>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</si>
  <si>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</si>
  <si>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</si>
  <si>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</si>
  <si>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</si>
  <si>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</si>
  <si>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</si>
  <si>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</si>
  <si>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</si>
  <si>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</si>
  <si>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</si>
  <si>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</si>
  <si>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</si>
  <si>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</si>
  <si>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</si>
  <si>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</si>
  <si>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</si>
  <si>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</si>
  <si>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</si>
  <si>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</si>
  <si>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</si>
  <si>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</si>
  <si>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</si>
  <si>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</si>
  <si>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</si>
  <si>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</si>
  <si>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</si>
  <si>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</si>
  <si>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</si>
  <si>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</si>
  <si>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</si>
  <si>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</si>
  <si>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</si>
  <si>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</si>
  <si>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</si>
  <si>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</si>
  <si>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</si>
  <si>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</si>
  <si>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</si>
  <si>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</si>
  <si>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</si>
  <si>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</si>
  <si>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</si>
  <si>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</si>
  <si>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</si>
  <si>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</si>
  <si>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</si>
  <si>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</si>
  <si>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</si>
  <si>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</si>
  <si>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</si>
  <si>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</si>
  <si>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</si>
  <si>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</si>
  <si>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</si>
  <si>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</si>
  <si>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</si>
  <si>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</si>
  <si>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</si>
  <si>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</si>
  <si>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</si>
  <si>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</si>
  <si>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</si>
  <si>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</si>
  <si>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</si>
  <si>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</si>
  <si>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</si>
  <si>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</si>
  <si>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</si>
  <si>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</si>
  <si>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</si>
  <si>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</si>
  <si>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</si>
  <si>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</si>
  <si>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</si>
  <si>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</si>
  <si>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</si>
  <si>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</si>
  <si>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</si>
  <si>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</si>
  <si>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</si>
  <si>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</si>
  <si>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</si>
  <si>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</si>
  <si>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</si>
  <si>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</si>
  <si>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</si>
  <si>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</si>
  <si>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</si>
  <si>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</si>
  <si>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</si>
  <si>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</si>
  <si>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</si>
  <si>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</si>
  <si>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</si>
  <si>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</si>
  <si>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</si>
  <si>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</si>
  <si>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</si>
  <si>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</si>
  <si>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</si>
  <si>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</si>
  <si>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</si>
  <si>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</si>
  <si>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</si>
  <si>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</si>
  <si>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</si>
  <si>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</si>
  <si>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</si>
  <si>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</si>
  <si>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</si>
  <si>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</si>
  <si>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</si>
  <si>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</si>
  <si>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</si>
  <si>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</si>
  <si>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</si>
  <si>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</si>
  <si>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</si>
  <si>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</si>
  <si>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</si>
  <si>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</si>
  <si>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</si>
  <si>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</si>
  <si>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</si>
  <si>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</si>
  <si>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</si>
  <si>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</si>
  <si>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</si>
  <si>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</si>
  <si>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</si>
  <si>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</si>
  <si>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</si>
  <si>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</si>
  <si>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</si>
  <si>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</si>
  <si>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</si>
  <si>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</si>
  <si>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</si>
  <si>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</si>
  <si>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</si>
  <si>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</si>
  <si>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</si>
  <si>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</si>
  <si>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</si>
  <si>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</si>
  <si>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</si>
  <si>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</si>
  <si>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</si>
  <si>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</si>
  <si>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</si>
  <si>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</si>
  <si>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</si>
  <si>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</si>
  <si>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</si>
  <si>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</si>
  <si>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</si>
  <si>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</si>
  <si>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</si>
  <si>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</si>
  <si>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</si>
  <si>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</si>
  <si>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</si>
  <si>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</si>
  <si>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</si>
  <si>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</si>
  <si>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</si>
  <si>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</si>
  <si>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</si>
  <si>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</si>
  <si>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</si>
  <si>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</si>
  <si>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</si>
  <si>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</si>
  <si>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</si>
  <si>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</si>
  <si>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</si>
  <si>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</si>
  <si>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</si>
  <si>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</si>
  <si>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</si>
  <si>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</si>
  <si>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</si>
  <si>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</si>
  <si>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</si>
  <si>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</si>
  <si>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</si>
  <si>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</si>
  <si>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</si>
  <si>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</si>
  <si>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</si>
  <si>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</si>
  <si>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</si>
  <si>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</si>
  <si>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</si>
  <si>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</si>
  <si>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</si>
  <si>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</si>
  <si>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</si>
  <si>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</si>
  <si>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</si>
  <si>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</si>
  <si>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</si>
  <si>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</si>
  <si>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</si>
  <si>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</si>
  <si>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</si>
  <si>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</si>
  <si>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</si>
  <si>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</si>
  <si>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</si>
  <si>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</si>
  <si>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</si>
  <si>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</si>
  <si>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</si>
  <si>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</si>
  <si>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</si>
  <si>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</si>
  <si>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</si>
  <si>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</si>
  <si>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</si>
  <si>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</si>
  <si>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</si>
  <si>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</si>
  <si>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</si>
  <si>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</si>
  <si>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</si>
  <si>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</si>
  <si>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</si>
  <si>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</si>
  <si>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</si>
  <si>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</si>
  <si>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</si>
  <si>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</si>
  <si>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</si>
  <si>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</si>
  <si>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</si>
  <si>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</si>
  <si>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</si>
  <si>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</si>
  <si>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</si>
  <si>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</si>
  <si>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</si>
  <si>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</si>
  <si>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</si>
  <si>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</si>
  <si>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</si>
  <si>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</si>
  <si>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</si>
  <si>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</si>
  <si>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</si>
  <si>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</si>
  <si>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</si>
  <si>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</si>
  <si>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</si>
  <si>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</si>
  <si>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</si>
  <si>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</si>
  <si>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</si>
  <si>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</si>
  <si>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</si>
  <si>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</si>
  <si>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</si>
  <si>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</si>
  <si>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</si>
  <si>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</si>
  <si>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</si>
  <si>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</si>
  <si>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</si>
  <si>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</si>
  <si>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</si>
  <si>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</si>
  <si>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</si>
  <si>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</si>
  <si>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</si>
  <si>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</si>
  <si>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</si>
  <si>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</si>
  <si>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</si>
  <si>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</si>
  <si>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</si>
  <si>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</si>
  <si>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</si>
  <si>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</si>
  <si>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</si>
  <si>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</si>
  <si>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</si>
  <si>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</si>
  <si>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</si>
  <si>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</si>
  <si>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</si>
  <si>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</si>
  <si>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</si>
  <si>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</si>
  <si>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</si>
  <si>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</si>
  <si>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</si>
  <si>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</si>
  <si>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</si>
  <si>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</si>
  <si>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</si>
  <si>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</si>
  <si>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</si>
  <si>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</si>
  <si>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</si>
  <si>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</si>
  <si>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</si>
  <si>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</si>
  <si>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</si>
  <si>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</si>
  <si>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</si>
  <si>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</si>
  <si>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</si>
  <si>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</si>
  <si>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</si>
  <si>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</si>
  <si>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</si>
  <si>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</si>
  <si>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</si>
  <si>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</si>
  <si>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</si>
  <si>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</si>
  <si>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</si>
  <si>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</si>
  <si>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</si>
  <si>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</si>
  <si>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</si>
  <si>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</si>
  <si>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</si>
  <si>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</si>
  <si>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</si>
  <si>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</si>
  <si>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</si>
  <si>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</si>
  <si>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</si>
  <si>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</si>
  <si>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</si>
  <si>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</si>
  <si>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</si>
  <si>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</si>
  <si>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</si>
  <si>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</si>
  <si>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</si>
  <si>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</si>
  <si>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</si>
  <si>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</si>
  <si>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</si>
  <si>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</si>
  <si>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</si>
  <si>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</si>
  <si>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</si>
  <si>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</si>
  <si>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</si>
  <si>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</si>
  <si>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</si>
  <si>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</si>
  <si>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</si>
  <si>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</si>
  <si>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</si>
  <si>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</si>
  <si>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</si>
  <si>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</si>
  <si>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</si>
  <si>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</si>
  <si>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</si>
  <si>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</si>
  <si>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</si>
  <si>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</si>
  <si>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</si>
  <si>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</si>
  <si>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</si>
  <si>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</si>
  <si>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</si>
  <si>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</si>
  <si>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</si>
  <si>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</si>
  <si>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</si>
  <si>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</si>
  <si>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</si>
  <si>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</si>
  <si>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</si>
  <si>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</si>
  <si>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</si>
  <si>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</si>
  <si>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</si>
  <si>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</si>
  <si>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</si>
  <si>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</si>
  <si>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</si>
  <si>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</si>
  <si>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</si>
  <si>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</si>
  <si>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</si>
  <si>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</si>
  <si>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</si>
  <si>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</si>
  <si>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</si>
  <si>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</si>
  <si>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</si>
  <si>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</si>
  <si>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</si>
  <si>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</si>
  <si>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</si>
  <si>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</si>
  <si>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</si>
  <si>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</si>
  <si>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</si>
  <si>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</si>
  <si>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</si>
  <si>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</si>
  <si>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</si>
  <si>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</si>
  <si>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</si>
  <si>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</si>
  <si>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</si>
  <si>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</si>
  <si>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</si>
  <si>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</si>
  <si>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</si>
  <si>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</si>
  <si>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</si>
  <si>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</si>
  <si>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</si>
  <si>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</si>
  <si>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</si>
  <si>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</si>
  <si>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</si>
  <si>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</si>
  <si>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</si>
  <si>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</si>
  <si>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</si>
  <si>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</si>
  <si>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</si>
  <si>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</si>
  <si>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</si>
  <si>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</si>
  <si>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</si>
  <si>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</si>
  <si>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</si>
  <si>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</si>
  <si>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</si>
  <si>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</si>
  <si>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</si>
  <si>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</si>
  <si>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</si>
  <si>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</si>
  <si>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</si>
  <si>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</si>
  <si>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</si>
  <si>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</si>
  <si>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</si>
  <si>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</si>
  <si>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</si>
  <si>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</si>
  <si>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</si>
  <si>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</si>
  <si>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</si>
  <si>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</si>
  <si>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</si>
  <si>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</si>
  <si>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</si>
  <si>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</si>
  <si>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</si>
  <si>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</si>
  <si>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</si>
  <si>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</si>
  <si>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</si>
  <si>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</si>
  <si>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</si>
  <si>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</si>
  <si>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</si>
  <si>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</si>
  <si>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</si>
  <si>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</si>
  <si>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</si>
  <si>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</si>
  <si>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</si>
  <si>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</si>
  <si>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</si>
  <si>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</si>
  <si>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</si>
  <si>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</si>
  <si>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</si>
  <si>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</si>
  <si>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</si>
  <si>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</si>
  <si>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</si>
  <si>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</si>
  <si>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</si>
  <si>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</si>
  <si>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</si>
  <si>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</si>
  <si>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</si>
  <si>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</si>
  <si>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</si>
  <si>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</si>
  <si>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</si>
  <si>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</si>
  <si>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</si>
  <si>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</si>
  <si>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</si>
  <si>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</si>
  <si>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</si>
  <si>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</si>
  <si>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</si>
  <si>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</si>
  <si>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</si>
  <si>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</si>
  <si>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</si>
  <si>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</si>
  <si>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</si>
  <si>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</si>
  <si>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</si>
  <si>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</si>
  <si>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</si>
  <si>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</si>
  <si>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</si>
  <si>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</si>
  <si>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</si>
  <si>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</si>
  <si>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</si>
  <si>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</si>
  <si>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</si>
  <si>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</si>
  <si>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</si>
  <si>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</si>
  <si>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</si>
  <si>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</si>
  <si>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</si>
  <si>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</si>
  <si>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</si>
  <si>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</si>
  <si>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</si>
  <si>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</si>
  <si>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</si>
  <si>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</si>
  <si>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</si>
  <si>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</si>
  <si>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</si>
  <si>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</si>
  <si>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</si>
  <si>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</si>
  <si>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</si>
  <si>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</si>
  <si>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</si>
  <si>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</si>
  <si>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</si>
  <si>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</si>
  <si>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</si>
  <si>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</si>
  <si>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</si>
  <si>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</si>
  <si>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</si>
  <si>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</si>
  <si>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</si>
  <si>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</si>
  <si>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</si>
  <si>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</si>
  <si>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</si>
  <si>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</si>
  <si>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</si>
  <si>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</si>
  <si>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</si>
  <si>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</si>
  <si>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</si>
  <si>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</si>
  <si>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</si>
  <si>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</si>
  <si>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</si>
  <si>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</si>
  <si>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</si>
  <si>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</si>
  <si>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</si>
  <si>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</si>
  <si>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</si>
  <si>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</si>
  <si>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</si>
  <si>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</si>
  <si>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</si>
  <si>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</si>
  <si>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</si>
  <si>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</si>
  <si>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</si>
  <si>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</si>
  <si>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</si>
  <si>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</si>
  <si>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</si>
  <si>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</si>
  <si>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</si>
  <si>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</si>
  <si>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</si>
  <si>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</si>
  <si>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</si>
  <si>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</si>
  <si>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</si>
  <si>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</si>
  <si>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</si>
  <si>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</si>
  <si>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</si>
  <si>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</si>
  <si>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</si>
  <si>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</si>
  <si>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</si>
  <si>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</si>
  <si>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</si>
  <si>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</si>
  <si>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</si>
  <si>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</si>
  <si>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</si>
  <si>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</si>
  <si>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</si>
  <si>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</si>
  <si>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</si>
  <si>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</si>
  <si>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</si>
  <si>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</si>
  <si>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</si>
  <si>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</si>
  <si>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</si>
  <si>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</si>
  <si>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</si>
  <si>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</si>
  <si>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</si>
  <si>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</si>
  <si>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</si>
  <si>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</si>
  <si>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</si>
  <si>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</si>
  <si>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</si>
  <si>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</si>
  <si>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</si>
  <si>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</si>
  <si>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</si>
  <si>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</si>
  <si>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</si>
  <si>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</si>
  <si>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</si>
  <si>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</si>
  <si>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</si>
  <si>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</si>
  <si>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</si>
  <si>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</si>
  <si>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</si>
  <si>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</si>
  <si>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</si>
  <si>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</si>
  <si>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</si>
  <si>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</si>
  <si>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</si>
  <si>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</si>
  <si>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</si>
  <si>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</si>
  <si>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</si>
  <si>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</si>
  <si>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</si>
  <si>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</si>
  <si>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</si>
  <si>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</si>
  <si>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</si>
  <si>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</si>
  <si>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</si>
  <si>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</si>
  <si>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</si>
  <si>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</si>
  <si>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</si>
  <si>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</si>
  <si>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</si>
  <si>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</si>
  <si>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</si>
  <si>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</si>
  <si>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</si>
  <si>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</si>
  <si>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</si>
  <si>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</si>
  <si>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</si>
  <si>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</si>
  <si>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</si>
  <si>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</si>
  <si>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</si>
  <si>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</si>
  <si>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</si>
  <si>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</si>
  <si>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</si>
  <si>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</si>
  <si>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</si>
  <si>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</si>
  <si>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</si>
  <si>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</si>
  <si>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</si>
  <si>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</si>
  <si>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</si>
  <si>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</si>
  <si>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</si>
  <si>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</si>
  <si>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</si>
  <si>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</si>
  <si>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</si>
  <si>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</si>
  <si>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</si>
  <si>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</si>
  <si>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</si>
  <si>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</si>
  <si>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</si>
  <si>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</si>
  <si>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</si>
  <si>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</si>
  <si>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</si>
  <si>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</si>
  <si>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</si>
  <si>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</si>
  <si>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</si>
  <si>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</si>
  <si>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</si>
  <si>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</si>
  <si>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</si>
  <si>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</si>
  <si>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</si>
  <si>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</si>
  <si>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</si>
  <si>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</si>
  <si>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</si>
  <si>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</si>
  <si>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</si>
  <si>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</si>
  <si>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</si>
  <si>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</si>
  <si>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</si>
  <si>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</si>
  <si>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</si>
  <si>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</si>
  <si>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</si>
  <si>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</si>
  <si>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</si>
  <si>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</si>
  <si>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</si>
  <si>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</si>
  <si>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</si>
  <si>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</si>
  <si>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</si>
  <si>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</si>
  <si>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</si>
  <si>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</si>
  <si>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</si>
  <si>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</si>
  <si>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</si>
  <si>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</si>
  <si>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</si>
  <si>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</si>
  <si>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</si>
  <si>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</si>
  <si>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</si>
  <si>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</si>
  <si>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</si>
  <si>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</si>
  <si>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</si>
  <si>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</si>
  <si>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</si>
  <si>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</si>
  <si>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</si>
  <si>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</si>
  <si>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</si>
  <si>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</si>
  <si>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</si>
  <si>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</si>
  <si>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</si>
  <si>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</si>
  <si>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</si>
  <si>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</si>
  <si>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</si>
  <si>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</si>
  <si>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</si>
  <si>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</si>
  <si>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</si>
  <si>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</si>
  <si>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</si>
  <si>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</si>
  <si>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</si>
  <si>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</si>
  <si>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</si>
  <si>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</si>
  <si>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</si>
  <si>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</si>
  <si>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</si>
  <si>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</si>
  <si>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</si>
  <si>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</si>
  <si>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</si>
  <si>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</si>
  <si>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</si>
  <si>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</si>
  <si>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</si>
  <si>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</si>
  <si>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</si>
  <si>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</si>
  <si>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</si>
  <si>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</si>
  <si>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</si>
  <si>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</si>
  <si>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</si>
  <si>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</si>
  <si>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</si>
  <si>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</si>
  <si>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</si>
  <si>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</si>
  <si>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</si>
  <si>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</si>
  <si>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</si>
  <si>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</si>
  <si>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</si>
  <si>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</si>
  <si>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</si>
  <si>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</si>
  <si>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</si>
  <si>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</si>
  <si>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</si>
  <si>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</si>
  <si>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</si>
  <si>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</si>
  <si>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</si>
  <si>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</si>
  <si>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</si>
  <si>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</si>
  <si>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</si>
  <si>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</si>
  <si>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</si>
  <si>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</si>
  <si>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</si>
  <si>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</si>
  <si>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</si>
  <si>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</si>
  <si>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</si>
  <si>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</si>
  <si>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</si>
  <si>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</si>
  <si>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</si>
  <si>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</si>
  <si>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</si>
  <si>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</si>
  <si>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</si>
  <si>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</si>
  <si>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</si>
  <si>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</si>
  <si>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</si>
  <si>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</si>
  <si>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</si>
  <si>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</si>
  <si>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</si>
  <si>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</si>
  <si>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</si>
  <si>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</si>
  <si>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</si>
  <si>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</si>
  <si>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</si>
  <si>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</si>
  <si>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</si>
  <si>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</si>
  <si>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</si>
  <si>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</si>
  <si>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</si>
  <si>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</si>
  <si>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</si>
  <si>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</si>
  <si>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</si>
  <si>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</si>
  <si>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</si>
  <si>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</si>
  <si>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</si>
  <si>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</si>
  <si>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</si>
  <si>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</si>
  <si>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</si>
  <si>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</si>
  <si>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</si>
  <si>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</si>
  <si>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</si>
  <si>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</si>
  <si>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</si>
  <si>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</si>
  <si>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</si>
  <si>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</si>
  <si>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</si>
  <si>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</si>
  <si>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</si>
  <si>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</si>
  <si>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</si>
  <si>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</si>
  <si>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</si>
  <si>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</si>
  <si>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</si>
  <si>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</si>
  <si>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</si>
  <si>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</si>
  <si>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</si>
  <si>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</si>
  <si>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</si>
  <si>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</si>
  <si>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</si>
  <si>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</si>
  <si>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</si>
  <si>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</si>
  <si>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</si>
  <si>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</si>
  <si>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</si>
  <si>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</si>
  <si>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</si>
  <si>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</si>
  <si>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</si>
  <si>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</si>
  <si>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</si>
  <si>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</si>
  <si>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</si>
  <si>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</si>
  <si>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</si>
  <si>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</si>
  <si>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</si>
  <si>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</si>
  <si>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</si>
  <si>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</si>
  <si>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</si>
  <si>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</si>
  <si>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</si>
  <si>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</si>
  <si>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</si>
  <si>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</si>
  <si>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</si>
  <si>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</si>
  <si>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</si>
  <si>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</si>
  <si>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 xml:space="preserve">Subcategory </t>
  </si>
  <si>
    <t>Year</t>
  </si>
  <si>
    <t>Row Labels</t>
  </si>
  <si>
    <t>Grand Total</t>
  </si>
  <si>
    <t>(All)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</si>
  <si>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</si>
  <si>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</si>
  <si>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</si>
  <si>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</si>
  <si>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</si>
  <si>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</si>
  <si>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</si>
  <si>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</si>
  <si>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</si>
  <si>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</si>
  <si>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</si>
  <si>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</si>
  <si>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</si>
  <si>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</si>
  <si>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</si>
  <si>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Total Projects</t>
  </si>
  <si>
    <t xml:space="preserve">% Succesful 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</si>
  <si>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</si>
  <si>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</si>
  <si>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</si>
  <si>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</si>
  <si>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</si>
  <si>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</si>
  <si>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</si>
  <si>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</si>
  <si>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</si>
  <si>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</si>
  <si>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</si>
  <si>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</si>
  <si>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</si>
  <si>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to More</t>
  </si>
  <si>
    <t># Successful</t>
  </si>
  <si>
    <t># Failed</t>
  </si>
  <si>
    <t>% Successful</t>
  </si>
  <si>
    <t xml:space="preserve"># Canceled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</si>
</sst>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66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Date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Theatre</a:t>
            </a:r>
            <a:r>
              <a:rPr lang="en-CA" b="1" baseline="0"/>
              <a:t> Outcome Based on Launch Date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Date 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'Theatre Outcomes by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Date 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0-4FCB-913B-1EC8D8108184}"/>
            </c:ext>
          </c:extLst>
        </c:ser>
        <c:ser>
          <c:idx val="1"/>
          <c:order val="1"/>
          <c:tx>
            <c:strRef>
              <c:f>'Theatre Outcomes by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'Theatre Outcomes by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Date 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0-4FCB-913B-1EC8D8108184}"/>
            </c:ext>
          </c:extLst>
        </c:ser>
        <c:ser>
          <c:idx val="2"/>
          <c:order val="2"/>
          <c:tx>
            <c:strRef>
              <c:f>'Theatre Outcomes by Date 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'Theatre Outcomes by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Date 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10-4FCB-913B-1EC8D810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790704"/>
        <c:axId val="689789392"/>
      </c:lineChart>
      <c:catAx>
        <c:axId val="6897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89392"/>
        <c:crosses val="autoZero"/>
        <c:auto val="1"/>
        <c:lblAlgn val="ctr"/>
        <c:lblOffset val="100"/>
        <c:noMultiLvlLbl val="0"/>
      </c:catAx>
      <c:valAx>
        <c:axId val="6897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'Outcomes Based on Goals'!$G$2:$G$13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77</c:v>
                </c:pt>
                <c:pt idx="3">
                  <c:v>43</c:v>
                </c:pt>
                <c:pt idx="4">
                  <c:v>25</c:v>
                </c:pt>
                <c:pt idx="5">
                  <c:v>75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8-441E-97F7-B2F0F7DCD1EC}"/>
            </c:ext>
          </c:extLst>
        </c:ser>
        <c:ser>
          <c:idx val="1"/>
          <c:order val="1"/>
          <c:tx>
            <c:strRef>
              <c:f>'Outcomes Based on Goals'!$I$1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Goals'!$G$2:$G$13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Goals'!$I$2:$I$13</c:f>
            </c:numRef>
          </c:val>
          <c:smooth val="0"/>
          <c:extLst>
            <c:ext xmlns:c16="http://schemas.microsoft.com/office/drawing/2014/chart" uri="{C3380CC4-5D6E-409C-BE32-E72D297353CC}">
              <c16:uniqueId val="{00000001-F938-441E-97F7-B2F0F7DCD1EC}"/>
            </c:ext>
          </c:extLst>
        </c:ser>
        <c:ser>
          <c:idx val="2"/>
          <c:order val="2"/>
          <c:tx>
            <c:strRef>
              <c:f>'Outcomes Based on Goals'!$J$1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Goals'!$G$2:$G$13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Goals'!$J$2:$J$13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23</c:v>
                </c:pt>
                <c:pt idx="3">
                  <c:v>57</c:v>
                </c:pt>
                <c:pt idx="4">
                  <c:v>75</c:v>
                </c:pt>
                <c:pt idx="5">
                  <c:v>25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8-441E-97F7-B2F0F7DCD1EC}"/>
            </c:ext>
          </c:extLst>
        </c:ser>
        <c:ser>
          <c:idx val="3"/>
          <c:order val="3"/>
          <c:tx>
            <c:strRef>
              <c:f>'Outcomes Based on Goals'!$K$1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Goals'!$G$2:$G$13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8-441E-97F7-B2F0F7D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00424"/>
        <c:axId val="835502392"/>
      </c:lineChart>
      <c:catAx>
        <c:axId val="83550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2392"/>
        <c:crosses val="autoZero"/>
        <c:auto val="1"/>
        <c:lblAlgn val="ctr"/>
        <c:lblOffset val="100"/>
        <c:noMultiLvlLbl val="0"/>
      </c:catAx>
      <c:valAx>
        <c:axId val="83550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0424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19</xdr:row>
      <xdr:rowOff>7620</xdr:rowOff>
    </xdr:from>
    <xdr:to>
      <xdr:col>5</xdr:col>
      <xdr:colOff>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4D293-2D32-474A-92AA-D3D06C8F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1828799</xdr:colOff>
      <xdr:row>14</xdr:row>
      <xdr:rowOff>23812</xdr:rowOff>
    </xdr:from>
    <xdr:to>
      <xdr:col>10</xdr:col>
      <xdr:colOff>761999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2E7E63-A834-4283-9F34-F4FE6597A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di" refreshedDate="44633.743338194443" createdVersion="7" refreshedVersion="7" minRefreshableVersion="3" recordCount="4115" xr:uid="{202F2648-55EF-4839-8703-D852225F94ED}">
  <cacheSource type="worksheet">
    <worksheetSource ref="A1:R1048576" sheet="KickStarter Data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0:00:00" maxDate="2017-03-16T00:00:00" count="1582">
        <d v="2013-02-19T00:00:00"/>
        <d v="2016-12-10T00:00:00"/>
        <d v="2013-10-14T00:00:00"/>
        <d v="2014-06-13T00:00:00"/>
        <d v="2016-04-13T00:00:00"/>
        <d v="2016-05-09T00:00:00"/>
        <d v="2013-04-30T00:00:00"/>
        <d v="2012-05-10T00:00:00"/>
        <d v="2016-06-28T00:00:00"/>
        <d v="2013-04-25T00:00:00"/>
        <d v="2016-02-15T00:00:00"/>
        <d v="2015-12-09T00:00:00"/>
        <d v="2016-05-29T00:00:00"/>
        <d v="2016-01-25T00:00:00"/>
        <d v="2015-06-02T00:00:00"/>
        <d v="2016-11-15T00:00:00"/>
        <d v="2014-04-15T00:00:00"/>
        <d v="2014-04-01T00:00:00"/>
        <d v="2016-11-30T00:00:00"/>
        <d v="2015-03-13T00:00:00"/>
        <d v="2015-07-14T00:00:00"/>
        <d v="2015-01-29T00:00:00"/>
        <d v="2016-11-03T00:00:00"/>
        <d v="2016-03-23T00:00:00"/>
        <d v="2015-10-13T00:00:00"/>
        <d v="2015-05-12T00:00:00"/>
        <d v="2014-07-15T00:00:00"/>
        <d v="2017-01-11T00:00:00"/>
        <d v="2015-03-05T00:00:00"/>
        <d v="2015-11-03T00:00:00"/>
        <d v="2014-08-22T00:00:00"/>
        <d v="2016-08-23T00:00:00"/>
        <d v="2014-07-22T00:00:00"/>
        <d v="2016-12-21T00:00:00"/>
        <d v="2016-02-23T00:00:00"/>
        <d v="2016-01-06T00:00:00"/>
        <d v="2015-03-04T00:00:00"/>
        <d v="2012-12-18T00:00:00"/>
        <d v="2016-06-27T00:00:00"/>
        <d v="2016-11-01T00:00:00"/>
        <d v="2014-09-12T00:00:00"/>
        <d v="2017-02-09T00:00:00"/>
        <d v="2013-06-25T00:00:00"/>
        <d v="2012-04-21T00:00:00"/>
        <d v="2015-11-14T00:00:00"/>
        <d v="2015-03-24T00:00:00"/>
        <d v="2016-10-18T00:00:00"/>
        <d v="2016-07-05T00:00:00"/>
        <d v="2015-09-29T00:00:00"/>
        <d v="2017-01-23T00:00:00"/>
        <d v="2016-11-02T00:00:00"/>
        <d v="2014-03-11T00:00:00"/>
        <d v="2012-02-20T00:00:00"/>
        <d v="2013-10-22T00:00:00"/>
        <d v="2016-11-17T00:00:00"/>
        <d v="2013-04-23T00:00:00"/>
        <d v="2016-05-12T00:00:00"/>
        <d v="2014-10-29T00:00:00"/>
        <d v="2014-02-04T00:00:00"/>
        <d v="2015-02-13T00:00:00"/>
        <d v="2014-06-10T00:00:00"/>
        <d v="2016-07-06T00:00:00"/>
        <d v="2015-09-16T00:00:00"/>
        <d v="2016-10-01T00:00:00"/>
        <d v="2012-08-27T00:00:00"/>
        <d v="2012-08-23T00:00:00"/>
        <d v="2016-12-24T00:00:00"/>
        <d v="2016-05-18T00:00:00"/>
        <d v="2013-10-16T00:00:00"/>
        <d v="2012-06-15T00:00:00"/>
        <d v="2016-10-08T00:00:00"/>
        <d v="2014-01-21T00:00:00"/>
        <d v="2014-01-27T00:00:00"/>
        <d v="2015-03-18T00:00:00"/>
        <d v="2015-04-22T00:00:00"/>
        <d v="2013-02-21T00:00:00"/>
        <d v="2015-03-09T00:00:00"/>
        <d v="2016-01-26T00:00:00"/>
        <d v="2011-03-22T00:00:00"/>
        <d v="2016-07-19T00:00:00"/>
        <d v="2015-09-04T00:00:00"/>
        <d v="2013-02-14T00:00:00"/>
        <d v="2014-07-08T00:00:00"/>
        <d v="2013-02-07T00:00:00"/>
        <d v="2015-06-08T00:00:00"/>
        <d v="2011-11-23T00:00:00"/>
        <d v="2016-06-09T00:00:00"/>
        <d v="2014-11-12T00:00:00"/>
        <d v="2014-11-21T00:00:00"/>
        <d v="2015-07-15T00:00:00"/>
        <d v="2016-10-26T00:00:00"/>
        <d v="2013-11-25T00:00:00"/>
        <d v="2016-04-07T00:00:00"/>
        <d v="2015-10-01T00:00:00"/>
        <d v="2015-02-14T00:00:00"/>
        <d v="2013-03-18T00:00:00"/>
        <d v="2011-09-26T00:00:00"/>
        <d v="2014-11-25T00:00:00"/>
        <d v="2013-06-20T00:00:00"/>
        <d v="2014-09-16T00:00:00"/>
        <d v="2012-10-30T00:00:00"/>
        <d v="2013-12-03T00:00:00"/>
        <d v="2016-11-18T00:00:00"/>
        <d v="2014-11-04T00:00:00"/>
        <d v="2015-04-23T00:00:00"/>
        <d v="2013-09-09T00:00:00"/>
        <d v="2016-10-21T00:00:00"/>
        <d v="2013-09-02T00:00:00"/>
        <d v="2017-02-08T00:00:00"/>
        <d v="2016-03-14T00:00:00"/>
        <d v="2015-08-03T00:00:00"/>
        <d v="2015-12-02T00:00:00"/>
        <d v="2014-10-03T00:00:00"/>
        <d v="2015-10-20T00:00:00"/>
        <d v="2014-09-17T00:00:00"/>
        <d v="2015-03-27T00:00:00"/>
        <d v="2014-12-02T00:00:00"/>
        <d v="2013-10-28T00:00:00"/>
        <d v="2014-07-23T00:00:00"/>
        <d v="2013-07-09T00:00:00"/>
        <d v="2017-01-10T00:00:00"/>
        <d v="2015-04-09T00:00:00"/>
        <d v="2011-05-19T00:00:00"/>
        <d v="2015-10-12T00:00:00"/>
        <d v="2016-11-10T00:00:00"/>
        <d v="2016-08-18T00:00:00"/>
        <d v="2014-10-28T00:00:00"/>
        <d v="2016-03-30T00:00:00"/>
        <d v="2015-11-19T00:00:00"/>
        <d v="2014-11-03T00:00:00"/>
        <d v="2015-02-09T00:00:00"/>
        <d v="2016-02-25T00:00:00"/>
        <d v="2016-11-22T00:00:00"/>
        <d v="2015-10-15T00:00:00"/>
        <d v="2015-02-18T00:00:00"/>
        <d v="2011-07-08T00:00:00"/>
        <d v="2012-05-22T00:00:00"/>
        <d v="2016-05-17T00:00:00"/>
        <d v="2014-05-19T00:00:00"/>
        <d v="2015-01-16T00:00:00"/>
        <d v="2016-06-21T00:00:00"/>
        <d v="2015-05-08T00:00:00"/>
        <d v="2016-08-30T00:00:00"/>
        <d v="2014-07-31T00:00:00"/>
        <d v="2012-09-27T00:00:00"/>
        <d v="2016-03-08T00:00:00"/>
        <d v="2014-11-08T00:00:00"/>
        <d v="2015-05-28T00:00:00"/>
        <d v="2014-06-01T00:00:00"/>
        <d v="2015-07-13T00:00:00"/>
        <d v="2014-05-24T00:00:00"/>
        <d v="2012-08-15T00:00:00"/>
        <d v="2013-01-16T00:00:00"/>
        <d v="2015-04-21T00:00:00"/>
        <d v="2015-09-28T00:00:00"/>
        <d v="2014-07-18T00:00:00"/>
        <d v="2016-05-22T00:00:00"/>
        <d v="2014-08-12T00:00:00"/>
        <d v="2012-01-25T00:00:00"/>
        <d v="2010-01-16T00:00:00"/>
        <d v="2014-10-16T00:00:00"/>
        <d v="2017-02-10T00:00:00"/>
        <d v="2014-03-27T00:00:00"/>
        <d v="2014-09-09T00:00:00"/>
        <d v="2017-02-06T00:00:00"/>
        <d v="2016-02-27T00:00:00"/>
        <d v="2015-12-23T00:00:00"/>
        <d v="2016-06-06T00:00:00"/>
        <d v="2016-09-30T00:00:00"/>
        <d v="2015-08-10T00:00:00"/>
        <d v="2016-06-10T00:00:00"/>
        <d v="2011-12-27T00:00:00"/>
        <d v="2017-01-21T00:00:00"/>
        <d v="2014-11-06T00:00:00"/>
        <d v="2015-11-26T00:00:00"/>
        <d v="2014-10-31T00:00:00"/>
        <d v="2012-09-12T00:00:00"/>
        <d v="2014-07-16T00:00:00"/>
        <d v="2015-01-28T00:00:00"/>
        <d v="2014-09-05T00:00:00"/>
        <d v="2012-06-09T00:00:00"/>
        <d v="2017-01-05T00:00:00"/>
        <d v="2016-05-03T00:00:00"/>
        <d v="2016-04-20T00:00:00"/>
        <d v="2014-04-02T00:00:00"/>
        <d v="2011-08-11T00:00:00"/>
        <d v="2015-08-18T00:00:00"/>
        <d v="2014-04-09T00:00:00"/>
        <d v="2014-04-30T00:00:00"/>
        <d v="2015-11-18T00:00:00"/>
        <d v="2014-10-24T00:00:00"/>
        <d v="2012-07-26T00:00:00"/>
        <d v="2012-04-20T00:00:00"/>
        <d v="2015-08-13T00:00:00"/>
        <d v="2016-05-13T00:00:00"/>
        <d v="2016-04-19T00:00:00"/>
        <d v="2013-09-18T00:00:00"/>
        <d v="2014-01-07T00:00:00"/>
        <d v="2016-10-04T00:00:00"/>
        <d v="2015-11-24T00:00:00"/>
        <d v="2013-04-15T00:00:00"/>
        <d v="2012-01-13T00:00:00"/>
        <d v="2015-03-31T00:00:00"/>
        <d v="2015-11-29T00:00:00"/>
        <d v="2017-02-04T00:00:00"/>
        <d v="2015-09-05T00:00:00"/>
        <d v="2015-10-05T00:00:00"/>
        <d v="2016-02-17T00:00:00"/>
        <d v="2013-09-16T00:00:00"/>
        <d v="2016-12-19T00:00:00"/>
        <d v="2015-04-17T00:00:00"/>
        <d v="2014-03-12T00:00:00"/>
        <d v="2012-02-02T00:00:00"/>
        <d v="2016-11-04T00:00:00"/>
        <d v="2013-05-30T00:00:00"/>
        <d v="2015-09-17T00:00:00"/>
        <d v="2013-02-08T00:00:00"/>
        <d v="2011-10-24T00:00:00"/>
        <d v="2014-03-06T00:00:00"/>
        <d v="2015-03-10T00:00:00"/>
        <d v="2012-03-09T00:00:00"/>
        <d v="2014-10-20T00:00:00"/>
        <d v="2016-11-28T00:00:00"/>
        <d v="2014-04-25T00:00:00"/>
        <d v="2015-06-29T00:00:00"/>
        <d v="2016-07-13T00:00:00"/>
        <d v="2013-08-20T00:00:00"/>
        <d v="2013-10-25T00:00:00"/>
        <d v="2014-08-18T00:00:00"/>
        <d v="2016-03-16T00:00:00"/>
        <d v="2016-01-18T00:00:00"/>
        <d v="2013-07-11T00:00:00"/>
        <d v="2013-05-07T00:00:00"/>
        <d v="2014-02-24T00:00:00"/>
        <d v="2013-12-04T00:00:00"/>
        <d v="2015-08-05T00:00:00"/>
        <d v="2014-08-21T00:00:00"/>
        <d v="2012-02-22T00:00:00"/>
        <d v="2014-11-20T00:00:00"/>
        <d v="2014-09-02T00:00:00"/>
        <d v="2014-06-12T00:00:00"/>
        <d v="2014-05-01T00:00:00"/>
        <d v="2016-07-23T00:00:00"/>
        <d v="2016-02-07T00:00:00"/>
        <d v="2016-11-23T00:00:00"/>
        <d v="2014-10-14T00:00:00"/>
        <d v="2016-12-07T00:00:00"/>
        <d v="2014-08-04T00:00:00"/>
        <d v="2016-01-27T00:00:00"/>
        <d v="2013-11-20T00:00:00"/>
        <d v="2013-05-29T00:00:00"/>
        <d v="2015-11-25T00:00:00"/>
        <d v="2013-11-11T00:00:00"/>
        <d v="2015-02-17T00:00:00"/>
        <d v="2015-06-24T00:00:00"/>
        <d v="2013-10-31T00:00:00"/>
        <d v="2015-07-28T00:00:00"/>
        <d v="2014-10-22T00:00:00"/>
        <d v="2014-10-27T00:00:00"/>
        <d v="2012-08-13T00:00:00"/>
        <d v="2016-10-12T00:00:00"/>
        <d v="2012-08-28T00:00:00"/>
        <d v="2015-10-14T00:00:00"/>
        <d v="2016-09-16T00:00:00"/>
        <d v="2016-05-16T00:00:00"/>
        <d v="2015-05-26T00:00:00"/>
        <d v="2016-08-04T00:00:00"/>
        <d v="2015-07-26T00:00:00"/>
        <d v="2016-04-01T00:00:00"/>
        <d v="2016-01-11T00:00:00"/>
        <d v="2014-11-17T00:00:00"/>
        <d v="2014-10-08T00:00:00"/>
        <d v="2012-10-02T00:00:00"/>
        <d v="2013-04-27T00:00:00"/>
        <d v="2015-03-03T00:00:00"/>
        <d v="2015-12-01T00:00:00"/>
        <d v="2016-09-14T00:00:00"/>
        <d v="2014-07-14T00:00:00"/>
        <d v="2016-12-01T00:00:00"/>
        <d v="2013-04-04T00:00:00"/>
        <d v="2016-06-14T00:00:00"/>
        <d v="2017-01-24T00:00:00"/>
        <d v="2015-01-07T00:00:00"/>
        <d v="2014-06-17T00:00:00"/>
        <d v="2015-04-06T00:00:00"/>
        <d v="2011-11-07T00:00:00"/>
        <d v="2014-03-21T00:00:00"/>
        <d v="2016-09-20T00:00:00"/>
        <d v="2012-04-24T00:00:00"/>
        <d v="2012-06-25T00:00:00"/>
        <d v="2015-03-15T00:00:00"/>
        <d v="2013-03-15T00:00:00"/>
        <d v="2017-01-31T00:00:00"/>
        <d v="2014-01-23T00:00:00"/>
        <d v="2013-08-01T00:00:00"/>
        <d v="2014-05-12T00:00:00"/>
        <d v="2015-05-15T00:00:00"/>
        <d v="2011-03-24T00:00:00"/>
        <d v="2014-10-06T00:00:00"/>
        <d v="2014-10-23T00:00:00"/>
        <d v="2012-07-23T00:00:00"/>
        <d v="2013-07-31T00:00:00"/>
        <d v="2014-11-13T00:00:00"/>
        <d v="2016-07-25T00:00:00"/>
        <d v="2014-06-16T00:00:00"/>
        <d v="2017-02-01T00:00:00"/>
        <d v="2016-07-22T00:00:00"/>
        <d v="2013-01-08T00:00:00"/>
        <d v="2016-09-01T00:00:00"/>
        <d v="2013-07-03T00:00:00"/>
        <d v="2014-11-05T00:00:00"/>
        <d v="2016-01-22T00:00:00"/>
        <d v="2014-06-19T00:00:00"/>
        <d v="2016-01-01T00:00:00"/>
        <d v="2014-09-27T00:00:00"/>
        <d v="2012-07-09T00:00:00"/>
        <d v="2014-07-21T00:00:00"/>
        <d v="2017-01-06T00:00:00"/>
        <d v="2016-06-13T00:00:00"/>
        <d v="2015-08-02T00:00:00"/>
        <d v="2016-09-13T00:00:00"/>
        <d v="2015-06-23T00:00:00"/>
        <d v="2014-12-07T00:00:00"/>
        <d v="2013-06-24T00:00:00"/>
        <d v="2014-10-17T00:00:00"/>
        <d v="2016-02-26T00:00:00"/>
        <d v="2016-10-25T00:00:00"/>
        <d v="2016-10-11T00:00:00"/>
        <d v="2016-06-08T00:00:00"/>
        <d v="2016-08-01T00:00:00"/>
        <d v="2015-05-11T00:00:00"/>
        <d v="2016-02-09T00:00:00"/>
        <d v="2013-12-02T00:00:00"/>
        <d v="2011-01-12T00:00:00"/>
        <d v="2012-10-11T00:00:00"/>
        <d v="2017-01-16T00:00:00"/>
        <d v="2016-07-01T00:00:00"/>
        <d v="2014-10-21T00:00:00"/>
        <d v="2012-04-18T00:00:00"/>
        <d v="2016-05-24T00:00:00"/>
        <d v="2016-11-13T00:00:00"/>
        <d v="2015-07-22T00:00:00"/>
        <d v="2015-11-23T00:00:00"/>
        <d v="2015-01-05T00:00:00"/>
        <d v="2016-11-20T00:00:00"/>
        <d v="2015-08-06T00:00:00"/>
        <d v="2012-03-30T00:00:00"/>
        <d v="2011-11-21T00:00:00"/>
        <d v="2012-11-15T00:00:00"/>
        <d v="2011-05-12T00:00:00"/>
        <d v="2016-01-19T00:00:00"/>
        <d v="2014-05-27T00:00:00"/>
        <d v="2015-08-31T00:00:00"/>
        <d v="2016-08-20T00:00:00"/>
        <d v="2013-01-24T00:00:00"/>
        <d v="2016-01-13T00:00:00"/>
        <d v="2014-08-27T00:00:00"/>
        <d v="2015-03-26T00:00:00"/>
        <d v="2011-11-18T00:00:00"/>
        <d v="2015-11-13T00:00:00"/>
        <d v="2014-04-07T00:00:00"/>
        <d v="2015-08-14T00:00:00"/>
        <d v="2015-02-15T00:00:00"/>
        <d v="2015-02-27T00:00:00"/>
        <d v="2014-11-28T00:00:00"/>
        <d v="2017-01-14T00:00:00"/>
        <d v="2012-12-21T00:00:00"/>
        <d v="2016-10-19T00:00:00"/>
        <d v="2016-01-12T00:00:00"/>
        <d v="2014-08-13T00:00:00"/>
        <d v="2014-12-20T00:00:00"/>
        <d v="2014-04-13T00:00:00"/>
        <d v="2013-09-12T00:00:00"/>
        <d v="2011-08-08T00:00:00"/>
        <d v="2016-04-05T00:00:00"/>
        <d v="2013-11-08T00:00:00"/>
        <d v="2016-09-06T00:00:00"/>
        <d v="2014-04-29T00:00:00"/>
        <d v="2015-11-05T00:00:00"/>
        <d v="2014-05-13T00:00:00"/>
        <d v="2010-10-18T00:00:00"/>
        <d v="2015-04-20T00:00:00"/>
        <d v="2010-06-28T00:00:00"/>
        <d v="2014-01-28T00:00:00"/>
        <d v="2016-10-09T00:00:00"/>
        <d v="2015-03-30T00:00:00"/>
        <d v="2012-03-19T00:00:00"/>
        <d v="2016-03-01T00:00:00"/>
        <d v="2013-06-01T00:00:00"/>
        <d v="2014-12-09T00:00:00"/>
        <d v="2012-08-14T00:00:00"/>
        <d v="2014-11-07T00:00:00"/>
        <d v="2015-09-14T00:00:00"/>
        <d v="2012-10-19T00:00:00"/>
        <d v="2014-11-01T00:00:00"/>
        <d v="2015-05-01T00:00:00"/>
        <d v="2010-12-01T00:00:00"/>
        <d v="2016-02-14T00:00:00"/>
        <d v="2016-07-08T00:00:00"/>
        <d v="2015-03-20T00:00:00"/>
        <d v="2017-02-14T00:00:00"/>
        <d v="2015-05-14T00:00:00"/>
        <d v="2011-02-13T00:00:00"/>
        <d v="2016-02-20T00:00:00"/>
        <d v="2013-03-21T00:00:00"/>
        <d v="2012-06-22T00:00:00"/>
        <d v="2015-08-19T00:00:00"/>
        <d v="2012-07-31T00:00:00"/>
        <d v="2016-05-15T00:00:00"/>
        <d v="2017-01-12T00:00:00"/>
        <d v="2015-10-02T00:00:00"/>
        <d v="2016-12-20T00:00:00"/>
        <d v="2014-08-28T00:00:00"/>
        <d v="2013-10-03T00:00:00"/>
        <d v="2016-01-31T00:00:00"/>
        <d v="2015-09-23T00:00:00"/>
        <d v="2015-05-22T00:00:00"/>
        <d v="2014-08-20T00:00:00"/>
        <d v="2015-10-19T00:00:00"/>
        <d v="2012-02-24T00:00:00"/>
        <d v="2009-09-23T00:00:00"/>
        <d v="2014-01-29T00:00:00"/>
        <d v="2015-09-18T00:00:00"/>
        <d v="2016-06-01T00:00:00"/>
        <d v="2015-10-07T00:00:00"/>
        <d v="2014-08-15T00:00:00"/>
        <d v="2017-02-03T00:00:00"/>
        <d v="2013-04-24T00:00:00"/>
        <d v="2015-06-17T00:00:00"/>
        <d v="2015-07-04T00:00:00"/>
        <d v="2010-10-29T00:00:00"/>
        <d v="2016-07-16T00:00:00"/>
        <d v="2014-09-20T00:00:00"/>
        <d v="2014-01-25T00:00:00"/>
        <d v="2014-05-30T00:00:00"/>
        <d v="2011-11-22T00:00:00"/>
        <d v="2014-08-11T00:00:00"/>
        <d v="2016-01-02T00:00:00"/>
        <d v="2011-11-15T00:00:00"/>
        <d v="2015-09-15T00:00:00"/>
        <d v="2012-05-24T00:00:00"/>
        <d v="2014-05-16T00:00:00"/>
        <d v="2013-01-02T00:00:00"/>
        <d v="2016-02-10T00:00:00"/>
        <d v="2013-02-25T00:00:00"/>
        <d v="2015-07-11T00:00:00"/>
        <d v="2014-08-10T00:00:00"/>
        <d v="2017-01-07T00:00:00"/>
        <d v="2013-08-21T00:00:00"/>
        <d v="2014-02-12T00:00:00"/>
        <d v="2013-06-13T00:00:00"/>
        <d v="2013-07-29T00:00:00"/>
        <d v="2015-10-06T00:00:00"/>
        <d v="2015-09-22T00:00:00"/>
        <d v="2015-11-07T00:00:00"/>
        <d v="2015-10-21T00:00:00"/>
        <d v="2013-11-22T00:00:00"/>
        <d v="2012-06-19T00:00:00"/>
        <d v="2010-11-05T00:00:00"/>
        <d v="2015-05-06T00:00:00"/>
        <d v="2015-02-24T00:00:00"/>
        <d v="2011-12-21T00:00:00"/>
        <d v="2015-02-08T00:00:00"/>
        <d v="2014-05-26T00:00:00"/>
        <d v="2010-07-20T00:00:00"/>
        <d v="2015-09-10T00:00:00"/>
        <d v="2013-11-05T00:00:00"/>
        <d v="2015-05-20T00:00:00"/>
        <d v="2015-01-15T00:00:00"/>
        <d v="2015-06-03T00:00:00"/>
        <d v="2016-05-14T00:00:00"/>
        <d v="2014-09-06T00:00:00"/>
        <d v="2011-01-24T00:00:00"/>
        <d v="2012-10-04T00:00:00"/>
        <d v="2014-12-17T00:00:00"/>
        <d v="2016-02-02T00:00:00"/>
        <d v="2013-05-05T00:00:00"/>
        <d v="2011-01-21T00:00:00"/>
        <d v="2012-09-06T00:00:00"/>
        <d v="2016-09-23T00:00:00"/>
        <d v="2014-03-28T00:00:00"/>
        <d v="2015-11-16T00:00:00"/>
        <d v="2016-08-25T00:00:00"/>
        <d v="2017-01-25T00:00:00"/>
        <d v="2015-09-24T00:00:00"/>
        <d v="2014-07-30T00:00:00"/>
        <d v="2014-07-17T00:00:00"/>
        <d v="2015-09-08T00:00:00"/>
        <d v="2012-01-28T00:00:00"/>
        <d v="2014-11-27T00:00:00"/>
        <d v="2014-12-16T00:00:00"/>
        <d v="2014-12-11T00:00:00"/>
        <d v="2014-12-15T00:00:00"/>
        <d v="2015-02-10T00:00:00"/>
        <d v="2014-07-06T00:00:00"/>
        <d v="2015-01-06T00:00:00"/>
        <d v="2015-07-17T00:00:00"/>
        <d v="2017-01-20T00:00:00"/>
        <d v="2014-09-08T00:00:00"/>
        <d v="2015-06-22T00:00:00"/>
        <d v="2010-06-18T00:00:00"/>
        <d v="2014-07-19T00:00:00"/>
        <d v="2017-02-13T00:00:00"/>
        <d v="2015-05-10T00:00:00"/>
        <d v="2015-02-02T00:00:00"/>
        <d v="2016-05-30T00:00:00"/>
        <d v="2016-05-04T00:00:00"/>
        <d v="2015-03-02T00:00:00"/>
        <d v="2014-07-26T00:00:00"/>
        <d v="2016-09-27T00:00:00"/>
        <d v="2012-10-10T00:00:00"/>
        <d v="2015-08-17T00:00:00"/>
        <d v="2014-09-07T00:00:00"/>
        <d v="2013-11-01T00:00:00"/>
        <d v="2010-06-03T00:00:00"/>
        <d v="2014-02-19T00:00:00"/>
        <d v="2014-04-16T00:00:00"/>
        <d v="2015-02-20T00:00:00"/>
        <d v="2011-08-31T00:00:00"/>
        <d v="2016-05-06T00:00:00"/>
        <d v="2015-06-21T00:00:00"/>
        <d v="2014-09-30T00:00:00"/>
        <d v="2013-08-07T00:00:00"/>
        <d v="2012-09-23T00:00:00"/>
        <d v="2016-09-15T00:00:00"/>
        <d v="2014-12-01T00:00:00"/>
        <d v="2012-03-22T00:00:00"/>
        <d v="2014-05-20T00:00:00"/>
        <d v="2014-03-26T00:00:00"/>
        <d v="2015-04-08T00:00:00"/>
        <d v="2010-06-01T00:00:00"/>
        <d v="2012-01-31T00:00:00"/>
        <d v="2015-09-03T00:00:00"/>
        <d v="2016-12-29T00:00:00"/>
        <d v="2010-06-06T00:00:00"/>
        <d v="2013-03-27T00:00:00"/>
        <d v="2016-05-01T00:00:00"/>
        <d v="2012-01-19T00:00:00"/>
        <d v="2013-11-26T00:00:00"/>
        <d v="2012-10-12T00:00:00"/>
        <d v="2013-03-22T00:00:00"/>
        <d v="2014-05-29T00:00:00"/>
        <d v="2016-07-02T00:00:00"/>
        <d v="2015-04-24T00:00:00"/>
        <d v="2013-09-29T00:00:00"/>
        <d v="2015-11-09T00:00:00"/>
        <d v="2012-12-14T00:00:00"/>
        <d v="2010-06-25T00:00:00"/>
        <d v="2015-08-23T00:00:00"/>
        <d v="2014-08-29T00:00:00"/>
        <d v="2013-08-16T00:00:00"/>
        <d v="2016-07-10T00:00:00"/>
        <d v="2015-04-07T00:00:00"/>
        <d v="2017-01-18T00:00:00"/>
        <d v="2016-07-18T00:00:00"/>
        <d v="2016-03-25T00:00:00"/>
        <d v="2011-03-31T00:00:00"/>
        <d v="2017-03-01T00:00:00"/>
        <d v="2015-01-24T00:00:00"/>
        <d v="2014-12-04T00:00:00"/>
        <d v="2013-01-31T00:00:00"/>
        <d v="2011-12-19T00:00:00"/>
        <d v="2015-12-03T00:00:00"/>
        <d v="2016-03-24T00:00:00"/>
        <d v="2014-03-24T00:00:00"/>
        <d v="2014-09-11T00:00:00"/>
        <d v="2012-02-09T00:00:00"/>
        <d v="2011-04-13T00:00:00"/>
        <d v="2013-12-12T00:00:00"/>
        <d v="2015-09-07T00:00:00"/>
        <d v="2014-05-17T00:00:00"/>
        <d v="2014-07-09T00:00:00"/>
        <d v="2014-10-12T00:00:00"/>
        <d v="2016-09-10T00:00:00"/>
        <d v="2012-11-20T00:00:00"/>
        <d v="2014-05-23T00:00:00"/>
        <d v="2017-03-06T00:00:00"/>
        <d v="2015-09-20T00:00:00"/>
        <d v="2010-03-29T00:00:00"/>
        <d v="2013-01-25T00:00:00"/>
        <d v="2015-12-21T00:00:00"/>
        <d v="2011-10-29T00:00:00"/>
        <d v="2015-04-15T00:00:00"/>
        <d v="2016-05-26T00:00:00"/>
        <d v="2010-03-18T00:00:00"/>
        <d v="2014-07-28T00:00:00"/>
        <d v="2016-03-04T00:00:00"/>
        <d v="2016-02-29T00:00:00"/>
        <d v="2012-04-03T00:00:00"/>
        <d v="2015-11-15T00:00:00"/>
        <d v="2011-11-05T00:00:00"/>
        <d v="2017-02-17T00:00:00"/>
        <d v="2016-11-07T00:00:00"/>
        <d v="2015-01-10T00:00:00"/>
        <d v="2015-08-27T00:00:00"/>
        <d v="2014-11-14T00:00:00"/>
        <d v="2015-04-19T00:00:00"/>
        <d v="2015-05-25T00:00:00"/>
        <d v="2011-02-14T00:00:00"/>
        <d v="2014-06-24T00:00:00"/>
        <d v="2014-06-04T00:00:00"/>
        <d v="2015-10-22T00:00:00"/>
        <d v="2017-01-01T00:00:00"/>
        <d v="2011-07-12T00:00:00"/>
        <d v="2016-10-27T00:00:00"/>
        <d v="2013-04-06T00:00:00"/>
        <d v="2013-04-17T00:00:00"/>
        <d v="2011-04-05T00:00:00"/>
        <d v="2013-01-30T00:00:00"/>
        <d v="2016-02-05T00:00:00"/>
        <d v="2013-11-13T00:00:00"/>
        <d v="2014-07-25T00:00:00"/>
        <d v="2014-06-08T00:00:00"/>
        <d v="2011-11-01T00:00:00"/>
        <d v="2015-05-18T00:00:00"/>
        <d v="2014-02-25T00:00:00"/>
        <d v="2013-01-17T00:00:00"/>
        <d v="2014-01-17T00:00:00"/>
        <d v="2011-08-10T00:00:00"/>
        <d v="2015-05-13T00:00:00"/>
        <d v="2015-03-01T00:00:00"/>
        <d v="2015-02-06T00:00:00"/>
        <d v="2012-11-13T00:00:00"/>
        <d v="2015-12-05T00:00:00"/>
        <d v="2015-07-02T00:00:00"/>
        <d v="2010-12-24T00:00:00"/>
        <d v="2013-05-23T00:00:00"/>
        <d v="2013-03-08T00:00:00"/>
        <d v="2012-05-29T00:00:00"/>
        <d v="2016-11-21T00:00:00"/>
        <d v="2015-04-29T00:00:00"/>
        <d v="2012-06-18T00:00:00"/>
        <d v="2016-11-16T00:00:00"/>
        <d v="2014-06-30T00:00:00"/>
        <d v="2012-11-10T00:00:00"/>
        <d v="2011-07-07T00:00:00"/>
        <d v="2015-05-04T00:00:00"/>
        <d v="2012-03-02T00:00:00"/>
        <d v="2012-07-24T00:00:00"/>
        <d v="2011-08-02T00:00:00"/>
        <d v="2015-04-01T00:00:00"/>
        <d v="2016-06-22T00:00:00"/>
        <d v="2013-10-10T00:00:00"/>
        <d v="2011-08-29T00:00:00"/>
        <d v="2013-07-10T00:00:00"/>
        <d v="2013-07-08T00:00:00"/>
        <d v="2014-09-23T00:00:00"/>
        <d v="2014-05-21T00:00:00"/>
        <d v="2011-04-02T00:00:00"/>
        <d v="2017-02-02T00:00:00"/>
        <d v="2010-11-23T00:00:00"/>
        <d v="2014-11-18T00:00:00"/>
        <d v="2016-04-06T00:00:00"/>
        <d v="2012-11-26T00:00:00"/>
        <d v="2012-08-22T00:00:00"/>
        <d v="2014-05-22T00:00:00"/>
        <d v="2014-05-02T00:00:00"/>
        <d v="2017-03-02T00:00:00"/>
        <d v="2012-11-30T00:00:00"/>
        <d v="2016-11-14T00:00:00"/>
        <d v="2016-12-22T00:00:00"/>
        <d v="2013-05-15T00:00:00"/>
        <d v="2016-09-07T00:00:00"/>
        <d v="2011-05-31T00:00:00"/>
        <d v="2015-12-15T00:00:00"/>
        <d v="2014-08-19T00:00:00"/>
        <d v="2013-02-11T00:00:00"/>
        <d v="2013-06-07T00:00:00"/>
        <d v="2013-05-28T00:00:00"/>
        <d v="2014-12-08T00:00:00"/>
        <d v="2015-04-03T00:00:00"/>
        <d v="2011-12-16T00:00:00"/>
        <d v="2012-03-15T00:00:00"/>
        <d v="2011-12-06T00:00:00"/>
        <d v="2011-11-03T00:00:00"/>
        <d v="2011-07-29T00:00:00"/>
        <d v="2015-06-15T00:00:00"/>
        <d v="2015-06-12T00:00:00"/>
        <d v="2014-08-05T00:00:00"/>
        <d v="2013-05-08T00:00:00"/>
        <d v="2013-10-01T00:00:00"/>
        <d v="2016-12-16T00:00:00"/>
        <d v="2016-08-29T00:00:00"/>
        <d v="2016-09-21T00:00:00"/>
        <d v="2010-09-09T00:00:00"/>
        <d v="2016-02-16T00:00:00"/>
        <d v="2015-01-20T00:00:00"/>
        <d v="2015-09-01T00:00:00"/>
        <d v="2013-05-22T00:00:00"/>
        <d v="2016-03-15T00:00:00"/>
        <d v="2016-04-27T00:00:00"/>
        <d v="2016-12-27T00:00:00"/>
        <d v="2014-07-24T00:00:00"/>
        <d v="2009-05-17T00:00:00"/>
        <d v="2016-03-02T00:00:00"/>
        <d v="2014-05-14T00:00:00"/>
        <d v="2012-03-05T00:00:00"/>
        <d v="2016-05-20T00:00:00"/>
        <d v="2015-08-12T00:00:00"/>
        <d v="2014-03-05T00:00:00"/>
        <d v="2016-02-18T00:00:00"/>
        <d v="2015-01-22T00:00:00"/>
        <d v="2015-07-09T00:00:00"/>
        <d v="2014-02-10T00:00:00"/>
        <d v="2015-09-06T00:00:00"/>
        <d v="2016-07-04T00:00:00"/>
        <d v="2015-01-14T00:00:00"/>
        <d v="2013-02-02T00:00:00"/>
        <d v="2015-04-14T00:00:00"/>
        <d v="2014-03-25T00:00:00"/>
        <d v="2011-02-11T00:00:00"/>
        <d v="2017-01-26T00:00:00"/>
        <d v="2014-06-18T00:00:00"/>
        <d v="2016-09-05T00:00:00"/>
        <d v="2015-04-02T00:00:00"/>
        <d v="2011-12-02T00:00:00"/>
        <d v="2015-05-30T00:00:00"/>
        <d v="2012-03-01T00:00:00"/>
        <d v="2012-08-25T00:00:00"/>
        <d v="2014-01-06T00:00:00"/>
        <d v="2013-06-05T00:00:00"/>
        <d v="2016-06-15T00:00:00"/>
        <d v="2014-12-12T00:00:00"/>
        <d v="2014-06-23T00:00:00"/>
        <d v="2011-07-27T00:00:00"/>
        <d v="2014-03-20T00:00:00"/>
        <d v="2013-09-26T00:00:00"/>
        <d v="2012-08-02T00:00:00"/>
        <d v="2012-04-04T00:00:00"/>
        <d v="2009-08-25T00:00:00"/>
        <d v="2010-11-20T00:00:00"/>
        <d v="2011-07-23T00:00:00"/>
        <d v="2011-10-17T00:00:00"/>
        <d v="2015-08-22T00:00:00"/>
        <d v="2015-01-12T00:00:00"/>
        <d v="2016-07-21T00:00:00"/>
        <d v="2012-02-07T00:00:00"/>
        <d v="2016-07-27T00:00:00"/>
        <d v="2015-06-16T00:00:00"/>
        <d v="2013-04-12T00:00:00"/>
        <d v="2013-02-22T00:00:00"/>
        <d v="2015-02-25T00:00:00"/>
        <d v="2016-03-28T00:00:00"/>
        <d v="2016-04-12T00:00:00"/>
        <d v="2012-04-11T00:00:00"/>
        <d v="2013-03-03T00:00:00"/>
        <d v="2012-02-28T00:00:00"/>
        <d v="2016-06-07T00:00:00"/>
        <d v="2015-06-18T00:00:00"/>
        <d v="2015-05-21T00:00:00"/>
        <d v="2014-07-01T00:00:00"/>
        <d v="2013-06-22T00:00:00"/>
        <d v="2015-02-07T00:00:00"/>
        <d v="2015-02-19T00:00:00"/>
        <d v="2015-12-29T00:00:00"/>
        <d v="2016-07-20T00:00:00"/>
        <d v="2011-06-29T00:00:00"/>
        <d v="2016-05-25T00:00:00"/>
        <d v="2014-04-24T00:00:00"/>
        <d v="2009-11-06T00:00:00"/>
        <d v="2016-06-30T00:00:00"/>
        <d v="2012-01-03T00:00:00"/>
        <d v="2017-01-27T00:00:00"/>
        <d v="2012-04-27T00:00:00"/>
        <d v="2016-09-26T00:00:00"/>
        <d v="2011-09-23T00:00:00"/>
        <d v="2015-03-19T00:00:00"/>
        <d v="2010-03-30T00:00:00"/>
        <d v="2013-09-04T00:00:00"/>
        <d v="2015-07-12T00:00:00"/>
        <d v="2016-02-01T00:00:00"/>
        <d v="2016-11-08T00:00:00"/>
        <d v="2016-05-05T00:00:00"/>
        <d v="2017-02-15T00:00:00"/>
        <d v="2015-07-08T00:00:00"/>
        <d v="2015-11-21T00:00:00"/>
        <d v="2011-07-06T00:00:00"/>
        <d v="2015-02-26T00:00:00"/>
        <d v="2010-12-19T00:00:00"/>
        <d v="2015-05-02T00:00:00"/>
        <d v="2015-10-26T00:00:00"/>
        <d v="2015-02-23T00:00:00"/>
        <d v="2012-12-04T00:00:00"/>
        <d v="2014-02-26T00:00:00"/>
        <d v="2015-10-27T00:00:00"/>
        <d v="2014-10-19T00:00:00"/>
        <d v="2015-11-30T00:00:00"/>
        <d v="2016-10-13T00:00:00"/>
        <d v="2014-06-02T00:00:00"/>
        <d v="2011-06-03T00:00:00"/>
        <d v="2015-03-21T00:00:00"/>
        <d v="2015-06-30T00:00:00"/>
        <d v="2015-10-09T00:00:00"/>
        <d v="2014-06-03T00:00:00"/>
        <d v="2016-11-29T00:00:00"/>
        <d v="2013-08-09T00:00:00"/>
        <d v="2014-09-03T00:00:00"/>
        <d v="2010-02-26T00:00:00"/>
        <d v="2010-04-06T00:00:00"/>
        <d v="2016-04-24T00:00:00"/>
        <d v="2017-01-02T00:00:00"/>
        <d v="2015-05-27T00:00:00"/>
        <d v="2011-06-24T00:00:00"/>
        <d v="2016-12-17T00:00:00"/>
        <d v="2010-10-07T00:00:00"/>
        <d v="2016-07-07T00:00:00"/>
        <d v="2016-10-03T00:00:00"/>
        <d v="2012-07-21T00:00:00"/>
        <d v="2012-06-07T00:00:00"/>
        <d v="2016-10-17T00:00:00"/>
        <d v="2016-10-05T00:00:00"/>
        <d v="2012-07-17T00:00:00"/>
        <d v="2014-07-07T00:00:00"/>
        <d v="2015-08-09T00:00:00"/>
        <d v="2013-09-25T00:00:00"/>
        <d v="2016-07-24T00:00:00"/>
        <d v="2015-11-10T00:00:00"/>
        <d v="2014-06-09T00:00:00"/>
        <d v="2015-07-16T00:00:00"/>
        <d v="2014-10-11T00:00:00"/>
        <d v="2012-12-06T00:00:00"/>
        <d v="2014-04-10T00:00:00"/>
        <d v="2013-09-07T00:00:00"/>
        <d v="2012-06-08T00:00:00"/>
        <d v="2014-10-15T00:00:00"/>
        <d v="2014-05-28T00:00:00"/>
        <d v="2016-09-19T00:00:00"/>
        <d v="2012-03-28T00:00:00"/>
        <d v="2010-08-27T00:00:00"/>
        <d v="2012-10-15T00:00:00"/>
        <d v="2010-06-14T00:00:00"/>
        <d v="2016-03-31T00:00:00"/>
        <d v="2014-08-14T00:00:00"/>
        <d v="2014-04-28T00:00:00"/>
        <d v="2014-03-18T00:00:00"/>
        <d v="2014-09-22T00:00:00"/>
        <d v="2013-12-06T00:00:00"/>
        <d v="2014-09-15T00:00:00"/>
        <d v="2016-06-05T00:00:00"/>
        <d v="2016-04-09T00:00:00"/>
        <d v="2010-12-14T00:00:00"/>
        <d v="2015-02-16T00:00:00"/>
        <d v="2013-04-11T00:00:00"/>
        <d v="2015-07-01T00:00:00"/>
        <d v="2013-04-09T00:00:00"/>
        <d v="2016-12-03T00:00:00"/>
        <d v="2014-10-09T00:00:00"/>
        <d v="2011-04-30T00:00:00"/>
        <d v="2014-03-03T00:00:00"/>
        <d v="2013-02-06T00:00:00"/>
        <d v="2017-01-03T00:00:00"/>
        <d v="2011-10-31T00:00:00"/>
        <d v="2015-01-30T00:00:00"/>
        <d v="2016-07-15T00:00:00"/>
        <d v="2016-07-30T00:00:00"/>
        <d v="2014-10-02T00:00:00"/>
        <d v="2010-03-11T00:00:00"/>
        <d v="2015-07-23T00:00:00"/>
        <d v="2014-11-10T00:00:00"/>
        <d v="2012-03-31T00:00:00"/>
        <d v="2014-11-19T00:00:00"/>
        <d v="2012-02-17T00:00:00"/>
        <d v="2015-06-27T00:00:00"/>
        <d v="2012-04-14T00:00:00"/>
        <d v="2016-07-12T00:00:00"/>
        <d v="2015-06-05T00:00:00"/>
        <d v="2013-03-11T00:00:00"/>
        <d v="2015-06-14T00:00:00"/>
        <d v="2015-08-01T00:00:00"/>
        <d v="2015-07-03T00:00:00"/>
        <d v="2015-05-17T00:00:00"/>
        <d v="2011-08-16T00:00:00"/>
        <d v="2010-10-14T00:00:00"/>
        <d v="2010-05-01T00:00:00"/>
        <d v="2013-12-20T00:00:00"/>
        <d v="2014-06-06T00:00:00"/>
        <d v="2016-11-11T00:00:00"/>
        <d v="2014-08-01T00:00:00"/>
        <d v="2015-05-31T00:00:00"/>
        <d v="2017-03-05T00:00:00"/>
        <d v="2012-05-03T00:00:00"/>
        <d v="2013-06-26T00:00:00"/>
        <d v="2016-07-17T00:00:00"/>
        <d v="2014-05-07T00:00:00"/>
        <d v="2011-07-26T00:00:00"/>
        <d v="2014-12-31T00:00:00"/>
        <d v="2016-04-23T00:00:00"/>
        <d v="2016-08-24T00:00:00"/>
        <d v="2013-03-24T00:00:00"/>
        <d v="2014-05-15T00:00:00"/>
        <d v="2014-04-23T00:00:00"/>
        <d v="2011-11-13T00:00:00"/>
        <d v="2013-02-26T00:00:00"/>
        <d v="2014-08-31T00:00:00"/>
        <d v="2016-12-30T00:00:00"/>
        <d v="2012-04-05T00:00:00"/>
        <d v="2014-12-22T00:00:00"/>
        <d v="2016-06-17T00:00:00"/>
        <d v="2016-03-18T00:00:00"/>
        <d v="2011-09-09T00:00:00"/>
        <d v="2015-09-21T00:00:00"/>
        <d v="2016-08-03T00:00:00"/>
        <d v="2010-02-04T00:00:00"/>
        <d v="2011-02-21T00:00:00"/>
        <d v="2013-04-03T00:00:00"/>
        <d v="2011-08-23T00:00:00"/>
        <d v="2013-11-27T00:00:00"/>
        <d v="2016-12-15T00:00:00"/>
        <d v="2015-01-23T00:00:00"/>
        <d v="2014-08-02T00:00:00"/>
        <d v="2014-04-18T00:00:00"/>
        <d v="2014-04-08T00:00:00"/>
        <d v="2016-05-02T00:00:00"/>
        <d v="2015-03-23T00:00:00"/>
        <d v="2014-11-11T00:00:00"/>
        <d v="2014-05-08T00:00:00"/>
        <d v="2010-02-06T00:00:00"/>
        <d v="2016-04-30T00:00:00"/>
        <d v="2013-07-28T00:00:00"/>
        <d v="2016-08-02T00:00:00"/>
        <d v="2014-06-22T00:00:00"/>
        <d v="2013-04-01T00:00:00"/>
        <d v="2014-09-21T00:00:00"/>
        <d v="2015-05-24T00:00:00"/>
        <d v="2015-10-25T00:00:00"/>
        <d v="2012-05-30T00:00:00"/>
        <d v="2016-03-09T00:00:00"/>
        <d v="2011-03-17T00:00:00"/>
        <d v="2015-02-01T00:00:00"/>
        <d v="2012-09-05T00:00:00"/>
        <d v="2016-11-19T00:00:00"/>
        <d v="2016-02-22T00:00:00"/>
        <d v="2011-06-19T00:00:00"/>
        <d v="2015-05-23T00:00:00"/>
        <d v="2013-06-27T00:00:00"/>
        <d v="2010-10-27T00:00:00"/>
        <d v="2011-04-04T00:00:00"/>
        <d v="2016-04-08T00:00:00"/>
        <d v="2012-12-31T00:00:00"/>
        <d v="2014-08-26T00:00:00"/>
        <d v="2010-08-05T00:00:00"/>
        <d v="2015-06-13T00:00:00"/>
        <d v="2015-06-10T00:00:00"/>
        <d v="2013-12-18T00:00:00"/>
        <d v="2012-02-06T00:00:00"/>
        <d v="2013-12-05T00:00:00"/>
        <d v="2014-07-10T00:00:00"/>
        <d v="2012-11-01T00:00:00"/>
        <d v="2011-07-15T00:00:00"/>
        <d v="2015-07-21T00:00:00"/>
        <d v="2012-01-18T00:00:00"/>
        <d v="2013-08-14T00:00:00"/>
        <d v="2014-10-01T00:00:00"/>
        <d v="2016-05-31T00:00:00"/>
        <d v="2011-05-26T00:00:00"/>
        <d v="2012-06-29T00:00:00"/>
        <d v="2015-12-06T00:00:00"/>
        <d v="2012-08-29T00:00:00"/>
        <d v="2016-06-03T00:00:00"/>
        <d v="2015-05-19T00:00:00"/>
        <d v="2014-08-17T00:00:00"/>
        <d v="2015-01-21T00:00:00"/>
        <d v="2016-04-25T00:00:00"/>
        <d v="2016-05-10T00:00:00"/>
        <d v="2013-11-15T00:00:00"/>
        <d v="2015-06-07T00:00:00"/>
        <d v="2011-05-28T00:00:00"/>
        <d v="2011-05-24T00:00:00"/>
        <d v="2015-05-03T00:00:00"/>
        <d v="2016-11-27T00:00:00"/>
        <d v="2016-03-29T00:00:00"/>
        <d v="2011-05-27T00:00:00"/>
        <d v="2016-06-24T00:00:00"/>
        <d v="2015-06-01T00:00:00"/>
        <d v="2016-09-09T00:00:00"/>
        <d v="2014-10-25T00:00:00"/>
        <d v="2009-07-13T00:00:00"/>
        <d v="2017-03-08T00:00:00"/>
        <d v="2011-11-14T00:00:00"/>
        <d v="2015-11-04T00:00:00"/>
        <d v="2012-10-31T00:00:00"/>
        <d v="2017-02-07T00:00:00"/>
        <d v="2015-07-07T00:00:00"/>
        <d v="2015-02-12T00:00:00"/>
        <d v="2015-02-21T00:00:00"/>
        <d v="2016-01-29T00:00:00"/>
        <d v="2015-12-22T00:00:00"/>
        <d v="2015-09-02T00:00:00"/>
        <d v="2015-07-20T00:00:00"/>
        <d v="2012-03-10T00:00:00"/>
        <d v="2015-07-24T00:00:00"/>
        <d v="2017-01-19T00:00:00"/>
        <d v="2013-06-28T00:00:00"/>
        <d v="2015-02-04T00:00:00"/>
        <d v="2016-03-07T00:00:00"/>
        <d v="2011-10-02T00:00:00"/>
        <d v="2014-05-06T00:00:00"/>
        <d v="2015-06-11T00:00:00"/>
        <d v="2011-11-11T00:00:00"/>
        <d v="2014-01-24T00:00:00"/>
        <d v="2015-05-05T00:00:00"/>
        <d v="2015-11-17T00:00:00"/>
        <d v="2014-06-25T00:00:00"/>
        <d v="2016-02-19T00:00:00"/>
        <d v="2010-10-05T00:00:00"/>
        <d v="2016-03-19T00:00:00"/>
        <d v="2013-02-28T00:00:00"/>
        <d v="2011-12-18T00:00:00"/>
        <d v="2011-02-18T00:00:00"/>
        <d v="2016-04-02T00:00:00"/>
        <d v="2016-08-08T00:00:00"/>
        <d v="2016-03-22T00:00:00"/>
        <d v="2014-10-26T00:00:00"/>
        <d v="2016-02-24T00:00:00"/>
        <d v="2011-05-02T00:00:00"/>
        <d v="2013-06-17T00:00:00"/>
        <d v="2014-06-14T00:00:00"/>
        <d v="2014-04-04T00:00:00"/>
        <d v="2014-09-19T00:00:00"/>
        <d v="2016-03-13T00:00:00"/>
        <d v="2012-11-05T00:00:00"/>
        <d v="2012-01-01T00:00:00"/>
        <d v="2012-09-08T00:00:00"/>
        <d v="2015-10-16T00:00:00"/>
        <d v="2015-03-17T00:00:00"/>
        <d v="2013-08-05T00:00:00"/>
        <d v="2017-02-19T00:00:00"/>
        <d v="2013-09-24T00:00:00"/>
        <d v="2015-06-06T00:00:00"/>
        <d v="2014-05-09T00:00:00"/>
        <d v="2014-11-22T00:00:00"/>
        <d v="2015-04-10T00:00:00"/>
        <d v="2014-07-02T00:00:00"/>
        <d v="2013-04-07T00:00:00"/>
        <d v="2010-05-12T00:00:00"/>
        <d v="2016-03-11T00:00:00"/>
        <d v="2010-05-24T00:00:00"/>
        <d v="2014-08-07T00:00:00"/>
        <d v="2016-04-29T00:00:00"/>
        <d v="2011-03-30T00:00:00"/>
        <d v="2012-07-05T00:00:00"/>
        <d v="2011-08-30T00:00:00"/>
        <d v="2015-04-30T00:00:00"/>
        <d v="2010-03-17T00:00:00"/>
        <d v="2015-10-17T00:00:00"/>
        <d v="2015-07-18T00:00:00"/>
        <d v="2015-02-05T00:00:00"/>
        <d v="2015-02-22T00:00:00"/>
        <d v="2010-09-08T00:00:00"/>
        <d v="2013-04-19T00:00:00"/>
        <d v="2013-10-23T00:00:00"/>
        <d v="2013-03-13T00:00:00"/>
        <d v="2017-03-11T00:00:00"/>
        <d v="2016-05-23T00:00:00"/>
        <d v="2013-10-08T00:00:00"/>
        <d v="2015-01-27T00:00:00"/>
        <d v="2010-12-04T00:00:00"/>
        <d v="2011-08-03T00:00:00"/>
        <d v="2016-12-28T00:00:00"/>
        <d v="2014-08-25T00:00:00"/>
        <d v="2016-07-28T00:00:00"/>
        <d v="2012-08-06T00:00:00"/>
        <d v="2016-11-06T00:00:00"/>
        <d v="2010-05-06T00:00:00"/>
        <d v="2012-05-08T00:00:00"/>
        <d v="2012-06-20T00:00:00"/>
        <d v="2017-02-22T00:00:00"/>
        <d v="2012-10-26T00:00:00"/>
        <d v="2016-06-18T00:00:00"/>
        <d v="2014-12-23T00:00:00"/>
        <d v="2016-02-03T00:00:00"/>
        <d v="2012-12-27T00:00:00"/>
        <d v="2012-04-06T00:00:00"/>
        <d v="2011-10-22T00:00:00"/>
        <d v="2012-10-23T00:00:00"/>
        <d v="2013-11-12T00:00:00"/>
        <d v="2012-01-15T00:00:00"/>
        <d v="2017-01-17T00:00:00"/>
        <d v="2014-12-03T00:00:00"/>
        <d v="2014-07-04T00:00:00"/>
        <d v="2011-12-15T00:00:00"/>
        <d v="2012-03-29T00:00:00"/>
        <d v="2011-06-01T00:00:00"/>
        <d v="2015-08-20T00:00:00"/>
        <d v="2014-07-13T00:00:00"/>
        <d v="2011-01-27T00:00:00"/>
        <d v="2015-08-25T00:00:00"/>
        <d v="2013-07-22T00:00:00"/>
        <d v="2016-12-06T00:00:00"/>
        <d v="2015-11-01T00:00:00"/>
        <d v="2014-07-05T00:00:00"/>
        <d v="2015-06-28T00:00:00"/>
        <d v="2010-03-13T00:00:00"/>
        <d v="2012-09-22T00:00:00"/>
        <d v="2012-03-06T00:00:00"/>
        <d v="2016-02-11T00:00:00"/>
        <d v="2015-09-09T00:00:00"/>
        <d v="2014-12-05T00:00:00"/>
        <d v="2011-06-09T00:00:00"/>
        <d v="2016-05-07T00:00:00"/>
        <d v="2014-09-10T00:00:00"/>
        <d v="2014-01-04T00:00:00"/>
        <d v="2013-02-15T00:00:00"/>
        <d v="2015-08-21T00:00:00"/>
        <d v="2013-06-18T00:00:00"/>
        <d v="2009-11-10T00:00:00"/>
        <d v="2014-06-20T00:00:00"/>
        <d v="2014-12-24T00:00:00"/>
        <d v="2014-02-16T00:00:00"/>
        <d v="2013-06-08T00:00:00"/>
        <d v="2015-01-13T00:00:00"/>
        <d v="2011-09-07T00:00:00"/>
        <d v="2014-04-26T00:00:00"/>
        <d v="2015-04-27T00:00:00"/>
        <d v="2016-01-03T00:00:00"/>
        <d v="2012-01-17T00:00:00"/>
        <d v="2015-07-10T00:00:00"/>
        <d v="2015-02-03T00:00:00"/>
        <d v="2012-06-14T00:00:00"/>
        <d v="2016-06-29T00:00:00"/>
        <d v="2016-08-09T00:00:00"/>
        <d v="2015-04-26T00:00:00"/>
        <d v="2016-06-25T00:00:00"/>
        <d v="2011-09-20T00:00:00"/>
        <d v="2015-12-16T00:00:00"/>
        <d v="2016-08-22T00:00:00"/>
        <d v="2013-12-30T00:00:00"/>
        <d v="2014-06-27T00:00:00"/>
        <d v="2016-12-08T00:00:00"/>
        <d v="2014-01-18T00:00:00"/>
        <d v="2016-06-20T00:00:00"/>
        <d v="2011-03-23T00:00:00"/>
        <d v="2015-08-11T00:00:00"/>
        <d v="2016-08-10T00:00:00"/>
        <d v="2011-04-25T00:00:00"/>
        <d v="2015-07-06T00:00:00"/>
        <d v="2014-07-11T00:00:00"/>
        <d v="2015-03-12T00:00:00"/>
        <d v="2016-04-22T00:00:00"/>
        <d v="2011-12-07T00:00:00"/>
        <d v="2011-11-29T00:00:00"/>
        <d v="2014-08-23T00:00:00"/>
        <d v="2013-10-17T00:00:00"/>
        <d v="2015-09-25T00:00:00"/>
        <d v="2014-12-30T00:00:00"/>
        <d v="2013-02-20T00:00:00"/>
        <d v="2014-03-17T00:00:00"/>
        <d v="2012-05-05T00:00:00"/>
        <d v="2012-05-07T00:00:00"/>
        <d v="2009-08-18T00:00:00"/>
        <d v="2015-09-26T00:00:00"/>
        <d v="2012-12-07T00:00:00"/>
        <d v="2016-12-05T00:00:00"/>
        <d v="2013-01-03T00:00:00"/>
        <d v="2011-08-06T00:00:00"/>
        <d v="2012-09-10T00:00:00"/>
        <d v="2014-04-11T00:00:00"/>
        <d v="2014-03-14T00:00:00"/>
        <d v="2014-02-22T00:00:00"/>
        <d v="2013-12-09T00:00:00"/>
        <d v="2011-09-10T00:00:00"/>
        <d v="2017-03-10T00:00:00"/>
        <d v="2016-10-06T00:00:00"/>
        <d v="2012-05-15T00:00:00"/>
        <d v="2016-07-14T00:00:00"/>
        <d v="2015-03-16T00:00:00"/>
        <d v="2010-05-26T00:00:00"/>
        <d v="2015-06-04T00:00:00"/>
        <d v="2011-05-08T00:00:00"/>
        <d v="2016-05-21T00:00:00"/>
        <d v="2015-04-11T00:00:00"/>
        <d v="2015-04-04T00:00:00"/>
        <d v="2011-09-25T00:00:00"/>
        <d v="2016-01-05T00:00:00"/>
        <d v="2013-04-26T00:00:00"/>
        <d v="2013-10-24T00:00:00"/>
        <d v="2016-03-17T00:00:00"/>
        <d v="2013-12-23T00:00:00"/>
        <d v="2013-01-27T00:00:00"/>
        <d v="2014-07-12T00:00:00"/>
        <d v="2012-09-28T00:00:00"/>
        <d v="2014-08-16T00:00:00"/>
        <d v="2015-03-11T00:00:00"/>
        <d v="2017-03-07T00:00:00"/>
        <d v="2014-05-05T00:00:00"/>
        <d v="2009-09-14T00:00:00"/>
        <d v="2017-02-24T00:00:00"/>
        <d v="2011-08-09T00:00:00"/>
        <d v="2014-10-10T00:00:00"/>
        <d v="2011-05-03T00:00:00"/>
        <d v="2012-04-23T00:00:00"/>
        <d v="2012-01-16T00:00:00"/>
        <d v="2014-10-05T00:00:00"/>
        <d v="2011-08-24T00:00:00"/>
        <d v="2011-09-02T00:00:00"/>
        <d v="2013-08-08T00:00:00"/>
        <d v="2016-08-15T00:00:00"/>
        <d v="2016-12-18T00:00:00"/>
        <d v="2013-08-02T00:00:00"/>
        <d v="2012-07-10T00:00:00"/>
        <d v="2015-01-08T00:00:00"/>
        <d v="2011-07-30T00:00:00"/>
        <d v="2015-09-12T00:00:00"/>
        <d v="2016-10-20T00:00:00"/>
        <d v="2015-05-16T00:00:00"/>
        <d v="2010-01-27T00:00:00"/>
        <d v="2015-12-28T00:00:00"/>
        <d v="2016-12-02T00:00:00"/>
        <d v="2016-10-15T00:00:00"/>
        <d v="2016-08-11T00:00:00"/>
        <d v="2014-10-18T00:00:00"/>
        <d v="2015-12-18T00:00:00"/>
        <d v="2012-06-13T00:00:00"/>
        <d v="2013-02-05T00:00:00"/>
        <d v="2011-09-16T00:00:00"/>
        <d v="2013-10-02T00:00:00"/>
        <d v="2016-06-11T00:00:00"/>
        <d v="2011-01-14T00:00:00"/>
        <d v="2013-11-19T00:00:00"/>
        <d v="2014-12-10T00:00:00"/>
        <d v="2013-02-04T00:00:00"/>
        <d v="2016-04-04T00:00:00"/>
        <d v="2016-04-03T00:00:00"/>
        <d v="2015-01-17T00:00:00"/>
        <d v="2015-04-16T00:00:00"/>
        <d v="2012-06-28T00:00:00"/>
        <d v="2016-03-21T00:00:00"/>
        <d v="2011-05-16T00:00:00"/>
        <d v="2012-08-24T00:00:00"/>
        <d v="2016-08-26T00:00:00"/>
        <d v="2015-09-30T00:00:00"/>
        <d v="2015-06-20T00:00:00"/>
        <d v="2014-10-13T00:00:00"/>
        <d v="2011-04-11T00:00:00"/>
        <d v="2015-11-20T00:00:00"/>
        <d v="2013-11-29T00:00:00"/>
        <d v="2014-01-09T00:00:00"/>
        <d v="2009-10-02T00:00:00"/>
        <d v="2011-05-25T00:00:00"/>
        <d v="2015-01-02T00:00:00"/>
        <d v="2012-04-26T00:00:00"/>
        <d v="2015-08-24T00:00:00"/>
        <d v="2014-08-30T00:00:00"/>
        <d v="2017-02-21T00:00:00"/>
        <d v="2012-01-12T00:00:00"/>
        <d v="2012-05-02T00:00:00"/>
        <d v="2013-02-16T00:00:00"/>
        <d v="2016-08-13T00:00:00"/>
        <d v="2011-05-07T00:00:00"/>
        <d v="2016-04-21T00:00:00"/>
        <d v="2012-06-05T00:00:00"/>
        <d v="2015-04-13T00:00:00"/>
        <d v="2011-06-02T00:00:00"/>
        <d v="2013-09-30T00:00:00"/>
        <d v="2014-12-14T00:00:00"/>
        <d v="2016-04-15T00:00:00"/>
        <d v="2010-07-19T00:00:00"/>
        <d v="2013-05-09T00:00:00"/>
        <d v="2011-01-22T00:00:00"/>
        <d v="2013-01-14T00:00:00"/>
        <d v="2013-01-29T00:00:00"/>
        <d v="2014-11-26T00:00:00"/>
        <d v="2011-10-05T00:00:00"/>
        <d v="2013-03-09T00:00:00"/>
        <d v="2011-04-03T00:00:00"/>
        <d v="2016-02-13T00:00:00"/>
        <d v="2010-05-15T00:00:00"/>
        <d v="2014-02-05T00:00:00"/>
        <d v="2015-04-25T00:00:00"/>
        <d v="2015-08-07T00:00:00"/>
        <d v="2015-08-04T00:00:00"/>
        <d v="2016-01-04T00:00:00"/>
        <d v="2016-01-21T00:00:00"/>
        <d v="2011-06-17T00:00:00"/>
        <d v="2015-11-11T00:00:00"/>
        <d v="2014-01-16T00:00:00"/>
        <d v="2015-10-31T00:00:00"/>
        <d v="2015-04-18T00:00:00"/>
        <d v="2016-06-02T00:00:00"/>
        <d v="2014-08-24T00:00:00"/>
        <d v="2013-04-18T00:00:00"/>
        <d v="2014-12-29T00:00:00"/>
        <d v="2014-06-05T00:00:00"/>
        <d v="2012-08-30T00:00:00"/>
        <d v="2014-11-15T00:00:00"/>
        <d v="2015-03-14T00:00:00"/>
        <d v="2013-09-03T00:00:00"/>
        <d v="2011-10-13T00:00:00"/>
        <d v="2014-06-26T00:00:00"/>
        <d v="2012-02-19T00:00:00"/>
        <d v="2015-10-30T00:00:00"/>
        <d v="2016-01-10T00:00:00"/>
        <d v="2012-01-30T00:00:00"/>
        <d v="2017-01-09T00:00:00"/>
        <d v="2011-02-16T00:00:00"/>
        <d v="2013-04-14T00:00:00"/>
        <d v="2012-09-25T00:00:00"/>
        <d v="2011-12-29T00:00:00"/>
        <d v="2012-09-24T00:00:00"/>
        <d v="2009-10-16T00:00:00"/>
        <d v="2016-10-30T00:00:00"/>
        <d v="2012-03-23T00:00:00"/>
        <d v="2012-11-09T00:00:00"/>
        <d v="2015-01-19T00:00:00"/>
        <d v="2015-11-02T00:00:00"/>
        <d v="2011-05-05T00:00:00"/>
        <d v="2017-03-14T00:00:00"/>
        <d v="2014-04-03T00:00:00"/>
        <d v="2016-08-14T00:00:00"/>
        <d v="2014-04-17T00:00:00"/>
        <d v="2016-12-09T00:00:00"/>
        <d v="2012-04-25T00:00:00"/>
        <d v="2014-11-30T00:00:00"/>
        <d v="2012-02-13T00:00:00"/>
        <d v="2012-05-01T00:00:00"/>
        <d v="2013-08-23T00:00:00"/>
        <d v="2016-08-27T00:00:00"/>
        <d v="2016-06-04T00:00:00"/>
        <d v="2014-09-18T00:00:00"/>
        <d v="2015-03-25T00:00:00"/>
        <d v="2016-10-29T00:00:00"/>
        <d v="2017-03-09T00:00:00"/>
        <d v="2016-01-30T00:00:00"/>
        <d v="2012-09-04T00:00:00"/>
        <d v="2017-02-23T00:00:00"/>
        <d v="2012-01-10T00:00:00"/>
        <d v="2015-12-07T00:00:00"/>
        <d v="2012-02-21T00:00:00"/>
        <d v="2012-06-12T00:00:00"/>
        <d v="2016-06-23T00:00:00"/>
        <d v="2015-08-30T00:00:00"/>
        <d v="2013-08-13T00:00:00"/>
        <d v="2011-03-10T00:00:00"/>
        <d v="2012-11-22T00:00:00"/>
        <d v="2016-09-17T00:00:00"/>
        <d v="2016-05-08T00:00:00"/>
        <d v="2015-08-16T00:00:00"/>
        <d v="2013-11-18T00:00:00"/>
        <d v="2012-12-12T00:00:00"/>
        <d v="2012-03-13T00:00:00"/>
        <d v="2015-09-11T00:00:00"/>
        <d v="2011-11-08T00:00:00"/>
        <d v="2012-12-03T00:00:00"/>
        <d v="2012-07-30T00:00:00"/>
        <d v="2015-07-29T00:00:00"/>
        <d v="2016-09-02T00:00:00"/>
        <d v="2012-06-21T00:00:00"/>
        <d v="2016-11-05T00:00:00"/>
        <d v="2009-11-05T00:00:00"/>
        <d v="2010-12-30T00:00:00"/>
        <d v="2011-06-12T00:00:00"/>
        <d v="2011-04-15T00:00:00"/>
        <d v="2011-02-02T00:00:00"/>
        <d v="2015-07-19T00:00:00"/>
        <d v="2012-01-27T00:00:00"/>
        <d v="2011-10-28T00:00:00"/>
        <d v="2016-01-14T00:00:00"/>
        <d v="2016-08-19T00:00:00"/>
        <d v="2015-08-29T00:00:00"/>
        <d v="2013-12-11T00:00:00"/>
        <d v="2015-01-18T00:00:00"/>
        <d v="2013-10-30T00:00:00"/>
        <d v="2015-10-29T00:00:00"/>
        <d v="2010-01-14T00:00:00"/>
        <d v="2016-12-11T00:00:00"/>
        <d v="2012-03-27T00:00:00"/>
        <d v="2010-09-15T00:00:00"/>
        <d v="2017-01-15T00:00:00"/>
        <d v="2014-01-15T00:00:00"/>
        <d v="2010-12-02T00:00:00"/>
        <d v="2015-01-25T00:00:00"/>
        <d v="2012-07-27T00:00:00"/>
        <d v="2016-09-12T00:00:00"/>
        <d v="2012-01-29T00:00:00"/>
        <d v="2016-05-27T00:00:00"/>
        <d v="2016-04-14T00:00:00"/>
        <d v="2014-02-01T00:00:00"/>
        <d v="2010-05-14T00:00:00"/>
        <d v="2012-02-10T00:00:00"/>
        <d v="2015-07-31T00:00:00"/>
        <d v="2014-08-06T00:00:00"/>
        <d v="2011-08-04T00:00:00"/>
        <d v="2016-09-18T00:00:00"/>
        <d v="2012-09-17T00:00:00"/>
        <d v="2011-08-17T00:00:00"/>
        <d v="2015-10-28T00:00:00"/>
        <d v="2013-12-26T00:00:00"/>
        <d v="2015-01-09T00:00:00"/>
        <d v="2016-09-24T00:00:00"/>
        <d v="2016-12-12T00:00:00"/>
        <d v="2015-08-28T00:00:00"/>
        <d v="2016-01-09T00:00:00"/>
        <d v="2012-11-07T00:00:00"/>
        <d v="2016-05-19T00:00:00"/>
        <d v="2016-03-20T00:00:00"/>
        <d v="2015-04-12T00:00:00"/>
        <d v="2015-08-26T00:00:00"/>
        <d v="2015-12-10T00:00:00"/>
        <d v="2015-04-28T00:00:00"/>
        <d v="2014-01-03T00:00:00"/>
        <d v="2016-10-22T00:00:00"/>
        <d v="2017-02-20T00:00:00"/>
        <d v="2016-01-08T00:00:00"/>
        <d v="2017-03-12T00:00:00"/>
        <d v="2011-12-05T00:00:00"/>
        <d v="2010-03-10T00:00:00"/>
        <d v="2016-08-16T00:00:00"/>
        <d v="2014-08-03T00:00:00"/>
        <d v="2010-08-09T00:00:00"/>
        <d v="2016-08-21T00:00:00"/>
        <d v="2012-01-26T00:00:00"/>
        <d v="2016-09-08T00:00:00"/>
        <d v="2010-11-25T00:00:00"/>
        <d v="2010-09-10T00:00:00"/>
        <d v="2014-07-29T00:00:00"/>
        <d v="2015-08-08T00:00:00"/>
        <d v="2015-03-07T00:00:00"/>
        <d v="2012-09-01T00:00:00"/>
        <d v="2016-04-17T00:00:00"/>
        <d v="2012-04-10T00:00:00"/>
        <d v="2016-06-19T00:00:00"/>
        <d v="2013-10-12T00:00:00"/>
        <d v="2011-11-16T00:00:00"/>
        <d v="2015-10-04T00:00:00"/>
        <d v="2017-03-13T00:00:00"/>
        <d v="2013-05-06T00:00:00"/>
        <d v="2014-09-24T00:00:00"/>
        <d v="2017-02-27T00:00:00"/>
        <d v="2015-12-04T00:00:00"/>
        <d v="2013-03-07T00:00:00"/>
        <d v="2016-12-04T00:00:00"/>
        <d v="2014-06-11T00:00:00"/>
        <d v="2014-06-21T00:00:00"/>
        <d v="2016-10-14T00:00:00"/>
        <d v="2013-11-21T00:00:00"/>
        <d v="2016-03-06T00:00:00"/>
        <d v="2014-12-26T00:00:00"/>
        <d v="2013-10-29T00:00:00"/>
        <d v="2016-02-04T00:00:00"/>
        <d v="2014-03-13T00:00:00"/>
        <d v="2010-10-13T00:00:00"/>
        <d v="2014-12-18T00:00:00"/>
        <d v="2015-03-06T00:00:00"/>
        <d v="2016-02-08T00:00:00"/>
        <d v="2016-01-15T00:00:00"/>
        <d v="2013-03-28T00:00:00"/>
        <d v="2016-08-17T00:00:00"/>
        <d v="2016-11-09T00:00:00"/>
        <d v="2015-02-28T00:00:00"/>
        <d v="2012-11-14T00:00:00"/>
        <d v="2011-05-09T00:00:00"/>
        <d v="2015-12-20T00:00:00"/>
        <d v="2012-04-19T00:00:00"/>
        <d v="2014-01-13T00:00:00"/>
        <d v="2014-01-22T00:00:00"/>
        <d v="2017-02-28T00:00:00"/>
        <d v="2015-06-26T00:00:00"/>
        <d v="2012-08-08T00:00:00"/>
        <d v="2016-08-12T00:00:00"/>
        <d v="2012-09-11T00:00:00"/>
        <d v="2011-12-01T00:00:00"/>
        <d v="2016-03-03T00:00:00"/>
        <d v="2015-10-18T00:00:00"/>
        <d v="2014-07-20T00:00:00"/>
        <d v="2012-07-11T00:00:00"/>
        <d v="2014-05-25T00:00:00"/>
        <d v="2012-05-25T00:00:00"/>
        <d v="2014-06-15T00:00:00"/>
        <d v="2017-02-12T00:00:00"/>
        <d v="2015-10-23T00:00:00"/>
        <d v="2015-07-30T00:00:00"/>
        <d v="2013-12-08T00:00:00"/>
        <d v="2014-02-13T00:00:00"/>
        <d v="2015-10-08T00:00:00"/>
        <d v="2015-12-30T00:00:00"/>
        <d v="2009-09-12T00:00:00"/>
        <d v="2011-12-17T00:00:00"/>
        <d v="2010-01-20T00:00:00"/>
        <d v="2013-09-19T00:00:00"/>
        <d v="2012-03-03T00:00:00"/>
        <d v="2012-11-17T00:00:00"/>
        <d v="2013-09-17T00:00:00"/>
        <d v="2011-06-07T00:00:00"/>
        <d v="2014-08-08T00:00:00"/>
        <d v="2014-09-01T00:00:00"/>
        <d v="2016-01-28T00:00:00"/>
        <d v="2013-10-04T00:00:00"/>
        <d v="2017-01-28T00:00:00"/>
        <d v="2015-06-09T00:00:00"/>
        <d v="2014-09-29T00:00:00"/>
        <d v="2014-11-09T00:00:00"/>
        <d v="2016-12-14T00:00:00"/>
        <d v="2014-10-07T00:00:00"/>
        <d v="2014-11-02T00:00:00"/>
        <d v="2011-11-30T00:00:00"/>
        <d v="2016-02-12T00:00:00"/>
        <d v="2013-07-26T00:00:00"/>
        <d v="2015-06-25T00:00:00"/>
        <d v="2011-06-16T00:00:00"/>
        <d v="2015-07-25T00:00:00"/>
        <d v="2011-09-14T00:00:00"/>
        <d v="2012-08-03T00:00:00"/>
        <d v="2016-03-10T00:00:00"/>
        <d v="2012-03-17T00:00:00"/>
        <d v="2013-08-27T00:00:00"/>
        <d v="2013-07-01T00:00:00"/>
        <d v="2017-02-26T00:00:00"/>
        <d v="2016-07-26T00:00:00"/>
        <d v="2014-08-09T00:00:00"/>
        <d v="2016-01-07T00:00:00"/>
        <d v="2014-09-26T00:00:00"/>
        <d v="2016-09-03T00:00:00"/>
        <d v="2015-12-11T00:00:00"/>
        <d v="2014-01-11T00:00:00"/>
        <d v="2015-05-29T00:00:00"/>
        <d v="2017-02-25T00:00:00"/>
        <d v="2013-07-16T00:00:00"/>
        <d v="2011-08-27T00:00:00"/>
        <d v="2016-10-02T00:00:00"/>
        <d v="2015-05-07T00:00:00"/>
        <d v="2014-03-31T00:00:00"/>
        <d v="2014-01-08T00:00:00"/>
        <d v="2016-09-29T00:00:00"/>
        <d v="2016-01-24T00:00:00"/>
        <d v="2013-06-19T00:00:00"/>
        <d v="2016-04-26T00:00:00"/>
        <d v="2015-06-19T00:00:00"/>
        <d v="2014-10-30T00:00:00"/>
        <d v="2016-04-28T00:00:00"/>
        <d v="2015-12-24T00:00:00"/>
        <d v="2015-12-08T00:00:00"/>
        <d v="2011-01-25T00:00:00"/>
        <d v="2014-12-27T00:00:00"/>
        <d v="2011-06-11T00:00:00"/>
        <d v="2015-09-13T00:00:00"/>
        <d v="2014-12-13T00:00:00"/>
        <d v="2014-11-16T00:00:00"/>
        <d v="2015-01-03T00:00:00"/>
        <d v="2016-12-13T00:00:00"/>
        <d v="2011-09-13T00:00:00"/>
        <d v="2012-08-04T00:00:00"/>
        <d v="2016-11-26T00:00:00"/>
        <d v="2013-01-15T00:00:00"/>
        <d v="2015-12-13T00:00:00"/>
        <d v="2014-02-11T00:00:00"/>
        <d v="2016-10-23T00:00:00"/>
        <d v="2014-06-28T00:00:00"/>
        <d v="2016-07-03T00:00:00"/>
        <d v="2016-04-11T00:00:00"/>
        <d v="2016-08-31T00:00:00"/>
        <d v="2013-09-20T00:00:00"/>
        <d v="2012-05-12T00:00:00"/>
        <d v="2010-06-09T00:00:00"/>
        <d v="2010-04-23T00:00:00"/>
        <d v="2014-07-27T00:00:00"/>
        <d v="2013-10-15T00:00:00"/>
        <d v="2014-10-04T00:00:00"/>
        <d v="2015-03-28T00:00:00"/>
        <d v="2012-10-16T00:00:00"/>
        <d v="2013-05-21T00:00:00"/>
        <d v="2016-02-06T00:00:00"/>
        <d v="2010-09-13T00:00:00"/>
        <d v="2013-05-16T00:00:00"/>
        <d v="2012-10-29T00:00:00"/>
        <d v="2015-07-27T00:00:00"/>
        <d v="2011-08-12T00:00:00"/>
        <d v="2013-11-16T00:00:00"/>
        <d v="2010-06-11T00:00:00"/>
        <d v="2015-08-15T00:00:00"/>
        <d v="2012-07-20T00:00:00"/>
        <d v="2013-05-17T00:00:00"/>
        <d v="2011-07-28T00:00:00"/>
        <d v="2010-06-26T00:00:00"/>
        <d v="2015-02-11T00:00:00"/>
        <d v="2016-12-26T00:00:00"/>
        <d v="2013-05-13T00:00:00"/>
        <d v="2016-02-21T00:00:00"/>
        <d v="2015-01-01T00:00:00"/>
        <d v="2017-03-15T00:00:00"/>
        <d v="2015-01-31T00:00:00"/>
        <d v="2017-02-16T00:00:00"/>
        <m/>
      </sharedItems>
      <fieldGroup par="19" base="10">
        <rangePr groupBy="months" startDate="2009-05-17T00:00:00" endDate="2017-03-1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6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Subcategory " numFmtId="0">
      <sharedItems containsBlank="1" count="42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  <m/>
      </sharedItems>
    </cacheField>
    <cacheField name="Year" numFmtId="0">
      <sharedItems containsString="0" containsBlank="1" containsNumber="1" containsInteger="1" minValue="2009" maxValue="2017" count="10">
        <n v="2013"/>
        <n v="2016"/>
        <n v="2014"/>
        <n v="2012"/>
        <n v="2015"/>
        <n v="2017"/>
        <n v="2011"/>
        <n v="2010"/>
        <n v="2009"/>
        <m/>
      </sharedItems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Quarters" numFmtId="0" databaseField="0">
      <fieldGroup base="10">
        <rangePr groupBy="quarters" startDate="2009-05-17T00:00:00" endDate="2017-03-16T00:00:00"/>
        <groupItems count="6">
          <s v="&lt;2009-05-17"/>
          <s v="Qtr1"/>
          <s v="Qtr2"/>
          <s v="Qtr3"/>
          <s v="Qtr4"/>
          <s v="&gt;2017-03-16"/>
        </groupItems>
      </fieldGroup>
    </cacheField>
    <cacheField name="Years" numFmtId="0" databaseField="0">
      <fieldGroup base="10">
        <rangePr groupBy="years" startDate="2009-05-17T00:00:00" endDate="2017-03-16T00:00:00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0"/>
    <b v="1"/>
    <n v="26457"/>
    <b v="1"/>
    <s v="technology/hardware"/>
    <x v="0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"/>
    <b v="0"/>
    <n v="775"/>
    <b v="0"/>
    <s v="technology/wearables"/>
    <x v="1"/>
    <x v="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2"/>
    <b v="1"/>
    <n v="3863"/>
    <b v="1"/>
    <s v="technology/hardware"/>
    <x v="0"/>
    <x v="0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3"/>
    <b v="0"/>
    <n v="8359"/>
    <b v="1"/>
    <s v="technology/hardware"/>
    <x v="0"/>
    <x v="2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4"/>
    <b v="1"/>
    <n v="4245"/>
    <b v="1"/>
    <s v="technology/hardware"/>
    <x v="0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5"/>
    <b v="1"/>
    <n v="4562"/>
    <b v="1"/>
    <s v="technology/hardware"/>
    <x v="0"/>
    <x v="1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6"/>
    <b v="1"/>
    <n v="20242"/>
    <b v="1"/>
    <s v="publishing/radio &amp; podcasts"/>
    <x v="2"/>
    <x v="0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7"/>
    <b v="1"/>
    <n v="388"/>
    <b v="1"/>
    <s v="technology/hardware"/>
    <x v="0"/>
    <x v="3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8"/>
    <b v="1"/>
    <n v="2051"/>
    <b v="1"/>
    <s v="technology/hardware"/>
    <x v="0"/>
    <x v="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9"/>
    <b v="0"/>
    <n v="5812"/>
    <b v="1"/>
    <s v="technology/hardware"/>
    <x v="0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x v="10"/>
    <b v="1"/>
    <n v="555"/>
    <b v="1"/>
    <s v="photography/photobooks"/>
    <x v="3"/>
    <x v="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x v="11"/>
    <b v="1"/>
    <n v="971"/>
    <b v="1"/>
    <s v="technology/hardware"/>
    <x v="0"/>
    <x v="4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x v="12"/>
    <b v="0"/>
    <n v="1530"/>
    <b v="1"/>
    <s v="technology/hardware"/>
    <x v="0"/>
    <x v="1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3"/>
    <b v="1"/>
    <n v="415"/>
    <b v="1"/>
    <s v="technology/hardware"/>
    <x v="0"/>
    <x v="1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x v="14"/>
    <b v="1"/>
    <n v="680"/>
    <b v="1"/>
    <s v="technology/hardware"/>
    <x v="0"/>
    <x v="4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15"/>
    <b v="1"/>
    <n v="1501"/>
    <b v="0"/>
    <s v="technology/space exploration"/>
    <x v="4"/>
    <x v="1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6"/>
    <b v="1"/>
    <n v="4883"/>
    <b v="1"/>
    <s v="technology/hardware"/>
    <x v="0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7"/>
    <b v="1"/>
    <n v="1789"/>
    <b v="1"/>
    <s v="technology/hardware"/>
    <x v="0"/>
    <x v="2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x v="18"/>
    <b v="1"/>
    <n v="3663"/>
    <b v="1"/>
    <s v="technology/space exploration"/>
    <x v="4"/>
    <x v="1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19"/>
    <b v="1"/>
    <n v="508"/>
    <b v="1"/>
    <s v="technology/hardware"/>
    <x v="0"/>
    <x v="4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x v="20"/>
    <b v="0"/>
    <n v="2174"/>
    <b v="1"/>
    <s v="technology/wearables"/>
    <x v="1"/>
    <x v="4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"/>
    <b v="0"/>
    <n v="4330"/>
    <b v="1"/>
    <s v="games/tabletop games"/>
    <x v="5"/>
    <x v="4"/>
    <x v="3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"/>
    <b v="0"/>
    <n v="571"/>
    <b v="1"/>
    <s v="games/tabletop games"/>
    <x v="5"/>
    <x v="1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x v="23"/>
    <b v="1"/>
    <n v="1281"/>
    <b v="1"/>
    <s v="technology/hardware"/>
    <x v="0"/>
    <x v="1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24"/>
    <b v="1"/>
    <n v="813"/>
    <b v="1"/>
    <s v="technology/hardware"/>
    <x v="0"/>
    <x v="4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x v="25"/>
    <b v="1"/>
    <n v="1637"/>
    <b v="1"/>
    <s v="technology/hardware"/>
    <x v="0"/>
    <x v="4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26"/>
    <b v="1"/>
    <n v="1513"/>
    <b v="1"/>
    <s v="technology/hardware"/>
    <x v="0"/>
    <x v="2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27"/>
    <b v="0"/>
    <n v="70"/>
    <b v="0"/>
    <s v="technology/gadgets"/>
    <x v="6"/>
    <x v="5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8"/>
    <b v="1"/>
    <n v="3562"/>
    <b v="1"/>
    <s v="games/tabletop games"/>
    <x v="5"/>
    <x v="4"/>
    <x v="3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29"/>
    <b v="1"/>
    <n v="821"/>
    <b v="1"/>
    <s v="technology/hardware"/>
    <x v="0"/>
    <x v="4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30"/>
    <b v="0"/>
    <n v="1204"/>
    <b v="1"/>
    <s v="games/tabletop games"/>
    <x v="5"/>
    <x v="2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31"/>
    <b v="1"/>
    <n v="1780"/>
    <b v="1"/>
    <s v="technology/hardware"/>
    <x v="0"/>
    <x v="1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32"/>
    <b v="1"/>
    <n v="3355"/>
    <b v="1"/>
    <s v="food/small batch"/>
    <x v="7"/>
    <x v="2"/>
    <x v="4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33"/>
    <b v="0"/>
    <n v="1670"/>
    <b v="1"/>
    <s v="games/tabletop games"/>
    <x v="5"/>
    <x v="1"/>
    <x v="3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x v="34"/>
    <b v="1"/>
    <n v="1945"/>
    <b v="1"/>
    <s v="technology/hardware"/>
    <x v="0"/>
    <x v="1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35"/>
    <b v="0"/>
    <n v="541"/>
    <b v="1"/>
    <s v="technology/hardware"/>
    <x v="0"/>
    <x v="1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36"/>
    <b v="1"/>
    <n v="365"/>
    <b v="1"/>
    <s v="technology/hardware"/>
    <x v="0"/>
    <x v="4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"/>
    <b v="0"/>
    <n v="1062"/>
    <b v="1"/>
    <s v="film &amp; video/documentary"/>
    <x v="8"/>
    <x v="3"/>
    <x v="5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38"/>
    <b v="1"/>
    <n v="2478"/>
    <b v="1"/>
    <s v="technology/hardware"/>
    <x v="0"/>
    <x v="1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39"/>
    <b v="1"/>
    <n v="379"/>
    <b v="1"/>
    <s v="technology/hardware"/>
    <x v="0"/>
    <x v="1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40"/>
    <b v="1"/>
    <n v="1095"/>
    <b v="1"/>
    <s v="theater/spaces"/>
    <x v="9"/>
    <x v="2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41"/>
    <b v="1"/>
    <n v="1151"/>
    <b v="1"/>
    <s v="film &amp; video/documentary"/>
    <x v="8"/>
    <x v="5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9"/>
    <b v="1"/>
    <n v="644"/>
    <b v="1"/>
    <s v="technology/hardware"/>
    <x v="0"/>
    <x v="4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42"/>
    <b v="0"/>
    <n v="8200"/>
    <b v="1"/>
    <s v="technology/hardware"/>
    <x v="0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43"/>
    <b v="1"/>
    <n v="290"/>
    <b v="1"/>
    <s v="technology/hardware"/>
    <x v="0"/>
    <x v="3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5"/>
    <b v="1"/>
    <n v="353"/>
    <b v="1"/>
    <s v="technology/hardware"/>
    <x v="0"/>
    <x v="4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x v="25"/>
    <b v="1"/>
    <n v="729"/>
    <b v="1"/>
    <s v="technology/hardware"/>
    <x v="0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44"/>
    <b v="1"/>
    <n v="1420"/>
    <b v="1"/>
    <s v="theater/spaces"/>
    <x v="9"/>
    <x v="4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45"/>
    <b v="0"/>
    <n v="470"/>
    <b v="1"/>
    <s v="technology/hardware"/>
    <x v="0"/>
    <x v="4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x v="46"/>
    <b v="1"/>
    <n v="398"/>
    <b v="1"/>
    <s v="technology/hardware"/>
    <x v="0"/>
    <x v="1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x v="47"/>
    <b v="0"/>
    <n v="1293"/>
    <b v="0"/>
    <s v="film &amp; video/drama"/>
    <x v="10"/>
    <x v="1"/>
    <x v="5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48"/>
    <b v="0"/>
    <n v="161"/>
    <b v="0"/>
    <s v="technology/wearables"/>
    <x v="1"/>
    <x v="4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x v="49"/>
    <b v="1"/>
    <n v="1596"/>
    <b v="1"/>
    <s v="film &amp; video/documentary"/>
    <x v="8"/>
    <x v="5"/>
    <x v="5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50"/>
    <b v="1"/>
    <n v="510"/>
    <b v="1"/>
    <s v="technology/hardware"/>
    <x v="0"/>
    <x v="1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51"/>
    <b v="1"/>
    <n v="2436"/>
    <b v="1"/>
    <s v="film &amp; video/documentary"/>
    <x v="8"/>
    <x v="2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52"/>
    <b v="1"/>
    <n v="2602"/>
    <b v="1"/>
    <s v="publishing/radio &amp; podcasts"/>
    <x v="2"/>
    <x v="3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53"/>
    <b v="0"/>
    <n v="2525"/>
    <b v="1"/>
    <s v="games/tabletop games"/>
    <x v="5"/>
    <x v="0"/>
    <x v="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54"/>
    <b v="0"/>
    <n v="3238"/>
    <b v="1"/>
    <s v="games/tabletop games"/>
    <x v="5"/>
    <x v="1"/>
    <x v="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55"/>
    <b v="0"/>
    <n v="1373"/>
    <b v="1"/>
    <s v="technology/hardware"/>
    <x v="0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56"/>
    <b v="1"/>
    <n v="325"/>
    <b v="1"/>
    <s v="technology/hardware"/>
    <x v="0"/>
    <x v="1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57"/>
    <b v="1"/>
    <n v="303"/>
    <b v="1"/>
    <s v="technology/hardware"/>
    <x v="0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58"/>
    <b v="0"/>
    <n v="1510"/>
    <b v="1"/>
    <s v="film &amp; video/documentary"/>
    <x v="8"/>
    <x v="2"/>
    <x v="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59"/>
    <b v="1"/>
    <n v="539"/>
    <b v="1"/>
    <s v="technology/hardware"/>
    <x v="0"/>
    <x v="4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60"/>
    <b v="1"/>
    <n v="354"/>
    <b v="1"/>
    <s v="technology/hardware"/>
    <x v="0"/>
    <x v="2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16"/>
    <b v="1"/>
    <n v="2139"/>
    <b v="1"/>
    <s v="film &amp; video/documentary"/>
    <x v="8"/>
    <x v="2"/>
    <x v="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61"/>
    <b v="1"/>
    <n v="1887"/>
    <b v="1"/>
    <s v="technology/hardware"/>
    <x v="0"/>
    <x v="1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39"/>
    <b v="0"/>
    <n v="336"/>
    <b v="0"/>
    <s v="technology/wearables"/>
    <x v="1"/>
    <x v="1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x v="34"/>
    <b v="0"/>
    <n v="203"/>
    <b v="1"/>
    <s v="technology/hardware"/>
    <x v="0"/>
    <x v="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62"/>
    <b v="1"/>
    <n v="555"/>
    <b v="1"/>
    <s v="film &amp; video/documentary"/>
    <x v="8"/>
    <x v="4"/>
    <x v="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63"/>
    <b v="0"/>
    <n v="1260"/>
    <b v="1"/>
    <s v="theater/spaces"/>
    <x v="9"/>
    <x v="1"/>
    <x v="6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64"/>
    <b v="1"/>
    <n v="1633"/>
    <b v="1"/>
    <s v="technology/hardware"/>
    <x v="0"/>
    <x v="3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65"/>
    <b v="0"/>
    <n v="3468"/>
    <b v="1"/>
    <s v="technology/space exploration"/>
    <x v="4"/>
    <x v="3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66"/>
    <b v="1"/>
    <n v="1375"/>
    <b v="1"/>
    <s v="technology/hardware"/>
    <x v="0"/>
    <x v="1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67"/>
    <b v="1"/>
    <n v="1762"/>
    <b v="1"/>
    <s v="technology/space exploration"/>
    <x v="4"/>
    <x v="1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8"/>
    <b v="0"/>
    <n v="890"/>
    <b v="0"/>
    <s v="technology/wearables"/>
    <x v="1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69"/>
    <b v="1"/>
    <n v="676"/>
    <b v="1"/>
    <s v="technology/space exploration"/>
    <x v="4"/>
    <x v="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70"/>
    <b v="1"/>
    <n v="834"/>
    <b v="1"/>
    <s v="technology/hardware"/>
    <x v="0"/>
    <x v="1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20"/>
    <b v="0"/>
    <n v="1107"/>
    <b v="1"/>
    <s v="technology/wearables"/>
    <x v="1"/>
    <x v="4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71"/>
    <b v="0"/>
    <n v="1980"/>
    <b v="1"/>
    <s v="games/tabletop games"/>
    <x v="5"/>
    <x v="2"/>
    <x v="3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3"/>
    <b v="0"/>
    <n v="404"/>
    <b v="1"/>
    <s v="technology/hardware"/>
    <x v="0"/>
    <x v="1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72"/>
    <b v="1"/>
    <n v="2165"/>
    <b v="1"/>
    <s v="food/small batch"/>
    <x v="7"/>
    <x v="2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x v="73"/>
    <b v="0"/>
    <n v="443"/>
    <b v="1"/>
    <s v="technology/hardware"/>
    <x v="0"/>
    <x v="4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x v="74"/>
    <b v="0"/>
    <n v="100"/>
    <b v="1"/>
    <s v="theater/plays"/>
    <x v="11"/>
    <x v="4"/>
    <x v="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75"/>
    <b v="1"/>
    <n v="1356"/>
    <b v="1"/>
    <s v="technology/hardware"/>
    <x v="0"/>
    <x v="0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17"/>
    <b v="0"/>
    <n v="558"/>
    <b v="1"/>
    <s v="theater/plays"/>
    <x v="11"/>
    <x v="2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76"/>
    <b v="1"/>
    <n v="942"/>
    <b v="1"/>
    <s v="film &amp; video/documentary"/>
    <x v="8"/>
    <x v="4"/>
    <x v="5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x v="77"/>
    <b v="0"/>
    <n v="123"/>
    <b v="0"/>
    <s v="technology/wearables"/>
    <x v="1"/>
    <x v="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78"/>
    <b v="1"/>
    <n v="1876"/>
    <b v="1"/>
    <s v="technology/hardware"/>
    <x v="0"/>
    <x v="6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79"/>
    <b v="1"/>
    <n v="1737"/>
    <b v="1"/>
    <s v="technology/hardware"/>
    <x v="0"/>
    <x v="1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x v="80"/>
    <b v="1"/>
    <n v="1251"/>
    <b v="1"/>
    <s v="technology/space exploration"/>
    <x v="4"/>
    <x v="4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81"/>
    <b v="0"/>
    <n v="623"/>
    <b v="1"/>
    <s v="games/tabletop games"/>
    <x v="5"/>
    <x v="0"/>
    <x v="3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82"/>
    <b v="1"/>
    <n v="1088"/>
    <b v="1"/>
    <s v="theater/spaces"/>
    <x v="9"/>
    <x v="2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83"/>
    <b v="1"/>
    <n v="479"/>
    <b v="1"/>
    <s v="technology/hardware"/>
    <x v="0"/>
    <x v="0"/>
    <x v="0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x v="84"/>
    <b v="1"/>
    <n v="885"/>
    <b v="1"/>
    <s v="photography/photobooks"/>
    <x v="3"/>
    <x v="4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85"/>
    <b v="1"/>
    <n v="146"/>
    <b v="1"/>
    <s v="film &amp; video/documentary"/>
    <x v="8"/>
    <x v="6"/>
    <x v="5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86"/>
    <b v="0"/>
    <n v="348"/>
    <b v="0"/>
    <s v="theater/spaces"/>
    <x v="9"/>
    <x v="1"/>
    <x v="6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87"/>
    <b v="0"/>
    <n v="224"/>
    <b v="0"/>
    <s v="technology/wearables"/>
    <x v="1"/>
    <x v="2"/>
    <x v="0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x v="88"/>
    <b v="1"/>
    <n v="33"/>
    <b v="1"/>
    <s v="technology/hardware"/>
    <x v="0"/>
    <x v="2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89"/>
    <b v="0"/>
    <n v="562"/>
    <b v="1"/>
    <s v="film &amp; video/documentary"/>
    <x v="8"/>
    <x v="4"/>
    <x v="5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90"/>
    <b v="0"/>
    <n v="100"/>
    <b v="0"/>
    <s v="technology/wearables"/>
    <x v="1"/>
    <x v="1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91"/>
    <b v="0"/>
    <n v="1556"/>
    <b v="1"/>
    <s v="technology/hardware"/>
    <x v="0"/>
    <x v="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0"/>
    <b v="1"/>
    <n v="1224"/>
    <b v="1"/>
    <s v="music/indie rock"/>
    <x v="12"/>
    <x v="0"/>
    <x v="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92"/>
    <b v="0"/>
    <n v="350"/>
    <b v="1"/>
    <s v="technology/hardware"/>
    <x v="0"/>
    <x v="1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93"/>
    <b v="1"/>
    <n v="498"/>
    <b v="1"/>
    <s v="film &amp; video/documentary"/>
    <x v="8"/>
    <x v="4"/>
    <x v="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94"/>
    <b v="1"/>
    <n v="1071"/>
    <b v="1"/>
    <s v="music/electronic music"/>
    <x v="13"/>
    <x v="4"/>
    <x v="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95"/>
    <b v="0"/>
    <n v="554"/>
    <b v="1"/>
    <s v="technology/hardware"/>
    <x v="0"/>
    <x v="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96"/>
    <b v="1"/>
    <n v="493"/>
    <b v="1"/>
    <s v="film &amp; video/documentary"/>
    <x v="8"/>
    <x v="6"/>
    <x v="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97"/>
    <b v="0"/>
    <n v="404"/>
    <b v="1"/>
    <s v="games/tabletop games"/>
    <x v="5"/>
    <x v="2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15"/>
    <b v="1"/>
    <n v="531"/>
    <b v="1"/>
    <s v="technology/hardware"/>
    <x v="0"/>
    <x v="1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98"/>
    <b v="1"/>
    <n v="402"/>
    <b v="1"/>
    <s v="technology/hardware"/>
    <x v="0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99"/>
    <b v="0"/>
    <n v="1021"/>
    <b v="1"/>
    <s v="technology/wearables"/>
    <x v="1"/>
    <x v="2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100"/>
    <b v="1"/>
    <n v="625"/>
    <b v="1"/>
    <s v="technology/hardware"/>
    <x v="0"/>
    <x v="3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7"/>
    <b v="1"/>
    <n v="405"/>
    <b v="1"/>
    <s v="technology/hardware"/>
    <x v="0"/>
    <x v="2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101"/>
    <b v="0"/>
    <n v="456"/>
    <b v="1"/>
    <s v="technology/hardware"/>
    <x v="0"/>
    <x v="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102"/>
    <b v="1"/>
    <n v="1104"/>
    <b v="1"/>
    <s v="food/small batch"/>
    <x v="7"/>
    <x v="1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03"/>
    <b v="0"/>
    <n v="356"/>
    <b v="0"/>
    <s v="technology/wearables"/>
    <x v="1"/>
    <x v="2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104"/>
    <b v="1"/>
    <n v="951"/>
    <b v="1"/>
    <s v="film &amp; video/documentary"/>
    <x v="8"/>
    <x v="4"/>
    <x v="5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x v="105"/>
    <b v="1"/>
    <n v="682"/>
    <b v="1"/>
    <s v="technology/hardware"/>
    <x v="0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106"/>
    <b v="0"/>
    <n v="897"/>
    <b v="1"/>
    <s v="games/tabletop games"/>
    <x v="5"/>
    <x v="1"/>
    <x v="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107"/>
    <b v="1"/>
    <n v="665"/>
    <b v="1"/>
    <s v="film &amp; video/documentary"/>
    <x v="8"/>
    <x v="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x v="20"/>
    <b v="1"/>
    <n v="450"/>
    <b v="1"/>
    <s v="technology/hardware"/>
    <x v="0"/>
    <x v="4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08"/>
    <b v="0"/>
    <n v="884"/>
    <b v="0"/>
    <s v="music/faith"/>
    <x v="14"/>
    <x v="5"/>
    <x v="7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09"/>
    <b v="1"/>
    <n v="740"/>
    <b v="1"/>
    <s v="photography/photobooks"/>
    <x v="3"/>
    <x v="1"/>
    <x v="2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x v="110"/>
    <b v="0"/>
    <n v="181"/>
    <b v="1"/>
    <s v="photography/photobooks"/>
    <x v="3"/>
    <x v="4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111"/>
    <b v="0"/>
    <n v="263"/>
    <b v="1"/>
    <s v="technology/hardware"/>
    <x v="0"/>
    <x v="4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112"/>
    <b v="0"/>
    <n v="983"/>
    <b v="1"/>
    <s v="games/tabletop games"/>
    <x v="5"/>
    <x v="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113"/>
    <b v="1"/>
    <n v="613"/>
    <b v="1"/>
    <s v="film &amp; video/documentary"/>
    <x v="8"/>
    <x v="4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14"/>
    <b v="1"/>
    <n v="452"/>
    <b v="1"/>
    <s v="photography/photobooks"/>
    <x v="3"/>
    <x v="2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115"/>
    <b v="0"/>
    <n v="392"/>
    <b v="1"/>
    <s v="theater/spaces"/>
    <x v="9"/>
    <x v="4"/>
    <x v="6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x v="116"/>
    <b v="1"/>
    <n v="508"/>
    <b v="1"/>
    <s v="technology/hardware"/>
    <x v="0"/>
    <x v="2"/>
    <x v="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117"/>
    <b v="0"/>
    <n v="742"/>
    <b v="1"/>
    <s v="technology/hardware"/>
    <x v="0"/>
    <x v="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18"/>
    <b v="1"/>
    <n v="508"/>
    <b v="1"/>
    <s v="music/rock"/>
    <x v="15"/>
    <x v="2"/>
    <x v="7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19"/>
    <b v="1"/>
    <n v="635"/>
    <b v="1"/>
    <s v="publishing/radio &amp; podcasts"/>
    <x v="2"/>
    <x v="0"/>
    <x v="1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x v="120"/>
    <b v="0"/>
    <n v="113"/>
    <b v="1"/>
    <s v="technology/hardware"/>
    <x v="0"/>
    <x v="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121"/>
    <b v="0"/>
    <n v="188"/>
    <b v="1"/>
    <s v="technology/hardware"/>
    <x v="0"/>
    <x v="4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122"/>
    <b v="1"/>
    <n v="688"/>
    <b v="1"/>
    <s v="film &amp; video/documentary"/>
    <x v="8"/>
    <x v="6"/>
    <x v="5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23"/>
    <b v="0"/>
    <n v="355"/>
    <b v="0"/>
    <s v="technology/wearables"/>
    <x v="1"/>
    <x v="4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124"/>
    <b v="0"/>
    <n v="1328"/>
    <b v="1"/>
    <s v="games/tabletop games"/>
    <x v="5"/>
    <x v="1"/>
    <x v="3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0"/>
    <b v="1"/>
    <n v="701"/>
    <b v="1"/>
    <s v="technology/hardware"/>
    <x v="0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125"/>
    <b v="0"/>
    <n v="278"/>
    <b v="1"/>
    <s v="technology/hardware"/>
    <x v="0"/>
    <x v="1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126"/>
    <b v="1"/>
    <n v="930"/>
    <b v="1"/>
    <s v="theater/plays"/>
    <x v="11"/>
    <x v="2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105"/>
    <b v="0"/>
    <n v="351"/>
    <b v="1"/>
    <s v="film &amp; video/documentary"/>
    <x v="8"/>
    <x v="0"/>
    <x v="5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127"/>
    <b v="1"/>
    <n v="325"/>
    <b v="1"/>
    <s v="film &amp; video/documentary"/>
    <x v="8"/>
    <x v="1"/>
    <x v="5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128"/>
    <b v="0"/>
    <n v="284"/>
    <b v="1"/>
    <s v="film &amp; video/television"/>
    <x v="16"/>
    <x v="4"/>
    <x v="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129"/>
    <b v="0"/>
    <n v="229"/>
    <b v="1"/>
    <s v="publishing/nonfiction"/>
    <x v="17"/>
    <x v="2"/>
    <x v="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130"/>
    <b v="0"/>
    <n v="119"/>
    <b v="1"/>
    <s v="technology/hardware"/>
    <x v="0"/>
    <x v="4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131"/>
    <b v="0"/>
    <n v="878"/>
    <b v="1"/>
    <s v="games/tabletop games"/>
    <x v="5"/>
    <x v="1"/>
    <x v="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132"/>
    <b v="0"/>
    <n v="456"/>
    <b v="0"/>
    <s v="technology/wearables"/>
    <x v="1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133"/>
    <b v="0"/>
    <n v="651"/>
    <b v="1"/>
    <s v="games/tabletop games"/>
    <x v="5"/>
    <x v="4"/>
    <x v="3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60"/>
    <b v="1"/>
    <n v="943"/>
    <b v="1"/>
    <s v="technology/hardware"/>
    <x v="0"/>
    <x v="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134"/>
    <b v="0"/>
    <n v="320"/>
    <b v="1"/>
    <s v="theater/spaces"/>
    <x v="9"/>
    <x v="4"/>
    <x v="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15"/>
    <b v="1"/>
    <n v="736"/>
    <b v="1"/>
    <s v="film &amp; video/documentary"/>
    <x v="8"/>
    <x v="1"/>
    <x v="5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135"/>
    <b v="0"/>
    <n v="73"/>
    <b v="1"/>
    <s v="film &amp; video/documentary"/>
    <x v="8"/>
    <x v="6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136"/>
    <b v="1"/>
    <n v="447"/>
    <b v="1"/>
    <s v="film &amp; video/documentary"/>
    <x v="8"/>
    <x v="3"/>
    <x v="5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137"/>
    <b v="1"/>
    <n v="267"/>
    <b v="1"/>
    <s v="film &amp; video/documentary"/>
    <x v="8"/>
    <x v="1"/>
    <x v="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138"/>
    <b v="0"/>
    <n v="433"/>
    <b v="1"/>
    <s v="theater/spaces"/>
    <x v="9"/>
    <x v="2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139"/>
    <b v="0"/>
    <n v="274"/>
    <b v="1"/>
    <s v="theater/plays"/>
    <x v="11"/>
    <x v="4"/>
    <x v="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40"/>
    <b v="0"/>
    <n v="323"/>
    <b v="0"/>
    <s v="technology/wearables"/>
    <x v="1"/>
    <x v="1"/>
    <x v="0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x v="141"/>
    <b v="0"/>
    <n v="103"/>
    <b v="1"/>
    <s v="photography/photobooks"/>
    <x v="3"/>
    <x v="4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142"/>
    <b v="1"/>
    <n v="308"/>
    <b v="1"/>
    <s v="theater/spaces"/>
    <x v="9"/>
    <x v="1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143"/>
    <b v="1"/>
    <n v="614"/>
    <b v="1"/>
    <s v="music/indie rock"/>
    <x v="12"/>
    <x v="2"/>
    <x v="7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44"/>
    <b v="1"/>
    <n v="660"/>
    <b v="1"/>
    <s v="technology/hardware"/>
    <x v="0"/>
    <x v="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145"/>
    <b v="1"/>
    <n v="266"/>
    <b v="1"/>
    <s v="film &amp; video/documentary"/>
    <x v="8"/>
    <x v="1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x v="146"/>
    <b v="0"/>
    <n v="144"/>
    <b v="1"/>
    <s v="music/rock"/>
    <x v="15"/>
    <x v="2"/>
    <x v="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x v="147"/>
    <b v="0"/>
    <n v="271"/>
    <b v="1"/>
    <s v="photography/photobooks"/>
    <x v="3"/>
    <x v="4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48"/>
    <b v="0"/>
    <n v="827"/>
    <b v="1"/>
    <s v="film &amp; video/television"/>
    <x v="16"/>
    <x v="2"/>
    <x v="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149"/>
    <b v="0"/>
    <n v="707"/>
    <b v="1"/>
    <s v="technology/hardware"/>
    <x v="0"/>
    <x v="4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150"/>
    <b v="0"/>
    <n v="1364"/>
    <b v="1"/>
    <s v="technology/hardware"/>
    <x v="0"/>
    <x v="2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151"/>
    <b v="0"/>
    <n v="92"/>
    <b v="1"/>
    <s v="music/indie rock"/>
    <x v="12"/>
    <x v="3"/>
    <x v="7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52"/>
    <b v="1"/>
    <n v="321"/>
    <b v="1"/>
    <s v="publishing/radio &amp; podcasts"/>
    <x v="2"/>
    <x v="0"/>
    <x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20"/>
    <b v="0"/>
    <n v="315"/>
    <b v="1"/>
    <s v="technology/wearables"/>
    <x v="1"/>
    <x v="4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153"/>
    <b v="0"/>
    <n v="170"/>
    <b v="1"/>
    <s v="technology/hardware"/>
    <x v="0"/>
    <x v="4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4"/>
    <b v="1"/>
    <n v="874"/>
    <b v="1"/>
    <s v="photography/photobooks"/>
    <x v="3"/>
    <x v="4"/>
    <x v="2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55"/>
    <b v="0"/>
    <n v="975"/>
    <b v="0"/>
    <s v="games/video games"/>
    <x v="18"/>
    <x v="2"/>
    <x v="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156"/>
    <b v="1"/>
    <n v="1049"/>
    <b v="1"/>
    <s v="theater/spaces"/>
    <x v="9"/>
    <x v="1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157"/>
    <b v="0"/>
    <n v="199"/>
    <b v="1"/>
    <s v="theater/musical"/>
    <x v="19"/>
    <x v="2"/>
    <x v="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58"/>
    <b v="1"/>
    <n v="600"/>
    <b v="1"/>
    <s v="publishing/radio &amp; podcasts"/>
    <x v="2"/>
    <x v="3"/>
    <x v="1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95"/>
    <b v="0"/>
    <n v="682"/>
    <b v="1"/>
    <s v="technology/hardware"/>
    <x v="0"/>
    <x v="0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159"/>
    <b v="1"/>
    <n v="179"/>
    <b v="1"/>
    <s v="film &amp; video/documentary"/>
    <x v="8"/>
    <x v="7"/>
    <x v="5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160"/>
    <b v="0"/>
    <n v="277"/>
    <b v="1"/>
    <s v="theater/spaces"/>
    <x v="9"/>
    <x v="2"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161"/>
    <b v="0"/>
    <n v="902"/>
    <b v="1"/>
    <s v="games/tabletop games"/>
    <x v="5"/>
    <x v="5"/>
    <x v="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162"/>
    <b v="1"/>
    <n v="158"/>
    <b v="1"/>
    <s v="technology/hardware"/>
    <x v="0"/>
    <x v="2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133"/>
    <b v="1"/>
    <n v="379"/>
    <b v="1"/>
    <s v="film &amp; video/documentary"/>
    <x v="8"/>
    <x v="4"/>
    <x v="5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163"/>
    <b v="0"/>
    <n v="27"/>
    <b v="1"/>
    <s v="technology/wearables"/>
    <x v="1"/>
    <x v="2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164"/>
    <b v="1"/>
    <n v="299"/>
    <b v="1"/>
    <s v="film &amp; video/documentary"/>
    <x v="8"/>
    <x v="5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x v="165"/>
    <b v="1"/>
    <n v="964"/>
    <b v="1"/>
    <s v="film &amp; video/documentary"/>
    <x v="8"/>
    <x v="1"/>
    <x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166"/>
    <b v="0"/>
    <n v="375"/>
    <b v="1"/>
    <s v="technology/hardware"/>
    <x v="0"/>
    <x v="4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x v="167"/>
    <b v="0"/>
    <n v="28"/>
    <b v="0"/>
    <s v="technology/wearables"/>
    <x v="1"/>
    <x v="1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137"/>
    <b v="1"/>
    <n v="438"/>
    <b v="1"/>
    <s v="film &amp; video/documentary"/>
    <x v="8"/>
    <x v="1"/>
    <x v="5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168"/>
    <b v="1"/>
    <n v="403"/>
    <b v="1"/>
    <s v="food/small batch"/>
    <x v="7"/>
    <x v="1"/>
    <x v="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169"/>
    <b v="1"/>
    <n v="535"/>
    <b v="0"/>
    <s v="technology/space exploration"/>
    <x v="4"/>
    <x v="4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x v="170"/>
    <b v="0"/>
    <n v="15"/>
    <b v="0"/>
    <s v="theater/spaces"/>
    <x v="9"/>
    <x v="1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171"/>
    <b v="1"/>
    <n v="760"/>
    <b v="1"/>
    <s v="film &amp; video/documentary"/>
    <x v="8"/>
    <x v="6"/>
    <x v="5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172"/>
    <b v="0"/>
    <n v="45"/>
    <b v="0"/>
    <s v="theater/spaces"/>
    <x v="9"/>
    <x v="5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173"/>
    <b v="1"/>
    <n v="376"/>
    <b v="1"/>
    <s v="film &amp; video/documentary"/>
    <x v="8"/>
    <x v="2"/>
    <x v="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x v="174"/>
    <b v="0"/>
    <n v="202"/>
    <b v="0"/>
    <s v="theater/spaces"/>
    <x v="9"/>
    <x v="4"/>
    <x v="6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175"/>
    <b v="1"/>
    <n v="165"/>
    <b v="1"/>
    <s v="film &amp; video/documentary"/>
    <x v="8"/>
    <x v="2"/>
    <x v="5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176"/>
    <b v="1"/>
    <n v="415"/>
    <b v="1"/>
    <s v="film &amp; video/documentary"/>
    <x v="8"/>
    <x v="3"/>
    <x v="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177"/>
    <b v="0"/>
    <n v="311"/>
    <b v="1"/>
    <s v="food/small batch"/>
    <x v="7"/>
    <x v="2"/>
    <x v="4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93"/>
    <b v="0"/>
    <n v="248"/>
    <b v="0"/>
    <s v="technology/wearables"/>
    <x v="1"/>
    <x v="4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178"/>
    <b v="0"/>
    <n v="253"/>
    <b v="1"/>
    <s v="film &amp; video/television"/>
    <x v="16"/>
    <x v="4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x v="76"/>
    <b v="0"/>
    <n v="714"/>
    <b v="1"/>
    <s v="photography/photobooks"/>
    <x v="3"/>
    <x v="4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179"/>
    <b v="0"/>
    <n v="73"/>
    <b v="1"/>
    <s v="theater/plays"/>
    <x v="11"/>
    <x v="2"/>
    <x v="6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180"/>
    <b v="0"/>
    <n v="263"/>
    <b v="1"/>
    <s v="technology/hardware"/>
    <x v="0"/>
    <x v="3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181"/>
    <b v="0"/>
    <n v="110"/>
    <b v="0"/>
    <s v="technology/wearables"/>
    <x v="1"/>
    <x v="5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82"/>
    <b v="1"/>
    <n v="235"/>
    <b v="1"/>
    <s v="photography/photobooks"/>
    <x v="3"/>
    <x v="1"/>
    <x v="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183"/>
    <b v="0"/>
    <n v="336"/>
    <b v="1"/>
    <s v="theater/plays"/>
    <x v="11"/>
    <x v="1"/>
    <x v="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184"/>
    <b v="0"/>
    <n v="621"/>
    <b v="1"/>
    <s v="technology/hardware"/>
    <x v="0"/>
    <x v="2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85"/>
    <b v="1"/>
    <n v="916"/>
    <b v="1"/>
    <s v="publishing/radio &amp; podcasts"/>
    <x v="2"/>
    <x v="6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186"/>
    <b v="0"/>
    <n v="480"/>
    <b v="1"/>
    <s v="games/tabletop games"/>
    <x v="5"/>
    <x v="4"/>
    <x v="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187"/>
    <b v="1"/>
    <n v="848"/>
    <b v="1"/>
    <s v="technology/hardware"/>
    <x v="0"/>
    <x v="2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88"/>
    <b v="0"/>
    <n v="549"/>
    <b v="1"/>
    <s v="photography/photobooks"/>
    <x v="3"/>
    <x v="2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114"/>
    <b v="1"/>
    <n v="263"/>
    <b v="1"/>
    <s v="theater/spaces"/>
    <x v="9"/>
    <x v="2"/>
    <x v="6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89"/>
    <b v="0"/>
    <n v="512"/>
    <b v="1"/>
    <s v="photography/photobooks"/>
    <x v="3"/>
    <x v="4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112"/>
    <b v="1"/>
    <n v="489"/>
    <b v="1"/>
    <s v="technology/space exploration"/>
    <x v="4"/>
    <x v="2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190"/>
    <b v="0"/>
    <n v="354"/>
    <b v="1"/>
    <s v="film &amp; video/documentary"/>
    <x v="8"/>
    <x v="2"/>
    <x v="5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91"/>
    <b v="1"/>
    <n v="467"/>
    <b v="1"/>
    <s v="music/rock"/>
    <x v="15"/>
    <x v="3"/>
    <x v="7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192"/>
    <b v="0"/>
    <n v="134"/>
    <b v="1"/>
    <s v="film &amp; video/documentary"/>
    <x v="8"/>
    <x v="3"/>
    <x v="5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193"/>
    <b v="0"/>
    <n v="574"/>
    <b v="1"/>
    <s v="film &amp; video/television"/>
    <x v="16"/>
    <x v="4"/>
    <x v="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94"/>
    <b v="0"/>
    <n v="314"/>
    <b v="1"/>
    <s v="photography/photobooks"/>
    <x v="3"/>
    <x v="1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195"/>
    <b v="1"/>
    <n v="560"/>
    <b v="1"/>
    <s v="film &amp; video/documentary"/>
    <x v="8"/>
    <x v="1"/>
    <x v="5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196"/>
    <b v="1"/>
    <n v="191"/>
    <b v="1"/>
    <s v="technology/hardware"/>
    <x v="0"/>
    <x v="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197"/>
    <b v="0"/>
    <n v="271"/>
    <b v="1"/>
    <s v="film &amp; video/documentary"/>
    <x v="8"/>
    <x v="2"/>
    <x v="5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x v="198"/>
    <b v="1"/>
    <n v="337"/>
    <b v="1"/>
    <s v="film &amp; video/documentary"/>
    <x v="8"/>
    <x v="1"/>
    <x v="5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199"/>
    <b v="1"/>
    <n v="163"/>
    <b v="1"/>
    <s v="food/small batch"/>
    <x v="7"/>
    <x v="4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200"/>
    <b v="1"/>
    <n v="340"/>
    <b v="1"/>
    <s v="film &amp; video/documentary"/>
    <x v="8"/>
    <x v="0"/>
    <x v="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201"/>
    <b v="1"/>
    <n v="361"/>
    <b v="1"/>
    <s v="music/rock"/>
    <x v="15"/>
    <x v="3"/>
    <x v="7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202"/>
    <b v="0"/>
    <n v="296"/>
    <b v="0"/>
    <s v="technology/wearables"/>
    <x v="1"/>
    <x v="4"/>
    <x v="0"/>
  </r>
  <r>
    <n v="2989"/>
    <s v="Let's Light Up The Gem!"/>
    <s v="Bring the movies back to Bethel, Maine."/>
    <n v="20000"/>
    <n v="35307"/>
    <x v="0"/>
    <x v="0"/>
    <s v="USD"/>
    <n v="1450673940"/>
    <n v="1448756962"/>
    <x v="203"/>
    <b v="0"/>
    <n v="364"/>
    <b v="1"/>
    <s v="theater/spaces"/>
    <x v="9"/>
    <x v="4"/>
    <x v="6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04"/>
    <b v="0"/>
    <n v="130"/>
    <b v="1"/>
    <s v="food/small batch"/>
    <x v="7"/>
    <x v="5"/>
    <x v="4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205"/>
    <b v="1"/>
    <n v="269"/>
    <b v="1"/>
    <s v="theater/plays"/>
    <x v="11"/>
    <x v="4"/>
    <x v="6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x v="206"/>
    <b v="0"/>
    <n v="229"/>
    <b v="0"/>
    <s v="technology/wearables"/>
    <x v="1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110"/>
    <b v="1"/>
    <n v="134"/>
    <b v="1"/>
    <s v="theater/plays"/>
    <x v="11"/>
    <x v="4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07"/>
    <b v="0"/>
    <n v="537"/>
    <b v="1"/>
    <s v="games/tabletop games"/>
    <x v="5"/>
    <x v="1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208"/>
    <b v="1"/>
    <n v="336"/>
    <b v="1"/>
    <s v="publishing/radio &amp; podcasts"/>
    <x v="2"/>
    <x v="0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09"/>
    <b v="0"/>
    <n v="859"/>
    <b v="1"/>
    <s v="music/rock"/>
    <x v="15"/>
    <x v="1"/>
    <x v="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210"/>
    <b v="1"/>
    <n v="285"/>
    <b v="1"/>
    <s v="film &amp; video/documentary"/>
    <x v="8"/>
    <x v="4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211"/>
    <b v="0"/>
    <n v="406"/>
    <b v="1"/>
    <s v="music/rock"/>
    <x v="15"/>
    <x v="2"/>
    <x v="7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212"/>
    <b v="1"/>
    <n v="147"/>
    <b v="1"/>
    <s v="technology/hardware"/>
    <x v="0"/>
    <x v="3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x v="213"/>
    <b v="0"/>
    <n v="338"/>
    <b v="0"/>
    <s v="technology/wearables"/>
    <x v="1"/>
    <x v="1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14"/>
    <b v="1"/>
    <n v="204"/>
    <b v="1"/>
    <s v="technology/hardware"/>
    <x v="0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x v="215"/>
    <b v="0"/>
    <n v="285"/>
    <b v="0"/>
    <s v="technology/gadgets"/>
    <x v="6"/>
    <x v="4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216"/>
    <b v="1"/>
    <n v="253"/>
    <b v="1"/>
    <s v="technology/hardware"/>
    <x v="0"/>
    <x v="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217"/>
    <b v="1"/>
    <n v="369"/>
    <b v="1"/>
    <s v="publishing/radio &amp; podcasts"/>
    <x v="2"/>
    <x v="6"/>
    <x v="1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18"/>
    <b v="1"/>
    <n v="454"/>
    <b v="1"/>
    <s v="technology/hardware"/>
    <x v="0"/>
    <x v="2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219"/>
    <b v="1"/>
    <n v="343"/>
    <b v="1"/>
    <s v="publishing/radio &amp; podcasts"/>
    <x v="2"/>
    <x v="4"/>
    <x v="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220"/>
    <b v="0"/>
    <n v="153"/>
    <b v="1"/>
    <s v="publishing/nonfiction"/>
    <x v="17"/>
    <x v="3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221"/>
    <b v="0"/>
    <n v="348"/>
    <b v="1"/>
    <s v="theater/spaces"/>
    <x v="9"/>
    <x v="2"/>
    <x v="6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222"/>
    <b v="0"/>
    <n v="499"/>
    <b v="1"/>
    <s v="music/metal"/>
    <x v="20"/>
    <x v="1"/>
    <x v="7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223"/>
    <b v="0"/>
    <n v="217"/>
    <b v="1"/>
    <s v="film &amp; video/television"/>
    <x v="16"/>
    <x v="2"/>
    <x v="5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24"/>
    <b v="1"/>
    <n v="398"/>
    <b v="1"/>
    <s v="technology/space exploration"/>
    <x v="4"/>
    <x v="4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25"/>
    <b v="1"/>
    <n v="577"/>
    <b v="1"/>
    <s v="technology/space exploration"/>
    <x v="4"/>
    <x v="1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84"/>
    <b v="0"/>
    <n v="1013"/>
    <b v="1"/>
    <s v="technology/wearables"/>
    <x v="1"/>
    <x v="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26"/>
    <b v="1"/>
    <n v="563"/>
    <b v="1"/>
    <s v="film &amp; video/documentary"/>
    <x v="8"/>
    <x v="0"/>
    <x v="5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7"/>
    <b v="0"/>
    <n v="426"/>
    <b v="1"/>
    <s v="games/tabletop games"/>
    <x v="5"/>
    <x v="0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228"/>
    <b v="0"/>
    <n v="342"/>
    <b v="1"/>
    <s v="film &amp; video/television"/>
    <x v="16"/>
    <x v="2"/>
    <x v="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229"/>
    <b v="0"/>
    <n v="237"/>
    <b v="1"/>
    <s v="theater/plays"/>
    <x v="11"/>
    <x v="1"/>
    <x v="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30"/>
    <b v="1"/>
    <n v="551"/>
    <b v="1"/>
    <s v="theater/spaces"/>
    <x v="9"/>
    <x v="1"/>
    <x v="6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231"/>
    <b v="0"/>
    <n v="329"/>
    <b v="1"/>
    <s v="theater/spaces"/>
    <x v="9"/>
    <x v="0"/>
    <x v="6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32"/>
    <b v="1"/>
    <n v="437"/>
    <b v="1"/>
    <s v="film &amp; video/documentary"/>
    <x v="8"/>
    <x v="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33"/>
    <b v="0"/>
    <n v="288"/>
    <b v="1"/>
    <s v="music/rock"/>
    <x v="15"/>
    <x v="2"/>
    <x v="7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34"/>
    <b v="1"/>
    <n v="287"/>
    <b v="1"/>
    <s v="film &amp; video/documentary"/>
    <x v="8"/>
    <x v="0"/>
    <x v="5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235"/>
    <b v="1"/>
    <n v="369"/>
    <b v="1"/>
    <s v="photography/photobooks"/>
    <x v="3"/>
    <x v="4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36"/>
    <b v="0"/>
    <n v="37"/>
    <b v="1"/>
    <s v="technology/hardware"/>
    <x v="0"/>
    <x v="2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37"/>
    <b v="1"/>
    <n v="426"/>
    <b v="1"/>
    <s v="technology/hardware"/>
    <x v="0"/>
    <x v="3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238"/>
    <b v="0"/>
    <n v="312"/>
    <b v="0"/>
    <s v="games/video games"/>
    <x v="18"/>
    <x v="2"/>
    <x v="3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239"/>
    <b v="0"/>
    <n v="104"/>
    <b v="1"/>
    <s v="theater/plays"/>
    <x v="11"/>
    <x v="2"/>
    <x v="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240"/>
    <b v="0"/>
    <n v="263"/>
    <b v="1"/>
    <s v="film &amp; video/television"/>
    <x v="16"/>
    <x v="2"/>
    <x v="5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241"/>
    <b v="1"/>
    <n v="236"/>
    <b v="1"/>
    <s v="photography/photobooks"/>
    <x v="3"/>
    <x v="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x v="242"/>
    <b v="0"/>
    <n v="179"/>
    <b v="0"/>
    <s v="technology/wearables"/>
    <x v="1"/>
    <x v="1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3"/>
    <b v="0"/>
    <n v="282"/>
    <b v="1"/>
    <s v="food/small batch"/>
    <x v="7"/>
    <x v="1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244"/>
    <b v="1"/>
    <n v="216"/>
    <b v="1"/>
    <s v="theater/plays"/>
    <x v="11"/>
    <x v="1"/>
    <x v="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245"/>
    <b v="1"/>
    <n v="524"/>
    <b v="1"/>
    <s v="film &amp; video/documentary"/>
    <x v="8"/>
    <x v="2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246"/>
    <b v="0"/>
    <n v="43"/>
    <b v="1"/>
    <s v="film &amp; video/documentary"/>
    <x v="8"/>
    <x v="1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247"/>
    <b v="1"/>
    <n v="711"/>
    <b v="1"/>
    <s v="music/rock"/>
    <x v="15"/>
    <x v="2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48"/>
    <b v="0"/>
    <n v="666"/>
    <b v="1"/>
    <s v="technology/hardware"/>
    <x v="0"/>
    <x v="1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249"/>
    <b v="0"/>
    <n v="241"/>
    <b v="1"/>
    <s v="film &amp; video/documentary"/>
    <x v="8"/>
    <x v="0"/>
    <x v="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50"/>
    <b v="0"/>
    <n v="1113"/>
    <b v="1"/>
    <s v="games/tabletop games"/>
    <x v="5"/>
    <x v="0"/>
    <x v="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51"/>
    <b v="0"/>
    <n v="392"/>
    <b v="1"/>
    <s v="technology/hardware"/>
    <x v="0"/>
    <x v="4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252"/>
    <b v="1"/>
    <n v="316"/>
    <b v="1"/>
    <s v="film &amp; video/documentary"/>
    <x v="8"/>
    <x v="0"/>
    <x v="5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53"/>
    <b v="0"/>
    <n v="372"/>
    <b v="1"/>
    <s v="food/small batch"/>
    <x v="7"/>
    <x v="4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254"/>
    <b v="0"/>
    <n v="276"/>
    <b v="1"/>
    <s v="technology/wearables"/>
    <x v="1"/>
    <x v="4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15"/>
    <b v="0"/>
    <n v="67"/>
    <b v="0"/>
    <s v="film &amp; video/science fiction"/>
    <x v="21"/>
    <x v="4"/>
    <x v="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55"/>
    <b v="1"/>
    <n v="429"/>
    <b v="1"/>
    <s v="technology/hardware"/>
    <x v="0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256"/>
    <b v="1"/>
    <n v="455"/>
    <b v="1"/>
    <s v="photography/photobooks"/>
    <x v="3"/>
    <x v="4"/>
    <x v="2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57"/>
    <b v="1"/>
    <n v="325"/>
    <b v="1"/>
    <s v="theater/spaces"/>
    <x v="9"/>
    <x v="2"/>
    <x v="6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258"/>
    <b v="0"/>
    <n v="128"/>
    <b v="1"/>
    <s v="theater/spaces"/>
    <x v="9"/>
    <x v="2"/>
    <x v="6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59"/>
    <b v="1"/>
    <n v="129"/>
    <b v="1"/>
    <s v="film &amp; video/documentary"/>
    <x v="8"/>
    <x v="3"/>
    <x v="5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60"/>
    <b v="0"/>
    <n v="173"/>
    <b v="1"/>
    <s v="theater/spaces"/>
    <x v="9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1"/>
    <b v="1"/>
    <n v="963"/>
    <b v="1"/>
    <s v="film &amp; video/documentary"/>
    <x v="8"/>
    <x v="3"/>
    <x v="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262"/>
    <b v="1"/>
    <n v="493"/>
    <b v="1"/>
    <s v="film &amp; video/documentary"/>
    <x v="8"/>
    <x v="4"/>
    <x v="5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63"/>
    <b v="1"/>
    <n v="305"/>
    <b v="1"/>
    <s v="theater/spaces"/>
    <x v="9"/>
    <x v="1"/>
    <x v="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264"/>
    <b v="0"/>
    <n v="96"/>
    <b v="0"/>
    <s v="technology/wearables"/>
    <x v="1"/>
    <x v="1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65"/>
    <b v="0"/>
    <n v="607"/>
    <b v="1"/>
    <s v="technology/hardware"/>
    <x v="0"/>
    <x v="4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161"/>
    <b v="0"/>
    <n v="194"/>
    <b v="1"/>
    <s v="games/tabletop games"/>
    <x v="5"/>
    <x v="5"/>
    <x v="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266"/>
    <b v="1"/>
    <n v="221"/>
    <b v="1"/>
    <s v="film &amp; video/documentary"/>
    <x v="8"/>
    <x v="1"/>
    <x v="5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7"/>
    <b v="1"/>
    <n v="238"/>
    <b v="1"/>
    <s v="technology/space exploration"/>
    <x v="4"/>
    <x v="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268"/>
    <b v="0"/>
    <n v="89"/>
    <b v="1"/>
    <s v="film &amp; video/television"/>
    <x v="16"/>
    <x v="1"/>
    <x v="5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69"/>
    <b v="1"/>
    <n v="266"/>
    <b v="1"/>
    <s v="games/tabletop games"/>
    <x v="5"/>
    <x v="1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270"/>
    <b v="1"/>
    <n v="441"/>
    <b v="1"/>
    <s v="publishing/radio &amp; podcasts"/>
    <x v="2"/>
    <x v="2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271"/>
    <b v="0"/>
    <n v="557"/>
    <b v="1"/>
    <s v="theater/spaces"/>
    <x v="9"/>
    <x v="2"/>
    <x v="6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72"/>
    <b v="0"/>
    <n v="721"/>
    <b v="1"/>
    <s v="music/electronic music"/>
    <x v="13"/>
    <x v="3"/>
    <x v="7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3"/>
    <b v="1"/>
    <n v="394"/>
    <b v="1"/>
    <s v="theater/spaces"/>
    <x v="9"/>
    <x v="0"/>
    <x v="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62"/>
    <b v="1"/>
    <n v="314"/>
    <b v="1"/>
    <s v="film &amp; video/documentary"/>
    <x v="8"/>
    <x v="4"/>
    <x v="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74"/>
    <b v="0"/>
    <n v="84"/>
    <b v="0"/>
    <s v="film &amp; video/drama"/>
    <x v="10"/>
    <x v="4"/>
    <x v="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275"/>
    <b v="1"/>
    <n v="280"/>
    <b v="1"/>
    <s v="photography/photobooks"/>
    <x v="3"/>
    <x v="4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76"/>
    <b v="0"/>
    <n v="265"/>
    <b v="1"/>
    <s v="theater/spaces"/>
    <x v="9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277"/>
    <b v="1"/>
    <n v="322"/>
    <b v="1"/>
    <s v="theater/plays"/>
    <x v="11"/>
    <x v="2"/>
    <x v="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278"/>
    <b v="0"/>
    <n v="284"/>
    <b v="1"/>
    <s v="photography/photobooks"/>
    <x v="3"/>
    <x v="1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279"/>
    <b v="0"/>
    <n v="307"/>
    <b v="1"/>
    <s v="theater/spaces"/>
    <x v="9"/>
    <x v="0"/>
    <x v="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280"/>
    <b v="0"/>
    <n v="183"/>
    <b v="1"/>
    <s v="photography/photobooks"/>
    <x v="3"/>
    <x v="1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4"/>
    <b v="1"/>
    <n v="186"/>
    <b v="1"/>
    <s v="film &amp; video/documentary"/>
    <x v="8"/>
    <x v="1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81"/>
    <b v="1"/>
    <n v="305"/>
    <b v="1"/>
    <s v="film &amp; video/documentary"/>
    <x v="8"/>
    <x v="5"/>
    <x v="5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86"/>
    <b v="1"/>
    <n v="176"/>
    <b v="1"/>
    <s v="photography/photobooks"/>
    <x v="3"/>
    <x v="4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82"/>
    <b v="1"/>
    <n v="352"/>
    <b v="1"/>
    <s v="food/small batch"/>
    <x v="7"/>
    <x v="4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257"/>
    <b v="0"/>
    <n v="237"/>
    <b v="1"/>
    <s v="film &amp; video/documentary"/>
    <x v="8"/>
    <x v="2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83"/>
    <b v="1"/>
    <n v="125"/>
    <b v="1"/>
    <s v="food/small batch"/>
    <x v="7"/>
    <x v="2"/>
    <x v="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284"/>
    <b v="0"/>
    <n v="152"/>
    <b v="1"/>
    <s v="technology/wearables"/>
    <x v="1"/>
    <x v="4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72"/>
    <b v="1"/>
    <n v="290"/>
    <b v="1"/>
    <s v="film &amp; video/documentary"/>
    <x v="8"/>
    <x v="3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285"/>
    <b v="0"/>
    <n v="265"/>
    <b v="1"/>
    <s v="publishing/nonfiction"/>
    <x v="17"/>
    <x v="6"/>
    <x v="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86"/>
    <b v="1"/>
    <n v="131"/>
    <b v="1"/>
    <s v="film &amp; video/documentary"/>
    <x v="8"/>
    <x v="2"/>
    <x v="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x v="264"/>
    <b v="0"/>
    <n v="310"/>
    <b v="0"/>
    <s v="technology/wearables"/>
    <x v="1"/>
    <x v="1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87"/>
    <b v="0"/>
    <n v="76"/>
    <b v="1"/>
    <s v="technology/hardware"/>
    <x v="0"/>
    <x v="1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x v="102"/>
    <b v="0"/>
    <n v="48"/>
    <b v="1"/>
    <s v="technology/hardware"/>
    <x v="0"/>
    <x v="1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288"/>
    <b v="0"/>
    <n v="221"/>
    <b v="1"/>
    <s v="music/pop"/>
    <x v="22"/>
    <x v="3"/>
    <x v="7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289"/>
    <b v="0"/>
    <n v="251"/>
    <b v="1"/>
    <s v="film &amp; video/documentary"/>
    <x v="8"/>
    <x v="3"/>
    <x v="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290"/>
    <b v="1"/>
    <n v="303"/>
    <b v="1"/>
    <s v="film &amp; video/documentary"/>
    <x v="8"/>
    <x v="4"/>
    <x v="5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287"/>
    <b v="0"/>
    <n v="253"/>
    <b v="1"/>
    <s v="photography/photobooks"/>
    <x v="3"/>
    <x v="1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121"/>
    <b v="0"/>
    <n v="147"/>
    <b v="1"/>
    <s v="theater/musical"/>
    <x v="19"/>
    <x v="4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91"/>
    <b v="0"/>
    <n v="259"/>
    <b v="1"/>
    <s v="music/indie rock"/>
    <x v="12"/>
    <x v="0"/>
    <x v="7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292"/>
    <b v="0"/>
    <n v="188"/>
    <b v="0"/>
    <s v="technology/wearables"/>
    <x v="1"/>
    <x v="5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93"/>
    <b v="1"/>
    <n v="328"/>
    <b v="1"/>
    <s v="film &amp; video/documentary"/>
    <x v="8"/>
    <x v="2"/>
    <x v="5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294"/>
    <b v="1"/>
    <n v="670"/>
    <b v="1"/>
    <s v="music/rock"/>
    <x v="15"/>
    <x v="0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95"/>
    <b v="1"/>
    <n v="221"/>
    <b v="1"/>
    <s v="food/small batch"/>
    <x v="7"/>
    <x v="2"/>
    <x v="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96"/>
    <b v="1"/>
    <n v="537"/>
    <b v="1"/>
    <s v="food/small batch"/>
    <x v="7"/>
    <x v="4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297"/>
    <b v="1"/>
    <n v="298"/>
    <b v="1"/>
    <s v="film &amp; video/documentary"/>
    <x v="8"/>
    <x v="6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298"/>
    <b v="1"/>
    <n v="213"/>
    <b v="1"/>
    <s v="theater/plays"/>
    <x v="11"/>
    <x v="2"/>
    <x v="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299"/>
    <b v="1"/>
    <n v="302"/>
    <b v="1"/>
    <s v="film &amp; video/documentary"/>
    <x v="8"/>
    <x v="2"/>
    <x v="5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00"/>
    <b v="1"/>
    <n v="126"/>
    <b v="1"/>
    <s v="film &amp; video/documentary"/>
    <x v="8"/>
    <x v="3"/>
    <x v="5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301"/>
    <b v="0"/>
    <n v="94"/>
    <b v="0"/>
    <s v="games/video games"/>
    <x v="18"/>
    <x v="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302"/>
    <b v="0"/>
    <n v="105"/>
    <b v="1"/>
    <s v="technology/wearables"/>
    <x v="1"/>
    <x v="2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303"/>
    <b v="1"/>
    <n v="218"/>
    <b v="1"/>
    <s v="theater/spaces"/>
    <x v="9"/>
    <x v="1"/>
    <x v="6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304"/>
    <b v="0"/>
    <n v="988"/>
    <b v="1"/>
    <s v="games/tabletop games"/>
    <x v="5"/>
    <x v="2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305"/>
    <b v="0"/>
    <n v="140"/>
    <b v="0"/>
    <s v="technology/wearables"/>
    <x v="1"/>
    <x v="5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128"/>
    <b v="0"/>
    <n v="34"/>
    <b v="0"/>
    <s v="film &amp; video/animation"/>
    <x v="23"/>
    <x v="4"/>
    <x v="5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x v="306"/>
    <b v="0"/>
    <n v="249"/>
    <b v="1"/>
    <s v="games/tabletop games"/>
    <x v="5"/>
    <x v="1"/>
    <x v="3"/>
  </r>
  <r>
    <n v="307"/>
    <s v="Grammar Revolution"/>
    <s v="Why is grammar important?"/>
    <n v="22000"/>
    <n v="24490"/>
    <x v="0"/>
    <x v="0"/>
    <s v="USD"/>
    <n v="1360276801"/>
    <n v="1357684801"/>
    <x v="307"/>
    <b v="1"/>
    <n v="576"/>
    <b v="1"/>
    <s v="film &amp; video/documentary"/>
    <x v="8"/>
    <x v="0"/>
    <x v="5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08"/>
    <b v="1"/>
    <n v="97"/>
    <b v="1"/>
    <s v="theater/plays"/>
    <x v="11"/>
    <x v="1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309"/>
    <b v="1"/>
    <n v="389"/>
    <b v="1"/>
    <s v="music/rock"/>
    <x v="15"/>
    <x v="0"/>
    <x v="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63"/>
    <b v="0"/>
    <n v="296"/>
    <b v="1"/>
    <s v="games/tabletop games"/>
    <x v="5"/>
    <x v="1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310"/>
    <b v="1"/>
    <n v="615"/>
    <b v="1"/>
    <s v="photography/photobooks"/>
    <x v="3"/>
    <x v="2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x v="311"/>
    <b v="1"/>
    <n v="294"/>
    <b v="1"/>
    <s v="photography/photobooks"/>
    <x v="3"/>
    <x v="1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57"/>
    <b v="1"/>
    <n v="205"/>
    <b v="1"/>
    <s v="technology/hardware"/>
    <x v="0"/>
    <x v="2"/>
    <x v="0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312"/>
    <b v="0"/>
    <n v="135"/>
    <b v="0"/>
    <s v="technology/wearables"/>
    <x v="1"/>
    <x v="2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x v="313"/>
    <b v="1"/>
    <n v="61"/>
    <b v="1"/>
    <s v="music/electronic music"/>
    <x v="13"/>
    <x v="1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34"/>
    <b v="0"/>
    <n v="124"/>
    <b v="1"/>
    <s v="food/small batch"/>
    <x v="7"/>
    <x v="1"/>
    <x v="4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"/>
    <b v="1"/>
    <n v="213"/>
    <b v="1"/>
    <s v="theater/plays"/>
    <x v="11"/>
    <x v="2"/>
    <x v="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315"/>
    <b v="1"/>
    <n v="105"/>
    <b v="1"/>
    <s v="technology/hardware"/>
    <x v="0"/>
    <x v="3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16"/>
    <b v="0"/>
    <n v="159"/>
    <b v="1"/>
    <s v="theater/spaces"/>
    <x v="9"/>
    <x v="2"/>
    <x v="6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88"/>
    <b v="1"/>
    <n v="241"/>
    <b v="1"/>
    <s v="photography/photobooks"/>
    <x v="3"/>
    <x v="2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317"/>
    <b v="0"/>
    <n v="375"/>
    <b v="1"/>
    <s v="photography/photobooks"/>
    <x v="3"/>
    <x v="5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18"/>
    <b v="0"/>
    <n v="175"/>
    <b v="1"/>
    <s v="theater/spaces"/>
    <x v="9"/>
    <x v="1"/>
    <x v="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319"/>
    <b v="0"/>
    <n v="286"/>
    <b v="1"/>
    <s v="technology/space exploration"/>
    <x v="4"/>
    <x v="4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x v="287"/>
    <b v="0"/>
    <n v="514"/>
    <b v="1"/>
    <s v="games/tabletop games"/>
    <x v="5"/>
    <x v="1"/>
    <x v="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320"/>
    <b v="0"/>
    <n v="163"/>
    <b v="1"/>
    <s v="technology/hardware"/>
    <x v="0"/>
    <x v="1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321"/>
    <b v="0"/>
    <n v="104"/>
    <b v="1"/>
    <s v="film &amp; video/documentary"/>
    <x v="8"/>
    <x v="4"/>
    <x v="5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22"/>
    <b v="0"/>
    <n v="383"/>
    <b v="1"/>
    <s v="film &amp; video/documentary"/>
    <x v="8"/>
    <x v="2"/>
    <x v="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323"/>
    <b v="1"/>
    <n v="159"/>
    <b v="1"/>
    <s v="music/rock"/>
    <x v="15"/>
    <x v="0"/>
    <x v="7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x v="324"/>
    <b v="0"/>
    <n v="150"/>
    <b v="1"/>
    <s v="film &amp; video/television"/>
    <x v="16"/>
    <x v="2"/>
    <x v="5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325"/>
    <b v="1"/>
    <n v="329"/>
    <b v="1"/>
    <s v="photography/photobooks"/>
    <x v="3"/>
    <x v="1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326"/>
    <b v="0"/>
    <n v="107"/>
    <b v="1"/>
    <s v="photography/photobooks"/>
    <x v="3"/>
    <x v="1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327"/>
    <b v="0"/>
    <n v="191"/>
    <b v="1"/>
    <s v="photography/photobooks"/>
    <x v="3"/>
    <x v="1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328"/>
    <b v="1"/>
    <n v="171"/>
    <b v="0"/>
    <s v="technology/makerspaces"/>
    <x v="24"/>
    <x v="1"/>
    <x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329"/>
    <b v="0"/>
    <n v="392"/>
    <b v="1"/>
    <s v="games/tabletop games"/>
    <x v="5"/>
    <x v="1"/>
    <x v="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268"/>
    <b v="0"/>
    <n v="238"/>
    <b v="1"/>
    <s v="theater/plays"/>
    <x v="11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30"/>
    <b v="0"/>
    <n v="270"/>
    <b v="1"/>
    <s v="theater/plays"/>
    <x v="11"/>
    <x v="4"/>
    <x v="6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120"/>
    <b v="0"/>
    <n v="340"/>
    <b v="1"/>
    <s v="music/rock"/>
    <x v="15"/>
    <x v="5"/>
    <x v="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153"/>
    <b v="1"/>
    <n v="465"/>
    <b v="1"/>
    <s v="technology/space exploration"/>
    <x v="4"/>
    <x v="4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331"/>
    <b v="0"/>
    <n v="273"/>
    <b v="1"/>
    <s v="photography/photobooks"/>
    <x v="3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32"/>
    <b v="0"/>
    <n v="236"/>
    <b v="1"/>
    <s v="theater/spaces"/>
    <x v="9"/>
    <x v="0"/>
    <x v="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333"/>
    <b v="0"/>
    <n v="246"/>
    <b v="1"/>
    <s v="music/indie rock"/>
    <x v="12"/>
    <x v="6"/>
    <x v="7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334"/>
    <b v="1"/>
    <n v="332"/>
    <b v="1"/>
    <s v="film &amp; video/documentary"/>
    <x v="8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x v="335"/>
    <b v="1"/>
    <n v="196"/>
    <b v="1"/>
    <s v="photography/photobooks"/>
    <x v="3"/>
    <x v="5"/>
    <x v="2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x v="336"/>
    <b v="1"/>
    <n v="224"/>
    <b v="1"/>
    <s v="photography/photobooks"/>
    <x v="3"/>
    <x v="1"/>
    <x v="2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37"/>
    <b v="1"/>
    <n v="202"/>
    <b v="1"/>
    <s v="theater/plays"/>
    <x v="11"/>
    <x v="2"/>
    <x v="6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338"/>
    <b v="1"/>
    <n v="220"/>
    <b v="1"/>
    <s v="film &amp; video/documentary"/>
    <x v="8"/>
    <x v="3"/>
    <x v="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259"/>
    <b v="1"/>
    <n v="238"/>
    <b v="1"/>
    <s v="film &amp; video/documentary"/>
    <x v="8"/>
    <x v="3"/>
    <x v="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339"/>
    <b v="0"/>
    <n v="99"/>
    <b v="0"/>
    <s v="technology/gadgets"/>
    <x v="6"/>
    <x v="1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40"/>
    <b v="0"/>
    <n v="95"/>
    <b v="1"/>
    <s v="film &amp; video/documentary"/>
    <x v="8"/>
    <x v="1"/>
    <x v="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341"/>
    <b v="0"/>
    <n v="80"/>
    <b v="1"/>
    <s v="technology/makerspaces"/>
    <x v="24"/>
    <x v="4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42"/>
    <b v="1"/>
    <n v="158"/>
    <b v="1"/>
    <s v="film &amp; video/documentary"/>
    <x v="8"/>
    <x v="4"/>
    <x v="5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343"/>
    <b v="0"/>
    <n v="400"/>
    <b v="0"/>
    <s v="technology/wearables"/>
    <x v="1"/>
    <x v="4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63"/>
    <b v="1"/>
    <n v="124"/>
    <b v="0"/>
    <s v="photography/photobooks"/>
    <x v="3"/>
    <x v="2"/>
    <x v="2"/>
  </r>
  <r>
    <n v="2157"/>
    <s v="Nin"/>
    <s v="Gamers and 90's fans unite in this small tale of epic proportions!"/>
    <n v="75000"/>
    <n v="21144"/>
    <x v="2"/>
    <x v="0"/>
    <s v="USD"/>
    <n v="1482479940"/>
    <n v="1479684783"/>
    <x v="344"/>
    <b v="0"/>
    <n v="57"/>
    <b v="0"/>
    <s v="games/video games"/>
    <x v="18"/>
    <x v="1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x v="345"/>
    <b v="0"/>
    <n v="56"/>
    <b v="1"/>
    <s v="technology/makerspaces"/>
    <x v="24"/>
    <x v="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346"/>
    <b v="1"/>
    <n v="321"/>
    <b v="1"/>
    <s v="technology/space exploration"/>
    <x v="4"/>
    <x v="3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47"/>
    <b v="1"/>
    <n v="150"/>
    <b v="1"/>
    <s v="film &amp; video/documentary"/>
    <x v="8"/>
    <x v="6"/>
    <x v="5"/>
  </r>
  <r>
    <n v="2535"/>
    <s v="Mark Hayes Requiem Recording"/>
    <s v="Mark Hayes: Requiem Recording"/>
    <n v="20000"/>
    <n v="20755"/>
    <x v="0"/>
    <x v="0"/>
    <s v="USD"/>
    <n v="1417463945"/>
    <n v="1414781945"/>
    <x v="175"/>
    <b v="0"/>
    <n v="78"/>
    <b v="1"/>
    <s v="music/classical music"/>
    <x v="25"/>
    <x v="2"/>
    <x v="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348"/>
    <b v="0"/>
    <n v="209"/>
    <b v="1"/>
    <s v="music/rock"/>
    <x v="15"/>
    <x v="3"/>
    <x v="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x v="147"/>
    <b v="0"/>
    <n v="100"/>
    <b v="1"/>
    <s v="games/tabletop games"/>
    <x v="5"/>
    <x v="4"/>
    <x v="3"/>
  </r>
  <r>
    <n v="283"/>
    <s v="SOLE SURVIVOR"/>
    <s v="What is the impact of survivorship on the human condition?"/>
    <n v="18000"/>
    <n v="20569.05"/>
    <x v="0"/>
    <x v="0"/>
    <s v="USD"/>
    <n v="1306904340"/>
    <n v="1305219744"/>
    <x v="349"/>
    <b v="1"/>
    <n v="202"/>
    <b v="1"/>
    <s v="film &amp; video/documentary"/>
    <x v="8"/>
    <x v="6"/>
    <x v="5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350"/>
    <b v="0"/>
    <n v="95"/>
    <b v="0"/>
    <s v="technology/wearables"/>
    <x v="1"/>
    <x v="1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351"/>
    <b v="1"/>
    <n v="211"/>
    <b v="1"/>
    <s v="photography/photobooks"/>
    <x v="3"/>
    <x v="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"/>
    <b v="0"/>
    <n v="301"/>
    <b v="1"/>
    <s v="games/tabletop games"/>
    <x v="5"/>
    <x v="0"/>
    <x v="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229"/>
    <b v="1"/>
    <n v="206"/>
    <b v="1"/>
    <s v="music/rock"/>
    <x v="15"/>
    <x v="1"/>
    <x v="7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352"/>
    <b v="0"/>
    <n v="222"/>
    <b v="1"/>
    <s v="photography/photobooks"/>
    <x v="3"/>
    <x v="4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53"/>
    <b v="1"/>
    <n v="115"/>
    <b v="1"/>
    <s v="theater/plays"/>
    <x v="11"/>
    <x v="1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354"/>
    <b v="0"/>
    <n v="185"/>
    <b v="1"/>
    <s v="music/classical music"/>
    <x v="25"/>
    <x v="0"/>
    <x v="7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355"/>
    <b v="0"/>
    <n v="120"/>
    <b v="1"/>
    <s v="publishing/nonfiction"/>
    <x v="17"/>
    <x v="1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356"/>
    <b v="0"/>
    <n v="101"/>
    <b v="1"/>
    <s v="film &amp; video/television"/>
    <x v="16"/>
    <x v="2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357"/>
    <b v="1"/>
    <n v="142"/>
    <b v="1"/>
    <s v="film &amp; video/documentary"/>
    <x v="8"/>
    <x v="4"/>
    <x v="5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58"/>
    <b v="0"/>
    <n v="193"/>
    <b v="1"/>
    <s v="film &amp; video/documentary"/>
    <x v="8"/>
    <x v="6"/>
    <x v="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222"/>
    <b v="0"/>
    <n v="110"/>
    <b v="1"/>
    <s v="theater/plays"/>
    <x v="11"/>
    <x v="1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359"/>
    <b v="0"/>
    <n v="140"/>
    <b v="1"/>
    <s v="publishing/nonfiction"/>
    <x v="17"/>
    <x v="4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360"/>
    <b v="0"/>
    <n v="48"/>
    <b v="1"/>
    <s v="music/rock"/>
    <x v="15"/>
    <x v="2"/>
    <x v="7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361"/>
    <b v="0"/>
    <n v="33"/>
    <b v="1"/>
    <s v="film &amp; video/television"/>
    <x v="16"/>
    <x v="4"/>
    <x v="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62"/>
    <b v="1"/>
    <n v="119"/>
    <b v="1"/>
    <s v="theater/plays"/>
    <x v="11"/>
    <x v="4"/>
    <x v="6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x v="363"/>
    <b v="0"/>
    <n v="147"/>
    <b v="1"/>
    <s v="games/tabletop games"/>
    <x v="5"/>
    <x v="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364"/>
    <b v="0"/>
    <n v="169"/>
    <b v="1"/>
    <s v="film &amp; video/television"/>
    <x v="16"/>
    <x v="2"/>
    <x v="5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365"/>
    <b v="0"/>
    <n v="6"/>
    <b v="0"/>
    <s v="technology/wearables"/>
    <x v="1"/>
    <x v="5"/>
    <x v="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366"/>
    <b v="0"/>
    <n v="311"/>
    <b v="0"/>
    <s v="games/video games"/>
    <x v="18"/>
    <x v="3"/>
    <x v="3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367"/>
    <b v="0"/>
    <n v="196"/>
    <b v="0"/>
    <s v="technology/wearables"/>
    <x v="1"/>
    <x v="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317"/>
    <b v="1"/>
    <n v="335"/>
    <b v="1"/>
    <s v="photography/photobooks"/>
    <x v="3"/>
    <x v="5"/>
    <x v="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368"/>
    <b v="0"/>
    <n v="321"/>
    <b v="1"/>
    <s v="games/tabletop games"/>
    <x v="5"/>
    <x v="1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369"/>
    <b v="0"/>
    <n v="129"/>
    <b v="0"/>
    <s v="technology/wearables"/>
    <x v="1"/>
    <x v="2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370"/>
    <b v="0"/>
    <n v="171"/>
    <b v="0"/>
    <s v="technology/wearables"/>
    <x v="1"/>
    <x v="2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89"/>
    <b v="0"/>
    <n v="380"/>
    <b v="1"/>
    <s v="games/tabletop games"/>
    <x v="5"/>
    <x v="4"/>
    <x v="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371"/>
    <b v="1"/>
    <n v="306"/>
    <b v="1"/>
    <s v="technology/hardware"/>
    <x v="0"/>
    <x v="2"/>
    <x v="0"/>
  </r>
  <r>
    <n v="951"/>
    <s v="Smart Harness"/>
    <s v="Revolutionizing the way we walk our dogs!"/>
    <n v="50000"/>
    <n v="19195"/>
    <x v="2"/>
    <x v="0"/>
    <s v="USD"/>
    <n v="1465054872"/>
    <n v="1461166872"/>
    <x v="183"/>
    <b v="0"/>
    <n v="121"/>
    <b v="0"/>
    <s v="technology/wearables"/>
    <x v="1"/>
    <x v="1"/>
    <x v="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253"/>
    <b v="1"/>
    <n v="141"/>
    <b v="1"/>
    <s v="photography/photobooks"/>
    <x v="3"/>
    <x v="4"/>
    <x v="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372"/>
    <b v="0"/>
    <n v="208"/>
    <b v="1"/>
    <s v="film &amp; video/documentary"/>
    <x v="8"/>
    <x v="0"/>
    <x v="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342"/>
    <b v="0"/>
    <n v="99"/>
    <b v="1"/>
    <s v="technology/wearables"/>
    <x v="1"/>
    <x v="4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198"/>
    <b v="0"/>
    <n v="290"/>
    <b v="1"/>
    <s v="games/tabletop games"/>
    <x v="5"/>
    <x v="1"/>
    <x v="3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2"/>
    <b v="0"/>
    <n v="206"/>
    <b v="1"/>
    <s v="games/tabletop games"/>
    <x v="5"/>
    <x v="1"/>
    <x v="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73"/>
    <b v="0"/>
    <n v="206"/>
    <b v="1"/>
    <s v="film &amp; video/documentary"/>
    <x v="8"/>
    <x v="6"/>
    <x v="5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374"/>
    <b v="1"/>
    <n v="148"/>
    <b v="1"/>
    <s v="theater/spaces"/>
    <x v="9"/>
    <x v="1"/>
    <x v="6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87"/>
    <b v="1"/>
    <n v="167"/>
    <b v="1"/>
    <s v="photography/photobooks"/>
    <x v="3"/>
    <x v="2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375"/>
    <b v="1"/>
    <n v="274"/>
    <b v="1"/>
    <s v="music/rock"/>
    <x v="15"/>
    <x v="0"/>
    <x v="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376"/>
    <b v="1"/>
    <n v="116"/>
    <b v="1"/>
    <s v="photography/photobooks"/>
    <x v="3"/>
    <x v="1"/>
    <x v="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77"/>
    <b v="1"/>
    <n v="167"/>
    <b v="1"/>
    <s v="music/indie rock"/>
    <x v="12"/>
    <x v="2"/>
    <x v="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77"/>
    <b v="0"/>
    <n v="226"/>
    <b v="1"/>
    <s v="theater/spaces"/>
    <x v="9"/>
    <x v="2"/>
    <x v="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378"/>
    <b v="0"/>
    <n v="104"/>
    <b v="1"/>
    <s v="technology/makerspaces"/>
    <x v="24"/>
    <x v="4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81"/>
    <b v="1"/>
    <n v="275"/>
    <b v="1"/>
    <s v="film &amp; video/documentary"/>
    <x v="8"/>
    <x v="0"/>
    <x v="5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379"/>
    <b v="1"/>
    <n v="269"/>
    <b v="1"/>
    <s v="photography/photobooks"/>
    <x v="3"/>
    <x v="2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305"/>
    <b v="1"/>
    <n v="304"/>
    <b v="1"/>
    <s v="technology/space exploration"/>
    <x v="4"/>
    <x v="5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380"/>
    <b v="1"/>
    <n v="244"/>
    <b v="1"/>
    <s v="film &amp; video/documentary"/>
    <x v="8"/>
    <x v="7"/>
    <x v="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81"/>
    <b v="1"/>
    <n v="179"/>
    <b v="1"/>
    <s v="film &amp; video/documentary"/>
    <x v="8"/>
    <x v="4"/>
    <x v="5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82"/>
    <b v="1"/>
    <n v="222"/>
    <b v="1"/>
    <s v="film &amp; video/documentary"/>
    <x v="8"/>
    <x v="7"/>
    <x v="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383"/>
    <b v="0"/>
    <n v="199"/>
    <b v="1"/>
    <s v="technology/space exploration"/>
    <x v="4"/>
    <x v="2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258"/>
    <b v="1"/>
    <n v="98"/>
    <b v="1"/>
    <s v="photography/photobooks"/>
    <x v="3"/>
    <x v="2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42"/>
    <b v="0"/>
    <n v="46"/>
    <b v="0"/>
    <s v="technology/wearables"/>
    <x v="1"/>
    <x v="1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384"/>
    <b v="0"/>
    <n v="196"/>
    <b v="0"/>
    <s v="technology/wearables"/>
    <x v="1"/>
    <x v="1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73"/>
    <b v="0"/>
    <n v="131"/>
    <b v="1"/>
    <s v="music/rock"/>
    <x v="15"/>
    <x v="4"/>
    <x v="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385"/>
    <b v="0"/>
    <n v="78"/>
    <b v="1"/>
    <s v="music/rock"/>
    <x v="15"/>
    <x v="4"/>
    <x v="7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26"/>
    <b v="1"/>
    <n v="244"/>
    <b v="1"/>
    <s v="theater/plays"/>
    <x v="11"/>
    <x v="2"/>
    <x v="6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86"/>
    <b v="0"/>
    <n v="149"/>
    <b v="1"/>
    <s v="film &amp; video/documentary"/>
    <x v="8"/>
    <x v="3"/>
    <x v="5"/>
  </r>
  <r>
    <n v="1207"/>
    <s v="ITALIANA"/>
    <s v="A humanistic photo book about ancestral &amp; post-modern Italy."/>
    <n v="16700"/>
    <n v="17396"/>
    <x v="0"/>
    <x v="6"/>
    <s v="EUR"/>
    <n v="1459418400"/>
    <n v="1456827573"/>
    <x v="387"/>
    <b v="0"/>
    <n v="141"/>
    <b v="1"/>
    <s v="photography/photobooks"/>
    <x v="3"/>
    <x v="1"/>
    <x v="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388"/>
    <b v="0"/>
    <n v="114"/>
    <b v="1"/>
    <s v="music/indie rock"/>
    <x v="12"/>
    <x v="0"/>
    <x v="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348"/>
    <b v="0"/>
    <n v="246"/>
    <b v="1"/>
    <s v="music/indie rock"/>
    <x v="12"/>
    <x v="3"/>
    <x v="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327"/>
    <b v="0"/>
    <n v="120"/>
    <b v="1"/>
    <s v="technology/hardware"/>
    <x v="0"/>
    <x v="1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11"/>
    <b v="1"/>
    <n v="248"/>
    <b v="1"/>
    <s v="publishing/radio &amp; podcasts"/>
    <x v="2"/>
    <x v="4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389"/>
    <b v="1"/>
    <n v="294"/>
    <b v="1"/>
    <s v="technology/space exploration"/>
    <x v="4"/>
    <x v="2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390"/>
    <b v="0"/>
    <n v="191"/>
    <b v="1"/>
    <s v="music/indie rock"/>
    <x v="12"/>
    <x v="3"/>
    <x v="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305"/>
    <b v="0"/>
    <n v="152"/>
    <b v="0"/>
    <s v="technology/space exploration"/>
    <x v="4"/>
    <x v="5"/>
    <x v="0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x v="391"/>
    <b v="1"/>
    <n v="158"/>
    <b v="1"/>
    <s v="film &amp; video/documentary"/>
    <x v="8"/>
    <x v="2"/>
    <x v="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92"/>
    <b v="1"/>
    <n v="188"/>
    <b v="1"/>
    <s v="film &amp; video/documentary"/>
    <x v="8"/>
    <x v="4"/>
    <x v="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266"/>
    <b v="0"/>
    <n v="93"/>
    <b v="0"/>
    <s v="technology/wearables"/>
    <x v="1"/>
    <x v="1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393"/>
    <b v="1"/>
    <n v="238"/>
    <b v="1"/>
    <s v="technology/hardware"/>
    <x v="0"/>
    <x v="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394"/>
    <b v="0"/>
    <n v="176"/>
    <b v="1"/>
    <s v="technology/hardware"/>
    <x v="0"/>
    <x v="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395"/>
    <b v="0"/>
    <n v="101"/>
    <b v="1"/>
    <s v="photography/photobooks"/>
    <x v="3"/>
    <x v="4"/>
    <x v="2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396"/>
    <b v="1"/>
    <n v="130"/>
    <b v="1"/>
    <s v="music/rock"/>
    <x v="15"/>
    <x v="7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x v="397"/>
    <b v="1"/>
    <n v="345"/>
    <b v="1"/>
    <s v="photography/photobooks"/>
    <x v="3"/>
    <x v="1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98"/>
    <b v="1"/>
    <n v="236"/>
    <b v="1"/>
    <s v="film &amp; video/documentary"/>
    <x v="8"/>
    <x v="1"/>
    <x v="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x v="399"/>
    <b v="0"/>
    <n v="128"/>
    <b v="1"/>
    <s v="theater/spaces"/>
    <x v="9"/>
    <x v="4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24"/>
    <b v="0"/>
    <n v="165"/>
    <b v="1"/>
    <s v="theater/plays"/>
    <x v="11"/>
    <x v="4"/>
    <x v="6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16"/>
    <b v="1"/>
    <n v="135"/>
    <b v="1"/>
    <s v="film &amp; video/documentary"/>
    <x v="8"/>
    <x v="0"/>
    <x v="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400"/>
    <b v="0"/>
    <n v="117"/>
    <b v="0"/>
    <s v="theater/plays"/>
    <x v="11"/>
    <x v="5"/>
    <x v="6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401"/>
    <b v="0"/>
    <n v="180"/>
    <b v="1"/>
    <s v="technology/hardware"/>
    <x v="0"/>
    <x v="4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402"/>
    <b v="1"/>
    <n v="176"/>
    <b v="1"/>
    <s v="music/rock"/>
    <x v="15"/>
    <x v="6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x v="403"/>
    <b v="0"/>
    <n v="35"/>
    <b v="1"/>
    <s v="photography/photobooks"/>
    <x v="3"/>
    <x v="1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312"/>
    <b v="1"/>
    <n v="405"/>
    <b v="1"/>
    <s v="photography/photobooks"/>
    <x v="3"/>
    <x v="2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404"/>
    <b v="1"/>
    <n v="137"/>
    <b v="1"/>
    <s v="film &amp; video/documentary"/>
    <x v="8"/>
    <x v="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405"/>
    <b v="0"/>
    <n v="196"/>
    <b v="1"/>
    <s v="film &amp; video/documentary"/>
    <x v="8"/>
    <x v="3"/>
    <x v="5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39"/>
    <b v="0"/>
    <n v="234"/>
    <b v="1"/>
    <s v="games/tabletop games"/>
    <x v="5"/>
    <x v="1"/>
    <x v="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406"/>
    <b v="0"/>
    <n v="206"/>
    <b v="1"/>
    <s v="technology/makerspaces"/>
    <x v="24"/>
    <x v="4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407"/>
    <b v="1"/>
    <n v="413"/>
    <b v="1"/>
    <s v="music/rock"/>
    <x v="15"/>
    <x v="3"/>
    <x v="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408"/>
    <b v="0"/>
    <n v="169"/>
    <b v="1"/>
    <s v="games/tabletop games"/>
    <x v="5"/>
    <x v="1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409"/>
    <b v="0"/>
    <n v="104"/>
    <b v="0"/>
    <s v="technology/wearables"/>
    <x v="1"/>
    <x v="5"/>
    <x v="0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410"/>
    <b v="1"/>
    <n v="77"/>
    <b v="1"/>
    <s v="technology/space exploration"/>
    <x v="4"/>
    <x v="4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411"/>
    <b v="0"/>
    <n v="249"/>
    <b v="1"/>
    <s v="theater/spaces"/>
    <x v="9"/>
    <x v="1"/>
    <x v="6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x v="412"/>
    <b v="0"/>
    <n v="356"/>
    <b v="1"/>
    <s v="games/tabletop games"/>
    <x v="5"/>
    <x v="2"/>
    <x v="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413"/>
    <b v="1"/>
    <n v="232"/>
    <b v="1"/>
    <s v="film &amp; video/documentary"/>
    <x v="8"/>
    <x v="0"/>
    <x v="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414"/>
    <b v="1"/>
    <n v="286"/>
    <b v="1"/>
    <s v="theater/plays"/>
    <x v="1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x v="415"/>
    <b v="0"/>
    <n v="48"/>
    <b v="1"/>
    <s v="theater/plays"/>
    <x v="11"/>
    <x v="4"/>
    <x v="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416"/>
    <b v="0"/>
    <n v="107"/>
    <b v="1"/>
    <s v="theater/spaces"/>
    <x v="9"/>
    <x v="4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132"/>
    <b v="0"/>
    <n v="175"/>
    <b v="1"/>
    <s v="theater/plays"/>
    <x v="11"/>
    <x v="1"/>
    <x v="6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417"/>
    <b v="1"/>
    <n v="424"/>
    <b v="1"/>
    <s v="technology/hardware"/>
    <x v="0"/>
    <x v="2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418"/>
    <b v="1"/>
    <n v="206"/>
    <b v="1"/>
    <s v="photography/photobooks"/>
    <x v="3"/>
    <x v="4"/>
    <x v="2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419"/>
    <b v="0"/>
    <n v="184"/>
    <b v="1"/>
    <s v="music/rock"/>
    <x v="15"/>
    <x v="3"/>
    <x v="7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420"/>
    <b v="1"/>
    <n v="200"/>
    <b v="1"/>
    <s v="music/indie rock"/>
    <x v="12"/>
    <x v="8"/>
    <x v="7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131"/>
    <b v="0"/>
    <n v="115"/>
    <b v="1"/>
    <s v="theater/musical"/>
    <x v="19"/>
    <x v="1"/>
    <x v="6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421"/>
    <b v="0"/>
    <n v="65"/>
    <b v="1"/>
    <s v="film &amp; video/documentary"/>
    <x v="8"/>
    <x v="2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76"/>
    <b v="0"/>
    <n v="133"/>
    <b v="1"/>
    <s v="music/rock"/>
    <x v="15"/>
    <x v="3"/>
    <x v="7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x v="267"/>
    <b v="0"/>
    <n v="140"/>
    <b v="1"/>
    <s v="photography/photobooks"/>
    <x v="3"/>
    <x v="4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422"/>
    <b v="0"/>
    <n v="78"/>
    <b v="1"/>
    <s v="theater/plays"/>
    <x v="11"/>
    <x v="4"/>
    <x v="6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34"/>
    <b v="0"/>
    <n v="75"/>
    <b v="1"/>
    <s v="photography/photobooks"/>
    <x v="3"/>
    <x v="1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93"/>
    <b v="0"/>
    <n v="89"/>
    <b v="1"/>
    <s v="photography/photobooks"/>
    <x v="3"/>
    <x v="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423"/>
    <b v="1"/>
    <n v="181"/>
    <b v="1"/>
    <s v="theater/plays"/>
    <x v="1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424"/>
    <b v="1"/>
    <n v="145"/>
    <b v="1"/>
    <s v="theater/plays"/>
    <x v="11"/>
    <x v="4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83"/>
    <b v="1"/>
    <n v="251"/>
    <b v="1"/>
    <s v="film &amp; video/documentary"/>
    <x v="8"/>
    <x v="0"/>
    <x v="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425"/>
    <b v="0"/>
    <n v="29"/>
    <b v="0"/>
    <s v="technology/wearables"/>
    <x v="1"/>
    <x v="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33"/>
    <b v="0"/>
    <n v="120"/>
    <b v="1"/>
    <s v="theater/plays"/>
    <x v="11"/>
    <x v="4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426"/>
    <b v="0"/>
    <n v="112"/>
    <b v="1"/>
    <s v="theater/plays"/>
    <x v="11"/>
    <x v="5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427"/>
    <b v="0"/>
    <n v="174"/>
    <b v="1"/>
    <s v="music/rock"/>
    <x v="15"/>
    <x v="0"/>
    <x v="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428"/>
    <b v="1"/>
    <n v="288"/>
    <b v="1"/>
    <s v="theater/plays"/>
    <x v="11"/>
    <x v="4"/>
    <x v="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357"/>
    <b v="0"/>
    <n v="69"/>
    <b v="1"/>
    <s v="film &amp; video/television"/>
    <x v="16"/>
    <x v="4"/>
    <x v="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429"/>
    <b v="1"/>
    <n v="139"/>
    <b v="0"/>
    <s v="photography/photobooks"/>
    <x v="3"/>
    <x v="4"/>
    <x v="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430"/>
    <b v="1"/>
    <n v="223"/>
    <b v="1"/>
    <s v="film &amp; video/documentary"/>
    <x v="8"/>
    <x v="7"/>
    <x v="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431"/>
    <b v="0"/>
    <n v="122"/>
    <b v="1"/>
    <s v="theater/plays"/>
    <x v="11"/>
    <x v="1"/>
    <x v="6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432"/>
    <b v="0"/>
    <n v="102"/>
    <b v="1"/>
    <s v="food/small batch"/>
    <x v="7"/>
    <x v="2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433"/>
    <b v="0"/>
    <n v="226"/>
    <b v="1"/>
    <s v="music/rock"/>
    <x v="15"/>
    <x v="2"/>
    <x v="7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14"/>
    <b v="1"/>
    <n v="340"/>
    <b v="1"/>
    <s v="publishing/radio &amp; podcasts"/>
    <x v="2"/>
    <x v="2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434"/>
    <b v="1"/>
    <n v="123"/>
    <b v="1"/>
    <s v="food/small batch"/>
    <x v="7"/>
    <x v="2"/>
    <x v="4"/>
  </r>
  <r>
    <n v="3220"/>
    <s v="Burners"/>
    <s v="A sci-fi thriller for the stage opening March 10 in Los Angeles."/>
    <n v="15000"/>
    <n v="15126"/>
    <x v="0"/>
    <x v="0"/>
    <s v="USD"/>
    <n v="1489352400"/>
    <n v="1486411204"/>
    <x v="164"/>
    <b v="1"/>
    <n v="59"/>
    <b v="1"/>
    <s v="theater/plays"/>
    <x v="11"/>
    <x v="5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4"/>
    <b v="0"/>
    <n v="60"/>
    <b v="1"/>
    <s v="theater/plays"/>
    <x v="11"/>
    <x v="1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435"/>
    <b v="0"/>
    <n v="154"/>
    <b v="1"/>
    <s v="music/rock"/>
    <x v="15"/>
    <x v="6"/>
    <x v="7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436"/>
    <b v="0"/>
    <n v="58"/>
    <b v="1"/>
    <s v="theater/spaces"/>
    <x v="9"/>
    <x v="2"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437"/>
    <b v="0"/>
    <n v="680"/>
    <b v="1"/>
    <s v="games/tabletop games"/>
    <x v="5"/>
    <x v="1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438"/>
    <b v="1"/>
    <n v="202"/>
    <b v="1"/>
    <s v="film &amp; video/documentary"/>
    <x v="8"/>
    <x v="6"/>
    <x v="5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292"/>
    <b v="0"/>
    <n v="79"/>
    <b v="1"/>
    <s v="film &amp; video/television"/>
    <x v="16"/>
    <x v="5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439"/>
    <b v="0"/>
    <n v="36"/>
    <b v="0"/>
    <s v="technology/wearables"/>
    <x v="1"/>
    <x v="4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440"/>
    <b v="0"/>
    <n v="205"/>
    <b v="1"/>
    <s v="music/rock"/>
    <x v="15"/>
    <x v="3"/>
    <x v="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441"/>
    <b v="1"/>
    <n v="72"/>
    <b v="1"/>
    <s v="theater/plays"/>
    <x v="11"/>
    <x v="2"/>
    <x v="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442"/>
    <b v="0"/>
    <n v="156"/>
    <b v="1"/>
    <s v="music/rock"/>
    <x v="15"/>
    <x v="0"/>
    <x v="7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443"/>
    <b v="0"/>
    <n v="276"/>
    <b v="0"/>
    <s v="technology/wearables"/>
    <x v="1"/>
    <x v="1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x v="310"/>
    <b v="0"/>
    <n v="534"/>
    <b v="0"/>
    <s v="games/video games"/>
    <x v="18"/>
    <x v="2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9"/>
    <b v="0"/>
    <n v="146"/>
    <b v="1"/>
    <s v="technology/hardware"/>
    <x v="0"/>
    <x v="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444"/>
    <b v="1"/>
    <n v="284"/>
    <b v="1"/>
    <s v="film &amp; video/documentary"/>
    <x v="8"/>
    <x v="0"/>
    <x v="5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445"/>
    <b v="0"/>
    <n v="119"/>
    <b v="1"/>
    <s v="film &amp; video/television"/>
    <x v="16"/>
    <x v="4"/>
    <x v="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446"/>
    <b v="1"/>
    <n v="95"/>
    <b v="1"/>
    <s v="technology/hardware"/>
    <x v="0"/>
    <x v="2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447"/>
    <b v="0"/>
    <n v="11"/>
    <b v="0"/>
    <s v="technology/wearables"/>
    <x v="1"/>
    <x v="5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448"/>
    <b v="1"/>
    <n v="182"/>
    <b v="1"/>
    <s v="music/rock"/>
    <x v="15"/>
    <x v="0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449"/>
    <b v="1"/>
    <n v="189"/>
    <b v="1"/>
    <s v="music/rock"/>
    <x v="15"/>
    <x v="2"/>
    <x v="7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450"/>
    <b v="1"/>
    <n v="473"/>
    <b v="1"/>
    <s v="technology/hardware"/>
    <x v="0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63"/>
    <b v="1"/>
    <n v="92"/>
    <b v="0"/>
    <s v="photography/photobooks"/>
    <x v="3"/>
    <x v="2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133"/>
    <b v="0"/>
    <n v="133"/>
    <b v="1"/>
    <s v="film &amp; video/documentary"/>
    <x v="8"/>
    <x v="4"/>
    <x v="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451"/>
    <b v="0"/>
    <n v="539"/>
    <b v="1"/>
    <s v="games/tabletop games"/>
    <x v="5"/>
    <x v="0"/>
    <x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x v="452"/>
    <b v="0"/>
    <n v="34"/>
    <b v="0"/>
    <s v="technology/web"/>
    <x v="26"/>
    <x v="4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453"/>
    <b v="0"/>
    <n v="132"/>
    <b v="1"/>
    <s v="music/classical music"/>
    <x v="25"/>
    <x v="4"/>
    <x v="7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89"/>
    <b v="0"/>
    <n v="227"/>
    <b v="1"/>
    <s v="publishing/nonfiction"/>
    <x v="17"/>
    <x v="4"/>
    <x v="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454"/>
    <b v="0"/>
    <n v="944"/>
    <b v="1"/>
    <s v="games/tabletop games"/>
    <x v="5"/>
    <x v="4"/>
    <x v="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3"/>
    <b v="0"/>
    <n v="96"/>
    <b v="1"/>
    <s v="games/tabletop games"/>
    <x v="5"/>
    <x v="1"/>
    <x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x v="455"/>
    <b v="0"/>
    <n v="170"/>
    <b v="1"/>
    <s v="photography/photobooks"/>
    <x v="3"/>
    <x v="4"/>
    <x v="2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x v="456"/>
    <b v="0"/>
    <n v="191"/>
    <b v="1"/>
    <s v="music/rock"/>
    <x v="15"/>
    <x v="0"/>
    <x v="7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57"/>
    <b v="0"/>
    <n v="171"/>
    <b v="1"/>
    <s v="film &amp; video/documentary"/>
    <x v="8"/>
    <x v="3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13"/>
    <b v="0"/>
    <n v="57"/>
    <b v="1"/>
    <s v="photography/photobooks"/>
    <x v="3"/>
    <x v="4"/>
    <x v="2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458"/>
    <b v="1"/>
    <n v="141"/>
    <b v="1"/>
    <s v="music/rock"/>
    <x v="15"/>
    <x v="7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50"/>
    <b v="0"/>
    <n v="76"/>
    <b v="0"/>
    <s v="technology/wearables"/>
    <x v="1"/>
    <x v="1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232"/>
    <b v="0"/>
    <n v="94"/>
    <b v="1"/>
    <s v="publishing/nonfiction"/>
    <x v="17"/>
    <x v="0"/>
    <x v="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351"/>
    <b v="1"/>
    <n v="179"/>
    <b v="1"/>
    <s v="food/small batch"/>
    <x v="7"/>
    <x v="2"/>
    <x v="4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x v="439"/>
    <b v="1"/>
    <n v="251"/>
    <b v="1"/>
    <s v="games/tabletop games"/>
    <x v="5"/>
    <x v="4"/>
    <x v="3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459"/>
    <b v="0"/>
    <n v="111"/>
    <b v="1"/>
    <s v="photography/photobooks"/>
    <x v="3"/>
    <x v="4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460"/>
    <b v="1"/>
    <n v="186"/>
    <b v="1"/>
    <s v="theater/plays"/>
    <x v="11"/>
    <x v="4"/>
    <x v="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230"/>
    <b v="0"/>
    <n v="156"/>
    <b v="1"/>
    <s v="theater/spaces"/>
    <x v="9"/>
    <x v="1"/>
    <x v="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461"/>
    <b v="1"/>
    <n v="103"/>
    <b v="1"/>
    <s v="technology/hardware"/>
    <x v="0"/>
    <x v="6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x v="401"/>
    <b v="0"/>
    <n v="62"/>
    <b v="1"/>
    <s v="photography/photobooks"/>
    <x v="3"/>
    <x v="4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462"/>
    <b v="0"/>
    <n v="159"/>
    <b v="1"/>
    <s v="film &amp; video/documentary"/>
    <x v="8"/>
    <x v="4"/>
    <x v="5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463"/>
    <b v="1"/>
    <n v="165"/>
    <b v="1"/>
    <s v="film &amp; video/documentary"/>
    <x v="8"/>
    <x v="2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464"/>
    <b v="0"/>
    <n v="229"/>
    <b v="1"/>
    <s v="film &amp; video/documentary"/>
    <x v="8"/>
    <x v="7"/>
    <x v="5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465"/>
    <b v="0"/>
    <n v="35"/>
    <b v="0"/>
    <s v="technology/wearables"/>
    <x v="1"/>
    <x v="4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466"/>
    <b v="0"/>
    <n v="47"/>
    <b v="1"/>
    <s v="film &amp; video/shorts"/>
    <x v="27"/>
    <x v="0"/>
    <x v="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352"/>
    <b v="0"/>
    <n v="121"/>
    <b v="0"/>
    <s v="technology/web"/>
    <x v="26"/>
    <x v="4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467"/>
    <b v="1"/>
    <n v="176"/>
    <b v="1"/>
    <s v="theater/plays"/>
    <x v="11"/>
    <x v="4"/>
    <x v="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468"/>
    <b v="0"/>
    <n v="26"/>
    <b v="1"/>
    <s v="publishing/nonfiction"/>
    <x v="17"/>
    <x v="4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469"/>
    <b v="0"/>
    <n v="141"/>
    <b v="1"/>
    <s v="theater/plays"/>
    <x v="11"/>
    <x v="4"/>
    <x v="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x v="470"/>
    <b v="0"/>
    <n v="96"/>
    <b v="0"/>
    <s v="technology/wearables"/>
    <x v="1"/>
    <x v="1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471"/>
    <b v="0"/>
    <n v="118"/>
    <b v="1"/>
    <s v="theater/spaces"/>
    <x v="9"/>
    <x v="2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417"/>
    <b v="1"/>
    <n v="183"/>
    <b v="1"/>
    <s v="theater/plays"/>
    <x v="11"/>
    <x v="2"/>
    <x v="6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472"/>
    <b v="1"/>
    <n v="202"/>
    <b v="1"/>
    <s v="film &amp; video/documentary"/>
    <x v="8"/>
    <x v="6"/>
    <x v="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18"/>
    <b v="0"/>
    <n v="185"/>
    <b v="1"/>
    <s v="technology/hardware"/>
    <x v="0"/>
    <x v="1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88"/>
    <b v="1"/>
    <n v="134"/>
    <b v="1"/>
    <s v="theater/plays"/>
    <x v="11"/>
    <x v="2"/>
    <x v="6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473"/>
    <b v="0"/>
    <n v="99"/>
    <b v="1"/>
    <s v="music/rock"/>
    <x v="15"/>
    <x v="3"/>
    <x v="7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74"/>
    <b v="0"/>
    <n v="197"/>
    <b v="0"/>
    <s v="theater/plays"/>
    <x v="11"/>
    <x v="2"/>
    <x v="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475"/>
    <b v="0"/>
    <n v="122"/>
    <b v="0"/>
    <s v="technology/wearables"/>
    <x v="1"/>
    <x v="1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476"/>
    <b v="0"/>
    <n v="240"/>
    <b v="1"/>
    <s v="music/rock"/>
    <x v="15"/>
    <x v="0"/>
    <x v="7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x v="49"/>
    <b v="0"/>
    <n v="131"/>
    <b v="1"/>
    <s v="photography/photobooks"/>
    <x v="3"/>
    <x v="5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477"/>
    <b v="0"/>
    <n v="134"/>
    <b v="1"/>
    <s v="music/rock"/>
    <x v="15"/>
    <x v="6"/>
    <x v="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342"/>
    <b v="0"/>
    <n v="140"/>
    <b v="1"/>
    <s v="technology/hardware"/>
    <x v="0"/>
    <x v="4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240"/>
    <b v="0"/>
    <n v="199"/>
    <b v="1"/>
    <s v="theater/plays"/>
    <x v="11"/>
    <x v="2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4"/>
    <b v="0"/>
    <n v="173"/>
    <b v="1"/>
    <s v="theater/plays"/>
    <x v="11"/>
    <x v="1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478"/>
    <b v="0"/>
    <n v="182"/>
    <b v="1"/>
    <s v="theater/spaces"/>
    <x v="9"/>
    <x v="3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203"/>
    <b v="1"/>
    <n v="115"/>
    <b v="1"/>
    <s v="theater/plays"/>
    <x v="11"/>
    <x v="4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64"/>
    <b v="1"/>
    <n v="184"/>
    <b v="1"/>
    <s v="theater/plays"/>
    <x v="11"/>
    <x v="2"/>
    <x v="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479"/>
    <b v="0"/>
    <n v="118"/>
    <b v="1"/>
    <s v="photography/photobooks"/>
    <x v="3"/>
    <x v="1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1"/>
    <b v="0"/>
    <n v="17"/>
    <b v="1"/>
    <s v="theater/plays"/>
    <x v="11"/>
    <x v="1"/>
    <x v="6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84"/>
    <b v="0"/>
    <n v="87"/>
    <b v="1"/>
    <s v="film &amp; video/documentary"/>
    <x v="8"/>
    <x v="4"/>
    <x v="5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x v="327"/>
    <b v="0"/>
    <n v="111"/>
    <b v="1"/>
    <s v="theater/spaces"/>
    <x v="9"/>
    <x v="1"/>
    <x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55"/>
    <b v="0"/>
    <n v="217"/>
    <b v="1"/>
    <s v="technology/hardware"/>
    <x v="0"/>
    <x v="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480"/>
    <b v="1"/>
    <n v="385"/>
    <b v="1"/>
    <s v="technology/space exploration"/>
    <x v="4"/>
    <x v="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28"/>
    <b v="1"/>
    <n v="200"/>
    <b v="1"/>
    <s v="theater/plays"/>
    <x v="11"/>
    <x v="4"/>
    <x v="6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481"/>
    <b v="0"/>
    <n v="71"/>
    <b v="1"/>
    <s v="film &amp; video/television"/>
    <x v="16"/>
    <x v="4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482"/>
    <b v="0"/>
    <n v="190"/>
    <b v="1"/>
    <s v="music/metal"/>
    <x v="20"/>
    <x v="1"/>
    <x v="7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241"/>
    <b v="0"/>
    <n v="70"/>
    <b v="1"/>
    <s v="film &amp; video/television"/>
    <x v="16"/>
    <x v="2"/>
    <x v="5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483"/>
    <b v="1"/>
    <n v="167"/>
    <b v="1"/>
    <s v="film &amp; video/documentary"/>
    <x v="8"/>
    <x v="5"/>
    <x v="5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304"/>
    <b v="1"/>
    <n v="215"/>
    <b v="1"/>
    <s v="photography/photobooks"/>
    <x v="3"/>
    <x v="2"/>
    <x v="2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84"/>
    <b v="0"/>
    <n v="87"/>
    <b v="1"/>
    <s v="film &amp; video/television"/>
    <x v="16"/>
    <x v="4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485"/>
    <b v="0"/>
    <n v="12"/>
    <b v="1"/>
    <s v="theater/plays"/>
    <x v="11"/>
    <x v="2"/>
    <x v="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486"/>
    <b v="0"/>
    <n v="86"/>
    <b v="1"/>
    <s v="film &amp; video/documentary"/>
    <x v="8"/>
    <x v="2"/>
    <x v="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x v="487"/>
    <b v="1"/>
    <n v="187"/>
    <b v="1"/>
    <s v="theater/spaces"/>
    <x v="9"/>
    <x v="4"/>
    <x v="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488"/>
    <b v="0"/>
    <n v="207"/>
    <b v="1"/>
    <s v="games/tabletop games"/>
    <x v="5"/>
    <x v="3"/>
    <x v="3"/>
  </r>
  <r>
    <n v="217"/>
    <s v="Bitch"/>
    <s v="A roadmovie by paw"/>
    <n v="100000"/>
    <n v="11943"/>
    <x v="2"/>
    <x v="10"/>
    <s v="SEK"/>
    <n v="1419780149"/>
    <n v="1417101749"/>
    <x v="489"/>
    <b v="0"/>
    <n v="38"/>
    <b v="0"/>
    <s v="film &amp; video/drama"/>
    <x v="10"/>
    <x v="2"/>
    <x v="5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82"/>
    <b v="1"/>
    <n v="152"/>
    <b v="0"/>
    <s v="photography/photobooks"/>
    <x v="3"/>
    <x v="1"/>
    <x v="2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x v="490"/>
    <b v="0"/>
    <n v="95"/>
    <b v="1"/>
    <s v="theater/plays"/>
    <x v="11"/>
    <x v="2"/>
    <x v="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491"/>
    <b v="0"/>
    <n v="15"/>
    <b v="0"/>
    <s v="technology/wearables"/>
    <x v="1"/>
    <x v="2"/>
    <x v="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492"/>
    <b v="0"/>
    <n v="90"/>
    <b v="1"/>
    <s v="music/rock"/>
    <x v="15"/>
    <x v="2"/>
    <x v="7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493"/>
    <b v="0"/>
    <n v="274"/>
    <b v="1"/>
    <s v="technology/wearables"/>
    <x v="1"/>
    <x v="4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494"/>
    <b v="0"/>
    <n v="125"/>
    <b v="1"/>
    <s v="theater/plays"/>
    <x v="11"/>
    <x v="2"/>
    <x v="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495"/>
    <b v="1"/>
    <n v="183"/>
    <b v="1"/>
    <s v="technology/hardware"/>
    <x v="0"/>
    <x v="4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x v="496"/>
    <b v="0"/>
    <n v="144"/>
    <b v="1"/>
    <s v="games/tabletop games"/>
    <x v="5"/>
    <x v="4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497"/>
    <b v="1"/>
    <n v="255"/>
    <b v="1"/>
    <s v="music/electronic music"/>
    <x v="13"/>
    <x v="5"/>
    <x v="7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x v="245"/>
    <b v="0"/>
    <n v="40"/>
    <b v="0"/>
    <s v="technology/wearables"/>
    <x v="1"/>
    <x v="2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498"/>
    <b v="1"/>
    <n v="286"/>
    <b v="1"/>
    <s v="film &amp; video/documentary"/>
    <x v="8"/>
    <x v="2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390"/>
    <b v="0"/>
    <n v="104"/>
    <b v="1"/>
    <s v="music/rock"/>
    <x v="15"/>
    <x v="3"/>
    <x v="7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499"/>
    <b v="0"/>
    <n v="182"/>
    <b v="1"/>
    <s v="film &amp; video/television"/>
    <x v="16"/>
    <x v="4"/>
    <x v="5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283"/>
    <b v="0"/>
    <n v="52"/>
    <b v="1"/>
    <s v="film &amp; video/television"/>
    <x v="16"/>
    <x v="2"/>
    <x v="5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447"/>
    <b v="1"/>
    <n v="96"/>
    <b v="0"/>
    <s v="photography/photobooks"/>
    <x v="3"/>
    <x v="5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500"/>
    <b v="1"/>
    <n v="137"/>
    <b v="1"/>
    <s v="technology/hardware"/>
    <x v="0"/>
    <x v="7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501"/>
    <b v="1"/>
    <n v="283"/>
    <b v="1"/>
    <s v="food/small batch"/>
    <x v="7"/>
    <x v="2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502"/>
    <b v="0"/>
    <n v="186"/>
    <b v="1"/>
    <s v="food/small batch"/>
    <x v="7"/>
    <x v="5"/>
    <x v="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503"/>
    <b v="0"/>
    <n v="104"/>
    <b v="1"/>
    <s v="theater/plays"/>
    <x v="11"/>
    <x v="4"/>
    <x v="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x v="504"/>
    <b v="0"/>
    <n v="84"/>
    <b v="1"/>
    <s v="technology/space exploration"/>
    <x v="4"/>
    <x v="4"/>
    <x v="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58"/>
    <b v="1"/>
    <n v="169"/>
    <b v="1"/>
    <s v="music/rock"/>
    <x v="15"/>
    <x v="3"/>
    <x v="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x v="505"/>
    <b v="0"/>
    <n v="19"/>
    <b v="0"/>
    <s v="technology/wearables"/>
    <x v="1"/>
    <x v="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506"/>
    <b v="0"/>
    <n v="62"/>
    <b v="1"/>
    <s v="theater/plays"/>
    <x v="11"/>
    <x v="1"/>
    <x v="6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507"/>
    <b v="0"/>
    <n v="9"/>
    <b v="0"/>
    <s v="theater/spaces"/>
    <x v="9"/>
    <x v="4"/>
    <x v="6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508"/>
    <b v="0"/>
    <n v="480"/>
    <b v="1"/>
    <s v="games/tabletop games"/>
    <x v="5"/>
    <x v="2"/>
    <x v="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509"/>
    <b v="0"/>
    <n v="158"/>
    <b v="1"/>
    <s v="music/rock"/>
    <x v="15"/>
    <x v="1"/>
    <x v="7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510"/>
    <b v="0"/>
    <n v="115"/>
    <b v="1"/>
    <s v="music/indie rock"/>
    <x v="12"/>
    <x v="3"/>
    <x v="7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511"/>
    <b v="0"/>
    <n v="128"/>
    <b v="1"/>
    <s v="theater/plays"/>
    <x v="11"/>
    <x v="4"/>
    <x v="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512"/>
    <b v="0"/>
    <n v="184"/>
    <b v="1"/>
    <s v="music/rock"/>
    <x v="15"/>
    <x v="2"/>
    <x v="7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513"/>
    <b v="0"/>
    <n v="108"/>
    <b v="1"/>
    <s v="publishing/nonfiction"/>
    <x v="17"/>
    <x v="0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138"/>
    <b v="1"/>
    <n v="226"/>
    <b v="1"/>
    <s v="theater/plays"/>
    <x v="11"/>
    <x v="2"/>
    <x v="6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92"/>
    <b v="0"/>
    <n v="271"/>
    <b v="1"/>
    <s v="games/tabletop games"/>
    <x v="5"/>
    <x v="1"/>
    <x v="3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514"/>
    <b v="1"/>
    <n v="235"/>
    <b v="1"/>
    <s v="film &amp; video/documentary"/>
    <x v="8"/>
    <x v="7"/>
    <x v="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515"/>
    <b v="1"/>
    <n v="70"/>
    <b v="1"/>
    <s v="technology/hardware"/>
    <x v="0"/>
    <x v="2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516"/>
    <b v="0"/>
    <n v="62"/>
    <b v="1"/>
    <s v="film &amp; video/documentary"/>
    <x v="8"/>
    <x v="2"/>
    <x v="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517"/>
    <b v="0"/>
    <n v="27"/>
    <b v="0"/>
    <s v="theater/spaces"/>
    <x v="9"/>
    <x v="4"/>
    <x v="6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x v="387"/>
    <b v="0"/>
    <n v="138"/>
    <b v="1"/>
    <s v="photography/photobooks"/>
    <x v="3"/>
    <x v="1"/>
    <x v="2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x v="130"/>
    <b v="0"/>
    <n v="141"/>
    <b v="1"/>
    <s v="music/electronic music"/>
    <x v="13"/>
    <x v="4"/>
    <x v="7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459"/>
    <b v="0"/>
    <n v="151"/>
    <b v="1"/>
    <s v="music/rock"/>
    <x v="15"/>
    <x v="4"/>
    <x v="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61"/>
    <b v="1"/>
    <n v="193"/>
    <b v="1"/>
    <s v="theater/plays"/>
    <x v="11"/>
    <x v="4"/>
    <x v="6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518"/>
    <b v="0"/>
    <n v="178"/>
    <b v="1"/>
    <s v="film &amp; video/shorts"/>
    <x v="27"/>
    <x v="6"/>
    <x v="5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19"/>
    <b v="0"/>
    <n v="86"/>
    <b v="1"/>
    <s v="film &amp; video/television"/>
    <x v="16"/>
    <x v="1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216"/>
    <b v="0"/>
    <n v="96"/>
    <b v="1"/>
    <s v="music/indie rock"/>
    <x v="12"/>
    <x v="0"/>
    <x v="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x v="520"/>
    <b v="0"/>
    <n v="73"/>
    <b v="1"/>
    <s v="theater/plays"/>
    <x v="11"/>
    <x v="4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504"/>
    <b v="0"/>
    <n v="197"/>
    <b v="1"/>
    <s v="theater/plays"/>
    <x v="11"/>
    <x v="4"/>
    <x v="6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521"/>
    <b v="1"/>
    <n v="66"/>
    <b v="0"/>
    <s v="technology/makerspaces"/>
    <x v="24"/>
    <x v="2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522"/>
    <b v="0"/>
    <n v="269"/>
    <b v="1"/>
    <s v="technology/hardware"/>
    <x v="0"/>
    <x v="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523"/>
    <b v="0"/>
    <n v="128"/>
    <b v="1"/>
    <s v="music/pop"/>
    <x v="22"/>
    <x v="3"/>
    <x v="7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x v="524"/>
    <b v="1"/>
    <n v="81"/>
    <b v="0"/>
    <s v="photography/photobooks"/>
    <x v="3"/>
    <x v="1"/>
    <x v="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84"/>
    <b v="0"/>
    <n v="263"/>
    <b v="1"/>
    <s v="games/tabletop games"/>
    <x v="5"/>
    <x v="4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525"/>
    <b v="0"/>
    <n v="215"/>
    <b v="0"/>
    <s v="technology/wearables"/>
    <x v="1"/>
    <x v="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526"/>
    <b v="0"/>
    <n v="184"/>
    <b v="1"/>
    <s v="film &amp; video/documentary"/>
    <x v="8"/>
    <x v="3"/>
    <x v="5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519"/>
    <b v="0"/>
    <n v="445"/>
    <b v="1"/>
    <s v="games/tabletop games"/>
    <x v="5"/>
    <x v="1"/>
    <x v="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175"/>
    <b v="0"/>
    <n v="120"/>
    <b v="1"/>
    <s v="food/small batch"/>
    <x v="7"/>
    <x v="2"/>
    <x v="4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527"/>
    <b v="0"/>
    <n v="84"/>
    <b v="0"/>
    <s v="theater/plays"/>
    <x v="11"/>
    <x v="2"/>
    <x v="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481"/>
    <b v="0"/>
    <n v="99"/>
    <b v="1"/>
    <s v="music/electronic music"/>
    <x v="13"/>
    <x v="4"/>
    <x v="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17"/>
    <b v="1"/>
    <n v="100"/>
    <b v="1"/>
    <s v="technology/space exploration"/>
    <x v="4"/>
    <x v="2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528"/>
    <b v="0"/>
    <n v="498"/>
    <b v="1"/>
    <s v="games/tabletop games"/>
    <x v="5"/>
    <x v="2"/>
    <x v="3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14"/>
    <b v="0"/>
    <n v="98"/>
    <b v="1"/>
    <s v="theater/plays"/>
    <x v="11"/>
    <x v="4"/>
    <x v="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327"/>
    <b v="0"/>
    <n v="337"/>
    <b v="1"/>
    <s v="food/small batch"/>
    <x v="7"/>
    <x v="1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207"/>
    <b v="0"/>
    <n v="87"/>
    <b v="1"/>
    <s v="technology/wearables"/>
    <x v="1"/>
    <x v="1"/>
    <x v="0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x v="529"/>
    <b v="0"/>
    <n v="57"/>
    <b v="1"/>
    <s v="publishing/nonfiction"/>
    <x v="17"/>
    <x v="4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530"/>
    <b v="1"/>
    <n v="88"/>
    <b v="1"/>
    <s v="film &amp; video/documentary"/>
    <x v="8"/>
    <x v="7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531"/>
    <b v="0"/>
    <n v="126"/>
    <b v="1"/>
    <s v="music/rock"/>
    <x v="15"/>
    <x v="3"/>
    <x v="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532"/>
    <b v="0"/>
    <n v="102"/>
    <b v="1"/>
    <s v="theater/plays"/>
    <x v="11"/>
    <x v="4"/>
    <x v="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533"/>
    <b v="0"/>
    <n v="110"/>
    <b v="1"/>
    <s v="publishing/nonfiction"/>
    <x v="17"/>
    <x v="1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534"/>
    <b v="0"/>
    <n v="120"/>
    <b v="1"/>
    <s v="music/indie rock"/>
    <x v="12"/>
    <x v="7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60"/>
    <b v="0"/>
    <n v="168"/>
    <b v="1"/>
    <s v="theater/plays"/>
    <x v="11"/>
    <x v="2"/>
    <x v="6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484"/>
    <b v="1"/>
    <n v="478"/>
    <b v="1"/>
    <s v="music/electronic music"/>
    <x v="13"/>
    <x v="4"/>
    <x v="7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262"/>
    <b v="1"/>
    <n v="167"/>
    <b v="1"/>
    <s v="film &amp; video/documentary"/>
    <x v="8"/>
    <x v="4"/>
    <x v="5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535"/>
    <b v="0"/>
    <n v="52"/>
    <b v="1"/>
    <s v="film &amp; video/documentary"/>
    <x v="8"/>
    <x v="0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8"/>
    <b v="0"/>
    <n v="52"/>
    <b v="1"/>
    <s v="music/rock"/>
    <x v="15"/>
    <x v="1"/>
    <x v="7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536"/>
    <b v="0"/>
    <n v="72"/>
    <b v="1"/>
    <s v="theater/plays"/>
    <x v="11"/>
    <x v="1"/>
    <x v="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537"/>
    <b v="0"/>
    <n v="145"/>
    <b v="1"/>
    <s v="music/rock"/>
    <x v="15"/>
    <x v="3"/>
    <x v="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538"/>
    <b v="0"/>
    <n v="242"/>
    <b v="1"/>
    <s v="technology/hardware"/>
    <x v="0"/>
    <x v="0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539"/>
    <b v="0"/>
    <n v="157"/>
    <b v="1"/>
    <s v="music/rock"/>
    <x v="15"/>
    <x v="3"/>
    <x v="7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82"/>
    <b v="0"/>
    <n v="150"/>
    <b v="1"/>
    <s v="film &amp; video/television"/>
    <x v="16"/>
    <x v="2"/>
    <x v="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41"/>
    <b v="0"/>
    <n v="115"/>
    <b v="1"/>
    <s v="theater/spaces"/>
    <x v="9"/>
    <x v="5"/>
    <x v="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412"/>
    <b v="0"/>
    <n v="110"/>
    <b v="1"/>
    <s v="music/indie rock"/>
    <x v="12"/>
    <x v="2"/>
    <x v="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x v="142"/>
    <b v="0"/>
    <n v="114"/>
    <b v="1"/>
    <s v="theater/plays"/>
    <x v="11"/>
    <x v="1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540"/>
    <b v="0"/>
    <n v="119"/>
    <b v="1"/>
    <s v="film &amp; video/documentary"/>
    <x v="8"/>
    <x v="0"/>
    <x v="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1"/>
    <b v="1"/>
    <n v="119"/>
    <b v="1"/>
    <s v="film &amp; video/documentary"/>
    <x v="8"/>
    <x v="4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56"/>
    <b v="1"/>
    <n v="74"/>
    <b v="1"/>
    <s v="theater/plays"/>
    <x v="11"/>
    <x v="2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221"/>
    <b v="0"/>
    <n v="162"/>
    <b v="1"/>
    <s v="theater/plays"/>
    <x v="11"/>
    <x v="2"/>
    <x v="6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221"/>
    <b v="0"/>
    <n v="75"/>
    <b v="1"/>
    <s v="film &amp; video/television"/>
    <x v="16"/>
    <x v="2"/>
    <x v="5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253"/>
    <b v="0"/>
    <n v="61"/>
    <b v="1"/>
    <s v="photography/photobooks"/>
    <x v="3"/>
    <x v="4"/>
    <x v="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541"/>
    <b v="0"/>
    <n v="96"/>
    <b v="1"/>
    <s v="theater/musical"/>
    <x v="19"/>
    <x v="2"/>
    <x v="6"/>
  </r>
  <r>
    <n v="1393"/>
    <s v="WolfHunt | Social Commentary Rock Project"/>
    <s v="Rock n' Roll tales of our times"/>
    <n v="10000"/>
    <n v="10235"/>
    <x v="0"/>
    <x v="0"/>
    <s v="USD"/>
    <n v="1470068523"/>
    <n v="1467476523"/>
    <x v="542"/>
    <b v="0"/>
    <n v="52"/>
    <b v="1"/>
    <s v="music/rock"/>
    <x v="15"/>
    <x v="1"/>
    <x v="7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543"/>
    <b v="0"/>
    <n v="97"/>
    <b v="1"/>
    <s v="theater/plays"/>
    <x v="11"/>
    <x v="4"/>
    <x v="6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544"/>
    <b v="0"/>
    <n v="158"/>
    <b v="1"/>
    <s v="music/rock"/>
    <x v="15"/>
    <x v="0"/>
    <x v="7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x v="545"/>
    <b v="0"/>
    <n v="172"/>
    <b v="1"/>
    <s v="publishing/nonfiction"/>
    <x v="17"/>
    <x v="4"/>
    <x v="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546"/>
    <b v="0"/>
    <n v="79"/>
    <b v="1"/>
    <s v="music/indie rock"/>
    <x v="12"/>
    <x v="3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547"/>
    <b v="0"/>
    <n v="104"/>
    <b v="1"/>
    <s v="music/indie rock"/>
    <x v="12"/>
    <x v="7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548"/>
    <b v="0"/>
    <n v="72"/>
    <b v="1"/>
    <s v="theater/plays"/>
    <x v="11"/>
    <x v="4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549"/>
    <b v="0"/>
    <n v="74"/>
    <b v="1"/>
    <s v="theater/plays"/>
    <x v="11"/>
    <x v="2"/>
    <x v="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550"/>
    <b v="0"/>
    <n v="90"/>
    <b v="1"/>
    <s v="music/rock"/>
    <x v="15"/>
    <x v="0"/>
    <x v="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551"/>
    <b v="0"/>
    <n v="102"/>
    <b v="1"/>
    <s v="theater/plays"/>
    <x v="11"/>
    <x v="1"/>
    <x v="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552"/>
    <b v="1"/>
    <n v="69"/>
    <b v="1"/>
    <s v="film &amp; video/documentary"/>
    <x v="8"/>
    <x v="4"/>
    <x v="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504"/>
    <b v="0"/>
    <n v="98"/>
    <b v="1"/>
    <s v="theater/plays"/>
    <x v="11"/>
    <x v="4"/>
    <x v="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251"/>
    <b v="0"/>
    <n v="52"/>
    <b v="1"/>
    <s v="film &amp; video/television"/>
    <x v="16"/>
    <x v="4"/>
    <x v="5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552"/>
    <b v="0"/>
    <n v="62"/>
    <b v="1"/>
    <s v="theater/musical"/>
    <x v="19"/>
    <x v="4"/>
    <x v="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225"/>
    <b v="0"/>
    <n v="62"/>
    <b v="1"/>
    <s v="theater/spaces"/>
    <x v="9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53"/>
    <b v="0"/>
    <n v="158"/>
    <b v="1"/>
    <s v="theater/plays"/>
    <x v="11"/>
    <x v="5"/>
    <x v="6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554"/>
    <b v="0"/>
    <n v="113"/>
    <b v="1"/>
    <s v="music/pop"/>
    <x v="22"/>
    <x v="1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555"/>
    <b v="0"/>
    <n v="125"/>
    <b v="1"/>
    <s v="photography/photobooks"/>
    <x v="3"/>
    <x v="1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351"/>
    <b v="1"/>
    <n v="190"/>
    <b v="1"/>
    <s v="music/rock"/>
    <x v="15"/>
    <x v="2"/>
    <x v="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556"/>
    <b v="1"/>
    <n v="241"/>
    <b v="1"/>
    <s v="theater/plays"/>
    <x v="11"/>
    <x v="6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20"/>
    <b v="0"/>
    <n v="69"/>
    <b v="1"/>
    <s v="theater/plays"/>
    <x v="11"/>
    <x v="1"/>
    <x v="6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158"/>
    <b v="1"/>
    <n v="108"/>
    <b v="1"/>
    <s v="film &amp; video/documentary"/>
    <x v="8"/>
    <x v="3"/>
    <x v="5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129"/>
    <b v="0"/>
    <n v="101"/>
    <b v="1"/>
    <s v="technology/hardware"/>
    <x v="0"/>
    <x v="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557"/>
    <b v="0"/>
    <n v="38"/>
    <b v="0"/>
    <s v="music/faith"/>
    <x v="14"/>
    <x v="5"/>
    <x v="7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277"/>
    <b v="0"/>
    <n v="85"/>
    <b v="1"/>
    <s v="theater/plays"/>
    <x v="11"/>
    <x v="2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148"/>
    <b v="0"/>
    <n v="91"/>
    <b v="1"/>
    <s v="theater/plays"/>
    <x v="11"/>
    <x v="2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558"/>
    <b v="0"/>
    <n v="108"/>
    <b v="1"/>
    <s v="theater/plays"/>
    <x v="11"/>
    <x v="4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408"/>
    <b v="0"/>
    <n v="207"/>
    <b v="1"/>
    <s v="theater/plays"/>
    <x v="11"/>
    <x v="1"/>
    <x v="6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559"/>
    <b v="0"/>
    <n v="59"/>
    <b v="1"/>
    <s v="music/classical music"/>
    <x v="25"/>
    <x v="2"/>
    <x v="7"/>
  </r>
  <r>
    <n v="1836"/>
    <s v="KICKSTART OUR &lt;+3"/>
    <s v="Help fund our 2013 Sound &amp; Lighting Touring rig!"/>
    <n v="5000"/>
    <n v="10017"/>
    <x v="0"/>
    <x v="0"/>
    <s v="USD"/>
    <n v="1361129129"/>
    <n v="1359660329"/>
    <x v="560"/>
    <b v="0"/>
    <n v="55"/>
    <b v="1"/>
    <s v="music/rock"/>
    <x v="15"/>
    <x v="0"/>
    <x v="7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283"/>
    <b v="0"/>
    <n v="119"/>
    <b v="1"/>
    <s v="publishing/nonfiction"/>
    <x v="17"/>
    <x v="2"/>
    <x v="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561"/>
    <b v="0"/>
    <n v="58"/>
    <b v="1"/>
    <s v="music/rock"/>
    <x v="15"/>
    <x v="6"/>
    <x v="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562"/>
    <b v="0"/>
    <n v="27"/>
    <b v="1"/>
    <s v="theater/spaces"/>
    <x v="9"/>
    <x v="4"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563"/>
    <b v="0"/>
    <n v="39"/>
    <b v="0"/>
    <s v="games/mobile games"/>
    <x v="28"/>
    <x v="1"/>
    <x v="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x v="564"/>
    <b v="0"/>
    <n v="58"/>
    <b v="1"/>
    <s v="technology/hardware"/>
    <x v="0"/>
    <x v="2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565"/>
    <b v="1"/>
    <n v="167"/>
    <b v="1"/>
    <s v="theater/plays"/>
    <x v="11"/>
    <x v="2"/>
    <x v="6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566"/>
    <b v="1"/>
    <n v="189"/>
    <b v="1"/>
    <s v="film &amp; video/documentary"/>
    <x v="8"/>
    <x v="3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567"/>
    <b v="1"/>
    <n v="293"/>
    <b v="1"/>
    <s v="publishing/radio &amp; podcasts"/>
    <x v="2"/>
    <x v="6"/>
    <x v="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328"/>
    <b v="0"/>
    <n v="86"/>
    <b v="1"/>
    <s v="photography/photobooks"/>
    <x v="3"/>
    <x v="1"/>
    <x v="2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568"/>
    <b v="1"/>
    <n v="50"/>
    <b v="1"/>
    <s v="music/rock"/>
    <x v="15"/>
    <x v="0"/>
    <x v="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569"/>
    <b v="0"/>
    <n v="97"/>
    <b v="1"/>
    <s v="theater/plays"/>
    <x v="11"/>
    <x v="4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570"/>
    <b v="0"/>
    <n v="71"/>
    <b v="1"/>
    <s v="theater/plays"/>
    <x v="11"/>
    <x v="2"/>
    <x v="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571"/>
    <b v="0"/>
    <n v="139"/>
    <b v="1"/>
    <s v="publishing/nonfiction"/>
    <x v="17"/>
    <x v="2"/>
    <x v="1"/>
  </r>
  <r>
    <n v="1366"/>
    <s v="Kick It! A Tribute to the A.K.s"/>
    <s v="A musical memorial for Alexi Petersen."/>
    <n v="7500"/>
    <n v="9486.69"/>
    <x v="0"/>
    <x v="0"/>
    <s v="USD"/>
    <n v="1417049663"/>
    <n v="1413158063"/>
    <x v="572"/>
    <b v="0"/>
    <n v="147"/>
    <b v="1"/>
    <s v="music/rock"/>
    <x v="15"/>
    <x v="2"/>
    <x v="7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53"/>
    <b v="1"/>
    <n v="185"/>
    <b v="0"/>
    <s v="photography/photobooks"/>
    <x v="3"/>
    <x v="4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573"/>
    <b v="1"/>
    <n v="113"/>
    <b v="0"/>
    <s v="photography/photobooks"/>
    <x v="3"/>
    <x v="1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33"/>
    <b v="0"/>
    <n v="159"/>
    <b v="1"/>
    <s v="photography/photobooks"/>
    <x v="3"/>
    <x v="4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574"/>
    <b v="1"/>
    <n v="302"/>
    <b v="1"/>
    <s v="theater/plays"/>
    <x v="11"/>
    <x v="3"/>
    <x v="6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278"/>
    <b v="0"/>
    <n v="100"/>
    <b v="0"/>
    <s v="photography/photobooks"/>
    <x v="3"/>
    <x v="1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x v="36"/>
    <b v="0"/>
    <n v="90"/>
    <b v="1"/>
    <s v="photography/photobooks"/>
    <x v="3"/>
    <x v="4"/>
    <x v="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290"/>
    <b v="0"/>
    <n v="67"/>
    <b v="1"/>
    <s v="film &amp; video/documentary"/>
    <x v="8"/>
    <x v="4"/>
    <x v="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360"/>
    <b v="1"/>
    <n v="104"/>
    <b v="1"/>
    <s v="music/indie rock"/>
    <x v="12"/>
    <x v="2"/>
    <x v="7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22"/>
    <b v="0"/>
    <n v="168"/>
    <b v="1"/>
    <s v="music/rock"/>
    <x v="15"/>
    <x v="1"/>
    <x v="7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575"/>
    <b v="1"/>
    <n v="145"/>
    <b v="1"/>
    <s v="photography/photobooks"/>
    <x v="3"/>
    <x v="2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576"/>
    <b v="0"/>
    <n v="2035"/>
    <b v="1"/>
    <s v="games/tabletop games"/>
    <x v="5"/>
    <x v="5"/>
    <x v="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577"/>
    <b v="0"/>
    <n v="47"/>
    <b v="1"/>
    <s v="music/indie rock"/>
    <x v="12"/>
    <x v="4"/>
    <x v="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578"/>
    <b v="1"/>
    <n v="108"/>
    <b v="1"/>
    <s v="film &amp; video/documentary"/>
    <x v="8"/>
    <x v="7"/>
    <x v="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579"/>
    <b v="0"/>
    <n v="160"/>
    <b v="1"/>
    <s v="music/indie rock"/>
    <x v="12"/>
    <x v="0"/>
    <x v="7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580"/>
    <b v="0"/>
    <n v="95"/>
    <b v="1"/>
    <s v="theater/spaces"/>
    <x v="9"/>
    <x v="4"/>
    <x v="6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60"/>
    <b v="0"/>
    <n v="179"/>
    <b v="1"/>
    <s v="music/rock"/>
    <x v="15"/>
    <x v="2"/>
    <x v="7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581"/>
    <b v="0"/>
    <n v="136"/>
    <b v="1"/>
    <s v="music/rock"/>
    <x v="15"/>
    <x v="6"/>
    <x v="7"/>
  </r>
  <r>
    <n v="3360"/>
    <s v="Pretty Butch"/>
    <s v="World Premiere, an M1 Singapore Fringe Festival 2017 commission."/>
    <n v="9000"/>
    <n v="9124"/>
    <x v="0"/>
    <x v="18"/>
    <s v="SGD"/>
    <n v="1481731140"/>
    <n v="1479866343"/>
    <x v="244"/>
    <b v="0"/>
    <n v="72"/>
    <b v="1"/>
    <s v="theater/plays"/>
    <x v="11"/>
    <x v="1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251"/>
    <b v="0"/>
    <n v="167"/>
    <b v="1"/>
    <s v="photography/photobooks"/>
    <x v="3"/>
    <x v="4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582"/>
    <b v="0"/>
    <n v="70"/>
    <b v="1"/>
    <s v="photography/photobooks"/>
    <x v="3"/>
    <x v="4"/>
    <x v="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583"/>
    <b v="0"/>
    <n v="57"/>
    <b v="1"/>
    <s v="film &amp; video/television"/>
    <x v="16"/>
    <x v="1"/>
    <x v="5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584"/>
    <b v="0"/>
    <n v="26"/>
    <b v="1"/>
    <s v="film &amp; video/documentary"/>
    <x v="8"/>
    <x v="7"/>
    <x v="5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585"/>
    <b v="1"/>
    <n v="94"/>
    <b v="1"/>
    <s v="technology/hardware"/>
    <x v="0"/>
    <x v="2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418"/>
    <b v="0"/>
    <n v="84"/>
    <b v="1"/>
    <s v="games/tabletop games"/>
    <x v="5"/>
    <x v="4"/>
    <x v="3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291"/>
    <b v="1"/>
    <n v="146"/>
    <b v="1"/>
    <s v="film &amp; video/documentary"/>
    <x v="8"/>
    <x v="0"/>
    <x v="5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26"/>
    <b v="0"/>
    <n v="369"/>
    <b v="0"/>
    <s v="technology/wearables"/>
    <x v="1"/>
    <x v="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x v="586"/>
    <b v="0"/>
    <n v="134"/>
    <b v="1"/>
    <s v="music/rock"/>
    <x v="15"/>
    <x v="1"/>
    <x v="7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47"/>
    <b v="0"/>
    <n v="94"/>
    <b v="0"/>
    <s v="technology/wearables"/>
    <x v="1"/>
    <x v="1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587"/>
    <b v="0"/>
    <n v="76"/>
    <b v="0"/>
    <s v="film &amp; video/drama"/>
    <x v="10"/>
    <x v="1"/>
    <x v="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120"/>
    <b v="0"/>
    <n v="279"/>
    <b v="1"/>
    <s v="games/tabletop games"/>
    <x v="5"/>
    <x v="5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588"/>
    <b v="1"/>
    <n v="157"/>
    <b v="1"/>
    <s v="music/indie rock"/>
    <x v="12"/>
    <x v="3"/>
    <x v="7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181"/>
    <b v="0"/>
    <n v="93"/>
    <b v="1"/>
    <s v="theater/spaces"/>
    <x v="9"/>
    <x v="5"/>
    <x v="6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x v="589"/>
    <b v="0"/>
    <n v="45"/>
    <b v="1"/>
    <s v="film &amp; video/television"/>
    <x v="16"/>
    <x v="4"/>
    <x v="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562"/>
    <b v="0"/>
    <n v="33"/>
    <b v="1"/>
    <s v="theater/plays"/>
    <x v="11"/>
    <x v="4"/>
    <x v="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590"/>
    <b v="0"/>
    <n v="145"/>
    <b v="1"/>
    <s v="music/indie rock"/>
    <x v="12"/>
    <x v="6"/>
    <x v="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552"/>
    <b v="1"/>
    <n v="80"/>
    <b v="1"/>
    <s v="film &amp; video/documentary"/>
    <x v="8"/>
    <x v="4"/>
    <x v="5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591"/>
    <b v="0"/>
    <n v="101"/>
    <b v="0"/>
    <s v="music/faith"/>
    <x v="14"/>
    <x v="5"/>
    <x v="7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549"/>
    <b v="0"/>
    <n v="59"/>
    <b v="0"/>
    <s v="theater/musical"/>
    <x v="19"/>
    <x v="2"/>
    <x v="6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138"/>
    <b v="0"/>
    <n v="36"/>
    <b v="1"/>
    <s v="theater/spaces"/>
    <x v="9"/>
    <x v="2"/>
    <x v="6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297"/>
    <b v="0"/>
    <n v="168"/>
    <b v="1"/>
    <s v="music/pop"/>
    <x v="22"/>
    <x v="6"/>
    <x v="7"/>
  </r>
  <r>
    <n v="3302"/>
    <s v="El muro de BorÃ­s KiÃ©n"/>
    <s v="FilosofÃ­a de los anÃ³nimos"/>
    <n v="8400"/>
    <n v="8685"/>
    <x v="0"/>
    <x v="5"/>
    <s v="EUR"/>
    <n v="1481099176"/>
    <n v="1478507176"/>
    <x v="592"/>
    <b v="0"/>
    <n v="50"/>
    <b v="1"/>
    <s v="theater/plays"/>
    <x v="11"/>
    <x v="1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x v="593"/>
    <b v="0"/>
    <n v="60"/>
    <b v="1"/>
    <s v="games/tabletop games"/>
    <x v="5"/>
    <x v="4"/>
    <x v="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594"/>
    <b v="0"/>
    <n v="115"/>
    <b v="1"/>
    <s v="food/small batch"/>
    <x v="7"/>
    <x v="4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224"/>
    <b v="1"/>
    <n v="82"/>
    <b v="1"/>
    <s v="film &amp; video/documentary"/>
    <x v="8"/>
    <x v="4"/>
    <x v="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275"/>
    <b v="0"/>
    <n v="90"/>
    <b v="0"/>
    <s v="technology/wearables"/>
    <x v="1"/>
    <x v="4"/>
    <x v="0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x v="595"/>
    <b v="0"/>
    <n v="97"/>
    <b v="1"/>
    <s v="theater/spaces"/>
    <x v="9"/>
    <x v="2"/>
    <x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596"/>
    <b v="0"/>
    <n v="118"/>
    <b v="0"/>
    <s v="food/food trucks"/>
    <x v="29"/>
    <x v="4"/>
    <x v="4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97"/>
    <b v="0"/>
    <n v="174"/>
    <b v="1"/>
    <s v="film &amp; video/television"/>
    <x v="16"/>
    <x v="4"/>
    <x v="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18"/>
    <b v="0"/>
    <n v="68"/>
    <b v="1"/>
    <s v="food/small batch"/>
    <x v="7"/>
    <x v="1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598"/>
    <b v="1"/>
    <n v="188"/>
    <b v="1"/>
    <s v="film &amp; video/documentary"/>
    <x v="8"/>
    <x v="6"/>
    <x v="5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381"/>
    <b v="0"/>
    <n v="292"/>
    <b v="0"/>
    <s v="journalism/audio"/>
    <x v="30"/>
    <x v="4"/>
    <x v="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599"/>
    <b v="0"/>
    <n v="94"/>
    <b v="1"/>
    <s v="theater/musical"/>
    <x v="19"/>
    <x v="2"/>
    <x v="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28"/>
    <b v="0"/>
    <n v="44"/>
    <b v="1"/>
    <s v="film &amp; video/television"/>
    <x v="16"/>
    <x v="4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00"/>
    <b v="0"/>
    <n v="58"/>
    <b v="1"/>
    <s v="film &amp; video/television"/>
    <x v="16"/>
    <x v="2"/>
    <x v="5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601"/>
    <b v="0"/>
    <n v="72"/>
    <b v="0"/>
    <s v="theater/spaces"/>
    <x v="9"/>
    <x v="4"/>
    <x v="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602"/>
    <b v="1"/>
    <n v="160"/>
    <b v="1"/>
    <s v="photography/photobooks"/>
    <x v="3"/>
    <x v="5"/>
    <x v="2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603"/>
    <b v="0"/>
    <n v="53"/>
    <b v="1"/>
    <s v="music/rock"/>
    <x v="15"/>
    <x v="6"/>
    <x v="7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431"/>
    <b v="0"/>
    <n v="99"/>
    <b v="1"/>
    <s v="theater/spaces"/>
    <x v="9"/>
    <x v="1"/>
    <x v="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604"/>
    <b v="0"/>
    <n v="111"/>
    <b v="1"/>
    <s v="food/small batch"/>
    <x v="7"/>
    <x v="1"/>
    <x v="4"/>
  </r>
  <r>
    <n v="806"/>
    <s v="Golden Animals NEW Album!"/>
    <s v="Help Golden Animals finish their NEW Album!"/>
    <n v="8000"/>
    <n v="8355"/>
    <x v="0"/>
    <x v="0"/>
    <s v="USD"/>
    <n v="1315413339"/>
    <n v="1312821339"/>
    <x v="373"/>
    <b v="0"/>
    <n v="71"/>
    <b v="1"/>
    <s v="music/rock"/>
    <x v="15"/>
    <x v="6"/>
    <x v="7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605"/>
    <b v="0"/>
    <n v="148"/>
    <b v="1"/>
    <s v="music/rock"/>
    <x v="15"/>
    <x v="0"/>
    <x v="7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8"/>
    <b v="0"/>
    <n v="47"/>
    <b v="1"/>
    <s v="theater/plays"/>
    <x v="11"/>
    <x v="1"/>
    <x v="6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116"/>
    <b v="0"/>
    <n v="47"/>
    <b v="1"/>
    <s v="theater/spaces"/>
    <x v="9"/>
    <x v="2"/>
    <x v="6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606"/>
    <b v="0"/>
    <n v="125"/>
    <b v="0"/>
    <s v="film &amp; video/animation"/>
    <x v="23"/>
    <x v="0"/>
    <x v="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607"/>
    <b v="1"/>
    <n v="95"/>
    <b v="1"/>
    <s v="technology/hardware"/>
    <x v="0"/>
    <x v="6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342"/>
    <b v="0"/>
    <n v="391"/>
    <b v="1"/>
    <s v="games/tabletop games"/>
    <x v="5"/>
    <x v="4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608"/>
    <b v="0"/>
    <n v="136"/>
    <b v="1"/>
    <s v="music/classical music"/>
    <x v="25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609"/>
    <b v="0"/>
    <n v="102"/>
    <b v="1"/>
    <s v="photography/photobooks"/>
    <x v="3"/>
    <x v="1"/>
    <x v="2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x v="82"/>
    <b v="0"/>
    <n v="27"/>
    <b v="0"/>
    <s v="food/food trucks"/>
    <x v="29"/>
    <x v="2"/>
    <x v="4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610"/>
    <b v="1"/>
    <n v="82"/>
    <b v="1"/>
    <s v="theater/plays"/>
    <x v="11"/>
    <x v="0"/>
    <x v="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611"/>
    <b v="0"/>
    <n v="25"/>
    <b v="1"/>
    <s v="theater/musical"/>
    <x v="19"/>
    <x v="2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439"/>
    <b v="1"/>
    <n v="71"/>
    <b v="1"/>
    <s v="theater/plays"/>
    <x v="11"/>
    <x v="4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612"/>
    <b v="0"/>
    <n v="94"/>
    <b v="1"/>
    <s v="theater/plays"/>
    <x v="11"/>
    <x v="2"/>
    <x v="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613"/>
    <b v="0"/>
    <n v="62"/>
    <b v="1"/>
    <s v="music/pop"/>
    <x v="22"/>
    <x v="6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581"/>
    <b v="0"/>
    <n v="116"/>
    <b v="1"/>
    <s v="music/pop"/>
    <x v="22"/>
    <x v="6"/>
    <x v="7"/>
  </r>
  <r>
    <n v="3586"/>
    <s v="Actors &amp; Musicians who are Blind or Autistic"/>
    <s v="See Theatre In A New Light"/>
    <n v="7500"/>
    <n v="8207"/>
    <x v="0"/>
    <x v="0"/>
    <s v="USD"/>
    <n v="1474649070"/>
    <n v="1469465070"/>
    <x v="303"/>
    <b v="0"/>
    <n v="54"/>
    <b v="1"/>
    <s v="theater/plays"/>
    <x v="11"/>
    <x v="1"/>
    <x v="6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x v="352"/>
    <b v="1"/>
    <n v="122"/>
    <b v="0"/>
    <s v="photography/photobooks"/>
    <x v="3"/>
    <x v="4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x v="614"/>
    <b v="0"/>
    <n v="11"/>
    <b v="0"/>
    <s v="publishing/translations"/>
    <x v="31"/>
    <x v="4"/>
    <x v="1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615"/>
    <b v="0"/>
    <n v="84"/>
    <b v="1"/>
    <s v="games/tabletop games"/>
    <x v="5"/>
    <x v="2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23"/>
    <b v="0"/>
    <n v="32"/>
    <b v="1"/>
    <s v="theater/musical"/>
    <x v="19"/>
    <x v="2"/>
    <x v="6"/>
  </r>
  <r>
    <n v="1464"/>
    <s v="Science Studio"/>
    <s v="The Best Science Media on the Web"/>
    <n v="5000"/>
    <n v="8160"/>
    <x v="0"/>
    <x v="0"/>
    <s v="USD"/>
    <n v="1361029958"/>
    <n v="1358437958"/>
    <x v="616"/>
    <b v="1"/>
    <n v="234"/>
    <b v="1"/>
    <s v="publishing/radio &amp; podcasts"/>
    <x v="2"/>
    <x v="0"/>
    <x v="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x v="617"/>
    <b v="1"/>
    <n v="105"/>
    <b v="1"/>
    <s v="music/rock"/>
    <x v="15"/>
    <x v="2"/>
    <x v="7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618"/>
    <b v="1"/>
    <n v="162"/>
    <b v="1"/>
    <s v="technology/hardware"/>
    <x v="0"/>
    <x v="6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619"/>
    <b v="1"/>
    <n v="70"/>
    <b v="1"/>
    <s v="theater/plays"/>
    <x v="11"/>
    <x v="4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x v="620"/>
    <b v="0"/>
    <n v="40"/>
    <b v="1"/>
    <s v="theater/plays"/>
    <x v="11"/>
    <x v="4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621"/>
    <b v="0"/>
    <n v="57"/>
    <b v="1"/>
    <s v="theater/plays"/>
    <x v="11"/>
    <x v="4"/>
    <x v="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3"/>
    <b v="0"/>
    <n v="218"/>
    <b v="1"/>
    <s v="games/tabletop games"/>
    <x v="5"/>
    <x v="1"/>
    <x v="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622"/>
    <b v="0"/>
    <n v="170"/>
    <b v="1"/>
    <s v="music/indie rock"/>
    <x v="12"/>
    <x v="3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x v="623"/>
    <b v="0"/>
    <n v="101"/>
    <b v="1"/>
    <s v="music/pop"/>
    <x v="22"/>
    <x v="4"/>
    <x v="7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513"/>
    <b v="0"/>
    <n v="108"/>
    <b v="1"/>
    <s v="music/rock"/>
    <x v="15"/>
    <x v="0"/>
    <x v="7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624"/>
    <b v="0"/>
    <n v="109"/>
    <b v="1"/>
    <s v="food/small batch"/>
    <x v="7"/>
    <x v="4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134"/>
    <b v="0"/>
    <n v="77"/>
    <b v="1"/>
    <s v="theater/plays"/>
    <x v="11"/>
    <x v="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625"/>
    <b v="0"/>
    <n v="92"/>
    <b v="1"/>
    <s v="music/rock"/>
    <x v="15"/>
    <x v="7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626"/>
    <b v="0"/>
    <n v="123"/>
    <b v="0"/>
    <s v="games/video games"/>
    <x v="18"/>
    <x v="0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493"/>
    <b v="0"/>
    <n v="236"/>
    <b v="0"/>
    <s v="games/video games"/>
    <x v="18"/>
    <x v="4"/>
    <x v="3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610"/>
    <b v="0"/>
    <n v="69"/>
    <b v="1"/>
    <s v="music/indie rock"/>
    <x v="12"/>
    <x v="0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92"/>
    <b v="0"/>
    <n v="163"/>
    <b v="1"/>
    <s v="games/tabletop games"/>
    <x v="5"/>
    <x v="5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627"/>
    <b v="0"/>
    <n v="205"/>
    <b v="1"/>
    <s v="music/rock"/>
    <x v="15"/>
    <x v="0"/>
    <x v="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333"/>
    <b v="0"/>
    <n v="96"/>
    <b v="1"/>
    <s v="music/rock"/>
    <x v="15"/>
    <x v="6"/>
    <x v="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6"/>
    <b v="0"/>
    <n v="73"/>
    <b v="1"/>
    <s v="film &amp; video/documentary"/>
    <x v="8"/>
    <x v="0"/>
    <x v="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628"/>
    <b v="0"/>
    <n v="80"/>
    <b v="1"/>
    <s v="music/classical music"/>
    <x v="25"/>
    <x v="3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629"/>
    <b v="0"/>
    <n v="127"/>
    <b v="1"/>
    <s v="music/metal"/>
    <x v="20"/>
    <x v="1"/>
    <x v="7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57"/>
    <b v="0"/>
    <n v="113"/>
    <b v="1"/>
    <s v="theater/plays"/>
    <x v="11"/>
    <x v="2"/>
    <x v="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630"/>
    <b v="0"/>
    <n v="123"/>
    <b v="1"/>
    <s v="photography/photobooks"/>
    <x v="3"/>
    <x v="4"/>
    <x v="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460"/>
    <b v="0"/>
    <n v="19"/>
    <b v="1"/>
    <s v="theater/plays"/>
    <x v="11"/>
    <x v="4"/>
    <x v="6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631"/>
    <b v="0"/>
    <n v="89"/>
    <b v="1"/>
    <s v="film &amp; video/documentary"/>
    <x v="8"/>
    <x v="3"/>
    <x v="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632"/>
    <b v="0"/>
    <n v="89"/>
    <b v="1"/>
    <s v="photography/photobooks"/>
    <x v="3"/>
    <x v="1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633"/>
    <b v="0"/>
    <n v="107"/>
    <b v="1"/>
    <s v="theater/musical"/>
    <x v="19"/>
    <x v="2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634"/>
    <b v="0"/>
    <n v="107"/>
    <b v="1"/>
    <s v="music/pop"/>
    <x v="22"/>
    <x v="3"/>
    <x v="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635"/>
    <b v="0"/>
    <n v="130"/>
    <b v="1"/>
    <s v="publishing/nonfiction"/>
    <x v="17"/>
    <x v="6"/>
    <x v="1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636"/>
    <b v="0"/>
    <n v="29"/>
    <b v="0"/>
    <s v="theater/spaces"/>
    <x v="9"/>
    <x v="4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637"/>
    <b v="1"/>
    <n v="123"/>
    <b v="1"/>
    <s v="theater/plays"/>
    <x v="11"/>
    <x v="3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25"/>
    <b v="1"/>
    <n v="163"/>
    <b v="1"/>
    <s v="theater/plays"/>
    <x v="11"/>
    <x v="4"/>
    <x v="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638"/>
    <b v="1"/>
    <n v="74"/>
    <b v="1"/>
    <s v="film &amp; video/documentary"/>
    <x v="8"/>
    <x v="3"/>
    <x v="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423"/>
    <b v="0"/>
    <n v="50"/>
    <b v="0"/>
    <s v="technology/wearables"/>
    <x v="1"/>
    <x v="1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143"/>
    <b v="0"/>
    <n v="26"/>
    <b v="1"/>
    <s v="theater/plays"/>
    <x v="11"/>
    <x v="2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639"/>
    <b v="0"/>
    <n v="174"/>
    <b v="1"/>
    <s v="film &amp; video/documentary"/>
    <x v="8"/>
    <x v="6"/>
    <x v="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519"/>
    <b v="0"/>
    <n v="53"/>
    <b v="0"/>
    <s v="music/indie rock"/>
    <x v="12"/>
    <x v="1"/>
    <x v="7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640"/>
    <b v="0"/>
    <n v="23"/>
    <b v="1"/>
    <s v="technology/hardware"/>
    <x v="0"/>
    <x v="4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594"/>
    <b v="0"/>
    <n v="204"/>
    <b v="1"/>
    <s v="theater/plays"/>
    <x v="11"/>
    <x v="4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x v="281"/>
    <b v="0"/>
    <n v="210"/>
    <b v="1"/>
    <s v="games/tabletop games"/>
    <x v="5"/>
    <x v="5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641"/>
    <b v="0"/>
    <n v="86"/>
    <b v="0"/>
    <s v="technology/wearables"/>
    <x v="1"/>
    <x v="1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642"/>
    <b v="0"/>
    <n v="128"/>
    <b v="1"/>
    <s v="music/rock"/>
    <x v="15"/>
    <x v="0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643"/>
    <b v="0"/>
    <n v="86"/>
    <b v="1"/>
    <s v="music/indie rock"/>
    <x v="12"/>
    <x v="6"/>
    <x v="7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644"/>
    <b v="0"/>
    <n v="140"/>
    <b v="0"/>
    <s v="film &amp; video/animation"/>
    <x v="23"/>
    <x v="0"/>
    <x v="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645"/>
    <b v="1"/>
    <n v="74"/>
    <b v="1"/>
    <s v="music/rock"/>
    <x v="15"/>
    <x v="0"/>
    <x v="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646"/>
    <b v="1"/>
    <n v="111"/>
    <b v="1"/>
    <s v="music/electronic music"/>
    <x v="13"/>
    <x v="2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647"/>
    <b v="0"/>
    <n v="113"/>
    <b v="1"/>
    <s v="film &amp; video/documentary"/>
    <x v="8"/>
    <x v="2"/>
    <x v="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10"/>
    <b v="1"/>
    <n v="97"/>
    <b v="1"/>
    <s v="film &amp; video/documentary"/>
    <x v="8"/>
    <x v="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648"/>
    <b v="0"/>
    <n v="69"/>
    <b v="1"/>
    <s v="film &amp; video/shorts"/>
    <x v="27"/>
    <x v="6"/>
    <x v="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x v="649"/>
    <b v="0"/>
    <n v="91"/>
    <b v="1"/>
    <s v="theater/plays"/>
    <x v="11"/>
    <x v="5"/>
    <x v="6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650"/>
    <b v="0"/>
    <n v="65"/>
    <b v="1"/>
    <s v="film &amp; video/shorts"/>
    <x v="27"/>
    <x v="7"/>
    <x v="5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646"/>
    <b v="0"/>
    <n v="81"/>
    <b v="0"/>
    <s v="film &amp; video/science fiction"/>
    <x v="21"/>
    <x v="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2"/>
    <b v="1"/>
    <n v="31"/>
    <b v="1"/>
    <s v="music/rock"/>
    <x v="15"/>
    <x v="0"/>
    <x v="7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651"/>
    <b v="0"/>
    <n v="43"/>
    <b v="1"/>
    <s v="music/classical music"/>
    <x v="25"/>
    <x v="2"/>
    <x v="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652"/>
    <b v="1"/>
    <n v="117"/>
    <b v="1"/>
    <s v="theater/plays"/>
    <x v="11"/>
    <x v="1"/>
    <x v="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653"/>
    <b v="0"/>
    <n v="104"/>
    <b v="1"/>
    <s v="theater/spaces"/>
    <x v="9"/>
    <x v="3"/>
    <x v="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654"/>
    <b v="1"/>
    <n v="28"/>
    <b v="1"/>
    <s v="technology/space exploration"/>
    <x v="4"/>
    <x v="3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655"/>
    <b v="0"/>
    <n v="264"/>
    <b v="1"/>
    <s v="publishing/nonfiction"/>
    <x v="17"/>
    <x v="2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656"/>
    <b v="0"/>
    <n v="145"/>
    <b v="1"/>
    <s v="theater/spaces"/>
    <x v="9"/>
    <x v="2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657"/>
    <b v="0"/>
    <n v="30"/>
    <b v="0"/>
    <s v="theater/plays"/>
    <x v="11"/>
    <x v="5"/>
    <x v="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658"/>
    <b v="0"/>
    <n v="147"/>
    <b v="0"/>
    <s v="film &amp; video/animation"/>
    <x v="23"/>
    <x v="3"/>
    <x v="5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x v="26"/>
    <b v="0"/>
    <n v="57"/>
    <b v="1"/>
    <s v="film &amp; video/shorts"/>
    <x v="27"/>
    <x v="2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622"/>
    <b v="0"/>
    <n v="48"/>
    <b v="1"/>
    <s v="music/pop"/>
    <x v="22"/>
    <x v="3"/>
    <x v="7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94"/>
    <b v="0"/>
    <n v="92"/>
    <b v="1"/>
    <s v="music/rock"/>
    <x v="15"/>
    <x v="4"/>
    <x v="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659"/>
    <b v="0"/>
    <n v="128"/>
    <b v="1"/>
    <s v="games/tabletop games"/>
    <x v="5"/>
    <x v="1"/>
    <x v="3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660"/>
    <b v="0"/>
    <n v="15"/>
    <b v="0"/>
    <s v="theater/plays"/>
    <x v="11"/>
    <x v="1"/>
    <x v="6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552"/>
    <b v="0"/>
    <n v="70"/>
    <b v="1"/>
    <s v="music/rock"/>
    <x v="15"/>
    <x v="4"/>
    <x v="7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55"/>
    <b v="1"/>
    <n v="271"/>
    <b v="1"/>
    <s v="technology/hardware"/>
    <x v="0"/>
    <x v="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277"/>
    <b v="1"/>
    <n v="103"/>
    <b v="0"/>
    <s v="photography/photobooks"/>
    <x v="3"/>
    <x v="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61"/>
    <b v="0"/>
    <n v="23"/>
    <b v="1"/>
    <s v="film &amp; video/shorts"/>
    <x v="27"/>
    <x v="0"/>
    <x v="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69"/>
    <b v="0"/>
    <n v="83"/>
    <b v="1"/>
    <s v="music/indie rock"/>
    <x v="12"/>
    <x v="3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662"/>
    <b v="0"/>
    <n v="15"/>
    <b v="1"/>
    <s v="technology/hardware"/>
    <x v="0"/>
    <x v="1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663"/>
    <b v="0"/>
    <n v="143"/>
    <b v="1"/>
    <s v="publishing/nonfiction"/>
    <x v="17"/>
    <x v="6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89"/>
    <b v="1"/>
    <n v="75"/>
    <b v="1"/>
    <s v="theater/plays"/>
    <x v="11"/>
    <x v="2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664"/>
    <b v="0"/>
    <n v="167"/>
    <b v="0"/>
    <s v="games/video games"/>
    <x v="18"/>
    <x v="4"/>
    <x v="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665"/>
    <b v="0"/>
    <n v="107"/>
    <b v="1"/>
    <s v="music/indie rock"/>
    <x v="12"/>
    <x v="2"/>
    <x v="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666"/>
    <b v="0"/>
    <n v="339"/>
    <b v="1"/>
    <s v="technology/hardware"/>
    <x v="0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0"/>
    <b v="0"/>
    <n v="1019"/>
    <b v="1"/>
    <s v="technology/hardware"/>
    <x v="0"/>
    <x v="4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366"/>
    <b v="0"/>
    <n v="112"/>
    <b v="1"/>
    <s v="music/rock"/>
    <x v="15"/>
    <x v="3"/>
    <x v="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667"/>
    <b v="1"/>
    <n v="143"/>
    <b v="1"/>
    <s v="theater/spaces"/>
    <x v="9"/>
    <x v="0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x v="434"/>
    <b v="0"/>
    <n v="57"/>
    <b v="1"/>
    <s v="theater/plays"/>
    <x v="11"/>
    <x v="2"/>
    <x v="6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668"/>
    <b v="0"/>
    <n v="149"/>
    <b v="1"/>
    <s v="publishing/nonfiction"/>
    <x v="17"/>
    <x v="0"/>
    <x v="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668"/>
    <b v="0"/>
    <n v="75"/>
    <b v="1"/>
    <s v="music/rock"/>
    <x v="15"/>
    <x v="0"/>
    <x v="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669"/>
    <b v="1"/>
    <n v="46"/>
    <b v="1"/>
    <s v="photography/photobooks"/>
    <x v="3"/>
    <x v="2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670"/>
    <b v="0"/>
    <n v="117"/>
    <b v="0"/>
    <s v="theater/spaces"/>
    <x v="9"/>
    <x v="4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589"/>
    <b v="1"/>
    <n v="37"/>
    <b v="1"/>
    <s v="theater/plays"/>
    <x v="11"/>
    <x v="4"/>
    <x v="6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671"/>
    <b v="0"/>
    <n v="167"/>
    <b v="1"/>
    <s v="film &amp; video/documentary"/>
    <x v="8"/>
    <x v="6"/>
    <x v="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1"/>
    <b v="0"/>
    <n v="108"/>
    <b v="1"/>
    <s v="theater/plays"/>
    <x v="11"/>
    <x v="2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672"/>
    <b v="0"/>
    <n v="44"/>
    <b v="1"/>
    <s v="music/rock"/>
    <x v="15"/>
    <x v="3"/>
    <x v="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673"/>
    <b v="1"/>
    <n v="151"/>
    <b v="1"/>
    <s v="theater/plays"/>
    <x v="11"/>
    <x v="6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674"/>
    <b v="1"/>
    <n v="103"/>
    <b v="1"/>
    <s v="music/indie rock"/>
    <x v="12"/>
    <x v="6"/>
    <x v="7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675"/>
    <b v="0"/>
    <n v="78"/>
    <b v="1"/>
    <s v="film &amp; video/shorts"/>
    <x v="27"/>
    <x v="6"/>
    <x v="5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676"/>
    <b v="0"/>
    <n v="30"/>
    <b v="1"/>
    <s v="theater/spaces"/>
    <x v="9"/>
    <x v="4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391"/>
    <b v="0"/>
    <n v="65"/>
    <b v="1"/>
    <s v="music/rock"/>
    <x v="15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677"/>
    <b v="0"/>
    <n v="86"/>
    <b v="1"/>
    <s v="theater/plays"/>
    <x v="11"/>
    <x v="4"/>
    <x v="6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46"/>
    <b v="0"/>
    <n v="193"/>
    <b v="1"/>
    <s v="technology/hardware"/>
    <x v="0"/>
    <x v="1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x v="492"/>
    <b v="0"/>
    <n v="55"/>
    <b v="1"/>
    <s v="publishing/nonfiction"/>
    <x v="17"/>
    <x v="2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325"/>
    <b v="1"/>
    <n v="122"/>
    <b v="1"/>
    <s v="music/electronic music"/>
    <x v="13"/>
    <x v="1"/>
    <x v="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336"/>
    <b v="0"/>
    <n v="68"/>
    <b v="0"/>
    <s v="film &amp; video/animation"/>
    <x v="23"/>
    <x v="1"/>
    <x v="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678"/>
    <b v="0"/>
    <n v="45"/>
    <b v="0"/>
    <s v="technology/wearables"/>
    <x v="1"/>
    <x v="2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679"/>
    <b v="0"/>
    <n v="56"/>
    <b v="1"/>
    <s v="film &amp; video/shorts"/>
    <x v="27"/>
    <x v="0"/>
    <x v="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680"/>
    <b v="0"/>
    <n v="123"/>
    <b v="1"/>
    <s v="music/electronic music"/>
    <x v="13"/>
    <x v="0"/>
    <x v="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x v="681"/>
    <b v="0"/>
    <n v="109"/>
    <b v="1"/>
    <s v="music/rock"/>
    <x v="15"/>
    <x v="1"/>
    <x v="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682"/>
    <b v="0"/>
    <n v="159"/>
    <b v="1"/>
    <s v="music/electronic music"/>
    <x v="13"/>
    <x v="1"/>
    <x v="7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x v="543"/>
    <b v="0"/>
    <n v="19"/>
    <b v="0"/>
    <s v="theater/musical"/>
    <x v="19"/>
    <x v="4"/>
    <x v="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5"/>
    <b v="1"/>
    <n v="140"/>
    <b v="0"/>
    <s v="photography/photobooks"/>
    <x v="3"/>
    <x v="1"/>
    <x v="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683"/>
    <b v="0"/>
    <n v="112"/>
    <b v="1"/>
    <s v="music/rock"/>
    <x v="15"/>
    <x v="1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684"/>
    <b v="1"/>
    <n v="62"/>
    <b v="1"/>
    <s v="film &amp; video/documentary"/>
    <x v="8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x v="685"/>
    <b v="0"/>
    <n v="42"/>
    <b v="1"/>
    <s v="music/pop"/>
    <x v="22"/>
    <x v="1"/>
    <x v="7"/>
  </r>
  <r>
    <n v="442"/>
    <s v="The Paranormal Idiot"/>
    <s v="Doomsday is here"/>
    <n v="17000"/>
    <n v="6691"/>
    <x v="2"/>
    <x v="0"/>
    <s v="USD"/>
    <n v="1424380783"/>
    <n v="1421788783"/>
    <x v="686"/>
    <b v="0"/>
    <n v="17"/>
    <b v="0"/>
    <s v="film &amp; video/animation"/>
    <x v="23"/>
    <x v="4"/>
    <x v="5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687"/>
    <b v="0"/>
    <n v="67"/>
    <b v="0"/>
    <s v="theater/spaces"/>
    <x v="9"/>
    <x v="4"/>
    <x v="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688"/>
    <b v="1"/>
    <n v="211"/>
    <b v="1"/>
    <s v="music/indie rock"/>
    <x v="12"/>
    <x v="0"/>
    <x v="7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689"/>
    <b v="0"/>
    <n v="96"/>
    <b v="0"/>
    <s v="technology/wearables"/>
    <x v="1"/>
    <x v="1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690"/>
    <b v="0"/>
    <n v="71"/>
    <b v="1"/>
    <s v="theater/musical"/>
    <x v="19"/>
    <x v="1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244"/>
    <b v="1"/>
    <n v="58"/>
    <b v="1"/>
    <s v="film &amp; video/documentary"/>
    <x v="8"/>
    <x v="1"/>
    <x v="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691"/>
    <b v="0"/>
    <n v="108"/>
    <b v="1"/>
    <s v="photography/photobooks"/>
    <x v="3"/>
    <x v="1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692"/>
    <b v="0"/>
    <n v="114"/>
    <b v="0"/>
    <s v="theater/spaces"/>
    <x v="9"/>
    <x v="2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693"/>
    <b v="1"/>
    <n v="79"/>
    <b v="1"/>
    <s v="film &amp; video/documentary"/>
    <x v="8"/>
    <x v="8"/>
    <x v="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694"/>
    <b v="0"/>
    <n v="63"/>
    <b v="1"/>
    <s v="theater/plays"/>
    <x v="11"/>
    <x v="1"/>
    <x v="6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x v="695"/>
    <b v="0"/>
    <n v="41"/>
    <b v="0"/>
    <s v="technology/wearables"/>
    <x v="1"/>
    <x v="2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696"/>
    <b v="0"/>
    <n v="134"/>
    <b v="1"/>
    <s v="music/classical music"/>
    <x v="25"/>
    <x v="3"/>
    <x v="7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697"/>
    <b v="0"/>
    <n v="101"/>
    <b v="0"/>
    <s v="technology/wearables"/>
    <x v="1"/>
    <x v="1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698"/>
    <b v="0"/>
    <n v="150"/>
    <b v="1"/>
    <s v="music/classical music"/>
    <x v="25"/>
    <x v="4"/>
    <x v="7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699"/>
    <b v="0"/>
    <n v="170"/>
    <b v="0"/>
    <s v="film &amp; video/animation"/>
    <x v="23"/>
    <x v="2"/>
    <x v="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700"/>
    <b v="0"/>
    <n v="69"/>
    <b v="1"/>
    <s v="theater/spaces"/>
    <x v="9"/>
    <x v="1"/>
    <x v="6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701"/>
    <b v="0"/>
    <n v="70"/>
    <b v="1"/>
    <s v="photography/photobooks"/>
    <x v="3"/>
    <x v="4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702"/>
    <b v="0"/>
    <n v="73"/>
    <b v="0"/>
    <s v="technology/wearables"/>
    <x v="1"/>
    <x v="4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703"/>
    <b v="0"/>
    <n v="183"/>
    <b v="1"/>
    <s v="music/indie rock"/>
    <x v="12"/>
    <x v="2"/>
    <x v="7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704"/>
    <b v="0"/>
    <n v="31"/>
    <b v="1"/>
    <s v="theater/plays"/>
    <x v="11"/>
    <x v="4"/>
    <x v="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705"/>
    <b v="0"/>
    <n v="166"/>
    <b v="1"/>
    <s v="music/electronic music"/>
    <x v="13"/>
    <x v="1"/>
    <x v="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73"/>
    <b v="0"/>
    <n v="48"/>
    <b v="1"/>
    <s v="music/classical music"/>
    <x v="25"/>
    <x v="4"/>
    <x v="7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85"/>
    <b v="1"/>
    <n v="89"/>
    <b v="1"/>
    <s v="film &amp; video/documentary"/>
    <x v="8"/>
    <x v="4"/>
    <x v="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706"/>
    <b v="0"/>
    <n v="73"/>
    <b v="1"/>
    <s v="music/rock"/>
    <x v="15"/>
    <x v="4"/>
    <x v="7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707"/>
    <b v="1"/>
    <n v="107"/>
    <b v="1"/>
    <s v="music/indie rock"/>
    <x v="12"/>
    <x v="0"/>
    <x v="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x v="262"/>
    <b v="0"/>
    <n v="17"/>
    <b v="1"/>
    <s v="film &amp; video/shorts"/>
    <x v="27"/>
    <x v="4"/>
    <x v="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708"/>
    <b v="0"/>
    <n v="100"/>
    <b v="1"/>
    <s v="technology/space exploration"/>
    <x v="4"/>
    <x v="4"/>
    <x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709"/>
    <b v="0"/>
    <n v="147"/>
    <b v="0"/>
    <s v="games/video games"/>
    <x v="18"/>
    <x v="2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8"/>
    <b v="0"/>
    <n v="59"/>
    <b v="0"/>
    <s v="publishing/art books"/>
    <x v="32"/>
    <x v="1"/>
    <x v="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710"/>
    <b v="0"/>
    <n v="59"/>
    <b v="1"/>
    <s v="music/rock"/>
    <x v="15"/>
    <x v="6"/>
    <x v="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711"/>
    <b v="0"/>
    <n v="46"/>
    <b v="1"/>
    <s v="photography/photobooks"/>
    <x v="3"/>
    <x v="5"/>
    <x v="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712"/>
    <b v="0"/>
    <n v="91"/>
    <b v="1"/>
    <s v="theater/plays"/>
    <x v="11"/>
    <x v="2"/>
    <x v="6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8"/>
    <b v="0"/>
    <n v="71"/>
    <b v="1"/>
    <s v="film &amp; video/documentary"/>
    <x v="8"/>
    <x v="1"/>
    <x v="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713"/>
    <b v="0"/>
    <n v="60"/>
    <b v="0"/>
    <s v="theater/plays"/>
    <x v="11"/>
    <x v="1"/>
    <x v="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714"/>
    <b v="0"/>
    <n v="71"/>
    <b v="1"/>
    <s v="music/rock"/>
    <x v="15"/>
    <x v="4"/>
    <x v="7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15"/>
    <b v="0"/>
    <n v="71"/>
    <b v="1"/>
    <s v="publishing/nonfiction"/>
    <x v="17"/>
    <x v="6"/>
    <x v="1"/>
  </r>
  <r>
    <n v="2807"/>
    <s v="The Commission Theatre Co."/>
    <s v="Bringing Shakespeare back to the Playwrights"/>
    <n v="5000"/>
    <n v="6300"/>
    <x v="0"/>
    <x v="0"/>
    <s v="USD"/>
    <n v="1435611438"/>
    <n v="1433019438"/>
    <x v="716"/>
    <b v="0"/>
    <n v="93"/>
    <b v="1"/>
    <s v="theater/plays"/>
    <x v="11"/>
    <x v="4"/>
    <x v="6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705"/>
    <b v="0"/>
    <n v="90"/>
    <b v="0"/>
    <s v="theater/spaces"/>
    <x v="9"/>
    <x v="1"/>
    <x v="6"/>
  </r>
  <r>
    <n v="2529"/>
    <s v="UrbanArias is DC's Contemporary Opera Company"/>
    <s v="Opera. Short. New."/>
    <n v="6000"/>
    <n v="6257"/>
    <x v="0"/>
    <x v="0"/>
    <s v="USD"/>
    <n v="1332636975"/>
    <n v="1328752575"/>
    <x v="566"/>
    <b v="0"/>
    <n v="76"/>
    <b v="1"/>
    <s v="music/classical music"/>
    <x v="25"/>
    <x v="3"/>
    <x v="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717"/>
    <b v="1"/>
    <n v="113"/>
    <b v="1"/>
    <s v="film &amp; video/documentary"/>
    <x v="8"/>
    <x v="3"/>
    <x v="5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718"/>
    <b v="0"/>
    <n v="37"/>
    <b v="1"/>
    <s v="music/pop"/>
    <x v="22"/>
    <x v="3"/>
    <x v="7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719"/>
    <b v="0"/>
    <n v="82"/>
    <b v="1"/>
    <s v="music/rock"/>
    <x v="15"/>
    <x v="2"/>
    <x v="7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720"/>
    <b v="0"/>
    <n v="87"/>
    <b v="1"/>
    <s v="publishing/nonfiction"/>
    <x v="17"/>
    <x v="0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706"/>
    <b v="0"/>
    <n v="76"/>
    <b v="1"/>
    <s v="theater/plays"/>
    <x v="11"/>
    <x v="4"/>
    <x v="6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x v="172"/>
    <b v="1"/>
    <n v="28"/>
    <b v="1"/>
    <s v="photography/photobooks"/>
    <x v="3"/>
    <x v="5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93"/>
    <b v="1"/>
    <n v="104"/>
    <b v="1"/>
    <s v="theater/plays"/>
    <x v="11"/>
    <x v="4"/>
    <x v="6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23"/>
    <b v="0"/>
    <n v="133"/>
    <b v="1"/>
    <s v="music/metal"/>
    <x v="20"/>
    <x v="1"/>
    <x v="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358"/>
    <b v="0"/>
    <n v="77"/>
    <b v="1"/>
    <s v="music/indie rock"/>
    <x v="12"/>
    <x v="6"/>
    <x v="7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245"/>
    <b v="0"/>
    <n v="45"/>
    <b v="1"/>
    <s v="theater/plays"/>
    <x v="11"/>
    <x v="2"/>
    <x v="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721"/>
    <b v="0"/>
    <n v="111"/>
    <b v="1"/>
    <s v="photography/photobooks"/>
    <x v="3"/>
    <x v="1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308"/>
    <b v="0"/>
    <n v="94"/>
    <b v="0"/>
    <s v="theater/plays"/>
    <x v="11"/>
    <x v="1"/>
    <x v="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722"/>
    <b v="0"/>
    <n v="135"/>
    <b v="0"/>
    <s v="technology/wearables"/>
    <x v="1"/>
    <x v="2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383"/>
    <b v="0"/>
    <n v="108"/>
    <b v="1"/>
    <s v="publishing/nonfiction"/>
    <x v="17"/>
    <x v="2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23"/>
    <b v="0"/>
    <n v="21"/>
    <b v="0"/>
    <s v="technology/wearables"/>
    <x v="1"/>
    <x v="2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x v="713"/>
    <b v="0"/>
    <n v="37"/>
    <b v="1"/>
    <s v="music/classical music"/>
    <x v="25"/>
    <x v="1"/>
    <x v="7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724"/>
    <b v="1"/>
    <n v="74"/>
    <b v="1"/>
    <s v="music/rock"/>
    <x v="15"/>
    <x v="6"/>
    <x v="7"/>
  </r>
  <r>
    <n v="833"/>
    <s v="Ragman Rolls"/>
    <s v="This is an American rock album."/>
    <n v="6000"/>
    <n v="6100"/>
    <x v="0"/>
    <x v="0"/>
    <s v="USD"/>
    <n v="1397941475"/>
    <n v="1395349475"/>
    <x v="725"/>
    <b v="0"/>
    <n v="41"/>
    <b v="1"/>
    <s v="music/rock"/>
    <x v="15"/>
    <x v="2"/>
    <x v="7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63"/>
    <b v="0"/>
    <n v="78"/>
    <b v="1"/>
    <s v="theater/plays"/>
    <x v="11"/>
    <x v="4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726"/>
    <b v="0"/>
    <n v="38"/>
    <b v="1"/>
    <s v="film &amp; video/documentary"/>
    <x v="8"/>
    <x v="0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727"/>
    <b v="0"/>
    <n v="75"/>
    <b v="1"/>
    <s v="music/rock"/>
    <x v="15"/>
    <x v="3"/>
    <x v="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110"/>
    <b v="0"/>
    <n v="47"/>
    <b v="1"/>
    <s v="theater/plays"/>
    <x v="11"/>
    <x v="4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373"/>
    <b v="0"/>
    <n v="55"/>
    <b v="1"/>
    <s v="music/indie rock"/>
    <x v="12"/>
    <x v="6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513"/>
    <b v="1"/>
    <n v="109"/>
    <b v="1"/>
    <s v="music/rock"/>
    <x v="15"/>
    <x v="0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624"/>
    <b v="0"/>
    <n v="52"/>
    <b v="0"/>
    <s v="food/food trucks"/>
    <x v="29"/>
    <x v="4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728"/>
    <b v="0"/>
    <n v="37"/>
    <b v="1"/>
    <s v="music/rock"/>
    <x v="15"/>
    <x v="3"/>
    <x v="7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x v="712"/>
    <b v="0"/>
    <n v="41"/>
    <b v="1"/>
    <s v="film &amp; video/television"/>
    <x v="16"/>
    <x v="2"/>
    <x v="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729"/>
    <b v="1"/>
    <n v="163"/>
    <b v="1"/>
    <s v="music/indie rock"/>
    <x v="12"/>
    <x v="8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730"/>
    <b v="1"/>
    <n v="113"/>
    <b v="1"/>
    <s v="music/indie rock"/>
    <x v="12"/>
    <x v="7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731"/>
    <b v="0"/>
    <n v="44"/>
    <b v="1"/>
    <s v="music/rock"/>
    <x v="15"/>
    <x v="6"/>
    <x v="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732"/>
    <b v="0"/>
    <n v="149"/>
    <b v="1"/>
    <s v="music/rock"/>
    <x v="15"/>
    <x v="6"/>
    <x v="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92"/>
    <b v="0"/>
    <n v="88"/>
    <b v="1"/>
    <s v="games/tabletop games"/>
    <x v="5"/>
    <x v="1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733"/>
    <b v="0"/>
    <n v="84"/>
    <b v="1"/>
    <s v="theater/plays"/>
    <x v="11"/>
    <x v="4"/>
    <x v="6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357"/>
    <b v="0"/>
    <n v="103"/>
    <b v="1"/>
    <s v="photography/photobooks"/>
    <x v="3"/>
    <x v="4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734"/>
    <b v="0"/>
    <n v="28"/>
    <b v="1"/>
    <s v="theater/musical"/>
    <x v="19"/>
    <x v="4"/>
    <x v="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266"/>
    <b v="0"/>
    <n v="67"/>
    <b v="1"/>
    <s v="photography/photobooks"/>
    <x v="3"/>
    <x v="1"/>
    <x v="2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735"/>
    <b v="0"/>
    <n v="75"/>
    <b v="1"/>
    <s v="film &amp; video/television"/>
    <x v="16"/>
    <x v="1"/>
    <x v="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736"/>
    <b v="0"/>
    <n v="32"/>
    <b v="1"/>
    <s v="music/indie rock"/>
    <x v="12"/>
    <x v="3"/>
    <x v="7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737"/>
    <b v="0"/>
    <n v="177"/>
    <b v="1"/>
    <s v="music/metal"/>
    <x v="20"/>
    <x v="1"/>
    <x v="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x v="244"/>
    <b v="0"/>
    <n v="7"/>
    <b v="0"/>
    <s v="technology/wearables"/>
    <x v="1"/>
    <x v="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738"/>
    <b v="1"/>
    <n v="47"/>
    <b v="1"/>
    <s v="theater/plays"/>
    <x v="11"/>
    <x v="4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739"/>
    <b v="1"/>
    <n v="128"/>
    <b v="1"/>
    <s v="film &amp; video/documentary"/>
    <x v="8"/>
    <x v="0"/>
    <x v="5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133"/>
    <b v="0"/>
    <n v="64"/>
    <b v="1"/>
    <s v="theater/plays"/>
    <x v="11"/>
    <x v="4"/>
    <x v="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740"/>
    <b v="0"/>
    <n v="10"/>
    <b v="1"/>
    <s v="music/indie rock"/>
    <x v="12"/>
    <x v="0"/>
    <x v="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741"/>
    <b v="0"/>
    <n v="94"/>
    <b v="1"/>
    <s v="theater/plays"/>
    <x v="11"/>
    <x v="4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12"/>
    <b v="0"/>
    <n v="83"/>
    <b v="1"/>
    <s v="theater/plays"/>
    <x v="11"/>
    <x v="2"/>
    <x v="6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742"/>
    <b v="0"/>
    <n v="61"/>
    <b v="1"/>
    <s v="film &amp; video/television"/>
    <x v="16"/>
    <x v="1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333"/>
    <b v="1"/>
    <n v="145"/>
    <b v="1"/>
    <s v="film &amp; video/documentary"/>
    <x v="8"/>
    <x v="6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238"/>
    <b v="0"/>
    <n v="26"/>
    <b v="1"/>
    <s v="publishing/nonfiction"/>
    <x v="17"/>
    <x v="2"/>
    <x v="1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292"/>
    <b v="0"/>
    <n v="61"/>
    <b v="1"/>
    <s v="theater/plays"/>
    <x v="11"/>
    <x v="5"/>
    <x v="6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x v="743"/>
    <b v="0"/>
    <n v="49"/>
    <b v="1"/>
    <s v="technology/hardware"/>
    <x v="0"/>
    <x v="1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744"/>
    <b v="1"/>
    <n v="91"/>
    <b v="1"/>
    <s v="film &amp; video/documentary"/>
    <x v="8"/>
    <x v="3"/>
    <x v="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745"/>
    <b v="0"/>
    <n v="180"/>
    <b v="1"/>
    <s v="games/tabletop games"/>
    <x v="5"/>
    <x v="0"/>
    <x v="3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746"/>
    <b v="1"/>
    <n v="62"/>
    <b v="1"/>
    <s v="film &amp; video/documentary"/>
    <x v="8"/>
    <x v="3"/>
    <x v="5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21"/>
    <b v="0"/>
    <n v="140"/>
    <b v="0"/>
    <s v="photography/photobooks"/>
    <x v="3"/>
    <x v="4"/>
    <x v="2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95"/>
    <b v="0"/>
    <n v="70"/>
    <b v="0"/>
    <s v="technology/space exploration"/>
    <x v="4"/>
    <x v="2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655"/>
    <b v="0"/>
    <n v="85"/>
    <b v="0"/>
    <s v="food/food trucks"/>
    <x v="29"/>
    <x v="2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339"/>
    <b v="0"/>
    <n v="96"/>
    <b v="1"/>
    <s v="music/electronic music"/>
    <x v="13"/>
    <x v="1"/>
    <x v="7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747"/>
    <b v="0"/>
    <n v="45"/>
    <b v="0"/>
    <s v="theater/spaces"/>
    <x v="9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445"/>
    <b v="0"/>
    <n v="104"/>
    <b v="1"/>
    <s v="theater/plays"/>
    <x v="11"/>
    <x v="4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137"/>
    <b v="0"/>
    <n v="130"/>
    <b v="1"/>
    <s v="theater/plays"/>
    <x v="11"/>
    <x v="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65"/>
    <b v="0"/>
    <n v="96"/>
    <b v="1"/>
    <s v="music/rock"/>
    <x v="15"/>
    <x v="3"/>
    <x v="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646"/>
    <b v="1"/>
    <n v="159"/>
    <b v="1"/>
    <s v="music/metal"/>
    <x v="20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748"/>
    <b v="0"/>
    <n v="79"/>
    <b v="1"/>
    <s v="theater/plays"/>
    <x v="11"/>
    <x v="4"/>
    <x v="6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533"/>
    <b v="0"/>
    <n v="14"/>
    <b v="1"/>
    <s v="photography/photobooks"/>
    <x v="3"/>
    <x v="1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749"/>
    <b v="1"/>
    <n v="88"/>
    <b v="1"/>
    <s v="theater/plays"/>
    <x v="11"/>
    <x v="4"/>
    <x v="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230"/>
    <b v="0"/>
    <n v="45"/>
    <b v="0"/>
    <s v="technology/wearables"/>
    <x v="1"/>
    <x v="1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750"/>
    <b v="0"/>
    <n v="16"/>
    <b v="1"/>
    <s v="theater/plays"/>
    <x v="11"/>
    <x v="2"/>
    <x v="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3"/>
    <b v="0"/>
    <n v="90"/>
    <b v="1"/>
    <s v="music/rock"/>
    <x v="15"/>
    <x v="4"/>
    <x v="7"/>
  </r>
  <r>
    <n v="3158"/>
    <s v="Nursery Crimes"/>
    <s v="A 40s crime-noir play using nursery rhyme characters."/>
    <n v="5000"/>
    <n v="5700"/>
    <x v="0"/>
    <x v="0"/>
    <s v="USD"/>
    <n v="1374523752"/>
    <n v="1371931752"/>
    <x v="751"/>
    <b v="1"/>
    <n v="69"/>
    <b v="1"/>
    <s v="theater/plays"/>
    <x v="11"/>
    <x v="0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752"/>
    <b v="0"/>
    <n v="71"/>
    <b v="1"/>
    <s v="theater/plays"/>
    <x v="11"/>
    <x v="4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356"/>
    <b v="0"/>
    <n v="30"/>
    <b v="0"/>
    <s v="music/jazz"/>
    <x v="33"/>
    <x v="2"/>
    <x v="7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425"/>
    <b v="0"/>
    <n v="68"/>
    <b v="1"/>
    <s v="theater/plays"/>
    <x v="11"/>
    <x v="2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734"/>
    <b v="0"/>
    <n v="53"/>
    <b v="1"/>
    <s v="theater/plays"/>
    <x v="11"/>
    <x v="4"/>
    <x v="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x v="423"/>
    <b v="0"/>
    <n v="139"/>
    <b v="1"/>
    <s v="publishing/nonfiction"/>
    <x v="17"/>
    <x v="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x v="753"/>
    <b v="0"/>
    <n v="83"/>
    <b v="1"/>
    <s v="theater/plays"/>
    <x v="11"/>
    <x v="4"/>
    <x v="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754"/>
    <b v="0"/>
    <n v="49"/>
    <b v="1"/>
    <s v="film &amp; video/documentary"/>
    <x v="8"/>
    <x v="4"/>
    <x v="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755"/>
    <b v="0"/>
    <n v="120"/>
    <b v="1"/>
    <s v="photography/photobooks"/>
    <x v="3"/>
    <x v="1"/>
    <x v="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756"/>
    <b v="0"/>
    <n v="39"/>
    <b v="1"/>
    <s v="film &amp; video/shorts"/>
    <x v="27"/>
    <x v="6"/>
    <x v="5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757"/>
    <b v="0"/>
    <n v="83"/>
    <b v="1"/>
    <s v="music/rock"/>
    <x v="15"/>
    <x v="1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758"/>
    <b v="0"/>
    <n v="72"/>
    <b v="1"/>
    <s v="theater/plays"/>
    <x v="11"/>
    <x v="2"/>
    <x v="6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759"/>
    <b v="1"/>
    <n v="51"/>
    <b v="1"/>
    <s v="film &amp; video/documentary"/>
    <x v="8"/>
    <x v="8"/>
    <x v="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571"/>
    <b v="0"/>
    <n v="85"/>
    <b v="1"/>
    <s v="theater/plays"/>
    <x v="11"/>
    <x v="2"/>
    <x v="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760"/>
    <b v="0"/>
    <n v="59"/>
    <b v="0"/>
    <s v="technology/space exploration"/>
    <x v="4"/>
    <x v="1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761"/>
    <b v="0"/>
    <n v="80"/>
    <b v="1"/>
    <s v="music/indie rock"/>
    <x v="12"/>
    <x v="3"/>
    <x v="7"/>
  </r>
  <r>
    <n v="3285"/>
    <s v="By Morning"/>
    <s v="A new play by Matthew Gasda"/>
    <n v="4999"/>
    <n v="5604"/>
    <x v="0"/>
    <x v="0"/>
    <s v="USD"/>
    <n v="1488258000"/>
    <n v="1485556626"/>
    <x v="762"/>
    <b v="0"/>
    <n v="81"/>
    <b v="1"/>
    <s v="theater/plays"/>
    <x v="11"/>
    <x v="5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763"/>
    <b v="1"/>
    <n v="89"/>
    <b v="1"/>
    <s v="theater/plays"/>
    <x v="11"/>
    <x v="3"/>
    <x v="6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67"/>
    <b v="0"/>
    <n v="51"/>
    <b v="1"/>
    <s v="film &amp; video/television"/>
    <x v="16"/>
    <x v="1"/>
    <x v="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x v="764"/>
    <b v="0"/>
    <n v="105"/>
    <b v="1"/>
    <s v="publishing/nonfiction"/>
    <x v="17"/>
    <x v="1"/>
    <x v="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696"/>
    <b v="0"/>
    <n v="49"/>
    <b v="1"/>
    <s v="music/rock"/>
    <x v="15"/>
    <x v="3"/>
    <x v="7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225"/>
    <b v="0"/>
    <n v="237"/>
    <b v="1"/>
    <s v="technology/wearables"/>
    <x v="1"/>
    <x v="1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765"/>
    <b v="1"/>
    <n v="111"/>
    <b v="1"/>
    <s v="film &amp; video/documentary"/>
    <x v="8"/>
    <x v="6"/>
    <x v="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766"/>
    <b v="0"/>
    <n v="33"/>
    <b v="0"/>
    <s v="food/food trucks"/>
    <x v="29"/>
    <x v="4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767"/>
    <b v="1"/>
    <n v="58"/>
    <b v="1"/>
    <s v="film &amp; video/documentary"/>
    <x v="8"/>
    <x v="7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768"/>
    <b v="0"/>
    <n v="10"/>
    <b v="1"/>
    <s v="music/pop"/>
    <x v="22"/>
    <x v="0"/>
    <x v="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416"/>
    <b v="0"/>
    <n v="87"/>
    <b v="1"/>
    <s v="music/rock"/>
    <x v="15"/>
    <x v="4"/>
    <x v="7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769"/>
    <b v="0"/>
    <n v="115"/>
    <b v="1"/>
    <s v="games/tabletop games"/>
    <x v="5"/>
    <x v="4"/>
    <x v="3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770"/>
    <b v="0"/>
    <n v="136"/>
    <b v="1"/>
    <s v="theater/plays"/>
    <x v="1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652"/>
    <b v="0"/>
    <n v="79"/>
    <b v="1"/>
    <s v="theater/plays"/>
    <x v="11"/>
    <x v="1"/>
    <x v="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771"/>
    <b v="0"/>
    <n v="33"/>
    <b v="1"/>
    <s v="theater/musical"/>
    <x v="19"/>
    <x v="1"/>
    <x v="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772"/>
    <b v="0"/>
    <n v="80"/>
    <b v="1"/>
    <s v="food/small batch"/>
    <x v="7"/>
    <x v="1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x v="773"/>
    <b v="0"/>
    <n v="147"/>
    <b v="1"/>
    <s v="games/tabletop games"/>
    <x v="5"/>
    <x v="5"/>
    <x v="3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774"/>
    <b v="0"/>
    <n v="44"/>
    <b v="1"/>
    <s v="theater/plays"/>
    <x v="11"/>
    <x v="4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x v="775"/>
    <b v="0"/>
    <n v="76"/>
    <b v="1"/>
    <s v="theater/plays"/>
    <x v="11"/>
    <x v="4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776"/>
    <b v="0"/>
    <n v="18"/>
    <b v="1"/>
    <s v="music/rock"/>
    <x v="15"/>
    <x v="6"/>
    <x v="7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x v="108"/>
    <b v="0"/>
    <n v="79"/>
    <b v="1"/>
    <s v="games/tabletop games"/>
    <x v="5"/>
    <x v="5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777"/>
    <b v="0"/>
    <n v="108"/>
    <b v="1"/>
    <s v="theater/plays"/>
    <x v="11"/>
    <x v="4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778"/>
    <b v="1"/>
    <n v="60"/>
    <b v="1"/>
    <s v="theater/plays"/>
    <x v="11"/>
    <x v="7"/>
    <x v="6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224"/>
    <b v="0"/>
    <n v="100"/>
    <b v="1"/>
    <s v="publishing/nonfiction"/>
    <x v="17"/>
    <x v="4"/>
    <x v="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779"/>
    <b v="0"/>
    <n v="78"/>
    <b v="1"/>
    <s v="music/rock"/>
    <x v="15"/>
    <x v="4"/>
    <x v="7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780"/>
    <b v="1"/>
    <n v="73"/>
    <b v="1"/>
    <s v="theater/plays"/>
    <x v="11"/>
    <x v="4"/>
    <x v="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781"/>
    <b v="1"/>
    <n v="34"/>
    <b v="1"/>
    <s v="film &amp; video/documentary"/>
    <x v="8"/>
    <x v="4"/>
    <x v="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206"/>
    <b v="1"/>
    <n v="52"/>
    <b v="0"/>
    <s v="photography/photobooks"/>
    <x v="3"/>
    <x v="4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82"/>
    <b v="0"/>
    <n v="149"/>
    <b v="1"/>
    <s v="publishing/nonfiction"/>
    <x v="17"/>
    <x v="3"/>
    <x v="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348"/>
    <b v="0"/>
    <n v="112"/>
    <b v="1"/>
    <s v="music/rock"/>
    <x v="15"/>
    <x v="3"/>
    <x v="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783"/>
    <b v="1"/>
    <n v="89"/>
    <b v="1"/>
    <s v="music/indie rock"/>
    <x v="12"/>
    <x v="2"/>
    <x v="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784"/>
    <b v="0"/>
    <n v="47"/>
    <b v="0"/>
    <s v="publishing/translations"/>
    <x v="31"/>
    <x v="4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785"/>
    <b v="1"/>
    <n v="100"/>
    <b v="1"/>
    <s v="theater/plays"/>
    <x v="11"/>
    <x v="2"/>
    <x v="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350"/>
    <b v="1"/>
    <n v="76"/>
    <b v="0"/>
    <s v="photography/photobooks"/>
    <x v="3"/>
    <x v="1"/>
    <x v="2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x v="786"/>
    <b v="0"/>
    <n v="102"/>
    <b v="1"/>
    <s v="games/tabletop games"/>
    <x v="5"/>
    <x v="4"/>
    <x v="3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787"/>
    <b v="0"/>
    <n v="57"/>
    <b v="1"/>
    <s v="theater/musical"/>
    <x v="19"/>
    <x v="1"/>
    <x v="6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x v="395"/>
    <b v="0"/>
    <n v="53"/>
    <b v="1"/>
    <s v="film &amp; video/shorts"/>
    <x v="27"/>
    <x v="4"/>
    <x v="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788"/>
    <b v="0"/>
    <n v="106"/>
    <b v="1"/>
    <s v="music/rock"/>
    <x v="15"/>
    <x v="2"/>
    <x v="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78"/>
    <b v="0"/>
    <n v="35"/>
    <b v="1"/>
    <s v="technology/hardware"/>
    <x v="0"/>
    <x v="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706"/>
    <b v="1"/>
    <n v="75"/>
    <b v="0"/>
    <s v="photography/photobooks"/>
    <x v="3"/>
    <x v="4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789"/>
    <b v="1"/>
    <n v="118"/>
    <b v="1"/>
    <s v="film &amp; video/documentary"/>
    <x v="8"/>
    <x v="6"/>
    <x v="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221"/>
    <b v="0"/>
    <n v="70"/>
    <b v="1"/>
    <s v="film &amp; video/television"/>
    <x v="16"/>
    <x v="2"/>
    <x v="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790"/>
    <b v="0"/>
    <n v="37"/>
    <b v="0"/>
    <s v="theater/musical"/>
    <x v="19"/>
    <x v="4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772"/>
    <b v="0"/>
    <n v="70"/>
    <b v="1"/>
    <s v="theater/plays"/>
    <x v="1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791"/>
    <b v="0"/>
    <n v="46"/>
    <b v="1"/>
    <s v="theater/plays"/>
    <x v="11"/>
    <x v="4"/>
    <x v="6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792"/>
    <b v="0"/>
    <n v="64"/>
    <b v="1"/>
    <s v="film &amp; video/television"/>
    <x v="16"/>
    <x v="4"/>
    <x v="5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410"/>
    <b v="0"/>
    <n v="78"/>
    <b v="1"/>
    <s v="music/rock"/>
    <x v="15"/>
    <x v="4"/>
    <x v="7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793"/>
    <b v="0"/>
    <n v="133"/>
    <b v="1"/>
    <s v="theater/plays"/>
    <x v="11"/>
    <x v="2"/>
    <x v="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794"/>
    <b v="0"/>
    <n v="73"/>
    <b v="1"/>
    <s v="music/rock"/>
    <x v="15"/>
    <x v="1"/>
    <x v="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x v="112"/>
    <b v="0"/>
    <n v="72"/>
    <b v="1"/>
    <s v="theater/plays"/>
    <x v="11"/>
    <x v="2"/>
    <x v="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795"/>
    <b v="0"/>
    <n v="90"/>
    <b v="1"/>
    <s v="music/rock"/>
    <x v="15"/>
    <x v="0"/>
    <x v="7"/>
  </r>
  <r>
    <n v="1759"/>
    <s v="Death Valley"/>
    <s v="Death Valley will be the first photo book of Andi State"/>
    <n v="5000"/>
    <n v="5330"/>
    <x v="0"/>
    <x v="0"/>
    <s v="USD"/>
    <n v="1427309629"/>
    <n v="1425585229"/>
    <x v="28"/>
    <b v="0"/>
    <n v="49"/>
    <b v="1"/>
    <s v="photography/photobooks"/>
    <x v="3"/>
    <x v="4"/>
    <x v="2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796"/>
    <b v="0"/>
    <n v="76"/>
    <b v="0"/>
    <s v="theater/spaces"/>
    <x v="9"/>
    <x v="2"/>
    <x v="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797"/>
    <b v="1"/>
    <n v="65"/>
    <b v="1"/>
    <s v="film &amp; video/documentary"/>
    <x v="8"/>
    <x v="7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315"/>
    <b v="0"/>
    <n v="105"/>
    <b v="1"/>
    <s v="music/indie rock"/>
    <x v="12"/>
    <x v="3"/>
    <x v="7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118"/>
    <b v="0"/>
    <n v="64"/>
    <b v="1"/>
    <s v="theater/spaces"/>
    <x v="9"/>
    <x v="2"/>
    <x v="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798"/>
    <b v="1"/>
    <n v="28"/>
    <b v="1"/>
    <s v="music/rock"/>
    <x v="15"/>
    <x v="7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799"/>
    <b v="1"/>
    <n v="110"/>
    <b v="1"/>
    <s v="photography/photobooks"/>
    <x v="3"/>
    <x v="1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143"/>
    <b v="0"/>
    <n v="37"/>
    <b v="1"/>
    <s v="theater/plays"/>
    <x v="11"/>
    <x v="2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x v="800"/>
    <b v="0"/>
    <n v="46"/>
    <b v="1"/>
    <s v="theater/plays"/>
    <x v="11"/>
    <x v="5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758"/>
    <b v="0"/>
    <n v="126"/>
    <b v="1"/>
    <s v="theater/plays"/>
    <x v="11"/>
    <x v="2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801"/>
    <b v="0"/>
    <n v="49"/>
    <b v="1"/>
    <s v="theater/plays"/>
    <x v="11"/>
    <x v="4"/>
    <x v="6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802"/>
    <b v="0"/>
    <n v="70"/>
    <b v="1"/>
    <s v="film &amp; video/documentary"/>
    <x v="8"/>
    <x v="6"/>
    <x v="5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12"/>
    <b v="0"/>
    <n v="82"/>
    <b v="1"/>
    <s v="theater/plays"/>
    <x v="11"/>
    <x v="2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x v="803"/>
    <b v="0"/>
    <n v="43"/>
    <b v="1"/>
    <s v="film &amp; video/shorts"/>
    <x v="27"/>
    <x v="1"/>
    <x v="5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x v="207"/>
    <b v="0"/>
    <n v="50"/>
    <b v="1"/>
    <s v="film &amp; video/documentary"/>
    <x v="8"/>
    <x v="1"/>
    <x v="5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x v="325"/>
    <b v="1"/>
    <n v="100"/>
    <b v="1"/>
    <s v="theater/plays"/>
    <x v="11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657"/>
    <b v="0"/>
    <n v="12"/>
    <b v="0"/>
    <s v="theater/plays"/>
    <x v="11"/>
    <x v="5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96"/>
    <b v="0"/>
    <n v="104"/>
    <b v="1"/>
    <s v="theater/plays"/>
    <x v="11"/>
    <x v="4"/>
    <x v="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7"/>
    <b v="0"/>
    <n v="46"/>
    <b v="1"/>
    <s v="music/pop"/>
    <x v="22"/>
    <x v="3"/>
    <x v="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804"/>
    <b v="0"/>
    <n v="147"/>
    <b v="1"/>
    <s v="music/indie rock"/>
    <x v="12"/>
    <x v="7"/>
    <x v="7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805"/>
    <b v="0"/>
    <n v="142"/>
    <b v="1"/>
    <s v="theater/plays"/>
    <x v="11"/>
    <x v="1"/>
    <x v="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128"/>
    <b v="0"/>
    <n v="17"/>
    <b v="0"/>
    <s v="technology/space exploration"/>
    <x v="4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806"/>
    <b v="0"/>
    <n v="56"/>
    <b v="1"/>
    <s v="theater/plays"/>
    <x v="1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687"/>
    <b v="0"/>
    <n v="65"/>
    <b v="1"/>
    <s v="theater/plays"/>
    <x v="11"/>
    <x v="4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807"/>
    <b v="0"/>
    <n v="120"/>
    <b v="1"/>
    <s v="publishing/nonfiction"/>
    <x v="17"/>
    <x v="3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808"/>
    <b v="1"/>
    <n v="81"/>
    <b v="1"/>
    <s v="music/rock"/>
    <x v="15"/>
    <x v="3"/>
    <x v="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809"/>
    <b v="0"/>
    <n v="103"/>
    <b v="1"/>
    <s v="theater/spaces"/>
    <x v="9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810"/>
    <b v="1"/>
    <n v="104"/>
    <b v="1"/>
    <s v="theater/plays"/>
    <x v="11"/>
    <x v="1"/>
    <x v="6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657"/>
    <b v="0"/>
    <n v="79"/>
    <b v="0"/>
    <s v="music/faith"/>
    <x v="14"/>
    <x v="5"/>
    <x v="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74"/>
    <b v="0"/>
    <n v="78"/>
    <b v="1"/>
    <s v="publishing/nonfiction"/>
    <x v="17"/>
    <x v="4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725"/>
    <b v="0"/>
    <n v="81"/>
    <b v="1"/>
    <s v="film &amp; video/shorts"/>
    <x v="27"/>
    <x v="2"/>
    <x v="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681"/>
    <b v="0"/>
    <n v="4"/>
    <b v="0"/>
    <s v="technology/wearables"/>
    <x v="1"/>
    <x v="1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x v="632"/>
    <b v="0"/>
    <n v="54"/>
    <b v="1"/>
    <s v="theater/plays"/>
    <x v="11"/>
    <x v="1"/>
    <x v="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811"/>
    <b v="1"/>
    <n v="96"/>
    <b v="1"/>
    <s v="film &amp; video/documentary"/>
    <x v="8"/>
    <x v="3"/>
    <x v="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77"/>
    <b v="0"/>
    <n v="52"/>
    <b v="1"/>
    <s v="theater/musical"/>
    <x v="19"/>
    <x v="1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812"/>
    <b v="1"/>
    <n v="82"/>
    <b v="1"/>
    <s v="theater/plays"/>
    <x v="11"/>
    <x v="2"/>
    <x v="6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636"/>
    <b v="0"/>
    <n v="30"/>
    <b v="1"/>
    <s v="theater/musical"/>
    <x v="19"/>
    <x v="4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x v="813"/>
    <b v="1"/>
    <n v="97"/>
    <b v="1"/>
    <s v="theater/spaces"/>
    <x v="9"/>
    <x v="4"/>
    <x v="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814"/>
    <b v="0"/>
    <n v="60"/>
    <b v="1"/>
    <s v="technology/makerspaces"/>
    <x v="24"/>
    <x v="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600"/>
    <b v="0"/>
    <n v="77"/>
    <b v="1"/>
    <s v="music/rock"/>
    <x v="15"/>
    <x v="2"/>
    <x v="7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815"/>
    <b v="0"/>
    <n v="93"/>
    <b v="1"/>
    <s v="theater/plays"/>
    <x v="11"/>
    <x v="1"/>
    <x v="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622"/>
    <b v="0"/>
    <n v="62"/>
    <b v="1"/>
    <s v="publishing/nonfiction"/>
    <x v="17"/>
    <x v="3"/>
    <x v="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816"/>
    <b v="0"/>
    <n v="34"/>
    <b v="1"/>
    <s v="theater/plays"/>
    <x v="11"/>
    <x v="4"/>
    <x v="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368"/>
    <b v="1"/>
    <n v="59"/>
    <b v="1"/>
    <s v="theater/spaces"/>
    <x v="9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549"/>
    <b v="0"/>
    <n v="87"/>
    <b v="1"/>
    <s v="theater/plays"/>
    <x v="11"/>
    <x v="2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95"/>
    <b v="0"/>
    <n v="62"/>
    <b v="1"/>
    <s v="theater/plays"/>
    <x v="11"/>
    <x v="4"/>
    <x v="6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434"/>
    <b v="0"/>
    <n v="99"/>
    <b v="1"/>
    <s v="publishing/nonfiction"/>
    <x v="17"/>
    <x v="2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45"/>
    <b v="0"/>
    <n v="181"/>
    <b v="1"/>
    <s v="games/tabletop games"/>
    <x v="5"/>
    <x v="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817"/>
    <b v="1"/>
    <n v="63"/>
    <b v="1"/>
    <s v="theater/plays"/>
    <x v="11"/>
    <x v="2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146"/>
    <b v="0"/>
    <n v="99"/>
    <b v="1"/>
    <s v="music/indie rock"/>
    <x v="12"/>
    <x v="2"/>
    <x v="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123"/>
    <b v="0"/>
    <n v="50"/>
    <b v="1"/>
    <s v="technology/hardware"/>
    <x v="0"/>
    <x v="4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818"/>
    <b v="0"/>
    <n v="139"/>
    <b v="1"/>
    <s v="theater/plays"/>
    <x v="11"/>
    <x v="4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370"/>
    <b v="0"/>
    <n v="46"/>
    <b v="1"/>
    <s v="theater/plays"/>
    <x v="11"/>
    <x v="2"/>
    <x v="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19"/>
    <b v="1"/>
    <n v="94"/>
    <b v="1"/>
    <s v="music/metal"/>
    <x v="20"/>
    <x v="2"/>
    <x v="7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820"/>
    <b v="0"/>
    <n v="211"/>
    <b v="1"/>
    <s v="music/electronic music"/>
    <x v="13"/>
    <x v="3"/>
    <x v="7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04"/>
    <b v="0"/>
    <n v="54"/>
    <b v="1"/>
    <s v="theater/plays"/>
    <x v="11"/>
    <x v="2"/>
    <x v="6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723"/>
    <b v="0"/>
    <n v="58"/>
    <b v="1"/>
    <s v="music/rock"/>
    <x v="15"/>
    <x v="2"/>
    <x v="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98"/>
    <b v="0"/>
    <n v="148"/>
    <b v="0"/>
    <s v="games/video games"/>
    <x v="18"/>
    <x v="0"/>
    <x v="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780"/>
    <b v="0"/>
    <n v="121"/>
    <b v="1"/>
    <s v="technology/hardware"/>
    <x v="0"/>
    <x v="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821"/>
    <b v="0"/>
    <n v="91"/>
    <b v="1"/>
    <s v="theater/musical"/>
    <x v="19"/>
    <x v="2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571"/>
    <b v="1"/>
    <n v="94"/>
    <b v="1"/>
    <s v="theater/plays"/>
    <x v="11"/>
    <x v="2"/>
    <x v="6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22"/>
    <b v="0"/>
    <n v="46"/>
    <b v="1"/>
    <s v="music/rock"/>
    <x v="15"/>
    <x v="0"/>
    <x v="7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811"/>
    <b v="0"/>
    <n v="60"/>
    <b v="1"/>
    <s v="music/classical music"/>
    <x v="25"/>
    <x v="3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823"/>
    <b v="0"/>
    <n v="57"/>
    <b v="1"/>
    <s v="music/classical music"/>
    <x v="25"/>
    <x v="3"/>
    <x v="7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824"/>
    <b v="0"/>
    <n v="44"/>
    <b v="1"/>
    <s v="theater/plays"/>
    <x v="11"/>
    <x v="2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812"/>
    <b v="0"/>
    <n v="196"/>
    <b v="1"/>
    <s v="theater/plays"/>
    <x v="11"/>
    <x v="2"/>
    <x v="6"/>
  </r>
  <r>
    <n v="106"/>
    <s v="LOST WEEKEND"/>
    <s v="A Boy. A Girl. A Car. A Serial Killer."/>
    <n v="5000"/>
    <n v="5025"/>
    <x v="0"/>
    <x v="0"/>
    <s v="USD"/>
    <n v="1333391901"/>
    <n v="1332182301"/>
    <x v="386"/>
    <b v="0"/>
    <n v="27"/>
    <b v="1"/>
    <s v="film &amp; video/shorts"/>
    <x v="27"/>
    <x v="3"/>
    <x v="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89"/>
    <b v="0"/>
    <n v="41"/>
    <b v="1"/>
    <s v="theater/plays"/>
    <x v="11"/>
    <x v="2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812"/>
    <b v="0"/>
    <n v="63"/>
    <b v="1"/>
    <s v="theater/plays"/>
    <x v="11"/>
    <x v="2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825"/>
    <b v="0"/>
    <n v="25"/>
    <b v="1"/>
    <s v="theater/plays"/>
    <x v="11"/>
    <x v="2"/>
    <x v="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x v="826"/>
    <b v="0"/>
    <n v="28"/>
    <b v="0"/>
    <s v="technology/wearables"/>
    <x v="1"/>
    <x v="1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432"/>
    <b v="0"/>
    <n v="73"/>
    <b v="1"/>
    <s v="theater/plays"/>
    <x v="11"/>
    <x v="2"/>
    <x v="6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827"/>
    <b v="0"/>
    <n v="28"/>
    <b v="1"/>
    <s v="music/rock"/>
    <x v="15"/>
    <x v="3"/>
    <x v="7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828"/>
    <b v="0"/>
    <n v="38"/>
    <b v="1"/>
    <s v="music/indie rock"/>
    <x v="12"/>
    <x v="7"/>
    <x v="7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829"/>
    <b v="0"/>
    <n v="26"/>
    <b v="1"/>
    <s v="film &amp; video/shorts"/>
    <x v="27"/>
    <x v="3"/>
    <x v="5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830"/>
    <b v="1"/>
    <n v="50"/>
    <b v="1"/>
    <s v="film &amp; video/documentary"/>
    <x v="8"/>
    <x v="7"/>
    <x v="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831"/>
    <b v="0"/>
    <n v="27"/>
    <b v="1"/>
    <s v="music/classical music"/>
    <x v="25"/>
    <x v="1"/>
    <x v="7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507"/>
    <b v="0"/>
    <n v="77"/>
    <b v="1"/>
    <s v="theater/musical"/>
    <x v="19"/>
    <x v="4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94"/>
    <b v="0"/>
    <n v="28"/>
    <b v="1"/>
    <s v="theater/plays"/>
    <x v="11"/>
    <x v="2"/>
    <x v="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734"/>
    <b v="0"/>
    <n v="76"/>
    <b v="1"/>
    <s v="music/electronic music"/>
    <x v="13"/>
    <x v="4"/>
    <x v="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378"/>
    <b v="0"/>
    <n v="16"/>
    <b v="0"/>
    <s v="technology/wearables"/>
    <x v="1"/>
    <x v="4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646"/>
    <b v="0"/>
    <n v="38"/>
    <b v="0"/>
    <s v="technology/gadgets"/>
    <x v="6"/>
    <x v="2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832"/>
    <b v="0"/>
    <n v="52"/>
    <b v="1"/>
    <s v="theater/musical"/>
    <x v="19"/>
    <x v="2"/>
    <x v="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320"/>
    <b v="0"/>
    <n v="90"/>
    <b v="0"/>
    <s v="technology/wearables"/>
    <x v="1"/>
    <x v="1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833"/>
    <b v="0"/>
    <n v="124"/>
    <b v="0"/>
    <s v="film &amp; video/animation"/>
    <x v="23"/>
    <x v="2"/>
    <x v="5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63"/>
    <b v="0"/>
    <n v="33"/>
    <b v="1"/>
    <s v="theater/plays"/>
    <x v="11"/>
    <x v="4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834"/>
    <b v="0"/>
    <n v="120"/>
    <b v="1"/>
    <s v="music/electronic music"/>
    <x v="13"/>
    <x v="2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835"/>
    <b v="0"/>
    <n v="55"/>
    <b v="0"/>
    <s v="film &amp; video/animation"/>
    <x v="23"/>
    <x v="2"/>
    <x v="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836"/>
    <b v="0"/>
    <n v="75"/>
    <b v="1"/>
    <s v="games/tabletop games"/>
    <x v="5"/>
    <x v="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837"/>
    <b v="1"/>
    <n v="108"/>
    <b v="0"/>
    <s v="photography/photobooks"/>
    <x v="3"/>
    <x v="2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838"/>
    <b v="0"/>
    <n v="65"/>
    <b v="1"/>
    <s v="music/rock"/>
    <x v="15"/>
    <x v="1"/>
    <x v="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726"/>
    <b v="1"/>
    <n v="141"/>
    <b v="1"/>
    <s v="music/rock"/>
    <x v="15"/>
    <x v="0"/>
    <x v="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839"/>
    <b v="0"/>
    <n v="194"/>
    <b v="1"/>
    <s v="games/tabletop games"/>
    <x v="5"/>
    <x v="1"/>
    <x v="3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840"/>
    <b v="1"/>
    <n v="168"/>
    <b v="1"/>
    <s v="film &amp; video/documentary"/>
    <x v="8"/>
    <x v="7"/>
    <x v="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1"/>
    <b v="0"/>
    <n v="115"/>
    <b v="1"/>
    <s v="music/metal"/>
    <x v="20"/>
    <x v="4"/>
    <x v="7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842"/>
    <b v="1"/>
    <n v="62"/>
    <b v="1"/>
    <s v="theater/plays"/>
    <x v="11"/>
    <x v="0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57"/>
    <b v="0"/>
    <n v="30"/>
    <b v="1"/>
    <s v="theater/plays"/>
    <x v="11"/>
    <x v="4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749"/>
    <b v="0"/>
    <n v="131"/>
    <b v="1"/>
    <s v="music/electronic music"/>
    <x v="13"/>
    <x v="4"/>
    <x v="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843"/>
    <b v="0"/>
    <n v="58"/>
    <b v="0"/>
    <s v="film &amp; video/science fiction"/>
    <x v="21"/>
    <x v="4"/>
    <x v="5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686"/>
    <b v="0"/>
    <n v="55"/>
    <b v="1"/>
    <s v="theater/spaces"/>
    <x v="9"/>
    <x v="4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844"/>
    <b v="0"/>
    <n v="75"/>
    <b v="1"/>
    <s v="music/indie rock"/>
    <x v="12"/>
    <x v="0"/>
    <x v="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x v="845"/>
    <b v="0"/>
    <n v="93"/>
    <b v="1"/>
    <s v="music/rock"/>
    <x v="15"/>
    <x v="1"/>
    <x v="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846"/>
    <b v="0"/>
    <n v="11"/>
    <b v="0"/>
    <s v="technology/wearables"/>
    <x v="1"/>
    <x v="2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819"/>
    <b v="0"/>
    <n v="95"/>
    <b v="0"/>
    <s v="games/mobile games"/>
    <x v="28"/>
    <x v="2"/>
    <x v="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847"/>
    <b v="0"/>
    <n v="87"/>
    <b v="1"/>
    <s v="music/rock"/>
    <x v="15"/>
    <x v="6"/>
    <x v="7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779"/>
    <b v="0"/>
    <n v="56"/>
    <b v="1"/>
    <s v="theater/plays"/>
    <x v="11"/>
    <x v="4"/>
    <x v="6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848"/>
    <b v="0"/>
    <n v="108"/>
    <b v="1"/>
    <s v="film &amp; video/shorts"/>
    <x v="27"/>
    <x v="2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849"/>
    <b v="0"/>
    <n v="48"/>
    <b v="1"/>
    <s v="film &amp; video/shorts"/>
    <x v="27"/>
    <x v="0"/>
    <x v="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850"/>
    <b v="0"/>
    <n v="67"/>
    <b v="1"/>
    <s v="food/small batch"/>
    <x v="7"/>
    <x v="5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73"/>
    <b v="0"/>
    <n v="37"/>
    <b v="0"/>
    <s v="theater/spaces"/>
    <x v="9"/>
    <x v="4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851"/>
    <b v="0"/>
    <n v="20"/>
    <b v="0"/>
    <s v="music/jazz"/>
    <x v="33"/>
    <x v="6"/>
    <x v="7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326"/>
    <b v="0"/>
    <n v="37"/>
    <b v="0"/>
    <s v="technology/wearables"/>
    <x v="1"/>
    <x v="1"/>
    <x v="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148"/>
    <b v="1"/>
    <n v="46"/>
    <b v="1"/>
    <s v="theater/plays"/>
    <x v="11"/>
    <x v="2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175"/>
    <b v="0"/>
    <n v="63"/>
    <b v="1"/>
    <s v="theater/plays"/>
    <x v="11"/>
    <x v="2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852"/>
    <b v="0"/>
    <n v="65"/>
    <b v="1"/>
    <s v="theater/plays"/>
    <x v="11"/>
    <x v="4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"/>
    <b v="1"/>
    <n v="57"/>
    <b v="1"/>
    <s v="theater/plays"/>
    <x v="11"/>
    <x v="2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117"/>
    <b v="0"/>
    <n v="89"/>
    <b v="0"/>
    <s v="games/video games"/>
    <x v="18"/>
    <x v="0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143"/>
    <b v="0"/>
    <n v="40"/>
    <b v="1"/>
    <s v="theater/plays"/>
    <x v="11"/>
    <x v="2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853"/>
    <b v="0"/>
    <n v="108"/>
    <b v="1"/>
    <s v="theater/plays"/>
    <x v="11"/>
    <x v="1"/>
    <x v="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579"/>
    <b v="0"/>
    <n v="59"/>
    <b v="1"/>
    <s v="publishing/nonfiction"/>
    <x v="17"/>
    <x v="0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295"/>
    <b v="0"/>
    <n v="17"/>
    <b v="1"/>
    <s v="theater/musical"/>
    <x v="19"/>
    <x v="2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854"/>
    <b v="0"/>
    <n v="80"/>
    <b v="1"/>
    <s v="theater/plays"/>
    <x v="11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855"/>
    <b v="0"/>
    <n v="114"/>
    <b v="1"/>
    <s v="theater/plays"/>
    <x v="11"/>
    <x v="2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227"/>
    <b v="0"/>
    <n v="70"/>
    <b v="1"/>
    <s v="music/pop"/>
    <x v="22"/>
    <x v="0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79"/>
    <b v="1"/>
    <n v="140"/>
    <b v="1"/>
    <s v="photography/photobooks"/>
    <x v="3"/>
    <x v="1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856"/>
    <b v="0"/>
    <n v="27"/>
    <b v="1"/>
    <s v="film &amp; video/shorts"/>
    <x v="27"/>
    <x v="7"/>
    <x v="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857"/>
    <b v="0"/>
    <n v="61"/>
    <b v="1"/>
    <s v="music/classical music"/>
    <x v="25"/>
    <x v="4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858"/>
    <b v="0"/>
    <n v="33"/>
    <b v="1"/>
    <s v="music/classical music"/>
    <x v="25"/>
    <x v="2"/>
    <x v="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859"/>
    <b v="0"/>
    <n v="95"/>
    <b v="1"/>
    <s v="music/indie rock"/>
    <x v="12"/>
    <x v="3"/>
    <x v="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857"/>
    <b v="0"/>
    <n v="69"/>
    <b v="1"/>
    <s v="theater/plays"/>
    <x v="11"/>
    <x v="4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776"/>
    <b v="0"/>
    <n v="56"/>
    <b v="1"/>
    <s v="music/indie rock"/>
    <x v="12"/>
    <x v="6"/>
    <x v="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x v="860"/>
    <b v="0"/>
    <n v="43"/>
    <b v="1"/>
    <s v="music/rock"/>
    <x v="15"/>
    <x v="2"/>
    <x v="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x v="47"/>
    <b v="0"/>
    <n v="31"/>
    <b v="1"/>
    <s v="theater/plays"/>
    <x v="11"/>
    <x v="1"/>
    <x v="6"/>
  </r>
  <r>
    <n v="183"/>
    <s v="Three Little Words"/>
    <s v="Don't kill me until I meet my Dad"/>
    <n v="12500"/>
    <n v="4482"/>
    <x v="2"/>
    <x v="1"/>
    <s v="GBP"/>
    <n v="1417033610"/>
    <n v="1414438010"/>
    <x v="258"/>
    <b v="0"/>
    <n v="12"/>
    <b v="0"/>
    <s v="film &amp; video/drama"/>
    <x v="10"/>
    <x v="2"/>
    <x v="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861"/>
    <b v="0"/>
    <n v="72"/>
    <b v="1"/>
    <s v="music/electronic music"/>
    <x v="13"/>
    <x v="3"/>
    <x v="7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403"/>
    <b v="0"/>
    <n v="61"/>
    <b v="1"/>
    <s v="theater/plays"/>
    <x v="1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57"/>
    <b v="0"/>
    <n v="65"/>
    <b v="1"/>
    <s v="theater/plays"/>
    <x v="11"/>
    <x v="2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x v="29"/>
    <b v="1"/>
    <n v="63"/>
    <b v="1"/>
    <s v="theater/plays"/>
    <x v="11"/>
    <x v="4"/>
    <x v="6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862"/>
    <b v="0"/>
    <n v="88"/>
    <b v="1"/>
    <s v="theater/musical"/>
    <x v="19"/>
    <x v="4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4"/>
    <b v="0"/>
    <n v="89"/>
    <b v="1"/>
    <s v="theater/plays"/>
    <x v="1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652"/>
    <b v="0"/>
    <n v="89"/>
    <b v="1"/>
    <s v="theater/plays"/>
    <x v="11"/>
    <x v="1"/>
    <x v="6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79"/>
    <b v="0"/>
    <n v="23"/>
    <b v="1"/>
    <s v="theater/spaces"/>
    <x v="9"/>
    <x v="1"/>
    <x v="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863"/>
    <b v="1"/>
    <n v="77"/>
    <b v="1"/>
    <s v="film &amp; video/documentary"/>
    <x v="8"/>
    <x v="3"/>
    <x v="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864"/>
    <b v="0"/>
    <n v="47"/>
    <b v="1"/>
    <s v="film &amp; video/television"/>
    <x v="16"/>
    <x v="1"/>
    <x v="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432"/>
    <b v="1"/>
    <n v="159"/>
    <b v="1"/>
    <s v="technology/space exploration"/>
    <x v="4"/>
    <x v="2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692"/>
    <b v="0"/>
    <n v="65"/>
    <b v="1"/>
    <s v="technology/hardware"/>
    <x v="0"/>
    <x v="2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620"/>
    <b v="0"/>
    <n v="42"/>
    <b v="1"/>
    <s v="theater/plays"/>
    <x v="11"/>
    <x v="4"/>
    <x v="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149"/>
    <b v="0"/>
    <n v="39"/>
    <b v="0"/>
    <s v="technology/web"/>
    <x v="26"/>
    <x v="4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865"/>
    <b v="0"/>
    <n v="63"/>
    <b v="1"/>
    <s v="music/rock"/>
    <x v="15"/>
    <x v="4"/>
    <x v="7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866"/>
    <b v="1"/>
    <n v="150"/>
    <b v="1"/>
    <s v="publishing/radio &amp; podcasts"/>
    <x v="2"/>
    <x v="0"/>
    <x v="1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867"/>
    <b v="0"/>
    <n v="32"/>
    <b v="1"/>
    <s v="theater/plays"/>
    <x v="11"/>
    <x v="4"/>
    <x v="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386"/>
    <b v="0"/>
    <n v="43"/>
    <b v="1"/>
    <s v="music/rock"/>
    <x v="15"/>
    <x v="3"/>
    <x v="7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390"/>
    <b v="0"/>
    <n v="39"/>
    <b v="0"/>
    <s v="film &amp; video/animation"/>
    <x v="23"/>
    <x v="3"/>
    <x v="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449"/>
    <b v="0"/>
    <n v="82"/>
    <b v="1"/>
    <s v="music/pop"/>
    <x v="22"/>
    <x v="2"/>
    <x v="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399"/>
    <b v="0"/>
    <n v="46"/>
    <b v="1"/>
    <s v="technology/makerspaces"/>
    <x v="24"/>
    <x v="4"/>
    <x v="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701"/>
    <b v="0"/>
    <n v="410"/>
    <b v="1"/>
    <s v="technology/hardware"/>
    <x v="0"/>
    <x v="4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9"/>
    <b v="0"/>
    <n v="58"/>
    <b v="1"/>
    <s v="theater/musical"/>
    <x v="19"/>
    <x v="2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415"/>
    <b v="0"/>
    <n v="105"/>
    <b v="0"/>
    <s v="technology/gadgets"/>
    <x v="6"/>
    <x v="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682"/>
    <b v="1"/>
    <n v="21"/>
    <b v="1"/>
    <s v="theater/plays"/>
    <x v="11"/>
    <x v="1"/>
    <x v="6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868"/>
    <b v="0"/>
    <n v="81"/>
    <b v="1"/>
    <s v="music/classical music"/>
    <x v="25"/>
    <x v="4"/>
    <x v="7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55"/>
    <b v="0"/>
    <n v="43"/>
    <b v="1"/>
    <s v="music/rock"/>
    <x v="15"/>
    <x v="2"/>
    <x v="7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23"/>
    <b v="0"/>
    <n v="57"/>
    <b v="1"/>
    <s v="theater/plays"/>
    <x v="11"/>
    <x v="1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605"/>
    <b v="1"/>
    <n v="50"/>
    <b v="1"/>
    <s v="music/rock"/>
    <x v="15"/>
    <x v="0"/>
    <x v="7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865"/>
    <b v="0"/>
    <n v="40"/>
    <b v="1"/>
    <s v="music/indie rock"/>
    <x v="12"/>
    <x v="4"/>
    <x v="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27"/>
    <b v="0"/>
    <n v="23"/>
    <b v="1"/>
    <s v="theater/plays"/>
    <x v="11"/>
    <x v="5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869"/>
    <b v="0"/>
    <n v="169"/>
    <b v="1"/>
    <s v="theater/plays"/>
    <x v="11"/>
    <x v="4"/>
    <x v="6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870"/>
    <b v="0"/>
    <n v="47"/>
    <b v="1"/>
    <s v="music/rock"/>
    <x v="15"/>
    <x v="4"/>
    <x v="7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x v="84"/>
    <b v="0"/>
    <n v="41"/>
    <b v="1"/>
    <s v="theater/spaces"/>
    <x v="9"/>
    <x v="4"/>
    <x v="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86"/>
    <b v="0"/>
    <n v="191"/>
    <b v="1"/>
    <s v="technology/hardware"/>
    <x v="0"/>
    <x v="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531"/>
    <b v="0"/>
    <n v="72"/>
    <b v="1"/>
    <s v="music/indie rock"/>
    <x v="12"/>
    <x v="3"/>
    <x v="7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87"/>
    <b v="0"/>
    <n v="31"/>
    <b v="1"/>
    <s v="theater/plays"/>
    <x v="11"/>
    <x v="1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281"/>
    <b v="0"/>
    <n v="57"/>
    <b v="1"/>
    <s v="music/rock"/>
    <x v="15"/>
    <x v="5"/>
    <x v="7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757"/>
    <b v="1"/>
    <n v="86"/>
    <b v="0"/>
    <s v="photography/photobooks"/>
    <x v="3"/>
    <x v="1"/>
    <x v="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636"/>
    <b v="0"/>
    <n v="98"/>
    <b v="1"/>
    <s v="music/metal"/>
    <x v="20"/>
    <x v="4"/>
    <x v="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477"/>
    <b v="0"/>
    <n v="93"/>
    <b v="1"/>
    <s v="music/pop"/>
    <x v="22"/>
    <x v="6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871"/>
    <b v="0"/>
    <n v="90"/>
    <b v="1"/>
    <s v="music/indie rock"/>
    <x v="12"/>
    <x v="6"/>
    <x v="7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97"/>
    <b v="0"/>
    <n v="24"/>
    <b v="0"/>
    <s v="theater/musical"/>
    <x v="19"/>
    <x v="2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79"/>
    <b v="0"/>
    <n v="67"/>
    <b v="1"/>
    <s v="theater/plays"/>
    <x v="11"/>
    <x v="2"/>
    <x v="6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872"/>
    <b v="1"/>
    <n v="66"/>
    <b v="1"/>
    <s v="music/rock"/>
    <x v="15"/>
    <x v="7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873"/>
    <b v="0"/>
    <n v="89"/>
    <b v="1"/>
    <s v="music/indie rock"/>
    <x v="12"/>
    <x v="7"/>
    <x v="7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74"/>
    <b v="0"/>
    <n v="52"/>
    <b v="1"/>
    <s v="music/rock"/>
    <x v="15"/>
    <x v="0"/>
    <x v="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875"/>
    <b v="0"/>
    <n v="80"/>
    <b v="1"/>
    <s v="theater/plays"/>
    <x v="11"/>
    <x v="2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876"/>
    <b v="0"/>
    <n v="38"/>
    <b v="1"/>
    <s v="theater/plays"/>
    <x v="11"/>
    <x v="1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x v="877"/>
    <b v="1"/>
    <n v="54"/>
    <b v="1"/>
    <s v="music/rock"/>
    <x v="15"/>
    <x v="2"/>
    <x v="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878"/>
    <b v="1"/>
    <n v="113"/>
    <b v="1"/>
    <s v="theater/plays"/>
    <x v="11"/>
    <x v="4"/>
    <x v="6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57"/>
    <b v="1"/>
    <n v="73"/>
    <b v="1"/>
    <s v="photography/photobooks"/>
    <x v="3"/>
    <x v="2"/>
    <x v="2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x v="879"/>
    <b v="0"/>
    <n v="64"/>
    <b v="0"/>
    <s v="food/small batch"/>
    <x v="7"/>
    <x v="5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880"/>
    <b v="1"/>
    <n v="82"/>
    <b v="1"/>
    <s v="film &amp; video/documentary"/>
    <x v="8"/>
    <x v="3"/>
    <x v="5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374"/>
    <b v="0"/>
    <n v="63"/>
    <b v="1"/>
    <s v="music/rock"/>
    <x v="15"/>
    <x v="1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881"/>
    <b v="0"/>
    <n v="66"/>
    <b v="1"/>
    <s v="music/rock"/>
    <x v="15"/>
    <x v="0"/>
    <x v="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586"/>
    <b v="0"/>
    <n v="92"/>
    <b v="0"/>
    <s v="photography/places"/>
    <x v="34"/>
    <x v="1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130"/>
    <b v="0"/>
    <n v="48"/>
    <b v="1"/>
    <s v="theater/plays"/>
    <x v="11"/>
    <x v="4"/>
    <x v="6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544"/>
    <b v="0"/>
    <n v="71"/>
    <b v="1"/>
    <s v="music/classical music"/>
    <x v="25"/>
    <x v="0"/>
    <x v="7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529"/>
    <b v="0"/>
    <n v="88"/>
    <b v="1"/>
    <s v="theater/plays"/>
    <x v="11"/>
    <x v="4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843"/>
    <b v="0"/>
    <n v="20"/>
    <b v="1"/>
    <s v="theater/plays"/>
    <x v="11"/>
    <x v="4"/>
    <x v="6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98"/>
    <b v="1"/>
    <n v="67"/>
    <b v="1"/>
    <s v="food/small batch"/>
    <x v="7"/>
    <x v="2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508"/>
    <b v="0"/>
    <n v="48"/>
    <b v="1"/>
    <s v="theater/plays"/>
    <x v="11"/>
    <x v="2"/>
    <x v="6"/>
  </r>
  <r>
    <n v="1378"/>
    <s v="SIX BY SEVEN"/>
    <s v="A psychedelic post rock masterpiece!"/>
    <n v="2000"/>
    <n v="4067"/>
    <x v="0"/>
    <x v="1"/>
    <s v="GBP"/>
    <n v="1470075210"/>
    <n v="1468779210"/>
    <x v="882"/>
    <b v="0"/>
    <n v="133"/>
    <b v="1"/>
    <s v="music/rock"/>
    <x v="15"/>
    <x v="1"/>
    <x v="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883"/>
    <b v="1"/>
    <n v="50"/>
    <b v="0"/>
    <s v="theater/plays"/>
    <x v="11"/>
    <x v="2"/>
    <x v="6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884"/>
    <b v="0"/>
    <n v="47"/>
    <b v="1"/>
    <s v="music/rock"/>
    <x v="15"/>
    <x v="6"/>
    <x v="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885"/>
    <b v="0"/>
    <n v="32"/>
    <b v="1"/>
    <s v="theater/musical"/>
    <x v="19"/>
    <x v="2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239"/>
    <b v="0"/>
    <n v="87"/>
    <b v="1"/>
    <s v="theater/plays"/>
    <x v="11"/>
    <x v="2"/>
    <x v="6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2"/>
    <b v="0"/>
    <n v="53"/>
    <b v="1"/>
    <s v="film &amp; video/television"/>
    <x v="16"/>
    <x v="2"/>
    <x v="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88"/>
    <b v="0"/>
    <n v="23"/>
    <b v="1"/>
    <s v="theater/plays"/>
    <x v="11"/>
    <x v="2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886"/>
    <b v="0"/>
    <n v="24"/>
    <b v="1"/>
    <s v="theater/plays"/>
    <x v="11"/>
    <x v="1"/>
    <x v="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x v="887"/>
    <b v="1"/>
    <n v="71"/>
    <b v="1"/>
    <s v="photography/photobooks"/>
    <x v="3"/>
    <x v="1"/>
    <x v="2"/>
  </r>
  <r>
    <n v="3157"/>
    <s v="Summer FourPlay"/>
    <s v="Four Directors.  Four One Acts.  Four Genres.  For You."/>
    <n v="4000"/>
    <n v="4040"/>
    <x v="0"/>
    <x v="0"/>
    <s v="USD"/>
    <n v="1405746000"/>
    <n v="1404932105"/>
    <x v="571"/>
    <b v="1"/>
    <n v="41"/>
    <b v="1"/>
    <s v="theater/plays"/>
    <x v="11"/>
    <x v="2"/>
    <x v="6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888"/>
    <b v="0"/>
    <n v="47"/>
    <b v="1"/>
    <s v="film &amp; video/shorts"/>
    <x v="27"/>
    <x v="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889"/>
    <b v="0"/>
    <n v="88"/>
    <b v="1"/>
    <s v="music/rock"/>
    <x v="15"/>
    <x v="2"/>
    <x v="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890"/>
    <b v="0"/>
    <n v="56"/>
    <b v="1"/>
    <s v="theater/plays"/>
    <x v="11"/>
    <x v="2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529"/>
    <b v="0"/>
    <n v="13"/>
    <b v="1"/>
    <s v="theater/plays"/>
    <x v="11"/>
    <x v="4"/>
    <x v="6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891"/>
    <b v="0"/>
    <n v="35"/>
    <b v="1"/>
    <s v="music/indie rock"/>
    <x v="12"/>
    <x v="6"/>
    <x v="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892"/>
    <b v="0"/>
    <n v="98"/>
    <b v="1"/>
    <s v="music/pop"/>
    <x v="22"/>
    <x v="0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893"/>
    <b v="0"/>
    <n v="87"/>
    <b v="1"/>
    <s v="music/rock"/>
    <x v="15"/>
    <x v="2"/>
    <x v="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551"/>
    <b v="0"/>
    <n v="61"/>
    <b v="1"/>
    <s v="theater/plays"/>
    <x v="1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894"/>
    <b v="0"/>
    <n v="115"/>
    <b v="1"/>
    <s v="theater/plays"/>
    <x v="11"/>
    <x v="1"/>
    <x v="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895"/>
    <b v="0"/>
    <n v="55"/>
    <b v="1"/>
    <s v="music/indie rock"/>
    <x v="12"/>
    <x v="3"/>
    <x v="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896"/>
    <b v="0"/>
    <n v="33"/>
    <b v="1"/>
    <s v="theater/plays"/>
    <x v="11"/>
    <x v="2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897"/>
    <b v="0"/>
    <n v="70"/>
    <b v="1"/>
    <s v="theater/plays"/>
    <x v="1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898"/>
    <b v="0"/>
    <n v="49"/>
    <b v="1"/>
    <s v="theater/plays"/>
    <x v="11"/>
    <x v="1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99"/>
    <b v="0"/>
    <n v="100"/>
    <b v="1"/>
    <s v="film &amp; video/shorts"/>
    <x v="27"/>
    <x v="6"/>
    <x v="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900"/>
    <b v="0"/>
    <n v="35"/>
    <b v="1"/>
    <s v="theater/plays"/>
    <x v="11"/>
    <x v="4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0"/>
    <b v="0"/>
    <n v="31"/>
    <b v="1"/>
    <s v="theater/plays"/>
    <x v="1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600"/>
    <b v="0"/>
    <n v="13"/>
    <b v="1"/>
    <s v="theater/plays"/>
    <x v="11"/>
    <x v="2"/>
    <x v="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296"/>
    <b v="0"/>
    <n v="54"/>
    <b v="1"/>
    <s v="theater/spaces"/>
    <x v="9"/>
    <x v="4"/>
    <x v="6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901"/>
    <b v="1"/>
    <n v="38"/>
    <b v="0"/>
    <s v="photography/photobooks"/>
    <x v="3"/>
    <x v="1"/>
    <x v="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902"/>
    <b v="1"/>
    <n v="84"/>
    <b v="1"/>
    <s v="film &amp; video/documentary"/>
    <x v="8"/>
    <x v="7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903"/>
    <b v="0"/>
    <n v="57"/>
    <b v="1"/>
    <s v="film &amp; video/shorts"/>
    <x v="27"/>
    <x v="6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904"/>
    <b v="0"/>
    <n v="74"/>
    <b v="1"/>
    <s v="publishing/nonfiction"/>
    <x v="17"/>
    <x v="0"/>
    <x v="1"/>
  </r>
  <r>
    <n v="2099"/>
    <s v="Roosevelt Died."/>
    <s v="Our tour van died, we need help!"/>
    <n v="3000"/>
    <n v="3971"/>
    <x v="0"/>
    <x v="0"/>
    <s v="USD"/>
    <n v="1435808400"/>
    <n v="1434650084"/>
    <x v="748"/>
    <b v="0"/>
    <n v="63"/>
    <b v="1"/>
    <s v="music/indie rock"/>
    <x v="12"/>
    <x v="4"/>
    <x v="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905"/>
    <b v="0"/>
    <n v="56"/>
    <b v="1"/>
    <s v="music/rock"/>
    <x v="15"/>
    <x v="6"/>
    <x v="7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647"/>
    <b v="1"/>
    <n v="73"/>
    <b v="1"/>
    <s v="theater/spaces"/>
    <x v="9"/>
    <x v="2"/>
    <x v="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906"/>
    <b v="1"/>
    <n v="85"/>
    <b v="1"/>
    <s v="music/indie rock"/>
    <x v="12"/>
    <x v="0"/>
    <x v="7"/>
  </r>
  <r>
    <n v="1395"/>
    <s v="Quiet Oaks Full Length Album"/>
    <s v="Help Quiet Oaks record their debut album!!!"/>
    <n v="3500"/>
    <n v="3916"/>
    <x v="0"/>
    <x v="0"/>
    <s v="USD"/>
    <n v="1484430481"/>
    <n v="1481838481"/>
    <x v="907"/>
    <b v="0"/>
    <n v="82"/>
    <b v="1"/>
    <s v="music/rock"/>
    <x v="15"/>
    <x v="1"/>
    <x v="7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822"/>
    <b v="0"/>
    <n v="65"/>
    <b v="1"/>
    <s v="music/classical music"/>
    <x v="25"/>
    <x v="0"/>
    <x v="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853"/>
    <b v="0"/>
    <n v="64"/>
    <b v="1"/>
    <s v="theater/plays"/>
    <x v="11"/>
    <x v="1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908"/>
    <b v="0"/>
    <n v="61"/>
    <b v="1"/>
    <s v="music/classical music"/>
    <x v="25"/>
    <x v="4"/>
    <x v="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839"/>
    <b v="0"/>
    <n v="37"/>
    <b v="0"/>
    <s v="theater/plays"/>
    <x v="1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254"/>
    <b v="0"/>
    <n v="39"/>
    <b v="1"/>
    <s v="theater/plays"/>
    <x v="11"/>
    <x v="4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909"/>
    <b v="0"/>
    <n v="31"/>
    <b v="1"/>
    <s v="theater/plays"/>
    <x v="11"/>
    <x v="2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287"/>
    <b v="0"/>
    <n v="66"/>
    <b v="1"/>
    <s v="theater/plays"/>
    <x v="11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910"/>
    <b v="0"/>
    <n v="46"/>
    <b v="0"/>
    <s v="theater/plays"/>
    <x v="11"/>
    <x v="2"/>
    <x v="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400"/>
    <b v="1"/>
    <n v="70"/>
    <b v="1"/>
    <s v="photography/photobooks"/>
    <x v="3"/>
    <x v="5"/>
    <x v="2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608"/>
    <b v="1"/>
    <n v="120"/>
    <b v="1"/>
    <s v="film &amp; video/documentary"/>
    <x v="8"/>
    <x v="0"/>
    <x v="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911"/>
    <b v="0"/>
    <n v="81"/>
    <b v="1"/>
    <s v="music/pop"/>
    <x v="22"/>
    <x v="2"/>
    <x v="7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912"/>
    <b v="0"/>
    <n v="130"/>
    <b v="1"/>
    <s v="theater/plays"/>
    <x v="11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913"/>
    <b v="0"/>
    <n v="86"/>
    <b v="1"/>
    <s v="theater/plays"/>
    <x v="11"/>
    <x v="4"/>
    <x v="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914"/>
    <b v="0"/>
    <n v="50"/>
    <b v="1"/>
    <s v="theater/musical"/>
    <x v="19"/>
    <x v="2"/>
    <x v="6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915"/>
    <b v="1"/>
    <n v="59"/>
    <b v="1"/>
    <s v="music/rock"/>
    <x v="15"/>
    <x v="2"/>
    <x v="7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916"/>
    <b v="1"/>
    <n v="79"/>
    <b v="1"/>
    <s v="technology/hardware"/>
    <x v="0"/>
    <x v="7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748"/>
    <b v="0"/>
    <n v="28"/>
    <b v="0"/>
    <s v="technology/web"/>
    <x v="26"/>
    <x v="4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37"/>
    <b v="0"/>
    <n v="56"/>
    <b v="1"/>
    <s v="music/classical music"/>
    <x v="25"/>
    <x v="3"/>
    <x v="7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863"/>
    <b v="1"/>
    <n v="60"/>
    <b v="1"/>
    <s v="theater/plays"/>
    <x v="11"/>
    <x v="3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917"/>
    <b v="0"/>
    <n v="60"/>
    <b v="1"/>
    <s v="theater/plays"/>
    <x v="11"/>
    <x v="1"/>
    <x v="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72"/>
    <b v="1"/>
    <n v="74"/>
    <b v="1"/>
    <s v="music/rock"/>
    <x v="15"/>
    <x v="2"/>
    <x v="7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130"/>
    <b v="0"/>
    <n v="50"/>
    <b v="1"/>
    <s v="theater/musical"/>
    <x v="19"/>
    <x v="4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918"/>
    <b v="0"/>
    <n v="63"/>
    <b v="1"/>
    <s v="music/classical music"/>
    <x v="25"/>
    <x v="0"/>
    <x v="7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566"/>
    <b v="1"/>
    <n v="73"/>
    <b v="1"/>
    <s v="music/indie rock"/>
    <x v="12"/>
    <x v="3"/>
    <x v="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40"/>
    <b v="1"/>
    <n v="55"/>
    <b v="1"/>
    <s v="film &amp; video/documentary"/>
    <x v="8"/>
    <x v="2"/>
    <x v="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919"/>
    <b v="0"/>
    <n v="78"/>
    <b v="1"/>
    <s v="theater/plays"/>
    <x v="11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x v="154"/>
    <b v="0"/>
    <n v="52"/>
    <b v="1"/>
    <s v="theater/plays"/>
    <x v="11"/>
    <x v="4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901"/>
    <b v="0"/>
    <n v="47"/>
    <b v="1"/>
    <s v="theater/plays"/>
    <x v="11"/>
    <x v="1"/>
    <x v="6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920"/>
    <b v="0"/>
    <n v="117"/>
    <b v="1"/>
    <s v="film &amp; video/television"/>
    <x v="16"/>
    <x v="2"/>
    <x v="5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921"/>
    <b v="0"/>
    <n v="47"/>
    <b v="1"/>
    <s v="film &amp; video/shorts"/>
    <x v="27"/>
    <x v="0"/>
    <x v="5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922"/>
    <b v="0"/>
    <n v="25"/>
    <b v="0"/>
    <s v="theater/plays"/>
    <x v="11"/>
    <x v="2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395"/>
    <b v="0"/>
    <n v="67"/>
    <b v="1"/>
    <s v="music/classical music"/>
    <x v="25"/>
    <x v="4"/>
    <x v="7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787"/>
    <b v="0"/>
    <n v="62"/>
    <b v="1"/>
    <s v="music/metal"/>
    <x v="20"/>
    <x v="1"/>
    <x v="7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14"/>
    <b v="0"/>
    <n v="29"/>
    <b v="1"/>
    <s v="theater/plays"/>
    <x v="11"/>
    <x v="4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923"/>
    <b v="0"/>
    <n v="111"/>
    <b v="1"/>
    <s v="theater/plays"/>
    <x v="11"/>
    <x v="4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562"/>
    <b v="0"/>
    <n v="46"/>
    <b v="1"/>
    <s v="theater/plays"/>
    <x v="11"/>
    <x v="4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x v="924"/>
    <b v="0"/>
    <n v="51"/>
    <b v="1"/>
    <s v="theater/plays"/>
    <x v="11"/>
    <x v="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925"/>
    <b v="0"/>
    <n v="79"/>
    <b v="1"/>
    <s v="music/rock"/>
    <x v="15"/>
    <x v="3"/>
    <x v="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926"/>
    <b v="1"/>
    <n v="29"/>
    <b v="1"/>
    <s v="film &amp; video/documentary"/>
    <x v="8"/>
    <x v="1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45"/>
    <b v="0"/>
    <n v="29"/>
    <b v="1"/>
    <s v="theater/plays"/>
    <x v="11"/>
    <x v="4"/>
    <x v="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351"/>
    <b v="0"/>
    <n v="60"/>
    <b v="1"/>
    <s v="film &amp; video/shorts"/>
    <x v="27"/>
    <x v="2"/>
    <x v="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27"/>
    <b v="0"/>
    <n v="46"/>
    <b v="1"/>
    <s v="film &amp; video/shorts"/>
    <x v="27"/>
    <x v="6"/>
    <x v="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532"/>
    <b v="0"/>
    <n v="57"/>
    <b v="0"/>
    <s v="publishing/fiction"/>
    <x v="35"/>
    <x v="4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928"/>
    <b v="0"/>
    <n v="27"/>
    <b v="1"/>
    <s v="theater/plays"/>
    <x v="11"/>
    <x v="4"/>
    <x v="6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929"/>
    <b v="0"/>
    <n v="69"/>
    <b v="1"/>
    <s v="music/rock"/>
    <x v="15"/>
    <x v="3"/>
    <x v="7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930"/>
    <b v="0"/>
    <n v="96"/>
    <b v="1"/>
    <s v="theater/plays"/>
    <x v="11"/>
    <x v="1"/>
    <x v="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31"/>
    <b v="0"/>
    <n v="81"/>
    <b v="0"/>
    <s v="technology/wearables"/>
    <x v="1"/>
    <x v="1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932"/>
    <b v="0"/>
    <n v="62"/>
    <b v="1"/>
    <s v="publishing/nonfiction"/>
    <x v="17"/>
    <x v="6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246"/>
    <b v="0"/>
    <n v="6"/>
    <b v="0"/>
    <s v="technology/wearables"/>
    <x v="1"/>
    <x v="1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933"/>
    <b v="0"/>
    <n v="62"/>
    <b v="1"/>
    <s v="theater/plays"/>
    <x v="11"/>
    <x v="4"/>
    <x v="6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934"/>
    <b v="0"/>
    <n v="69"/>
    <b v="1"/>
    <s v="music/electronic music"/>
    <x v="13"/>
    <x v="0"/>
    <x v="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935"/>
    <b v="1"/>
    <n v="104"/>
    <b v="1"/>
    <s v="theater/plays"/>
    <x v="11"/>
    <x v="7"/>
    <x v="6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542"/>
    <b v="0"/>
    <n v="39"/>
    <b v="1"/>
    <s v="theater/musical"/>
    <x v="19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134"/>
    <b v="0"/>
    <n v="33"/>
    <b v="0"/>
    <s v="theater/plays"/>
    <x v="11"/>
    <x v="4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633"/>
    <b v="0"/>
    <n v="40"/>
    <b v="1"/>
    <s v="theater/plays"/>
    <x v="11"/>
    <x v="2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98"/>
    <b v="0"/>
    <n v="46"/>
    <b v="1"/>
    <s v="theater/plays"/>
    <x v="1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436"/>
    <b v="1"/>
    <n v="34"/>
    <b v="1"/>
    <s v="theater/plays"/>
    <x v="11"/>
    <x v="2"/>
    <x v="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936"/>
    <b v="1"/>
    <n v="61"/>
    <b v="1"/>
    <s v="film &amp; video/documentary"/>
    <x v="8"/>
    <x v="6"/>
    <x v="5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463"/>
    <b v="0"/>
    <n v="40"/>
    <b v="1"/>
    <s v="theater/spaces"/>
    <x v="9"/>
    <x v="2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103"/>
    <b v="0"/>
    <n v="35"/>
    <b v="1"/>
    <s v="theater/plays"/>
    <x v="11"/>
    <x v="2"/>
    <x v="6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937"/>
    <b v="0"/>
    <n v="12"/>
    <b v="1"/>
    <s v="film &amp; video/television"/>
    <x v="16"/>
    <x v="1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938"/>
    <b v="0"/>
    <n v="35"/>
    <b v="1"/>
    <s v="film &amp; video/shorts"/>
    <x v="27"/>
    <x v="3"/>
    <x v="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756"/>
    <b v="0"/>
    <n v="56"/>
    <b v="1"/>
    <s v="music/pop"/>
    <x v="22"/>
    <x v="6"/>
    <x v="7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27"/>
    <b v="0"/>
    <n v="20"/>
    <b v="1"/>
    <s v="music/rock"/>
    <x v="15"/>
    <x v="3"/>
    <x v="7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939"/>
    <b v="0"/>
    <n v="82"/>
    <b v="1"/>
    <s v="technology/wearables"/>
    <x v="1"/>
    <x v="2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92"/>
    <b v="0"/>
    <n v="63"/>
    <b v="1"/>
    <s v="theater/plays"/>
    <x v="11"/>
    <x v="4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501"/>
    <b v="1"/>
    <n v="55"/>
    <b v="1"/>
    <s v="theater/plays"/>
    <x v="11"/>
    <x v="2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x v="153"/>
    <b v="0"/>
    <n v="74"/>
    <b v="1"/>
    <s v="theater/plays"/>
    <x v="11"/>
    <x v="4"/>
    <x v="6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13"/>
    <b v="0"/>
    <n v="30"/>
    <b v="0"/>
    <s v="food/food trucks"/>
    <x v="29"/>
    <x v="1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x v="926"/>
    <b v="0"/>
    <n v="117"/>
    <b v="1"/>
    <s v="music/rock"/>
    <x v="15"/>
    <x v="1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940"/>
    <b v="0"/>
    <n v="75"/>
    <b v="1"/>
    <s v="music/indie rock"/>
    <x v="12"/>
    <x v="7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941"/>
    <b v="0"/>
    <n v="112"/>
    <b v="1"/>
    <s v="theater/plays"/>
    <x v="11"/>
    <x v="4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696"/>
    <b v="0"/>
    <n v="42"/>
    <b v="1"/>
    <s v="music/pop"/>
    <x v="22"/>
    <x v="3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462"/>
    <b v="0"/>
    <n v="70"/>
    <b v="1"/>
    <s v="music/indie rock"/>
    <x v="12"/>
    <x v="4"/>
    <x v="7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942"/>
    <b v="0"/>
    <n v="40"/>
    <b v="1"/>
    <s v="theater/plays"/>
    <x v="11"/>
    <x v="4"/>
    <x v="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576"/>
    <b v="1"/>
    <n v="26"/>
    <b v="0"/>
    <s v="theater/spaces"/>
    <x v="9"/>
    <x v="5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387"/>
    <b v="0"/>
    <n v="31"/>
    <b v="1"/>
    <s v="theater/plays"/>
    <x v="11"/>
    <x v="1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943"/>
    <b v="0"/>
    <n v="33"/>
    <b v="1"/>
    <s v="music/indie rock"/>
    <x v="12"/>
    <x v="0"/>
    <x v="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944"/>
    <b v="0"/>
    <n v="70"/>
    <b v="1"/>
    <s v="music/rock"/>
    <x v="15"/>
    <x v="3"/>
    <x v="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554"/>
    <b v="0"/>
    <n v="34"/>
    <b v="0"/>
    <s v="technology/wearables"/>
    <x v="1"/>
    <x v="1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793"/>
    <b v="0"/>
    <n v="27"/>
    <b v="0"/>
    <s v="technology/makerspaces"/>
    <x v="24"/>
    <x v="2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860"/>
    <b v="0"/>
    <n v="22"/>
    <b v="0"/>
    <s v="publishing/art books"/>
    <x v="32"/>
    <x v="2"/>
    <x v="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945"/>
    <b v="0"/>
    <n v="30"/>
    <b v="0"/>
    <s v="games/video games"/>
    <x v="18"/>
    <x v="0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701"/>
    <b v="0"/>
    <n v="30"/>
    <b v="1"/>
    <s v="theater/plays"/>
    <x v="11"/>
    <x v="4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946"/>
    <b v="0"/>
    <n v="7"/>
    <b v="0"/>
    <s v="theater/plays"/>
    <x v="11"/>
    <x v="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47"/>
    <b v="0"/>
    <n v="60"/>
    <b v="1"/>
    <s v="film &amp; video/shorts"/>
    <x v="27"/>
    <x v="3"/>
    <x v="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76"/>
    <b v="0"/>
    <n v="51"/>
    <b v="1"/>
    <s v="theater/plays"/>
    <x v="11"/>
    <x v="4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948"/>
    <b v="0"/>
    <n v="37"/>
    <b v="1"/>
    <s v="film &amp; video/shorts"/>
    <x v="27"/>
    <x v="6"/>
    <x v="5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563"/>
    <b v="0"/>
    <n v="72"/>
    <b v="1"/>
    <s v="technology/space exploration"/>
    <x v="4"/>
    <x v="1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949"/>
    <b v="1"/>
    <n v="74"/>
    <b v="1"/>
    <s v="theater/plays"/>
    <x v="11"/>
    <x v="4"/>
    <x v="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16"/>
    <b v="0"/>
    <n v="68"/>
    <b v="1"/>
    <s v="film &amp; video/television"/>
    <x v="16"/>
    <x v="2"/>
    <x v="5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88"/>
    <b v="0"/>
    <n v="38"/>
    <b v="0"/>
    <s v="food/food trucks"/>
    <x v="29"/>
    <x v="2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886"/>
    <b v="0"/>
    <n v="69"/>
    <b v="1"/>
    <s v="theater/plays"/>
    <x v="11"/>
    <x v="1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477"/>
    <b v="0"/>
    <n v="36"/>
    <b v="1"/>
    <s v="music/indie rock"/>
    <x v="12"/>
    <x v="6"/>
    <x v="7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276"/>
    <b v="0"/>
    <n v="34"/>
    <b v="1"/>
    <s v="theater/plays"/>
    <x v="11"/>
    <x v="1"/>
    <x v="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808"/>
    <b v="0"/>
    <n v="81"/>
    <b v="1"/>
    <s v="music/indie rock"/>
    <x v="12"/>
    <x v="3"/>
    <x v="7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950"/>
    <b v="0"/>
    <n v="57"/>
    <b v="1"/>
    <s v="music/rock"/>
    <x v="15"/>
    <x v="3"/>
    <x v="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951"/>
    <b v="1"/>
    <n v="76"/>
    <b v="1"/>
    <s v="publishing/radio &amp; podcasts"/>
    <x v="2"/>
    <x v="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831"/>
    <b v="0"/>
    <n v="34"/>
    <b v="1"/>
    <s v="theater/plays"/>
    <x v="1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791"/>
    <b v="0"/>
    <n v="76"/>
    <b v="1"/>
    <s v="theater/plays"/>
    <x v="11"/>
    <x v="4"/>
    <x v="6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952"/>
    <b v="0"/>
    <n v="55"/>
    <b v="1"/>
    <s v="music/indie rock"/>
    <x v="12"/>
    <x v="2"/>
    <x v="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x v="313"/>
    <b v="0"/>
    <n v="83"/>
    <b v="1"/>
    <s v="film &amp; video/documentary"/>
    <x v="8"/>
    <x v="1"/>
    <x v="5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697"/>
    <b v="0"/>
    <n v="28"/>
    <b v="1"/>
    <s v="theater/plays"/>
    <x v="11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953"/>
    <b v="0"/>
    <n v="23"/>
    <b v="1"/>
    <s v="theater/plays"/>
    <x v="11"/>
    <x v="1"/>
    <x v="6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954"/>
    <b v="0"/>
    <n v="49"/>
    <b v="1"/>
    <s v="publishing/nonfiction"/>
    <x v="17"/>
    <x v="6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x v="589"/>
    <b v="0"/>
    <n v="8"/>
    <b v="1"/>
    <s v="music/indie rock"/>
    <x v="12"/>
    <x v="4"/>
    <x v="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898"/>
    <b v="0"/>
    <n v="36"/>
    <b v="1"/>
    <s v="theater/plays"/>
    <x v="11"/>
    <x v="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955"/>
    <b v="0"/>
    <n v="115"/>
    <b v="1"/>
    <s v="music/indie rock"/>
    <x v="12"/>
    <x v="3"/>
    <x v="7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738"/>
    <b v="0"/>
    <n v="52"/>
    <b v="1"/>
    <s v="theater/plays"/>
    <x v="11"/>
    <x v="4"/>
    <x v="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956"/>
    <b v="1"/>
    <n v="47"/>
    <b v="0"/>
    <s v="technology/makerspaces"/>
    <x v="24"/>
    <x v="4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525"/>
    <b v="0"/>
    <n v="43"/>
    <b v="1"/>
    <s v="theater/plays"/>
    <x v="11"/>
    <x v="2"/>
    <x v="6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929"/>
    <b v="0"/>
    <n v="97"/>
    <b v="1"/>
    <s v="publishing/nonfiction"/>
    <x v="17"/>
    <x v="3"/>
    <x v="1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90"/>
    <b v="0"/>
    <n v="37"/>
    <b v="0"/>
    <s v="technology/wearables"/>
    <x v="1"/>
    <x v="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738"/>
    <b v="1"/>
    <n v="49"/>
    <b v="1"/>
    <s v="theater/plays"/>
    <x v="11"/>
    <x v="4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655"/>
    <b v="0"/>
    <n v="44"/>
    <b v="1"/>
    <s v="theater/plays"/>
    <x v="11"/>
    <x v="2"/>
    <x v="6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957"/>
    <b v="1"/>
    <n v="151"/>
    <b v="1"/>
    <s v="technology/space exploration"/>
    <x v="4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0"/>
    <b v="0"/>
    <n v="44"/>
    <b v="1"/>
    <s v="music/rock"/>
    <x v="15"/>
    <x v="4"/>
    <x v="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899"/>
    <b v="0"/>
    <n v="27"/>
    <b v="0"/>
    <s v="games/video games"/>
    <x v="18"/>
    <x v="6"/>
    <x v="3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76"/>
    <b v="0"/>
    <n v="70"/>
    <b v="1"/>
    <s v="theater/plays"/>
    <x v="11"/>
    <x v="1"/>
    <x v="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286"/>
    <b v="0"/>
    <n v="117"/>
    <b v="1"/>
    <s v="film &amp; video/television"/>
    <x v="16"/>
    <x v="2"/>
    <x v="5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110"/>
    <b v="0"/>
    <n v="24"/>
    <b v="1"/>
    <s v="theater/plays"/>
    <x v="11"/>
    <x v="4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571"/>
    <b v="0"/>
    <n v="39"/>
    <b v="1"/>
    <s v="theater/plays"/>
    <x v="11"/>
    <x v="2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958"/>
    <b v="0"/>
    <n v="21"/>
    <b v="1"/>
    <s v="theater/plays"/>
    <x v="1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589"/>
    <b v="0"/>
    <n v="46"/>
    <b v="1"/>
    <s v="theater/plays"/>
    <x v="11"/>
    <x v="4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959"/>
    <b v="0"/>
    <n v="57"/>
    <b v="1"/>
    <s v="theater/plays"/>
    <x v="11"/>
    <x v="4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960"/>
    <b v="1"/>
    <n v="70"/>
    <b v="1"/>
    <s v="theater/plays"/>
    <x v="11"/>
    <x v="2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x v="961"/>
    <b v="0"/>
    <n v="38"/>
    <b v="1"/>
    <s v="theater/musical"/>
    <x v="19"/>
    <x v="4"/>
    <x v="6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962"/>
    <b v="0"/>
    <n v="61"/>
    <b v="1"/>
    <s v="food/small batch"/>
    <x v="7"/>
    <x v="1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963"/>
    <b v="0"/>
    <n v="40"/>
    <b v="1"/>
    <s v="theater/plays"/>
    <x v="1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700"/>
    <b v="0"/>
    <n v="24"/>
    <b v="1"/>
    <s v="theater/plays"/>
    <x v="11"/>
    <x v="1"/>
    <x v="6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184"/>
    <b v="0"/>
    <n v="46"/>
    <b v="1"/>
    <s v="music/indie rock"/>
    <x v="12"/>
    <x v="2"/>
    <x v="7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834"/>
    <b v="1"/>
    <n v="79"/>
    <b v="1"/>
    <s v="music/indie rock"/>
    <x v="12"/>
    <x v="2"/>
    <x v="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964"/>
    <b v="1"/>
    <n v="77"/>
    <b v="1"/>
    <s v="music/indie rock"/>
    <x v="12"/>
    <x v="0"/>
    <x v="7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827"/>
    <b v="0"/>
    <n v="71"/>
    <b v="1"/>
    <s v="music/rock"/>
    <x v="15"/>
    <x v="3"/>
    <x v="7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816"/>
    <b v="0"/>
    <n v="83"/>
    <b v="1"/>
    <s v="photography/photobooks"/>
    <x v="3"/>
    <x v="4"/>
    <x v="2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499"/>
    <b v="0"/>
    <n v="42"/>
    <b v="1"/>
    <s v="theater/spaces"/>
    <x v="9"/>
    <x v="4"/>
    <x v="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5"/>
    <b v="0"/>
    <n v="205"/>
    <b v="1"/>
    <s v="games/tabletop games"/>
    <x v="5"/>
    <x v="4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965"/>
    <b v="0"/>
    <n v="19"/>
    <b v="1"/>
    <s v="publishing/nonfiction"/>
    <x v="17"/>
    <x v="4"/>
    <x v="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966"/>
    <b v="0"/>
    <n v="24"/>
    <b v="1"/>
    <s v="music/rock"/>
    <x v="15"/>
    <x v="6"/>
    <x v="7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x v="400"/>
    <b v="0"/>
    <n v="15"/>
    <b v="0"/>
    <s v="technology/wearables"/>
    <x v="1"/>
    <x v="5"/>
    <x v="0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x v="246"/>
    <b v="0"/>
    <n v="85"/>
    <b v="1"/>
    <s v="photography/photobooks"/>
    <x v="3"/>
    <x v="1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967"/>
    <b v="0"/>
    <n v="75"/>
    <b v="1"/>
    <s v="music/indie rock"/>
    <x v="12"/>
    <x v="6"/>
    <x v="7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877"/>
    <b v="0"/>
    <n v="43"/>
    <b v="1"/>
    <s v="theater/plays"/>
    <x v="11"/>
    <x v="2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732"/>
    <b v="0"/>
    <n v="65"/>
    <b v="1"/>
    <s v="music/indie rock"/>
    <x v="12"/>
    <x v="6"/>
    <x v="7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x v="154"/>
    <b v="0"/>
    <n v="5"/>
    <b v="0"/>
    <s v="food/food trucks"/>
    <x v="29"/>
    <x v="4"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319"/>
    <b v="0"/>
    <n v="72"/>
    <b v="0"/>
    <s v="music/indie rock"/>
    <x v="12"/>
    <x v="4"/>
    <x v="7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426"/>
    <b v="0"/>
    <n v="18"/>
    <b v="1"/>
    <s v="music/classical music"/>
    <x v="25"/>
    <x v="5"/>
    <x v="7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91"/>
    <b v="0"/>
    <n v="33"/>
    <b v="1"/>
    <s v="theater/plays"/>
    <x v="11"/>
    <x v="2"/>
    <x v="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x v="968"/>
    <b v="0"/>
    <n v="30"/>
    <b v="1"/>
    <s v="music/electronic music"/>
    <x v="13"/>
    <x v="4"/>
    <x v="7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x v="969"/>
    <b v="0"/>
    <n v="18"/>
    <b v="0"/>
    <s v="theater/musical"/>
    <x v="19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931"/>
    <b v="0"/>
    <n v="72"/>
    <b v="1"/>
    <s v="theater/plays"/>
    <x v="1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970"/>
    <b v="0"/>
    <n v="63"/>
    <b v="1"/>
    <s v="theater/plays"/>
    <x v="11"/>
    <x v="1"/>
    <x v="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952"/>
    <b v="0"/>
    <n v="7"/>
    <b v="0"/>
    <s v="photography/people"/>
    <x v="36"/>
    <x v="2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315"/>
    <b v="0"/>
    <n v="55"/>
    <b v="1"/>
    <s v="film &amp; video/documentary"/>
    <x v="8"/>
    <x v="3"/>
    <x v="5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121"/>
    <b v="0"/>
    <n v="69"/>
    <b v="1"/>
    <s v="technology/space exploration"/>
    <x v="4"/>
    <x v="4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734"/>
    <b v="0"/>
    <n v="66"/>
    <b v="1"/>
    <s v="theater/plays"/>
    <x v="11"/>
    <x v="4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x v="958"/>
    <b v="0"/>
    <n v="81"/>
    <b v="1"/>
    <s v="technology/space exploration"/>
    <x v="4"/>
    <x v="1"/>
    <x v="0"/>
  </r>
  <r>
    <n v="2655"/>
    <s v="Balloons (Canceled)"/>
    <s v="Thank you for your support!"/>
    <n v="15000"/>
    <n v="3155"/>
    <x v="1"/>
    <x v="0"/>
    <s v="USD"/>
    <n v="1455048000"/>
    <n v="1452631647"/>
    <x v="368"/>
    <b v="0"/>
    <n v="43"/>
    <b v="0"/>
    <s v="technology/space exploration"/>
    <x v="4"/>
    <x v="1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971"/>
    <b v="0"/>
    <n v="54"/>
    <b v="1"/>
    <s v="music/rock"/>
    <x v="15"/>
    <x v="6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972"/>
    <b v="0"/>
    <n v="39"/>
    <b v="1"/>
    <s v="theater/plays"/>
    <x v="1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973"/>
    <b v="1"/>
    <n v="79"/>
    <b v="1"/>
    <s v="theater/plays"/>
    <x v="11"/>
    <x v="4"/>
    <x v="6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974"/>
    <b v="0"/>
    <n v="64"/>
    <b v="1"/>
    <s v="theater/spaces"/>
    <x v="9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975"/>
    <b v="0"/>
    <n v="28"/>
    <b v="1"/>
    <s v="theater/plays"/>
    <x v="11"/>
    <x v="2"/>
    <x v="6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976"/>
    <b v="1"/>
    <n v="68"/>
    <b v="1"/>
    <s v="music/rock"/>
    <x v="15"/>
    <x v="8"/>
    <x v="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977"/>
    <b v="0"/>
    <n v="39"/>
    <b v="0"/>
    <s v="music/faith"/>
    <x v="14"/>
    <x v="5"/>
    <x v="7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276"/>
    <b v="0"/>
    <n v="90"/>
    <b v="1"/>
    <s v="photography/photobooks"/>
    <x v="3"/>
    <x v="1"/>
    <x v="2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415"/>
    <b v="1"/>
    <n v="84"/>
    <b v="1"/>
    <s v="theater/plays"/>
    <x v="11"/>
    <x v="4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253"/>
    <b v="0"/>
    <n v="45"/>
    <b v="1"/>
    <s v="theater/plays"/>
    <x v="11"/>
    <x v="4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9"/>
    <b v="0"/>
    <n v="44"/>
    <b v="1"/>
    <s v="theater/plays"/>
    <x v="1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79"/>
    <b v="1"/>
    <n v="61"/>
    <b v="1"/>
    <s v="theater/plays"/>
    <x v="11"/>
    <x v="2"/>
    <x v="6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47"/>
    <b v="0"/>
    <n v="24"/>
    <b v="0"/>
    <s v="technology/wearables"/>
    <x v="1"/>
    <x v="1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978"/>
    <b v="0"/>
    <n v="35"/>
    <b v="1"/>
    <s v="film &amp; video/shorts"/>
    <x v="27"/>
    <x v="6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979"/>
    <b v="0"/>
    <n v="51"/>
    <b v="1"/>
    <s v="theater/plays"/>
    <x v="11"/>
    <x v="4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492"/>
    <b v="0"/>
    <n v="78"/>
    <b v="1"/>
    <s v="theater/plays"/>
    <x v="11"/>
    <x v="2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748"/>
    <b v="0"/>
    <n v="58"/>
    <b v="1"/>
    <s v="theater/plays"/>
    <x v="11"/>
    <x v="4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846"/>
    <b v="0"/>
    <n v="78"/>
    <b v="1"/>
    <s v="theater/plays"/>
    <x v="11"/>
    <x v="2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62"/>
    <b v="0"/>
    <n v="62"/>
    <b v="1"/>
    <s v="theater/plays"/>
    <x v="11"/>
    <x v="4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95"/>
    <b v="0"/>
    <n v="46"/>
    <b v="1"/>
    <s v="theater/plays"/>
    <x v="11"/>
    <x v="4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14"/>
    <b v="0"/>
    <n v="78"/>
    <b v="1"/>
    <s v="theater/plays"/>
    <x v="11"/>
    <x v="4"/>
    <x v="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980"/>
    <b v="0"/>
    <n v="121"/>
    <b v="1"/>
    <s v="publishing/nonfiction"/>
    <x v="17"/>
    <x v="3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981"/>
    <b v="0"/>
    <n v="53"/>
    <b v="1"/>
    <s v="games/tabletop games"/>
    <x v="5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517"/>
    <b v="0"/>
    <n v="13"/>
    <b v="1"/>
    <s v="theater/plays"/>
    <x v="11"/>
    <x v="4"/>
    <x v="6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531"/>
    <b v="0"/>
    <n v="89"/>
    <b v="1"/>
    <s v="music/pop"/>
    <x v="22"/>
    <x v="3"/>
    <x v="7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87"/>
    <b v="0"/>
    <n v="16"/>
    <b v="0"/>
    <s v="technology/wearables"/>
    <x v="1"/>
    <x v="2"/>
    <x v="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415"/>
    <b v="0"/>
    <n v="55"/>
    <b v="1"/>
    <s v="theater/plays"/>
    <x v="11"/>
    <x v="4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982"/>
    <b v="0"/>
    <n v="90"/>
    <b v="1"/>
    <s v="theater/plays"/>
    <x v="11"/>
    <x v="4"/>
    <x v="6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45"/>
    <b v="0"/>
    <n v="19"/>
    <b v="1"/>
    <s v="music/rock"/>
    <x v="15"/>
    <x v="4"/>
    <x v="7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269"/>
    <b v="0"/>
    <n v="15"/>
    <b v="1"/>
    <s v="theater/plays"/>
    <x v="1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56"/>
    <b v="0"/>
    <n v="57"/>
    <b v="1"/>
    <s v="theater/plays"/>
    <x v="11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"/>
    <b v="0"/>
    <n v="17"/>
    <b v="0"/>
    <s v="theater/plays"/>
    <x v="11"/>
    <x v="4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571"/>
    <b v="0"/>
    <n v="29"/>
    <b v="1"/>
    <s v="theater/plays"/>
    <x v="11"/>
    <x v="2"/>
    <x v="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17"/>
    <b v="0"/>
    <n v="62"/>
    <b v="1"/>
    <s v="music/rock"/>
    <x v="15"/>
    <x v="2"/>
    <x v="7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58"/>
    <b v="0"/>
    <n v="55"/>
    <b v="1"/>
    <s v="film &amp; video/documentary"/>
    <x v="8"/>
    <x v="2"/>
    <x v="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983"/>
    <b v="1"/>
    <n v="31"/>
    <b v="1"/>
    <s v="film &amp; video/documentary"/>
    <x v="8"/>
    <x v="4"/>
    <x v="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984"/>
    <b v="0"/>
    <n v="24"/>
    <b v="1"/>
    <s v="theater/plays"/>
    <x v="11"/>
    <x v="4"/>
    <x v="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985"/>
    <b v="0"/>
    <n v="17"/>
    <b v="1"/>
    <s v="theater/spaces"/>
    <x v="9"/>
    <x v="1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986"/>
    <b v="0"/>
    <n v="26"/>
    <b v="1"/>
    <s v="theater/spaces"/>
    <x v="9"/>
    <x v="4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436"/>
    <b v="1"/>
    <n v="23"/>
    <b v="1"/>
    <s v="theater/plays"/>
    <x v="11"/>
    <x v="2"/>
    <x v="6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987"/>
    <b v="0"/>
    <n v="33"/>
    <b v="0"/>
    <s v="film &amp; video/drama"/>
    <x v="10"/>
    <x v="4"/>
    <x v="5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988"/>
    <b v="0"/>
    <n v="36"/>
    <b v="1"/>
    <s v="theater/plays"/>
    <x v="11"/>
    <x v="4"/>
    <x v="6"/>
  </r>
  <r>
    <n v="3467"/>
    <s v="Venus in Fur, Los Angeles."/>
    <s v="Venus in Fur, By David Ives."/>
    <n v="3000"/>
    <n v="3030"/>
    <x v="0"/>
    <x v="0"/>
    <s v="USD"/>
    <n v="1426864032"/>
    <n v="1424275632"/>
    <x v="134"/>
    <b v="0"/>
    <n v="47"/>
    <b v="1"/>
    <s v="theater/plays"/>
    <x v="11"/>
    <x v="4"/>
    <x v="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989"/>
    <b v="0"/>
    <n v="48"/>
    <b v="1"/>
    <s v="music/rock"/>
    <x v="15"/>
    <x v="3"/>
    <x v="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202"/>
    <b v="0"/>
    <n v="38"/>
    <b v="1"/>
    <s v="music/rock"/>
    <x v="15"/>
    <x v="4"/>
    <x v="7"/>
  </r>
  <r>
    <n v="659"/>
    <s v="Lulu Watch Designs - Apple Watch"/>
    <s v="Sync up your lifestyle"/>
    <n v="3000"/>
    <n v="3017"/>
    <x v="0"/>
    <x v="0"/>
    <s v="USD"/>
    <n v="1440339295"/>
    <n v="1437747295"/>
    <x v="990"/>
    <b v="0"/>
    <n v="21"/>
    <b v="1"/>
    <s v="technology/wearables"/>
    <x v="1"/>
    <x v="4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991"/>
    <b v="0"/>
    <n v="34"/>
    <b v="1"/>
    <s v="theater/plays"/>
    <x v="11"/>
    <x v="5"/>
    <x v="6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607"/>
    <b v="0"/>
    <n v="35"/>
    <b v="1"/>
    <s v="film &amp; video/documentary"/>
    <x v="8"/>
    <x v="6"/>
    <x v="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647"/>
    <b v="0"/>
    <n v="19"/>
    <b v="1"/>
    <s v="film &amp; video/television"/>
    <x v="16"/>
    <x v="2"/>
    <x v="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8"/>
    <b v="0"/>
    <n v="30"/>
    <b v="1"/>
    <s v="theater/musical"/>
    <x v="19"/>
    <x v="1"/>
    <x v="6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39"/>
    <b v="0"/>
    <n v="28"/>
    <b v="1"/>
    <s v="technology/wearables"/>
    <x v="1"/>
    <x v="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249"/>
    <b v="0"/>
    <n v="169"/>
    <b v="1"/>
    <s v="publishing/nonfiction"/>
    <x v="17"/>
    <x v="0"/>
    <x v="1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992"/>
    <b v="0"/>
    <n v="62"/>
    <b v="1"/>
    <s v="music/indie rock"/>
    <x v="12"/>
    <x v="0"/>
    <x v="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587"/>
    <b v="0"/>
    <n v="21"/>
    <b v="1"/>
    <s v="theater/plays"/>
    <x v="11"/>
    <x v="1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993"/>
    <b v="0"/>
    <n v="21"/>
    <b v="1"/>
    <s v="music/classical music"/>
    <x v="25"/>
    <x v="4"/>
    <x v="7"/>
  </r>
  <r>
    <n v="1824"/>
    <s v="Tin Man's Broken Wisdom Fund"/>
    <s v="cd fund raiser"/>
    <n v="3000"/>
    <n v="3002"/>
    <x v="0"/>
    <x v="0"/>
    <s v="USD"/>
    <n v="1389146880"/>
    <n v="1387403967"/>
    <x v="943"/>
    <b v="0"/>
    <n v="40"/>
    <b v="1"/>
    <s v="music/rock"/>
    <x v="15"/>
    <x v="0"/>
    <x v="7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994"/>
    <b v="0"/>
    <n v="91"/>
    <b v="0"/>
    <s v="theater/plays"/>
    <x v="11"/>
    <x v="1"/>
    <x v="6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803"/>
    <b v="0"/>
    <n v="1"/>
    <b v="0"/>
    <s v="film &amp; video/drama"/>
    <x v="10"/>
    <x v="1"/>
    <x v="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369"/>
    <b v="0"/>
    <n v="22"/>
    <b v="1"/>
    <s v="music/rock"/>
    <x v="15"/>
    <x v="2"/>
    <x v="7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995"/>
    <b v="0"/>
    <n v="38"/>
    <b v="1"/>
    <s v="music/indie rock"/>
    <x v="12"/>
    <x v="6"/>
    <x v="7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377"/>
    <b v="0"/>
    <n v="11"/>
    <b v="1"/>
    <s v="theater/plays"/>
    <x v="11"/>
    <x v="2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996"/>
    <b v="0"/>
    <n v="17"/>
    <b v="1"/>
    <s v="theater/plays"/>
    <x v="11"/>
    <x v="2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412"/>
    <b v="0"/>
    <n v="26"/>
    <b v="1"/>
    <s v="theater/plays"/>
    <x v="11"/>
    <x v="2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82"/>
    <b v="0"/>
    <n v="34"/>
    <b v="1"/>
    <s v="theater/plays"/>
    <x v="11"/>
    <x v="2"/>
    <x v="6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712"/>
    <b v="0"/>
    <n v="27"/>
    <b v="1"/>
    <s v="theater/musical"/>
    <x v="19"/>
    <x v="2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997"/>
    <b v="0"/>
    <n v="30"/>
    <b v="1"/>
    <s v="theater/musical"/>
    <x v="19"/>
    <x v="4"/>
    <x v="6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998"/>
    <b v="0"/>
    <n v="22"/>
    <b v="0"/>
    <s v="film &amp; video/animation"/>
    <x v="23"/>
    <x v="6"/>
    <x v="5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258"/>
    <b v="0"/>
    <n v="36"/>
    <b v="0"/>
    <s v="theater/plays"/>
    <x v="11"/>
    <x v="2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999"/>
    <b v="0"/>
    <n v="99"/>
    <b v="1"/>
    <s v="games/tabletop games"/>
    <x v="5"/>
    <x v="2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295"/>
    <b v="0"/>
    <n v="37"/>
    <b v="0"/>
    <s v="games/video games"/>
    <x v="18"/>
    <x v="2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000"/>
    <b v="0"/>
    <n v="42"/>
    <b v="0"/>
    <s v="technology/gadgets"/>
    <x v="6"/>
    <x v="4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1"/>
    <b v="0"/>
    <n v="22"/>
    <b v="0"/>
    <s v="technology/wearables"/>
    <x v="1"/>
    <x v="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774"/>
    <b v="0"/>
    <n v="66"/>
    <b v="1"/>
    <s v="theater/plays"/>
    <x v="11"/>
    <x v="4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1002"/>
    <b v="0"/>
    <n v="74"/>
    <b v="1"/>
    <s v="theater/plays"/>
    <x v="11"/>
    <x v="2"/>
    <x v="6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003"/>
    <b v="0"/>
    <n v="33"/>
    <b v="1"/>
    <s v="photography/photobooks"/>
    <x v="3"/>
    <x v="1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655"/>
    <b v="1"/>
    <n v="51"/>
    <b v="1"/>
    <s v="theater/plays"/>
    <x v="11"/>
    <x v="2"/>
    <x v="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337"/>
    <b v="0"/>
    <n v="32"/>
    <b v="1"/>
    <s v="music/rock"/>
    <x v="15"/>
    <x v="2"/>
    <x v="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004"/>
    <b v="0"/>
    <n v="107"/>
    <b v="1"/>
    <s v="music/indie rock"/>
    <x v="12"/>
    <x v="7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x v="1005"/>
    <b v="0"/>
    <n v="46"/>
    <b v="1"/>
    <s v="theater/plays"/>
    <x v="11"/>
    <x v="1"/>
    <x v="6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1006"/>
    <b v="1"/>
    <n v="80"/>
    <b v="1"/>
    <s v="film &amp; video/documentary"/>
    <x v="8"/>
    <x v="0"/>
    <x v="5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788"/>
    <b v="0"/>
    <n v="35"/>
    <b v="1"/>
    <s v="theater/plays"/>
    <x v="11"/>
    <x v="2"/>
    <x v="6"/>
  </r>
  <r>
    <n v="2833"/>
    <s v="Star Man Rocket Man"/>
    <s v="A new play about exploring outer space"/>
    <n v="2700"/>
    <n v="2923"/>
    <x v="0"/>
    <x v="0"/>
    <s v="USD"/>
    <n v="1444528800"/>
    <n v="1442804633"/>
    <x v="900"/>
    <b v="0"/>
    <n v="35"/>
    <b v="1"/>
    <s v="theater/plays"/>
    <x v="11"/>
    <x v="4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1007"/>
    <b v="0"/>
    <n v="61"/>
    <b v="1"/>
    <s v="music/rock"/>
    <x v="15"/>
    <x v="6"/>
    <x v="7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x v="791"/>
    <b v="0"/>
    <n v="18"/>
    <b v="0"/>
    <s v="technology/wearables"/>
    <x v="1"/>
    <x v="4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911"/>
    <b v="1"/>
    <n v="122"/>
    <b v="1"/>
    <s v="technology/hardware"/>
    <x v="0"/>
    <x v="2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008"/>
    <b v="0"/>
    <n v="90"/>
    <b v="1"/>
    <s v="music/pop"/>
    <x v="22"/>
    <x v="6"/>
    <x v="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1009"/>
    <b v="0"/>
    <n v="46"/>
    <b v="1"/>
    <s v="theater/plays"/>
    <x v="11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1010"/>
    <b v="1"/>
    <n v="50"/>
    <b v="1"/>
    <s v="theater/plays"/>
    <x v="11"/>
    <x v="1"/>
    <x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265"/>
    <b v="0"/>
    <n v="8"/>
    <b v="0"/>
    <s v="food/food trucks"/>
    <x v="29"/>
    <x v="4"/>
    <x v="4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1011"/>
    <b v="0"/>
    <n v="49"/>
    <b v="1"/>
    <s v="theater/plays"/>
    <x v="1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1012"/>
    <b v="0"/>
    <n v="95"/>
    <b v="1"/>
    <s v="theater/plays"/>
    <x v="11"/>
    <x v="2"/>
    <x v="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179"/>
    <b v="0"/>
    <n v="59"/>
    <b v="1"/>
    <s v="theater/musical"/>
    <x v="19"/>
    <x v="2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99"/>
    <b v="1"/>
    <n v="37"/>
    <b v="1"/>
    <s v="theater/plays"/>
    <x v="11"/>
    <x v="2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264"/>
    <b v="0"/>
    <n v="44"/>
    <b v="1"/>
    <s v="theater/plays"/>
    <x v="11"/>
    <x v="1"/>
    <x v="6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931"/>
    <b v="0"/>
    <n v="38"/>
    <b v="0"/>
    <s v="technology/wearables"/>
    <x v="1"/>
    <x v="1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013"/>
    <b v="0"/>
    <n v="66"/>
    <b v="1"/>
    <s v="music/rock"/>
    <x v="15"/>
    <x v="1"/>
    <x v="7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770"/>
    <b v="0"/>
    <n v="104"/>
    <b v="1"/>
    <s v="music/rock"/>
    <x v="15"/>
    <x v="1"/>
    <x v="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860"/>
    <b v="1"/>
    <n v="84"/>
    <b v="0"/>
    <s v="technology/makerspaces"/>
    <x v="24"/>
    <x v="2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1014"/>
    <b v="0"/>
    <n v="38"/>
    <b v="1"/>
    <s v="music/rock"/>
    <x v="15"/>
    <x v="6"/>
    <x v="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133"/>
    <b v="0"/>
    <n v="43"/>
    <b v="1"/>
    <s v="film &amp; video/documentary"/>
    <x v="8"/>
    <x v="4"/>
    <x v="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05"/>
    <b v="0"/>
    <n v="32"/>
    <b v="1"/>
    <s v="music/pop"/>
    <x v="22"/>
    <x v="0"/>
    <x v="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1015"/>
    <b v="0"/>
    <n v="32"/>
    <b v="1"/>
    <s v="music/rock"/>
    <x v="15"/>
    <x v="0"/>
    <x v="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1016"/>
    <b v="0"/>
    <n v="17"/>
    <b v="0"/>
    <s v="theater/plays"/>
    <x v="11"/>
    <x v="2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424"/>
    <b v="1"/>
    <n v="68"/>
    <b v="1"/>
    <s v="theater/plays"/>
    <x v="11"/>
    <x v="4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734"/>
    <b v="0"/>
    <n v="55"/>
    <b v="1"/>
    <s v="theater/plays"/>
    <x v="11"/>
    <x v="4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982"/>
    <b v="0"/>
    <n v="29"/>
    <b v="0"/>
    <s v="theater/plays"/>
    <x v="11"/>
    <x v="4"/>
    <x v="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636"/>
    <b v="0"/>
    <n v="50"/>
    <b v="1"/>
    <s v="technology/space exploration"/>
    <x v="4"/>
    <x v="4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268"/>
    <b v="0"/>
    <n v="52"/>
    <b v="1"/>
    <s v="music/pop"/>
    <x v="22"/>
    <x v="1"/>
    <x v="7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017"/>
    <b v="0"/>
    <n v="48"/>
    <b v="0"/>
    <s v="games/mobile games"/>
    <x v="28"/>
    <x v="2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1018"/>
    <b v="0"/>
    <n v="34"/>
    <b v="1"/>
    <s v="theater/plays"/>
    <x v="11"/>
    <x v="2"/>
    <x v="6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842"/>
    <b v="0"/>
    <n v="66"/>
    <b v="1"/>
    <s v="film &amp; video/television"/>
    <x v="16"/>
    <x v="0"/>
    <x v="5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1019"/>
    <b v="0"/>
    <n v="22"/>
    <b v="1"/>
    <s v="theater/plays"/>
    <x v="11"/>
    <x v="1"/>
    <x v="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1020"/>
    <b v="0"/>
    <n v="70"/>
    <b v="0"/>
    <s v="film &amp; video/animation"/>
    <x v="23"/>
    <x v="3"/>
    <x v="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215"/>
    <b v="0"/>
    <n v="45"/>
    <b v="1"/>
    <s v="theater/plays"/>
    <x v="11"/>
    <x v="4"/>
    <x v="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1021"/>
    <b v="0"/>
    <n v="41"/>
    <b v="1"/>
    <s v="publishing/nonfiction"/>
    <x v="17"/>
    <x v="3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022"/>
    <b v="0"/>
    <n v="54"/>
    <b v="1"/>
    <s v="music/indie rock"/>
    <x v="12"/>
    <x v="3"/>
    <x v="7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507"/>
    <b v="0"/>
    <n v="113"/>
    <b v="1"/>
    <s v="music/rock"/>
    <x v="15"/>
    <x v="4"/>
    <x v="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1023"/>
    <b v="0"/>
    <n v="25"/>
    <b v="0"/>
    <s v="theater/musical"/>
    <x v="19"/>
    <x v="4"/>
    <x v="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x v="1024"/>
    <b v="0"/>
    <n v="7"/>
    <b v="0"/>
    <s v="technology/web"/>
    <x v="26"/>
    <x v="4"/>
    <x v="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1025"/>
    <b v="1"/>
    <n v="68"/>
    <b v="1"/>
    <s v="theater/plays"/>
    <x v="11"/>
    <x v="0"/>
    <x v="6"/>
  </r>
  <r>
    <n v="2147"/>
    <s v="Johnny Rocketfingers 3"/>
    <s v="A Point and Click Adventure on Steroids."/>
    <n v="390000"/>
    <n v="2716"/>
    <x v="2"/>
    <x v="0"/>
    <s v="USD"/>
    <n v="1416125148"/>
    <n v="1413356748"/>
    <x v="824"/>
    <b v="0"/>
    <n v="55"/>
    <b v="0"/>
    <s v="games/video games"/>
    <x v="18"/>
    <x v="2"/>
    <x v="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711"/>
    <b v="0"/>
    <n v="67"/>
    <b v="1"/>
    <s v="food/small batch"/>
    <x v="7"/>
    <x v="5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695"/>
    <b v="0"/>
    <n v="50"/>
    <b v="1"/>
    <s v="music/indie rock"/>
    <x v="12"/>
    <x v="2"/>
    <x v="7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607"/>
    <b v="0"/>
    <n v="56"/>
    <b v="1"/>
    <s v="music/rock"/>
    <x v="15"/>
    <x v="6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188"/>
    <b v="0"/>
    <n v="57"/>
    <b v="1"/>
    <s v="theater/plays"/>
    <x v="11"/>
    <x v="2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1026"/>
    <b v="0"/>
    <n v="6"/>
    <b v="0"/>
    <s v="theater/plays"/>
    <x v="11"/>
    <x v="5"/>
    <x v="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1027"/>
    <b v="0"/>
    <n v="79"/>
    <b v="0"/>
    <s v="music/jazz"/>
    <x v="33"/>
    <x v="0"/>
    <x v="7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x v="441"/>
    <b v="0"/>
    <n v="37"/>
    <b v="1"/>
    <s v="theater/musical"/>
    <x v="19"/>
    <x v="2"/>
    <x v="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028"/>
    <b v="0"/>
    <n v="9"/>
    <b v="1"/>
    <s v="photography/photobooks"/>
    <x v="3"/>
    <x v="4"/>
    <x v="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993"/>
    <b v="0"/>
    <n v="59"/>
    <b v="1"/>
    <s v="music/pop"/>
    <x v="22"/>
    <x v="4"/>
    <x v="7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972"/>
    <b v="0"/>
    <n v="38"/>
    <b v="1"/>
    <s v="theater/plays"/>
    <x v="11"/>
    <x v="1"/>
    <x v="6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389"/>
    <b v="0"/>
    <n v="33"/>
    <b v="1"/>
    <s v="theater/musical"/>
    <x v="19"/>
    <x v="2"/>
    <x v="6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1029"/>
    <b v="0"/>
    <n v="38"/>
    <b v="1"/>
    <s v="music/rock"/>
    <x v="15"/>
    <x v="2"/>
    <x v="7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74"/>
    <b v="0"/>
    <n v="25"/>
    <b v="0"/>
    <s v="technology/gadgets"/>
    <x v="6"/>
    <x v="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816"/>
    <b v="0"/>
    <n v="72"/>
    <b v="1"/>
    <s v="theater/plays"/>
    <x v="11"/>
    <x v="4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883"/>
    <b v="1"/>
    <n v="71"/>
    <b v="1"/>
    <s v="theater/plays"/>
    <x v="11"/>
    <x v="2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772"/>
    <b v="0"/>
    <n v="76"/>
    <b v="1"/>
    <s v="theater/plays"/>
    <x v="11"/>
    <x v="1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1030"/>
    <b v="0"/>
    <n v="79"/>
    <b v="1"/>
    <s v="games/tabletop games"/>
    <x v="5"/>
    <x v="2"/>
    <x v="3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676"/>
    <b v="0"/>
    <n v="41"/>
    <b v="1"/>
    <s v="theater/plays"/>
    <x v="11"/>
    <x v="4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677"/>
    <b v="1"/>
    <n v="57"/>
    <b v="1"/>
    <s v="theater/plays"/>
    <x v="11"/>
    <x v="4"/>
    <x v="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031"/>
    <b v="0"/>
    <n v="25"/>
    <b v="1"/>
    <s v="photography/photobooks"/>
    <x v="3"/>
    <x v="4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1032"/>
    <b v="0"/>
    <n v="9"/>
    <b v="1"/>
    <s v="theater/plays"/>
    <x v="11"/>
    <x v="2"/>
    <x v="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900"/>
    <b v="0"/>
    <n v="27"/>
    <b v="0"/>
    <s v="technology/web"/>
    <x v="26"/>
    <x v="4"/>
    <x v="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033"/>
    <b v="0"/>
    <n v="34"/>
    <b v="1"/>
    <s v="music/indie rock"/>
    <x v="12"/>
    <x v="0"/>
    <x v="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182"/>
    <b v="0"/>
    <n v="54"/>
    <b v="1"/>
    <s v="theater/plays"/>
    <x v="1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1009"/>
    <b v="0"/>
    <n v="64"/>
    <b v="1"/>
    <s v="theater/plays"/>
    <x v="11"/>
    <x v="1"/>
    <x v="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1034"/>
    <b v="0"/>
    <n v="81"/>
    <b v="1"/>
    <s v="music/indie rock"/>
    <x v="12"/>
    <x v="7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1035"/>
    <b v="0"/>
    <n v="38"/>
    <b v="1"/>
    <s v="theater/plays"/>
    <x v="11"/>
    <x v="1"/>
    <x v="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1036"/>
    <b v="0"/>
    <n v="25"/>
    <b v="1"/>
    <s v="film &amp; video/shorts"/>
    <x v="27"/>
    <x v="7"/>
    <x v="5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x v="423"/>
    <b v="0"/>
    <n v="70"/>
    <b v="1"/>
    <s v="music/metal"/>
    <x v="20"/>
    <x v="1"/>
    <x v="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1037"/>
    <b v="0"/>
    <n v="53"/>
    <b v="0"/>
    <s v="theater/musical"/>
    <x v="19"/>
    <x v="2"/>
    <x v="6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x v="105"/>
    <b v="1"/>
    <n v="39"/>
    <b v="1"/>
    <s v="music/metal"/>
    <x v="20"/>
    <x v="0"/>
    <x v="7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1038"/>
    <b v="0"/>
    <n v="24"/>
    <b v="0"/>
    <s v="technology/wearables"/>
    <x v="1"/>
    <x v="1"/>
    <x v="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883"/>
    <b v="1"/>
    <n v="96"/>
    <b v="1"/>
    <s v="music/rock"/>
    <x v="15"/>
    <x v="2"/>
    <x v="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284"/>
    <b v="0"/>
    <n v="14"/>
    <b v="1"/>
    <s v="theater/plays"/>
    <x v="11"/>
    <x v="4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039"/>
    <b v="0"/>
    <n v="45"/>
    <b v="1"/>
    <s v="music/indie rock"/>
    <x v="12"/>
    <x v="6"/>
    <x v="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741"/>
    <b v="0"/>
    <n v="132"/>
    <b v="1"/>
    <s v="theater/plays"/>
    <x v="11"/>
    <x v="4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59"/>
    <b v="0"/>
    <n v="3"/>
    <b v="1"/>
    <s v="theater/plays"/>
    <x v="11"/>
    <x v="4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040"/>
    <b v="0"/>
    <n v="81"/>
    <b v="1"/>
    <s v="publishing/nonfiction"/>
    <x v="17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03"/>
    <b v="0"/>
    <n v="48"/>
    <b v="1"/>
    <s v="film &amp; video/documentary"/>
    <x v="8"/>
    <x v="1"/>
    <x v="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241"/>
    <b v="0"/>
    <n v="39"/>
    <b v="1"/>
    <s v="theater/plays"/>
    <x v="11"/>
    <x v="2"/>
    <x v="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1041"/>
    <b v="0"/>
    <n v="27"/>
    <b v="1"/>
    <s v="music/classical music"/>
    <x v="25"/>
    <x v="6"/>
    <x v="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1042"/>
    <b v="1"/>
    <n v="34"/>
    <b v="1"/>
    <s v="theater/plays"/>
    <x v="11"/>
    <x v="4"/>
    <x v="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043"/>
    <b v="1"/>
    <n v="33"/>
    <b v="1"/>
    <s v="photography/photobooks"/>
    <x v="3"/>
    <x v="7"/>
    <x v="2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04"/>
    <b v="1"/>
    <n v="78"/>
    <b v="1"/>
    <s v="theater/plays"/>
    <x v="11"/>
    <x v="2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734"/>
    <b v="1"/>
    <n v="49"/>
    <b v="1"/>
    <s v="theater/plays"/>
    <x v="11"/>
    <x v="4"/>
    <x v="6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772"/>
    <b v="0"/>
    <n v="54"/>
    <b v="1"/>
    <s v="theater/musical"/>
    <x v="19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755"/>
    <b v="0"/>
    <n v="83"/>
    <b v="1"/>
    <s v="theater/plays"/>
    <x v="11"/>
    <x v="1"/>
    <x v="6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895"/>
    <b v="1"/>
    <n v="64"/>
    <b v="1"/>
    <s v="music/indie rock"/>
    <x v="12"/>
    <x v="3"/>
    <x v="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1044"/>
    <b v="0"/>
    <n v="43"/>
    <b v="1"/>
    <s v="theater/plays"/>
    <x v="11"/>
    <x v="4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207"/>
    <b v="0"/>
    <n v="33"/>
    <b v="1"/>
    <s v="theater/plays"/>
    <x v="1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1011"/>
    <b v="0"/>
    <n v="21"/>
    <b v="1"/>
    <s v="theater/plays"/>
    <x v="1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1045"/>
    <b v="0"/>
    <n v="54"/>
    <b v="1"/>
    <s v="theater/plays"/>
    <x v="11"/>
    <x v="4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1010"/>
    <b v="1"/>
    <n v="42"/>
    <b v="1"/>
    <s v="theater/plays"/>
    <x v="1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452"/>
    <b v="0"/>
    <n v="57"/>
    <b v="1"/>
    <s v="theater/plays"/>
    <x v="11"/>
    <x v="4"/>
    <x v="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046"/>
    <b v="0"/>
    <n v="31"/>
    <b v="1"/>
    <s v="publishing/nonfiction"/>
    <x v="17"/>
    <x v="4"/>
    <x v="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597"/>
    <b v="0"/>
    <n v="66"/>
    <b v="1"/>
    <s v="theater/plays"/>
    <x v="11"/>
    <x v="4"/>
    <x v="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481"/>
    <b v="0"/>
    <n v="23"/>
    <b v="0"/>
    <s v="technology/wearables"/>
    <x v="1"/>
    <x v="4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1047"/>
    <b v="0"/>
    <n v="36"/>
    <b v="0"/>
    <s v="theater/musical"/>
    <x v="19"/>
    <x v="4"/>
    <x v="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1048"/>
    <b v="0"/>
    <n v="19"/>
    <b v="1"/>
    <s v="publishing/nonfiction"/>
    <x v="17"/>
    <x v="7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224"/>
    <b v="0"/>
    <n v="64"/>
    <b v="1"/>
    <s v="theater/plays"/>
    <x v="11"/>
    <x v="4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1049"/>
    <b v="0"/>
    <n v="68"/>
    <b v="1"/>
    <s v="publishing/nonfiction"/>
    <x v="17"/>
    <x v="0"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492"/>
    <b v="0"/>
    <n v="35"/>
    <b v="1"/>
    <s v="theater/plays"/>
    <x v="11"/>
    <x v="2"/>
    <x v="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1050"/>
    <b v="0"/>
    <n v="48"/>
    <b v="0"/>
    <s v="music/jazz"/>
    <x v="33"/>
    <x v="0"/>
    <x v="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819"/>
    <b v="0"/>
    <n v="34"/>
    <b v="0"/>
    <s v="music/world music"/>
    <x v="37"/>
    <x v="2"/>
    <x v="7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1051"/>
    <b v="0"/>
    <n v="35"/>
    <b v="1"/>
    <s v="publishing/nonfiction"/>
    <x v="17"/>
    <x v="0"/>
    <x v="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860"/>
    <b v="0"/>
    <n v="26"/>
    <b v="1"/>
    <s v="music/pop"/>
    <x v="22"/>
    <x v="2"/>
    <x v="7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694"/>
    <b v="0"/>
    <n v="56"/>
    <b v="1"/>
    <s v="theater/spaces"/>
    <x v="9"/>
    <x v="1"/>
    <x v="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052"/>
    <b v="0"/>
    <n v="22"/>
    <b v="0"/>
    <s v="music/faith"/>
    <x v="14"/>
    <x v="5"/>
    <x v="7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1053"/>
    <b v="0"/>
    <n v="38"/>
    <b v="1"/>
    <s v="theater/plays"/>
    <x v="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738"/>
    <b v="0"/>
    <n v="8"/>
    <b v="0"/>
    <s v="theater/plays"/>
    <x v="11"/>
    <x v="4"/>
    <x v="6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1018"/>
    <b v="0"/>
    <n v="44"/>
    <b v="0"/>
    <s v="publishing/fiction"/>
    <x v="35"/>
    <x v="2"/>
    <x v="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490"/>
    <b v="0"/>
    <n v="36"/>
    <b v="1"/>
    <s v="theater/musical"/>
    <x v="19"/>
    <x v="2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467"/>
    <b v="0"/>
    <n v="71"/>
    <b v="1"/>
    <s v="theater/plays"/>
    <x v="11"/>
    <x v="4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837"/>
    <b v="0"/>
    <n v="40"/>
    <b v="1"/>
    <s v="theater/plays"/>
    <x v="11"/>
    <x v="2"/>
    <x v="6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x v="694"/>
    <b v="0"/>
    <n v="32"/>
    <b v="1"/>
    <s v="theater/plays"/>
    <x v="11"/>
    <x v="1"/>
    <x v="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1054"/>
    <b v="0"/>
    <n v="60"/>
    <b v="1"/>
    <s v="music/rock"/>
    <x v="15"/>
    <x v="0"/>
    <x v="7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608"/>
    <b v="0"/>
    <n v="65"/>
    <b v="1"/>
    <s v="publishing/nonfiction"/>
    <x v="17"/>
    <x v="0"/>
    <x v="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56"/>
    <b v="0"/>
    <n v="37"/>
    <b v="1"/>
    <s v="music/rock"/>
    <x v="15"/>
    <x v="1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055"/>
    <b v="0"/>
    <n v="21"/>
    <b v="1"/>
    <s v="music/rock"/>
    <x v="15"/>
    <x v="4"/>
    <x v="7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56"/>
    <b v="0"/>
    <n v="38"/>
    <b v="1"/>
    <s v="music/rock"/>
    <x v="15"/>
    <x v="1"/>
    <x v="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35"/>
    <b v="0"/>
    <n v="57"/>
    <b v="1"/>
    <s v="games/tabletop games"/>
    <x v="5"/>
    <x v="4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565"/>
    <b v="0"/>
    <n v="36"/>
    <b v="0"/>
    <s v="food/food trucks"/>
    <x v="29"/>
    <x v="2"/>
    <x v="4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106"/>
    <b v="0"/>
    <n v="41"/>
    <b v="1"/>
    <s v="theater/plays"/>
    <x v="11"/>
    <x v="1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056"/>
    <b v="0"/>
    <n v="33"/>
    <b v="1"/>
    <s v="music/rock"/>
    <x v="15"/>
    <x v="7"/>
    <x v="7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67"/>
    <b v="0"/>
    <n v="2"/>
    <b v="0"/>
    <s v="theater/plays"/>
    <x v="11"/>
    <x v="4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39"/>
    <b v="0"/>
    <n v="50"/>
    <b v="1"/>
    <s v="theater/plays"/>
    <x v="11"/>
    <x v="1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1057"/>
    <b v="0"/>
    <n v="22"/>
    <b v="1"/>
    <s v="music/indie rock"/>
    <x v="12"/>
    <x v="6"/>
    <x v="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844"/>
    <b v="0"/>
    <n v="52"/>
    <b v="1"/>
    <s v="music/indie rock"/>
    <x v="12"/>
    <x v="0"/>
    <x v="7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x v="29"/>
    <b v="0"/>
    <n v="34"/>
    <b v="1"/>
    <s v="theater/plays"/>
    <x v="11"/>
    <x v="4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678"/>
    <b v="0"/>
    <n v="11"/>
    <b v="1"/>
    <s v="theater/plays"/>
    <x v="11"/>
    <x v="2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1046"/>
    <b v="0"/>
    <n v="24"/>
    <b v="1"/>
    <s v="theater/plays"/>
    <x v="11"/>
    <x v="4"/>
    <x v="6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x v="45"/>
    <b v="0"/>
    <n v="25"/>
    <b v="1"/>
    <s v="theater/musical"/>
    <x v="19"/>
    <x v="4"/>
    <x v="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x v="750"/>
    <b v="1"/>
    <n v="60"/>
    <b v="0"/>
    <s v="technology/makerspaces"/>
    <x v="24"/>
    <x v="2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18"/>
    <b v="0"/>
    <n v="10"/>
    <b v="0"/>
    <s v="theater/plays"/>
    <x v="11"/>
    <x v="1"/>
    <x v="6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x v="1058"/>
    <b v="0"/>
    <n v="16"/>
    <b v="0"/>
    <s v="technology/wearables"/>
    <x v="1"/>
    <x v="1"/>
    <x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926"/>
    <b v="0"/>
    <n v="52"/>
    <b v="0"/>
    <s v="publishing/art books"/>
    <x v="32"/>
    <x v="1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1059"/>
    <b v="0"/>
    <n v="31"/>
    <b v="0"/>
    <s v="theater/spaces"/>
    <x v="9"/>
    <x v="2"/>
    <x v="6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1060"/>
    <b v="0"/>
    <n v="34"/>
    <b v="0"/>
    <s v="technology/wearables"/>
    <x v="1"/>
    <x v="1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1061"/>
    <b v="0"/>
    <n v="76"/>
    <b v="1"/>
    <s v="music/electronic music"/>
    <x v="13"/>
    <x v="3"/>
    <x v="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062"/>
    <b v="0"/>
    <n v="103"/>
    <b v="1"/>
    <s v="photography/photobooks"/>
    <x v="3"/>
    <x v="1"/>
    <x v="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1063"/>
    <b v="0"/>
    <n v="17"/>
    <b v="0"/>
    <s v="music/indie rock"/>
    <x v="12"/>
    <x v="7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41"/>
    <b v="0"/>
    <n v="72"/>
    <b v="1"/>
    <s v="theater/plays"/>
    <x v="11"/>
    <x v="5"/>
    <x v="6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064"/>
    <b v="0"/>
    <n v="50"/>
    <b v="1"/>
    <s v="music/indie rock"/>
    <x v="12"/>
    <x v="3"/>
    <x v="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206"/>
    <b v="0"/>
    <n v="59"/>
    <b v="1"/>
    <s v="theater/plays"/>
    <x v="11"/>
    <x v="4"/>
    <x v="6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889"/>
    <b v="1"/>
    <n v="17"/>
    <b v="1"/>
    <s v="music/rock"/>
    <x v="15"/>
    <x v="2"/>
    <x v="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506"/>
    <b v="0"/>
    <n v="23"/>
    <b v="1"/>
    <s v="theater/plays"/>
    <x v="1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32"/>
    <b v="0"/>
    <n v="54"/>
    <b v="1"/>
    <s v="theater/plays"/>
    <x v="11"/>
    <x v="2"/>
    <x v="6"/>
  </r>
  <r>
    <n v="1689"/>
    <s v="Fly Away"/>
    <s v="Praising the Living God in the second half of life."/>
    <n v="2400"/>
    <n v="2400"/>
    <x v="3"/>
    <x v="0"/>
    <s v="USD"/>
    <n v="1489700230"/>
    <n v="1487111830"/>
    <x v="400"/>
    <b v="0"/>
    <n v="14"/>
    <b v="0"/>
    <s v="music/faith"/>
    <x v="14"/>
    <x v="5"/>
    <x v="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x v="46"/>
    <b v="0"/>
    <n v="14"/>
    <b v="1"/>
    <s v="theater/plays"/>
    <x v="11"/>
    <x v="1"/>
    <x v="6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1065"/>
    <b v="0"/>
    <n v="96"/>
    <b v="1"/>
    <s v="music/rock"/>
    <x v="15"/>
    <x v="3"/>
    <x v="7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066"/>
    <b v="0"/>
    <n v="15"/>
    <b v="0"/>
    <s v="music/faith"/>
    <x v="14"/>
    <x v="5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799"/>
    <b v="0"/>
    <n v="22"/>
    <b v="1"/>
    <s v="theater/plays"/>
    <x v="11"/>
    <x v="1"/>
    <x v="6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1067"/>
    <b v="0"/>
    <n v="41"/>
    <b v="1"/>
    <s v="film &amp; video/shorts"/>
    <x v="27"/>
    <x v="3"/>
    <x v="5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1068"/>
    <b v="0"/>
    <n v="26"/>
    <b v="1"/>
    <s v="film &amp; video/shorts"/>
    <x v="27"/>
    <x v="1"/>
    <x v="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670"/>
    <b v="0"/>
    <n v="23"/>
    <b v="1"/>
    <s v="film &amp; video/television"/>
    <x v="16"/>
    <x v="4"/>
    <x v="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1069"/>
    <b v="0"/>
    <n v="15"/>
    <b v="1"/>
    <s v="theater/spaces"/>
    <x v="9"/>
    <x v="2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121"/>
    <b v="0"/>
    <n v="39"/>
    <b v="0"/>
    <s v="theater/plays"/>
    <x v="11"/>
    <x v="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962"/>
    <b v="0"/>
    <n v="60"/>
    <b v="1"/>
    <s v="film &amp; video/shorts"/>
    <x v="27"/>
    <x v="1"/>
    <x v="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163"/>
    <b v="1"/>
    <n v="57"/>
    <b v="1"/>
    <s v="theater/plays"/>
    <x v="11"/>
    <x v="2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179"/>
    <b v="0"/>
    <n v="32"/>
    <b v="0"/>
    <s v="music/indie rock"/>
    <x v="12"/>
    <x v="2"/>
    <x v="7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1070"/>
    <b v="0"/>
    <n v="40"/>
    <b v="0"/>
    <s v="theater/musical"/>
    <x v="19"/>
    <x v="1"/>
    <x v="6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359"/>
    <b v="1"/>
    <n v="37"/>
    <b v="0"/>
    <s v="photography/photobooks"/>
    <x v="3"/>
    <x v="4"/>
    <x v="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1071"/>
    <b v="0"/>
    <n v="44"/>
    <b v="1"/>
    <s v="music/indie rock"/>
    <x v="12"/>
    <x v="3"/>
    <x v="7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304"/>
    <b v="0"/>
    <n v="21"/>
    <b v="1"/>
    <s v="theater/musical"/>
    <x v="19"/>
    <x v="2"/>
    <x v="6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1072"/>
    <b v="0"/>
    <n v="40"/>
    <b v="1"/>
    <s v="music/rock"/>
    <x v="15"/>
    <x v="3"/>
    <x v="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073"/>
    <b v="1"/>
    <n v="31"/>
    <b v="1"/>
    <s v="music/rock"/>
    <x v="15"/>
    <x v="6"/>
    <x v="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074"/>
    <b v="0"/>
    <n v="38"/>
    <b v="1"/>
    <s v="music/rock"/>
    <x v="15"/>
    <x v="3"/>
    <x v="7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852"/>
    <b v="0"/>
    <n v="28"/>
    <b v="0"/>
    <s v="photography/people"/>
    <x v="36"/>
    <x v="4"/>
    <x v="2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62"/>
    <b v="0"/>
    <n v="56"/>
    <b v="1"/>
    <s v="theater/musical"/>
    <x v="19"/>
    <x v="4"/>
    <x v="6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300"/>
    <b v="0"/>
    <n v="60"/>
    <b v="1"/>
    <s v="music/classical music"/>
    <x v="25"/>
    <x v="3"/>
    <x v="7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413"/>
    <b v="1"/>
    <n v="67"/>
    <b v="1"/>
    <s v="theater/plays"/>
    <x v="11"/>
    <x v="0"/>
    <x v="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9"/>
    <b v="0"/>
    <n v="20"/>
    <b v="1"/>
    <s v="film &amp; video/shorts"/>
    <x v="27"/>
    <x v="3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627"/>
    <b v="0"/>
    <n v="75"/>
    <b v="1"/>
    <s v="music/indie rock"/>
    <x v="12"/>
    <x v="0"/>
    <x v="7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55"/>
    <b v="0"/>
    <n v="29"/>
    <b v="1"/>
    <s v="theater/plays"/>
    <x v="11"/>
    <x v="1"/>
    <x v="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x v="350"/>
    <b v="0"/>
    <n v="114"/>
    <b v="0"/>
    <s v="technology/wearables"/>
    <x v="1"/>
    <x v="1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075"/>
    <b v="0"/>
    <n v="64"/>
    <b v="1"/>
    <s v="music/indie rock"/>
    <x v="12"/>
    <x v="0"/>
    <x v="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270"/>
    <b v="0"/>
    <n v="45"/>
    <b v="1"/>
    <s v="theater/plays"/>
    <x v="11"/>
    <x v="2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244"/>
    <b v="0"/>
    <n v="6"/>
    <b v="0"/>
    <s v="theater/plays"/>
    <x v="1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1076"/>
    <b v="1"/>
    <n v="29"/>
    <b v="1"/>
    <s v="theater/plays"/>
    <x v="11"/>
    <x v="3"/>
    <x v="6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1077"/>
    <b v="0"/>
    <n v="197"/>
    <b v="1"/>
    <s v="games/tabletop games"/>
    <x v="5"/>
    <x v="5"/>
    <x v="3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210"/>
    <b v="1"/>
    <n v="74"/>
    <b v="1"/>
    <s v="music/electronic music"/>
    <x v="13"/>
    <x v="4"/>
    <x v="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x v="803"/>
    <b v="0"/>
    <n v="14"/>
    <b v="0"/>
    <s v="technology/wearables"/>
    <x v="1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817"/>
    <b v="0"/>
    <n v="35"/>
    <b v="0"/>
    <s v="publishing/art books"/>
    <x v="32"/>
    <x v="2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51"/>
    <b v="0"/>
    <n v="40"/>
    <b v="0"/>
    <s v="theater/plays"/>
    <x v="11"/>
    <x v="2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1078"/>
    <b v="0"/>
    <n v="26"/>
    <b v="1"/>
    <s v="theater/plays"/>
    <x v="11"/>
    <x v="2"/>
    <x v="6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079"/>
    <b v="1"/>
    <n v="39"/>
    <b v="0"/>
    <s v="photography/photobooks"/>
    <x v="3"/>
    <x v="2"/>
    <x v="2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157"/>
    <b v="0"/>
    <n v="56"/>
    <b v="1"/>
    <s v="music/rock"/>
    <x v="15"/>
    <x v="2"/>
    <x v="7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102"/>
    <b v="0"/>
    <n v="62"/>
    <b v="1"/>
    <s v="technology/space exploration"/>
    <x v="4"/>
    <x v="1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234"/>
    <b v="0"/>
    <n v="64"/>
    <b v="1"/>
    <s v="film &amp; video/shorts"/>
    <x v="27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1080"/>
    <b v="0"/>
    <n v="44"/>
    <b v="1"/>
    <s v="music/indie rock"/>
    <x v="12"/>
    <x v="6"/>
    <x v="7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134"/>
    <b v="0"/>
    <n v="57"/>
    <b v="1"/>
    <s v="theater/plays"/>
    <x v="11"/>
    <x v="4"/>
    <x v="6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894"/>
    <b v="0"/>
    <n v="28"/>
    <b v="0"/>
    <s v="technology/wearables"/>
    <x v="1"/>
    <x v="1"/>
    <x v="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434"/>
    <b v="1"/>
    <n v="71"/>
    <b v="1"/>
    <s v="theater/plays"/>
    <x v="11"/>
    <x v="2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1081"/>
    <b v="0"/>
    <n v="32"/>
    <b v="1"/>
    <s v="film &amp; video/shorts"/>
    <x v="27"/>
    <x v="3"/>
    <x v="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1082"/>
    <b v="0"/>
    <n v="51"/>
    <b v="1"/>
    <s v="music/rock"/>
    <x v="15"/>
    <x v="6"/>
    <x v="7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1083"/>
    <b v="0"/>
    <n v="12"/>
    <b v="0"/>
    <s v="film &amp; video/drama"/>
    <x v="10"/>
    <x v="4"/>
    <x v="5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x v="687"/>
    <b v="0"/>
    <n v="43"/>
    <b v="1"/>
    <s v="music/indie rock"/>
    <x v="12"/>
    <x v="4"/>
    <x v="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386"/>
    <b v="0"/>
    <n v="35"/>
    <b v="1"/>
    <s v="music/rock"/>
    <x v="15"/>
    <x v="3"/>
    <x v="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x v="5"/>
    <b v="0"/>
    <n v="20"/>
    <b v="1"/>
    <s v="theater/plays"/>
    <x v="1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712"/>
    <b v="0"/>
    <n v="20"/>
    <b v="1"/>
    <s v="theater/plays"/>
    <x v="11"/>
    <x v="2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1038"/>
    <b v="0"/>
    <n v="15"/>
    <b v="1"/>
    <s v="theater/plays"/>
    <x v="11"/>
    <x v="1"/>
    <x v="6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084"/>
    <b v="0"/>
    <n v="83"/>
    <b v="1"/>
    <s v="music/pop"/>
    <x v="22"/>
    <x v="2"/>
    <x v="7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51"/>
    <b v="0"/>
    <n v="30"/>
    <b v="1"/>
    <s v="theater/plays"/>
    <x v="11"/>
    <x v="2"/>
    <x v="6"/>
  </r>
  <r>
    <n v="185"/>
    <s v="BLANK Short Movie"/>
    <s v="Love has no boundaries!"/>
    <n v="40000"/>
    <n v="2200"/>
    <x v="2"/>
    <x v="2"/>
    <s v="NOK"/>
    <n v="1471557139"/>
    <n v="1468965139"/>
    <x v="79"/>
    <b v="0"/>
    <n v="10"/>
    <b v="0"/>
    <s v="film &amp; video/drama"/>
    <x v="10"/>
    <x v="1"/>
    <x v="5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223"/>
    <b v="1"/>
    <n v="71"/>
    <b v="1"/>
    <s v="publishing/radio &amp; podcasts"/>
    <x v="2"/>
    <x v="2"/>
    <x v="1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541"/>
    <b v="0"/>
    <n v="16"/>
    <b v="0"/>
    <s v="music/faith"/>
    <x v="14"/>
    <x v="2"/>
    <x v="7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85"/>
    <b v="0"/>
    <n v="47"/>
    <b v="1"/>
    <s v="film &amp; video/shorts"/>
    <x v="27"/>
    <x v="6"/>
    <x v="5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269"/>
    <b v="0"/>
    <n v="42"/>
    <b v="1"/>
    <s v="theater/plays"/>
    <x v="11"/>
    <x v="1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x v="1086"/>
    <b v="0"/>
    <n v="50"/>
    <b v="1"/>
    <s v="music/electronic music"/>
    <x v="13"/>
    <x v="4"/>
    <x v="7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x v="582"/>
    <b v="0"/>
    <n v="11"/>
    <b v="1"/>
    <s v="theater/plays"/>
    <x v="11"/>
    <x v="4"/>
    <x v="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956"/>
    <b v="1"/>
    <n v="37"/>
    <b v="0"/>
    <s v="photography/photobooks"/>
    <x v="3"/>
    <x v="4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1087"/>
    <b v="1"/>
    <n v="55"/>
    <b v="1"/>
    <s v="theater/plays"/>
    <x v="11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700"/>
    <b v="0"/>
    <n v="61"/>
    <b v="1"/>
    <s v="music/electronic music"/>
    <x v="13"/>
    <x v="1"/>
    <x v="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088"/>
    <b v="0"/>
    <n v="34"/>
    <b v="1"/>
    <s v="photography/photobooks"/>
    <x v="3"/>
    <x v="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633"/>
    <b v="0"/>
    <n v="72"/>
    <b v="1"/>
    <s v="theater/plays"/>
    <x v="11"/>
    <x v="2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1089"/>
    <b v="0"/>
    <n v="47"/>
    <b v="1"/>
    <s v="theater/plays"/>
    <x v="11"/>
    <x v="4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195"/>
    <b v="0"/>
    <n v="30"/>
    <b v="1"/>
    <s v="theater/plays"/>
    <x v="11"/>
    <x v="1"/>
    <x v="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21"/>
    <b v="0"/>
    <n v="38"/>
    <b v="1"/>
    <s v="film &amp; video/television"/>
    <x v="16"/>
    <x v="4"/>
    <x v="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090"/>
    <b v="1"/>
    <n v="39"/>
    <b v="0"/>
    <s v="photography/photobooks"/>
    <x v="3"/>
    <x v="2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738"/>
    <b v="0"/>
    <n v="19"/>
    <b v="1"/>
    <s v="theater/plays"/>
    <x v="11"/>
    <x v="4"/>
    <x v="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57"/>
    <b v="0"/>
    <n v="58"/>
    <b v="1"/>
    <s v="music/indie rock"/>
    <x v="12"/>
    <x v="2"/>
    <x v="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796"/>
    <b v="0"/>
    <n v="29"/>
    <b v="0"/>
    <s v="games/video games"/>
    <x v="18"/>
    <x v="2"/>
    <x v="3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1091"/>
    <b v="0"/>
    <n v="24"/>
    <b v="1"/>
    <s v="theater/plays"/>
    <x v="11"/>
    <x v="4"/>
    <x v="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1092"/>
    <b v="0"/>
    <n v="54"/>
    <b v="1"/>
    <s v="music/rock"/>
    <x v="15"/>
    <x v="7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763"/>
    <b v="0"/>
    <n v="35"/>
    <b v="1"/>
    <s v="music/classical music"/>
    <x v="25"/>
    <x v="3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386"/>
    <b v="0"/>
    <n v="46"/>
    <b v="1"/>
    <s v="music/rock"/>
    <x v="15"/>
    <x v="3"/>
    <x v="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424"/>
    <b v="0"/>
    <n v="20"/>
    <b v="1"/>
    <s v="theater/plays"/>
    <x v="11"/>
    <x v="4"/>
    <x v="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1093"/>
    <b v="0"/>
    <n v="58"/>
    <b v="1"/>
    <s v="music/indie rock"/>
    <x v="12"/>
    <x v="3"/>
    <x v="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094"/>
    <b v="0"/>
    <n v="48"/>
    <b v="1"/>
    <s v="music/pop"/>
    <x v="22"/>
    <x v="3"/>
    <x v="7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875"/>
    <b v="0"/>
    <n v="67"/>
    <b v="1"/>
    <s v="theater/plays"/>
    <x v="11"/>
    <x v="2"/>
    <x v="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x v="685"/>
    <b v="0"/>
    <n v="17"/>
    <b v="1"/>
    <s v="technology/wearables"/>
    <x v="1"/>
    <x v="1"/>
    <x v="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1095"/>
    <b v="0"/>
    <n v="13"/>
    <b v="1"/>
    <s v="theater/plays"/>
    <x v="11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738"/>
    <b v="0"/>
    <n v="13"/>
    <b v="1"/>
    <s v="theater/plays"/>
    <x v="11"/>
    <x v="4"/>
    <x v="6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x v="1096"/>
    <b v="0"/>
    <n v="98"/>
    <b v="1"/>
    <s v="film &amp; video/television"/>
    <x v="16"/>
    <x v="4"/>
    <x v="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579"/>
    <b v="0"/>
    <n v="44"/>
    <b v="1"/>
    <s v="music/indie rock"/>
    <x v="12"/>
    <x v="0"/>
    <x v="7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x v="1097"/>
    <b v="0"/>
    <n v="13"/>
    <b v="0"/>
    <s v="film &amp; video/drama"/>
    <x v="10"/>
    <x v="2"/>
    <x v="5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1098"/>
    <b v="0"/>
    <n v="39"/>
    <b v="1"/>
    <s v="music/indie rock"/>
    <x v="12"/>
    <x v="6"/>
    <x v="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422"/>
    <b v="1"/>
    <n v="43"/>
    <b v="0"/>
    <s v="theater/plays"/>
    <x v="11"/>
    <x v="4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49"/>
    <b v="0"/>
    <n v="41"/>
    <b v="1"/>
    <s v="theater/plays"/>
    <x v="11"/>
    <x v="5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1099"/>
    <b v="0"/>
    <n v="27"/>
    <b v="1"/>
    <s v="theater/plays"/>
    <x v="11"/>
    <x v="1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100"/>
    <b v="0"/>
    <n v="16"/>
    <b v="0"/>
    <s v="photography/nature"/>
    <x v="38"/>
    <x v="2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x v="25"/>
    <b v="1"/>
    <n v="28"/>
    <b v="0"/>
    <s v="theater/plays"/>
    <x v="11"/>
    <x v="4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1101"/>
    <b v="0"/>
    <n v="99"/>
    <b v="0"/>
    <s v="games/video games"/>
    <x v="18"/>
    <x v="2"/>
    <x v="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102"/>
    <b v="1"/>
    <n v="22"/>
    <b v="1"/>
    <s v="music/rock"/>
    <x v="15"/>
    <x v="0"/>
    <x v="7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141"/>
    <b v="0"/>
    <n v="35"/>
    <b v="1"/>
    <s v="theater/plays"/>
    <x v="11"/>
    <x v="4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344"/>
    <b v="0"/>
    <n v="17"/>
    <b v="1"/>
    <s v="theater/plays"/>
    <x v="11"/>
    <x v="1"/>
    <x v="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1103"/>
    <b v="0"/>
    <n v="5"/>
    <b v="0"/>
    <s v="theater/spaces"/>
    <x v="9"/>
    <x v="4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837"/>
    <b v="1"/>
    <n v="74"/>
    <b v="1"/>
    <s v="theater/plays"/>
    <x v="11"/>
    <x v="2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781"/>
    <b v="0"/>
    <n v="34"/>
    <b v="1"/>
    <s v="theater/plays"/>
    <x v="11"/>
    <x v="4"/>
    <x v="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104"/>
    <b v="0"/>
    <n v="50"/>
    <b v="1"/>
    <s v="music/rock"/>
    <x v="15"/>
    <x v="0"/>
    <x v="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x v="846"/>
    <b v="1"/>
    <n v="23"/>
    <b v="0"/>
    <s v="technology/space exploration"/>
    <x v="4"/>
    <x v="2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1105"/>
    <b v="0"/>
    <n v="14"/>
    <b v="1"/>
    <s v="music/classical music"/>
    <x v="25"/>
    <x v="8"/>
    <x v="7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129"/>
    <b v="0"/>
    <n v="41"/>
    <b v="1"/>
    <s v="theater/plays"/>
    <x v="11"/>
    <x v="2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1106"/>
    <b v="0"/>
    <n v="39"/>
    <b v="1"/>
    <s v="theater/plays"/>
    <x v="11"/>
    <x v="2"/>
    <x v="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895"/>
    <b v="1"/>
    <n v="75"/>
    <b v="1"/>
    <s v="music/indie rock"/>
    <x v="12"/>
    <x v="3"/>
    <x v="7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1107"/>
    <b v="0"/>
    <n v="38"/>
    <b v="1"/>
    <s v="theater/plays"/>
    <x v="11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970"/>
    <b v="0"/>
    <n v="33"/>
    <b v="1"/>
    <s v="theater/plays"/>
    <x v="1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474"/>
    <b v="0"/>
    <n v="53"/>
    <b v="1"/>
    <s v="theater/plays"/>
    <x v="11"/>
    <x v="2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984"/>
    <b v="0"/>
    <n v="35"/>
    <b v="1"/>
    <s v="theater/plays"/>
    <x v="11"/>
    <x v="4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1108"/>
    <b v="0"/>
    <n v="33"/>
    <b v="0"/>
    <s v="publishing/children's books"/>
    <x v="39"/>
    <x v="2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1109"/>
    <b v="0"/>
    <n v="24"/>
    <b v="1"/>
    <s v="film &amp; video/shorts"/>
    <x v="27"/>
    <x v="0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540"/>
    <b v="1"/>
    <n v="45"/>
    <b v="1"/>
    <s v="music/rock"/>
    <x v="15"/>
    <x v="0"/>
    <x v="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636"/>
    <b v="0"/>
    <n v="39"/>
    <b v="1"/>
    <s v="theater/plays"/>
    <x v="11"/>
    <x v="4"/>
    <x v="6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820"/>
    <b v="0"/>
    <n v="49"/>
    <b v="1"/>
    <s v="publishing/nonfiction"/>
    <x v="17"/>
    <x v="3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813"/>
    <b v="0"/>
    <n v="38"/>
    <b v="1"/>
    <s v="theater/plays"/>
    <x v="11"/>
    <x v="4"/>
    <x v="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788"/>
    <b v="0"/>
    <n v="25"/>
    <b v="0"/>
    <s v="food/food trucks"/>
    <x v="29"/>
    <x v="2"/>
    <x v="4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x v="983"/>
    <b v="0"/>
    <n v="37"/>
    <b v="0"/>
    <s v="film &amp; video/science fiction"/>
    <x v="21"/>
    <x v="4"/>
    <x v="5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1110"/>
    <b v="0"/>
    <n v="39"/>
    <b v="0"/>
    <s v="theater/musical"/>
    <x v="19"/>
    <x v="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1111"/>
    <b v="0"/>
    <n v="41"/>
    <b v="1"/>
    <s v="music/indie rock"/>
    <x v="12"/>
    <x v="6"/>
    <x v="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1112"/>
    <b v="0"/>
    <n v="48"/>
    <b v="1"/>
    <s v="film &amp; video/documentary"/>
    <x v="8"/>
    <x v="2"/>
    <x v="5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687"/>
    <b v="0"/>
    <n v="46"/>
    <b v="1"/>
    <s v="theater/plays"/>
    <x v="11"/>
    <x v="4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1113"/>
    <b v="0"/>
    <n v="30"/>
    <b v="1"/>
    <s v="theater/plays"/>
    <x v="11"/>
    <x v="4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89"/>
    <b v="0"/>
    <n v="36"/>
    <b v="1"/>
    <s v="theater/plays"/>
    <x v="11"/>
    <x v="4"/>
    <x v="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1114"/>
    <b v="0"/>
    <n v="46"/>
    <b v="0"/>
    <s v="theater/musical"/>
    <x v="19"/>
    <x v="1"/>
    <x v="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1115"/>
    <b v="0"/>
    <n v="23"/>
    <b v="1"/>
    <s v="music/rock"/>
    <x v="15"/>
    <x v="3"/>
    <x v="7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116"/>
    <b v="0"/>
    <n v="29"/>
    <b v="1"/>
    <s v="theater/plays"/>
    <x v="11"/>
    <x v="4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1117"/>
    <b v="0"/>
    <n v="51"/>
    <b v="1"/>
    <s v="theater/plays"/>
    <x v="11"/>
    <x v="4"/>
    <x v="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108"/>
    <b v="1"/>
    <n v="52"/>
    <b v="0"/>
    <s v="technology/space exploration"/>
    <x v="4"/>
    <x v="5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308"/>
    <b v="0"/>
    <n v="45"/>
    <b v="1"/>
    <s v="music/rock"/>
    <x v="15"/>
    <x v="1"/>
    <x v="7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118"/>
    <b v="0"/>
    <n v="38"/>
    <b v="1"/>
    <s v="music/indie rock"/>
    <x v="12"/>
    <x v="3"/>
    <x v="7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246"/>
    <b v="0"/>
    <n v="59"/>
    <b v="1"/>
    <s v="theater/plays"/>
    <x v="11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1119"/>
    <b v="0"/>
    <n v="20"/>
    <b v="1"/>
    <s v="theater/plays"/>
    <x v="1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1120"/>
    <b v="0"/>
    <n v="28"/>
    <b v="1"/>
    <s v="theater/plays"/>
    <x v="11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1121"/>
    <b v="0"/>
    <n v="31"/>
    <b v="1"/>
    <s v="theater/plays"/>
    <x v="11"/>
    <x v="4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194"/>
    <b v="1"/>
    <n v="39"/>
    <b v="1"/>
    <s v="theater/plays"/>
    <x v="11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147"/>
    <b v="0"/>
    <n v="17"/>
    <b v="1"/>
    <s v="theater/plays"/>
    <x v="11"/>
    <x v="4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160"/>
    <b v="0"/>
    <n v="23"/>
    <b v="1"/>
    <s v="theater/plays"/>
    <x v="11"/>
    <x v="2"/>
    <x v="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925"/>
    <b v="0"/>
    <n v="34"/>
    <b v="1"/>
    <s v="music/rock"/>
    <x v="15"/>
    <x v="3"/>
    <x v="7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516"/>
    <b v="0"/>
    <n v="40"/>
    <b v="1"/>
    <s v="music/rock"/>
    <x v="15"/>
    <x v="2"/>
    <x v="7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1122"/>
    <b v="0"/>
    <n v="27"/>
    <b v="1"/>
    <s v="theater/musical"/>
    <x v="19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865"/>
    <b v="0"/>
    <n v="63"/>
    <b v="1"/>
    <s v="theater/plays"/>
    <x v="11"/>
    <x v="4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1123"/>
    <b v="0"/>
    <n v="22"/>
    <b v="1"/>
    <s v="film &amp; video/documentary"/>
    <x v="8"/>
    <x v="6"/>
    <x v="5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1124"/>
    <b v="0"/>
    <n v="26"/>
    <b v="0"/>
    <s v="theater/plays"/>
    <x v="11"/>
    <x v="4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408"/>
    <b v="0"/>
    <n v="19"/>
    <b v="1"/>
    <s v="theater/plays"/>
    <x v="11"/>
    <x v="1"/>
    <x v="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125"/>
    <b v="0"/>
    <n v="11"/>
    <b v="0"/>
    <s v="technology/wearables"/>
    <x v="1"/>
    <x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34"/>
    <b v="0"/>
    <n v="16"/>
    <b v="1"/>
    <s v="film &amp; video/television"/>
    <x v="16"/>
    <x v="2"/>
    <x v="5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504"/>
    <b v="0"/>
    <n v="28"/>
    <b v="1"/>
    <s v="theater/plays"/>
    <x v="11"/>
    <x v="4"/>
    <x v="6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126"/>
    <b v="1"/>
    <n v="52"/>
    <b v="1"/>
    <s v="music/rock"/>
    <x v="15"/>
    <x v="0"/>
    <x v="7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127"/>
    <b v="0"/>
    <n v="38"/>
    <b v="1"/>
    <s v="music/rock"/>
    <x v="15"/>
    <x v="2"/>
    <x v="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60"/>
    <b v="0"/>
    <n v="38"/>
    <b v="1"/>
    <s v="theater/plays"/>
    <x v="11"/>
    <x v="2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878"/>
    <b v="0"/>
    <n v="32"/>
    <b v="1"/>
    <s v="theater/plays"/>
    <x v="11"/>
    <x v="4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9"/>
    <b v="0"/>
    <n v="3"/>
    <b v="0"/>
    <s v="publishing/translations"/>
    <x v="31"/>
    <x v="4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128"/>
    <b v="0"/>
    <n v="31"/>
    <b v="1"/>
    <s v="theater/plays"/>
    <x v="11"/>
    <x v="1"/>
    <x v="6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129"/>
    <b v="0"/>
    <n v="38"/>
    <b v="1"/>
    <s v="music/rock"/>
    <x v="15"/>
    <x v="2"/>
    <x v="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1032"/>
    <b v="0"/>
    <n v="21"/>
    <b v="1"/>
    <s v="theater/plays"/>
    <x v="11"/>
    <x v="2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1130"/>
    <b v="0"/>
    <n v="39"/>
    <b v="1"/>
    <s v="theater/plays"/>
    <x v="1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636"/>
    <b v="0"/>
    <n v="56"/>
    <b v="1"/>
    <s v="theater/plays"/>
    <x v="11"/>
    <x v="4"/>
    <x v="6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131"/>
    <b v="0"/>
    <n v="20"/>
    <b v="1"/>
    <s v="music/pop"/>
    <x v="22"/>
    <x v="6"/>
    <x v="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811"/>
    <b v="0"/>
    <n v="22"/>
    <b v="1"/>
    <s v="music/indie rock"/>
    <x v="12"/>
    <x v="3"/>
    <x v="7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1132"/>
    <b v="0"/>
    <n v="21"/>
    <b v="1"/>
    <s v="theater/plays"/>
    <x v="11"/>
    <x v="4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826"/>
    <b v="0"/>
    <n v="33"/>
    <b v="1"/>
    <s v="theater/plays"/>
    <x v="1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1133"/>
    <b v="0"/>
    <n v="36"/>
    <b v="1"/>
    <s v="theater/plays"/>
    <x v="11"/>
    <x v="1"/>
    <x v="6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542"/>
    <b v="0"/>
    <n v="77"/>
    <b v="1"/>
    <s v="music/pop"/>
    <x v="22"/>
    <x v="1"/>
    <x v="7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134"/>
    <b v="0"/>
    <n v="32"/>
    <b v="1"/>
    <s v="music/rock"/>
    <x v="15"/>
    <x v="6"/>
    <x v="7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1135"/>
    <b v="0"/>
    <n v="33"/>
    <b v="1"/>
    <s v="theater/plays"/>
    <x v="11"/>
    <x v="4"/>
    <x v="6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188"/>
    <b v="0"/>
    <n v="38"/>
    <b v="1"/>
    <s v="music/indie rock"/>
    <x v="12"/>
    <x v="2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x v="894"/>
    <b v="0"/>
    <n v="4"/>
    <b v="0"/>
    <s v="food/food trucks"/>
    <x v="29"/>
    <x v="1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1136"/>
    <b v="0"/>
    <n v="44"/>
    <b v="1"/>
    <s v="publishing/nonfiction"/>
    <x v="17"/>
    <x v="2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254"/>
    <b v="0"/>
    <n v="30"/>
    <b v="1"/>
    <s v="theater/plays"/>
    <x v="11"/>
    <x v="4"/>
    <x v="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1137"/>
    <b v="0"/>
    <n v="14"/>
    <b v="1"/>
    <s v="theater/musical"/>
    <x v="19"/>
    <x v="4"/>
    <x v="6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89"/>
    <b v="0"/>
    <n v="25"/>
    <b v="1"/>
    <s v="film &amp; video/television"/>
    <x v="16"/>
    <x v="4"/>
    <x v="5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1138"/>
    <b v="0"/>
    <n v="17"/>
    <b v="1"/>
    <s v="theater/plays"/>
    <x v="1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1139"/>
    <b v="1"/>
    <n v="52"/>
    <b v="1"/>
    <s v="theater/plays"/>
    <x v="11"/>
    <x v="6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437"/>
    <b v="0"/>
    <n v="24"/>
    <b v="0"/>
    <s v="music/indie rock"/>
    <x v="12"/>
    <x v="1"/>
    <x v="7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942"/>
    <b v="1"/>
    <n v="35"/>
    <b v="1"/>
    <s v="theater/plays"/>
    <x v="11"/>
    <x v="4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140"/>
    <b v="0"/>
    <n v="30"/>
    <b v="1"/>
    <s v="music/rock"/>
    <x v="15"/>
    <x v="6"/>
    <x v="7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179"/>
    <b v="0"/>
    <n v="19"/>
    <b v="1"/>
    <s v="film &amp; video/television"/>
    <x v="16"/>
    <x v="2"/>
    <x v="5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1141"/>
    <b v="0"/>
    <n v="15"/>
    <b v="1"/>
    <s v="film &amp; video/television"/>
    <x v="16"/>
    <x v="2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1142"/>
    <b v="0"/>
    <n v="7"/>
    <b v="1"/>
    <s v="music/electronic music"/>
    <x v="13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334"/>
    <b v="0"/>
    <n v="47"/>
    <b v="1"/>
    <s v="music/indie rock"/>
    <x v="12"/>
    <x v="3"/>
    <x v="7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1132"/>
    <b v="0"/>
    <n v="8"/>
    <b v="1"/>
    <s v="music/indie rock"/>
    <x v="12"/>
    <x v="4"/>
    <x v="7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858"/>
    <b v="0"/>
    <n v="15"/>
    <b v="1"/>
    <s v="theater/plays"/>
    <x v="11"/>
    <x v="2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265"/>
    <b v="0"/>
    <n v="17"/>
    <b v="1"/>
    <s v="theater/plays"/>
    <x v="11"/>
    <x v="4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501"/>
    <b v="0"/>
    <n v="21"/>
    <b v="1"/>
    <s v="theater/plays"/>
    <x v="11"/>
    <x v="2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1143"/>
    <b v="0"/>
    <n v="31"/>
    <b v="1"/>
    <s v="theater/plays"/>
    <x v="11"/>
    <x v="4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831"/>
    <b v="0"/>
    <n v="29"/>
    <b v="1"/>
    <s v="theater/plays"/>
    <x v="11"/>
    <x v="1"/>
    <x v="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401"/>
    <b v="0"/>
    <n v="20"/>
    <b v="1"/>
    <s v="theater/musical"/>
    <x v="19"/>
    <x v="4"/>
    <x v="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059"/>
    <b v="0"/>
    <n v="23"/>
    <b v="1"/>
    <s v="music/rock"/>
    <x v="15"/>
    <x v="2"/>
    <x v="7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3"/>
    <b v="0"/>
    <n v="55"/>
    <b v="1"/>
    <s v="theater/musical"/>
    <x v="19"/>
    <x v="2"/>
    <x v="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83"/>
    <b v="0"/>
    <n v="73"/>
    <b v="1"/>
    <s v="music/electronic music"/>
    <x v="13"/>
    <x v="0"/>
    <x v="7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144"/>
    <b v="1"/>
    <n v="33"/>
    <b v="0"/>
    <s v="photography/photobooks"/>
    <x v="3"/>
    <x v="2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895"/>
    <b v="0"/>
    <n v="24"/>
    <b v="0"/>
    <s v="music/jazz"/>
    <x v="33"/>
    <x v="3"/>
    <x v="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x v="15"/>
    <b v="0"/>
    <n v="74"/>
    <b v="1"/>
    <s v="technology/space exploration"/>
    <x v="4"/>
    <x v="1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640"/>
    <b v="0"/>
    <n v="17"/>
    <b v="0"/>
    <s v="music/faith"/>
    <x v="14"/>
    <x v="4"/>
    <x v="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958"/>
    <b v="0"/>
    <n v="30"/>
    <b v="1"/>
    <s v="theater/plays"/>
    <x v="1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112"/>
    <b v="1"/>
    <n v="51"/>
    <b v="1"/>
    <s v="theater/plays"/>
    <x v="11"/>
    <x v="2"/>
    <x v="6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1145"/>
    <b v="0"/>
    <n v="32"/>
    <b v="1"/>
    <s v="music/rock"/>
    <x v="15"/>
    <x v="0"/>
    <x v="7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82"/>
    <b v="0"/>
    <n v="19"/>
    <b v="1"/>
    <s v="film &amp; video/television"/>
    <x v="16"/>
    <x v="2"/>
    <x v="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146"/>
    <b v="0"/>
    <n v="40"/>
    <b v="0"/>
    <s v="music/world music"/>
    <x v="37"/>
    <x v="2"/>
    <x v="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147"/>
    <b v="0"/>
    <n v="49"/>
    <b v="1"/>
    <s v="music/pop"/>
    <x v="22"/>
    <x v="3"/>
    <x v="7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704"/>
    <b v="0"/>
    <n v="37"/>
    <b v="1"/>
    <s v="theater/spaces"/>
    <x v="9"/>
    <x v="4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655"/>
    <b v="0"/>
    <n v="56"/>
    <b v="1"/>
    <s v="theater/plays"/>
    <x v="11"/>
    <x v="2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1148"/>
    <b v="0"/>
    <n v="42"/>
    <b v="1"/>
    <s v="music/indie rock"/>
    <x v="12"/>
    <x v="3"/>
    <x v="7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1149"/>
    <b v="0"/>
    <n v="26"/>
    <b v="0"/>
    <s v="film &amp; video/animation"/>
    <x v="23"/>
    <x v="8"/>
    <x v="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313"/>
    <b v="0"/>
    <n v="5"/>
    <b v="0"/>
    <s v="theater/plays"/>
    <x v="11"/>
    <x v="1"/>
    <x v="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819"/>
    <b v="1"/>
    <n v="29"/>
    <b v="0"/>
    <s v="technology/makerspaces"/>
    <x v="24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x v="275"/>
    <b v="0"/>
    <n v="23"/>
    <b v="0"/>
    <s v="technology/wearables"/>
    <x v="1"/>
    <x v="4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1150"/>
    <b v="1"/>
    <n v="53"/>
    <b v="1"/>
    <s v="technology/space exploration"/>
    <x v="4"/>
    <x v="4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1064"/>
    <b v="1"/>
    <n v="50"/>
    <b v="1"/>
    <s v="music/indie rock"/>
    <x v="12"/>
    <x v="3"/>
    <x v="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097"/>
    <b v="1"/>
    <n v="19"/>
    <b v="0"/>
    <s v="photography/photobooks"/>
    <x v="3"/>
    <x v="2"/>
    <x v="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151"/>
    <b v="1"/>
    <n v="81"/>
    <b v="1"/>
    <s v="publishing/radio &amp; podcasts"/>
    <x v="2"/>
    <x v="3"/>
    <x v="1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18"/>
    <b v="0"/>
    <n v="11"/>
    <b v="0"/>
    <s v="film &amp; video/animation"/>
    <x v="23"/>
    <x v="4"/>
    <x v="5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152"/>
    <b v="0"/>
    <n v="52"/>
    <b v="1"/>
    <s v="theater/plays"/>
    <x v="11"/>
    <x v="1"/>
    <x v="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479"/>
    <b v="0"/>
    <n v="50"/>
    <b v="1"/>
    <s v="technology/space exploration"/>
    <x v="4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378"/>
    <b v="0"/>
    <n v="93"/>
    <b v="1"/>
    <s v="theater/plays"/>
    <x v="11"/>
    <x v="4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096"/>
    <b v="0"/>
    <n v="52"/>
    <b v="1"/>
    <s v="theater/plays"/>
    <x v="11"/>
    <x v="4"/>
    <x v="6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524"/>
    <b v="0"/>
    <n v="6"/>
    <b v="0"/>
    <s v="film &amp; video/science fiction"/>
    <x v="21"/>
    <x v="1"/>
    <x v="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511"/>
    <b v="0"/>
    <n v="41"/>
    <b v="1"/>
    <s v="theater/spaces"/>
    <x v="9"/>
    <x v="4"/>
    <x v="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59"/>
    <b v="0"/>
    <n v="12"/>
    <b v="0"/>
    <s v="technology/wearables"/>
    <x v="1"/>
    <x v="1"/>
    <x v="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988"/>
    <b v="0"/>
    <n v="31"/>
    <b v="0"/>
    <s v="theater/plays"/>
    <x v="11"/>
    <x v="4"/>
    <x v="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1153"/>
    <b v="0"/>
    <n v="14"/>
    <b v="1"/>
    <s v="music/rock"/>
    <x v="15"/>
    <x v="0"/>
    <x v="7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36"/>
    <b v="0"/>
    <n v="23"/>
    <b v="1"/>
    <s v="theater/plays"/>
    <x v="1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446"/>
    <b v="0"/>
    <n v="45"/>
    <b v="1"/>
    <s v="theater/plays"/>
    <x v="11"/>
    <x v="2"/>
    <x v="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950"/>
    <b v="0"/>
    <n v="30"/>
    <b v="1"/>
    <s v="music/rock"/>
    <x v="15"/>
    <x v="3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1154"/>
    <b v="1"/>
    <n v="41"/>
    <b v="1"/>
    <s v="technology/hardware"/>
    <x v="0"/>
    <x v="6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76"/>
    <b v="0"/>
    <n v="27"/>
    <b v="1"/>
    <s v="theater/plays"/>
    <x v="11"/>
    <x v="4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521"/>
    <b v="0"/>
    <n v="25"/>
    <b v="1"/>
    <s v="theater/plays"/>
    <x v="11"/>
    <x v="2"/>
    <x v="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1155"/>
    <b v="0"/>
    <n v="21"/>
    <b v="0"/>
    <s v="film &amp; video/animation"/>
    <x v="23"/>
    <x v="3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677"/>
    <b v="1"/>
    <n v="30"/>
    <b v="1"/>
    <s v="theater/plays"/>
    <x v="11"/>
    <x v="4"/>
    <x v="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432"/>
    <b v="0"/>
    <n v="13"/>
    <b v="0"/>
    <s v="theater/spaces"/>
    <x v="9"/>
    <x v="2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753"/>
    <b v="0"/>
    <n v="26"/>
    <b v="1"/>
    <s v="theater/plays"/>
    <x v="11"/>
    <x v="4"/>
    <x v="6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483"/>
    <b v="0"/>
    <n v="19"/>
    <b v="0"/>
    <s v="food/food trucks"/>
    <x v="29"/>
    <x v="5"/>
    <x v="4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156"/>
    <b v="0"/>
    <n v="98"/>
    <b v="0"/>
    <s v="games/video games"/>
    <x v="18"/>
    <x v="2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412"/>
    <b v="0"/>
    <n v="13"/>
    <b v="1"/>
    <s v="theater/plays"/>
    <x v="11"/>
    <x v="2"/>
    <x v="6"/>
  </r>
  <r>
    <n v="1473"/>
    <s v="ONE LOVES ONLY FORM"/>
    <s v="Public Radio Project"/>
    <n v="1500"/>
    <n v="1807.74"/>
    <x v="0"/>
    <x v="0"/>
    <s v="USD"/>
    <n v="1330644639"/>
    <n v="1328052639"/>
    <x v="531"/>
    <b v="1"/>
    <n v="47"/>
    <b v="1"/>
    <s v="publishing/radio &amp; podcasts"/>
    <x v="2"/>
    <x v="3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1110"/>
    <b v="1"/>
    <n v="12"/>
    <b v="1"/>
    <s v="theater/plays"/>
    <x v="11"/>
    <x v="4"/>
    <x v="6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157"/>
    <b v="0"/>
    <n v="22"/>
    <b v="0"/>
    <s v="games/video games"/>
    <x v="18"/>
    <x v="2"/>
    <x v="3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14"/>
    <b v="0"/>
    <n v="6"/>
    <b v="0"/>
    <s v="theater/musical"/>
    <x v="19"/>
    <x v="4"/>
    <x v="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212"/>
    <b v="0"/>
    <n v="19"/>
    <b v="1"/>
    <s v="music/rock"/>
    <x v="15"/>
    <x v="3"/>
    <x v="7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126"/>
    <b v="0"/>
    <n v="31"/>
    <b v="1"/>
    <s v="theater/plays"/>
    <x v="11"/>
    <x v="2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283"/>
    <b v="0"/>
    <n v="37"/>
    <b v="1"/>
    <s v="theater/plays"/>
    <x v="11"/>
    <x v="2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121"/>
    <b v="0"/>
    <n v="20"/>
    <b v="0"/>
    <s v="theater/plays"/>
    <x v="11"/>
    <x v="4"/>
    <x v="6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x v="600"/>
    <b v="0"/>
    <n v="15"/>
    <b v="0"/>
    <s v="film &amp; video/science fiction"/>
    <x v="21"/>
    <x v="2"/>
    <x v="5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158"/>
    <b v="1"/>
    <n v="41"/>
    <b v="1"/>
    <s v="music/rock"/>
    <x v="15"/>
    <x v="2"/>
    <x v="7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410"/>
    <b v="0"/>
    <n v="13"/>
    <b v="0"/>
    <s v="theater/plays"/>
    <x v="11"/>
    <x v="4"/>
    <x v="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376"/>
    <b v="0"/>
    <n v="30"/>
    <b v="0"/>
    <s v="technology/wearables"/>
    <x v="1"/>
    <x v="1"/>
    <x v="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1159"/>
    <b v="1"/>
    <n v="50"/>
    <b v="1"/>
    <s v="technology/space exploration"/>
    <x v="4"/>
    <x v="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293"/>
    <b v="0"/>
    <n v="49"/>
    <b v="1"/>
    <s v="music/pop"/>
    <x v="22"/>
    <x v="2"/>
    <x v="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160"/>
    <b v="0"/>
    <n v="4"/>
    <b v="1"/>
    <s v="music/rock"/>
    <x v="15"/>
    <x v="6"/>
    <x v="7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4"/>
    <b v="0"/>
    <n v="35"/>
    <b v="1"/>
    <s v="music/indie rock"/>
    <x v="12"/>
    <x v="4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161"/>
    <b v="0"/>
    <n v="7"/>
    <b v="0"/>
    <s v="music/faith"/>
    <x v="14"/>
    <x v="5"/>
    <x v="7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x v="253"/>
    <b v="0"/>
    <n v="33"/>
    <b v="0"/>
    <s v="food/restaurants"/>
    <x v="40"/>
    <x v="4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632"/>
    <b v="0"/>
    <n v="26"/>
    <b v="1"/>
    <s v="theater/plays"/>
    <x v="11"/>
    <x v="1"/>
    <x v="6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1162"/>
    <b v="0"/>
    <n v="31"/>
    <b v="0"/>
    <s v="theater/musical"/>
    <x v="19"/>
    <x v="1"/>
    <x v="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580"/>
    <b v="0"/>
    <n v="27"/>
    <b v="0"/>
    <s v="theater/spaces"/>
    <x v="9"/>
    <x v="4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197"/>
    <b v="0"/>
    <n v="24"/>
    <b v="1"/>
    <s v="music/electronic music"/>
    <x v="13"/>
    <x v="2"/>
    <x v="7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1163"/>
    <b v="0"/>
    <n v="49"/>
    <b v="0"/>
    <s v="publishing/children's books"/>
    <x v="39"/>
    <x v="3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1164"/>
    <b v="0"/>
    <n v="26"/>
    <b v="1"/>
    <s v="music/rock"/>
    <x v="15"/>
    <x v="1"/>
    <x v="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42"/>
    <b v="0"/>
    <n v="15"/>
    <b v="0"/>
    <s v="technology/wearables"/>
    <x v="1"/>
    <x v="1"/>
    <x v="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846"/>
    <b v="0"/>
    <n v="38"/>
    <b v="0"/>
    <s v="theater/plays"/>
    <x v="11"/>
    <x v="2"/>
    <x v="6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981"/>
    <b v="0"/>
    <n v="8"/>
    <b v="0"/>
    <s v="theater/spaces"/>
    <x v="9"/>
    <x v="5"/>
    <x v="6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1165"/>
    <b v="0"/>
    <n v="76"/>
    <b v="1"/>
    <s v="music/metal"/>
    <x v="20"/>
    <x v="4"/>
    <x v="7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1166"/>
    <b v="0"/>
    <n v="34"/>
    <b v="1"/>
    <s v="film &amp; video/shorts"/>
    <x v="27"/>
    <x v="7"/>
    <x v="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263"/>
    <b v="0"/>
    <n v="42"/>
    <b v="0"/>
    <s v="theater/spaces"/>
    <x v="9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982"/>
    <b v="0"/>
    <n v="23"/>
    <b v="1"/>
    <s v="theater/plays"/>
    <x v="11"/>
    <x v="4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507"/>
    <b v="0"/>
    <n v="8"/>
    <b v="0"/>
    <s v="photography/photobooks"/>
    <x v="3"/>
    <x v="4"/>
    <x v="2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x v="154"/>
    <b v="0"/>
    <n v="28"/>
    <b v="1"/>
    <s v="technology/makerspaces"/>
    <x v="24"/>
    <x v="4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630"/>
    <b v="0"/>
    <n v="41"/>
    <b v="0"/>
    <s v="technology/wearables"/>
    <x v="1"/>
    <x v="4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40"/>
    <b v="0"/>
    <n v="45"/>
    <b v="1"/>
    <s v="theater/plays"/>
    <x v="11"/>
    <x v="2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642"/>
    <b v="0"/>
    <n v="26"/>
    <b v="1"/>
    <s v="film &amp; video/shorts"/>
    <x v="27"/>
    <x v="0"/>
    <x v="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21"/>
    <b v="0"/>
    <n v="20"/>
    <b v="0"/>
    <s v="food/food trucks"/>
    <x v="29"/>
    <x v="2"/>
    <x v="4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1167"/>
    <b v="1"/>
    <n v="9"/>
    <b v="0"/>
    <s v="theater/plays"/>
    <x v="11"/>
    <x v="4"/>
    <x v="6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x v="1167"/>
    <b v="1"/>
    <n v="18"/>
    <b v="0"/>
    <s v="photography/photobooks"/>
    <x v="3"/>
    <x v="4"/>
    <x v="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168"/>
    <b v="0"/>
    <n v="38"/>
    <b v="0"/>
    <s v="music/world music"/>
    <x v="37"/>
    <x v="6"/>
    <x v="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x v="127"/>
    <b v="0"/>
    <n v="42"/>
    <b v="1"/>
    <s v="theater/plays"/>
    <x v="11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1169"/>
    <b v="0"/>
    <n v="49"/>
    <b v="1"/>
    <s v="theater/plays"/>
    <x v="11"/>
    <x v="1"/>
    <x v="6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221"/>
    <b v="0"/>
    <n v="48"/>
    <b v="1"/>
    <s v="technology/wearables"/>
    <x v="1"/>
    <x v="2"/>
    <x v="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1170"/>
    <b v="0"/>
    <n v="58"/>
    <b v="1"/>
    <s v="theater/plays"/>
    <x v="11"/>
    <x v="4"/>
    <x v="6"/>
  </r>
  <r>
    <n v="989"/>
    <s v="Power Rope"/>
    <s v="The most useful phone charger you will ever buy"/>
    <n v="10000"/>
    <n v="1677"/>
    <x v="2"/>
    <x v="0"/>
    <s v="USD"/>
    <n v="1475101495"/>
    <n v="1472509495"/>
    <x v="682"/>
    <b v="0"/>
    <n v="32"/>
    <b v="0"/>
    <s v="technology/wearables"/>
    <x v="1"/>
    <x v="1"/>
    <x v="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599"/>
    <b v="1"/>
    <n v="43"/>
    <b v="1"/>
    <s v="photography/photobooks"/>
    <x v="3"/>
    <x v="2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533"/>
    <b v="0"/>
    <n v="37"/>
    <b v="1"/>
    <s v="theater/plays"/>
    <x v="1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x v="368"/>
    <b v="0"/>
    <n v="35"/>
    <b v="1"/>
    <s v="theater/plays"/>
    <x v="11"/>
    <x v="1"/>
    <x v="6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1171"/>
    <b v="0"/>
    <n v="28"/>
    <b v="1"/>
    <s v="film &amp; video/television"/>
    <x v="16"/>
    <x v="4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1172"/>
    <b v="0"/>
    <n v="38"/>
    <b v="1"/>
    <s v="music/indie rock"/>
    <x v="12"/>
    <x v="6"/>
    <x v="7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416"/>
    <b v="1"/>
    <n v="20"/>
    <b v="1"/>
    <s v="theater/plays"/>
    <x v="11"/>
    <x v="4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1114"/>
    <b v="0"/>
    <n v="30"/>
    <b v="1"/>
    <s v="theater/plays"/>
    <x v="11"/>
    <x v="1"/>
    <x v="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9"/>
    <b v="0"/>
    <n v="18"/>
    <b v="1"/>
    <s v="technology/makerspaces"/>
    <x v="24"/>
    <x v="1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538"/>
    <b v="0"/>
    <n v="52"/>
    <b v="0"/>
    <s v="publishing/fiction"/>
    <x v="35"/>
    <x v="0"/>
    <x v="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5"/>
    <b v="0"/>
    <n v="36"/>
    <b v="0"/>
    <s v="publishing/children's books"/>
    <x v="39"/>
    <x v="4"/>
    <x v="1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6"/>
    <b v="0"/>
    <n v="52"/>
    <b v="1"/>
    <s v="music/indie rock"/>
    <x v="12"/>
    <x v="0"/>
    <x v="7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528"/>
    <b v="0"/>
    <n v="41"/>
    <b v="1"/>
    <s v="film &amp; video/shorts"/>
    <x v="27"/>
    <x v="2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565"/>
    <b v="0"/>
    <n v="33"/>
    <b v="1"/>
    <s v="theater/plays"/>
    <x v="11"/>
    <x v="2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753"/>
    <b v="0"/>
    <n v="18"/>
    <b v="1"/>
    <s v="theater/plays"/>
    <x v="11"/>
    <x v="4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9"/>
    <b v="0"/>
    <n v="69"/>
    <b v="1"/>
    <s v="theater/plays"/>
    <x v="11"/>
    <x v="1"/>
    <x v="6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495"/>
    <b v="1"/>
    <n v="15"/>
    <b v="0"/>
    <s v="photography/photobooks"/>
    <x v="3"/>
    <x v="4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965"/>
    <b v="0"/>
    <n v="39"/>
    <b v="1"/>
    <s v="theater/plays"/>
    <x v="11"/>
    <x v="4"/>
    <x v="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198"/>
    <b v="0"/>
    <n v="56"/>
    <b v="0"/>
    <s v="games/video games"/>
    <x v="18"/>
    <x v="1"/>
    <x v="3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993"/>
    <b v="0"/>
    <n v="20"/>
    <b v="1"/>
    <s v="theater/plays"/>
    <x v="11"/>
    <x v="4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x v="670"/>
    <b v="0"/>
    <n v="17"/>
    <b v="1"/>
    <s v="theater/plays"/>
    <x v="11"/>
    <x v="4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1045"/>
    <b v="0"/>
    <n v="31"/>
    <b v="1"/>
    <s v="theater/plays"/>
    <x v="11"/>
    <x v="4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1173"/>
    <b v="0"/>
    <n v="18"/>
    <b v="1"/>
    <s v="theater/plays"/>
    <x v="1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121"/>
    <b v="0"/>
    <n v="64"/>
    <b v="1"/>
    <s v="theater/plays"/>
    <x v="11"/>
    <x v="4"/>
    <x v="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1174"/>
    <b v="0"/>
    <n v="37"/>
    <b v="1"/>
    <s v="music/classical music"/>
    <x v="25"/>
    <x v="0"/>
    <x v="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1137"/>
    <b v="0"/>
    <n v="21"/>
    <b v="1"/>
    <s v="music/rock"/>
    <x v="15"/>
    <x v="4"/>
    <x v="7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1175"/>
    <b v="0"/>
    <n v="25"/>
    <b v="1"/>
    <s v="music/rock"/>
    <x v="15"/>
    <x v="0"/>
    <x v="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1176"/>
    <b v="0"/>
    <n v="28"/>
    <b v="1"/>
    <s v="theater/plays"/>
    <x v="11"/>
    <x v="1"/>
    <x v="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524"/>
    <b v="0"/>
    <n v="8"/>
    <b v="0"/>
    <s v="theater/spaces"/>
    <x v="9"/>
    <x v="1"/>
    <x v="6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400"/>
    <b v="0"/>
    <n v="20"/>
    <b v="1"/>
    <s v="theater/spaces"/>
    <x v="9"/>
    <x v="5"/>
    <x v="6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175"/>
    <b v="0"/>
    <n v="41"/>
    <b v="1"/>
    <s v="publishing/nonfiction"/>
    <x v="17"/>
    <x v="2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507"/>
    <b v="0"/>
    <n v="69"/>
    <b v="1"/>
    <s v="theater/plays"/>
    <x v="11"/>
    <x v="4"/>
    <x v="6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1177"/>
    <b v="0"/>
    <n v="39"/>
    <b v="1"/>
    <s v="film &amp; video/shorts"/>
    <x v="27"/>
    <x v="0"/>
    <x v="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819"/>
    <b v="0"/>
    <n v="44"/>
    <b v="1"/>
    <s v="theater/plays"/>
    <x v="11"/>
    <x v="2"/>
    <x v="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x v="845"/>
    <b v="0"/>
    <n v="12"/>
    <b v="0"/>
    <s v="photography/places"/>
    <x v="34"/>
    <x v="1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x v="734"/>
    <b v="0"/>
    <n v="32"/>
    <b v="0"/>
    <s v="theater/plays"/>
    <x v="11"/>
    <x v="4"/>
    <x v="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178"/>
    <b v="0"/>
    <n v="27"/>
    <b v="1"/>
    <s v="music/rock"/>
    <x v="15"/>
    <x v="0"/>
    <x v="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179"/>
    <b v="0"/>
    <n v="7"/>
    <b v="0"/>
    <s v="publishing/translations"/>
    <x v="31"/>
    <x v="2"/>
    <x v="1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1180"/>
    <b v="0"/>
    <n v="28"/>
    <b v="0"/>
    <s v="music/jazz"/>
    <x v="33"/>
    <x v="3"/>
    <x v="7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727"/>
    <b v="0"/>
    <n v="27"/>
    <b v="1"/>
    <s v="music/rock"/>
    <x v="15"/>
    <x v="3"/>
    <x v="7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195"/>
    <b v="0"/>
    <n v="44"/>
    <b v="1"/>
    <s v="theater/plays"/>
    <x v="11"/>
    <x v="1"/>
    <x v="6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1181"/>
    <b v="0"/>
    <n v="18"/>
    <b v="0"/>
    <s v="film &amp; video/drama"/>
    <x v="10"/>
    <x v="2"/>
    <x v="5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1182"/>
    <b v="0"/>
    <n v="7"/>
    <b v="0"/>
    <s v="technology/web"/>
    <x v="26"/>
    <x v="4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x v="1183"/>
    <b v="0"/>
    <n v="46"/>
    <b v="0"/>
    <s v="theater/spaces"/>
    <x v="9"/>
    <x v="5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x v="265"/>
    <b v="0"/>
    <n v="29"/>
    <b v="1"/>
    <s v="theater/plays"/>
    <x v="11"/>
    <x v="4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1081"/>
    <b v="0"/>
    <n v="26"/>
    <b v="1"/>
    <s v="film &amp; video/shorts"/>
    <x v="27"/>
    <x v="3"/>
    <x v="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1184"/>
    <b v="0"/>
    <n v="28"/>
    <b v="1"/>
    <s v="theater/plays"/>
    <x v="11"/>
    <x v="2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x v="33"/>
    <b v="0"/>
    <n v="18"/>
    <b v="1"/>
    <s v="theater/plays"/>
    <x v="11"/>
    <x v="1"/>
    <x v="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56"/>
    <b v="0"/>
    <n v="64"/>
    <b v="1"/>
    <s v="publishing/nonfiction"/>
    <x v="17"/>
    <x v="1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1185"/>
    <b v="0"/>
    <n v="29"/>
    <b v="1"/>
    <s v="music/rock"/>
    <x v="15"/>
    <x v="8"/>
    <x v="7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500"/>
    <b v="1"/>
    <n v="17"/>
    <b v="1"/>
    <s v="technology/hardware"/>
    <x v="0"/>
    <x v="7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959"/>
    <b v="0"/>
    <n v="45"/>
    <b v="1"/>
    <s v="theater/plays"/>
    <x v="11"/>
    <x v="4"/>
    <x v="6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1186"/>
    <b v="0"/>
    <n v="61"/>
    <b v="0"/>
    <s v="food/small batch"/>
    <x v="7"/>
    <x v="5"/>
    <x v="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680"/>
    <b v="0"/>
    <n v="20"/>
    <b v="1"/>
    <s v="music/rock"/>
    <x v="15"/>
    <x v="0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1187"/>
    <b v="0"/>
    <n v="25"/>
    <b v="1"/>
    <s v="music/indie rock"/>
    <x v="12"/>
    <x v="6"/>
    <x v="7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x v="318"/>
    <b v="0"/>
    <n v="2"/>
    <b v="0"/>
    <s v="theater/spaces"/>
    <x v="9"/>
    <x v="1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515"/>
    <b v="0"/>
    <n v="23"/>
    <b v="1"/>
    <s v="publishing/nonfiction"/>
    <x v="17"/>
    <x v="2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403"/>
    <b v="0"/>
    <n v="24"/>
    <b v="1"/>
    <s v="theater/musical"/>
    <x v="19"/>
    <x v="1"/>
    <x v="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862"/>
    <b v="0"/>
    <n v="14"/>
    <b v="0"/>
    <s v="technology/wearables"/>
    <x v="1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139"/>
    <b v="0"/>
    <n v="32"/>
    <b v="1"/>
    <s v="games/tabletop games"/>
    <x v="5"/>
    <x v="4"/>
    <x v="3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1074"/>
    <b v="0"/>
    <n v="23"/>
    <b v="1"/>
    <s v="music/indie rock"/>
    <x v="12"/>
    <x v="3"/>
    <x v="7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1002"/>
    <b v="0"/>
    <n v="22"/>
    <b v="1"/>
    <s v="theater/plays"/>
    <x v="11"/>
    <x v="2"/>
    <x v="6"/>
  </r>
  <r>
    <n v="3758"/>
    <s v="Luigi's Ladies"/>
    <s v="LUIGI'S LADIES: an original one-woman musical comedy"/>
    <n v="1500"/>
    <n v="1535"/>
    <x v="0"/>
    <x v="0"/>
    <s v="USD"/>
    <n v="1400475600"/>
    <n v="1397819938"/>
    <x v="910"/>
    <b v="0"/>
    <n v="26"/>
    <b v="1"/>
    <s v="theater/musical"/>
    <x v="19"/>
    <x v="2"/>
    <x v="6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65"/>
    <b v="0"/>
    <n v="22"/>
    <b v="1"/>
    <s v="film &amp; video/documentary"/>
    <x v="8"/>
    <x v="3"/>
    <x v="5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1053"/>
    <b v="0"/>
    <n v="14"/>
    <b v="1"/>
    <s v="theater/plays"/>
    <x v="11"/>
    <x v="1"/>
    <x v="6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28"/>
    <b v="1"/>
    <n v="24"/>
    <b v="0"/>
    <s v="photography/photobooks"/>
    <x v="3"/>
    <x v="4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633"/>
    <b v="0"/>
    <n v="37"/>
    <b v="1"/>
    <s v="theater/plays"/>
    <x v="11"/>
    <x v="2"/>
    <x v="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1188"/>
    <b v="0"/>
    <n v="18"/>
    <b v="0"/>
    <s v="technology/wearables"/>
    <x v="1"/>
    <x v="2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758"/>
    <b v="0"/>
    <n v="25"/>
    <b v="1"/>
    <s v="theater/plays"/>
    <x v="11"/>
    <x v="2"/>
    <x v="6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50"/>
    <b v="0"/>
    <n v="14"/>
    <b v="0"/>
    <s v="publishing/translations"/>
    <x v="31"/>
    <x v="1"/>
    <x v="1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x v="156"/>
    <b v="0"/>
    <n v="10"/>
    <b v="1"/>
    <s v="theater/plays"/>
    <x v="11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189"/>
    <b v="0"/>
    <n v="20"/>
    <b v="1"/>
    <s v="music/rock"/>
    <x v="15"/>
    <x v="6"/>
    <x v="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721"/>
    <b v="0"/>
    <n v="27"/>
    <b v="1"/>
    <s v="theater/plays"/>
    <x v="11"/>
    <x v="1"/>
    <x v="6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x v="1017"/>
    <b v="0"/>
    <n v="30"/>
    <b v="0"/>
    <s v="music/jazz"/>
    <x v="33"/>
    <x v="2"/>
    <x v="7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824"/>
    <b v="0"/>
    <n v="19"/>
    <b v="1"/>
    <s v="theater/plays"/>
    <x v="11"/>
    <x v="2"/>
    <x v="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1190"/>
    <b v="0"/>
    <n v="39"/>
    <b v="1"/>
    <s v="music/indie rock"/>
    <x v="12"/>
    <x v="3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1191"/>
    <b v="1"/>
    <n v="7"/>
    <b v="1"/>
    <s v="film &amp; video/documentary"/>
    <x v="8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192"/>
    <b v="0"/>
    <n v="36"/>
    <b v="1"/>
    <s v="film &amp; video/television"/>
    <x v="16"/>
    <x v="2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511"/>
    <b v="0"/>
    <n v="42"/>
    <b v="1"/>
    <s v="theater/plays"/>
    <x v="11"/>
    <x v="4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441"/>
    <b v="0"/>
    <n v="20"/>
    <b v="1"/>
    <s v="theater/plays"/>
    <x v="11"/>
    <x v="2"/>
    <x v="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409"/>
    <b v="0"/>
    <n v="31"/>
    <b v="1"/>
    <s v="music/rock"/>
    <x v="15"/>
    <x v="5"/>
    <x v="7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169"/>
    <b v="0"/>
    <n v="50"/>
    <b v="0"/>
    <s v="theater/spaces"/>
    <x v="9"/>
    <x v="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1193"/>
    <b v="0"/>
    <n v="21"/>
    <b v="1"/>
    <s v="film &amp; video/shorts"/>
    <x v="27"/>
    <x v="6"/>
    <x v="5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1000"/>
    <b v="0"/>
    <n v="39"/>
    <b v="1"/>
    <s v="theater/plays"/>
    <x v="11"/>
    <x v="4"/>
    <x v="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1071"/>
    <b v="0"/>
    <n v="34"/>
    <b v="1"/>
    <s v="music/rock"/>
    <x v="15"/>
    <x v="3"/>
    <x v="7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194"/>
    <b v="0"/>
    <n v="32"/>
    <b v="1"/>
    <s v="music/rock"/>
    <x v="15"/>
    <x v="6"/>
    <x v="7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1195"/>
    <b v="0"/>
    <n v="14"/>
    <b v="1"/>
    <s v="music/rock"/>
    <x v="15"/>
    <x v="0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763"/>
    <b v="0"/>
    <n v="38"/>
    <b v="1"/>
    <s v="music/indie rock"/>
    <x v="12"/>
    <x v="3"/>
    <x v="7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831"/>
    <b v="0"/>
    <n v="37"/>
    <b v="1"/>
    <s v="theater/plays"/>
    <x v="11"/>
    <x v="1"/>
    <x v="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793"/>
    <b v="0"/>
    <n v="10"/>
    <b v="0"/>
    <s v="theater/musical"/>
    <x v="19"/>
    <x v="2"/>
    <x v="6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1196"/>
    <b v="0"/>
    <n v="29"/>
    <b v="1"/>
    <s v="theater/spaces"/>
    <x v="9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788"/>
    <b v="0"/>
    <n v="29"/>
    <b v="1"/>
    <s v="theater/plays"/>
    <x v="11"/>
    <x v="2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585"/>
    <b v="0"/>
    <n v="29"/>
    <b v="1"/>
    <s v="theater/plays"/>
    <x v="11"/>
    <x v="2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177"/>
    <b v="0"/>
    <n v="45"/>
    <b v="1"/>
    <s v="theater/plays"/>
    <x v="11"/>
    <x v="2"/>
    <x v="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5"/>
    <b v="0"/>
    <n v="27"/>
    <b v="1"/>
    <s v="theater/musical"/>
    <x v="19"/>
    <x v="1"/>
    <x v="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972"/>
    <b v="0"/>
    <n v="47"/>
    <b v="1"/>
    <s v="music/metal"/>
    <x v="20"/>
    <x v="1"/>
    <x v="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1197"/>
    <b v="0"/>
    <n v="30"/>
    <b v="1"/>
    <s v="theater/plays"/>
    <x v="11"/>
    <x v="1"/>
    <x v="6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1198"/>
    <b v="0"/>
    <n v="83"/>
    <b v="0"/>
    <s v="games/video games"/>
    <x v="18"/>
    <x v="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160"/>
    <b v="0"/>
    <n v="31"/>
    <b v="0"/>
    <s v="technology/wearables"/>
    <x v="1"/>
    <x v="2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1199"/>
    <b v="0"/>
    <n v="28"/>
    <b v="1"/>
    <s v="film &amp; video/shorts"/>
    <x v="27"/>
    <x v="3"/>
    <x v="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x v="1200"/>
    <b v="0"/>
    <n v="24"/>
    <b v="0"/>
    <s v="technology/wearables"/>
    <x v="1"/>
    <x v="4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506"/>
    <b v="0"/>
    <n v="42"/>
    <b v="1"/>
    <s v="technology/space exploration"/>
    <x v="4"/>
    <x v="1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01"/>
    <b v="0"/>
    <n v="24"/>
    <b v="0"/>
    <s v="music/world music"/>
    <x v="37"/>
    <x v="6"/>
    <x v="7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202"/>
    <b v="0"/>
    <n v="19"/>
    <b v="0"/>
    <s v="film &amp; video/drama"/>
    <x v="10"/>
    <x v="4"/>
    <x v="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1203"/>
    <b v="0"/>
    <n v="31"/>
    <b v="0"/>
    <s v="theater/plays"/>
    <x v="11"/>
    <x v="1"/>
    <x v="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1204"/>
    <b v="0"/>
    <n v="5"/>
    <b v="0"/>
    <s v="technology/web"/>
    <x v="26"/>
    <x v="4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182"/>
    <b v="0"/>
    <n v="38"/>
    <b v="1"/>
    <s v="theater/musical"/>
    <x v="19"/>
    <x v="1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497"/>
    <b v="0"/>
    <n v="16"/>
    <b v="0"/>
    <s v="games/mobile games"/>
    <x v="28"/>
    <x v="5"/>
    <x v="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1205"/>
    <b v="1"/>
    <n v="36"/>
    <b v="1"/>
    <s v="film &amp; video/documentary"/>
    <x v="8"/>
    <x v="7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206"/>
    <b v="0"/>
    <n v="21"/>
    <b v="1"/>
    <s v="music/indie rock"/>
    <x v="12"/>
    <x v="4"/>
    <x v="7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x v="1207"/>
    <b v="0"/>
    <n v="13"/>
    <b v="0"/>
    <s v="games/mobile games"/>
    <x v="28"/>
    <x v="1"/>
    <x v="3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647"/>
    <b v="1"/>
    <n v="45"/>
    <b v="1"/>
    <s v="theater/plays"/>
    <x v="11"/>
    <x v="2"/>
    <x v="6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517"/>
    <b v="0"/>
    <n v="33"/>
    <b v="1"/>
    <s v="music/rock"/>
    <x v="15"/>
    <x v="4"/>
    <x v="7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x v="1208"/>
    <b v="0"/>
    <n v="52"/>
    <b v="1"/>
    <s v="technology/space exploration"/>
    <x v="4"/>
    <x v="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58"/>
    <b v="0"/>
    <n v="20"/>
    <b v="0"/>
    <s v="games/video games"/>
    <x v="18"/>
    <x v="2"/>
    <x v="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x v="835"/>
    <b v="0"/>
    <n v="21"/>
    <b v="1"/>
    <s v="film &amp; video/documentary"/>
    <x v="8"/>
    <x v="2"/>
    <x v="5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209"/>
    <b v="0"/>
    <n v="16"/>
    <b v="0"/>
    <s v="photography/people"/>
    <x v="36"/>
    <x v="1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196"/>
    <b v="1"/>
    <n v="24"/>
    <b v="0"/>
    <s v="photography/photobooks"/>
    <x v="3"/>
    <x v="1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1018"/>
    <b v="0"/>
    <n v="22"/>
    <b v="0"/>
    <s v="technology/web"/>
    <x v="26"/>
    <x v="2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1210"/>
    <b v="0"/>
    <n v="26"/>
    <b v="1"/>
    <s v="music/classical music"/>
    <x v="25"/>
    <x v="2"/>
    <x v="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183"/>
    <b v="0"/>
    <n v="23"/>
    <b v="0"/>
    <s v="music/faith"/>
    <x v="14"/>
    <x v="5"/>
    <x v="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508"/>
    <b v="0"/>
    <n v="15"/>
    <b v="0"/>
    <s v="publishing/children's books"/>
    <x v="39"/>
    <x v="2"/>
    <x v="1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x v="1211"/>
    <b v="0"/>
    <n v="24"/>
    <b v="0"/>
    <s v="technology/wearables"/>
    <x v="1"/>
    <x v="4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x v="238"/>
    <b v="0"/>
    <n v="20"/>
    <b v="1"/>
    <s v="theater/plays"/>
    <x v="11"/>
    <x v="2"/>
    <x v="6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222"/>
    <b v="0"/>
    <n v="41"/>
    <b v="0"/>
    <s v="technology/gadgets"/>
    <x v="6"/>
    <x v="1"/>
    <x v="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831"/>
    <b v="0"/>
    <n v="41"/>
    <b v="0"/>
    <s v="music/faith"/>
    <x v="14"/>
    <x v="1"/>
    <x v="7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186"/>
    <b v="0"/>
    <n v="34"/>
    <b v="1"/>
    <s v="theater/plays"/>
    <x v="11"/>
    <x v="4"/>
    <x v="6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1212"/>
    <b v="0"/>
    <n v="38"/>
    <b v="1"/>
    <s v="music/rock"/>
    <x v="15"/>
    <x v="3"/>
    <x v="7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589"/>
    <b v="0"/>
    <n v="12"/>
    <b v="1"/>
    <s v="music/rock"/>
    <x v="15"/>
    <x v="4"/>
    <x v="7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1150"/>
    <b v="0"/>
    <n v="12"/>
    <b v="0"/>
    <s v="technology/wearables"/>
    <x v="1"/>
    <x v="4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330"/>
    <b v="0"/>
    <n v="13"/>
    <b v="0"/>
    <s v="film &amp; video/science fiction"/>
    <x v="21"/>
    <x v="4"/>
    <x v="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1137"/>
    <b v="0"/>
    <n v="17"/>
    <b v="0"/>
    <s v="theater/plays"/>
    <x v="11"/>
    <x v="4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25"/>
    <b v="0"/>
    <n v="17"/>
    <b v="1"/>
    <s v="theater/plays"/>
    <x v="11"/>
    <x v="4"/>
    <x v="6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1213"/>
    <b v="0"/>
    <n v="30"/>
    <b v="0"/>
    <s v="music/jazz"/>
    <x v="33"/>
    <x v="0"/>
    <x v="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214"/>
    <b v="0"/>
    <n v="34"/>
    <b v="1"/>
    <s v="music/pop"/>
    <x v="22"/>
    <x v="6"/>
    <x v="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796"/>
    <b v="0"/>
    <n v="59"/>
    <b v="1"/>
    <s v="theater/spaces"/>
    <x v="9"/>
    <x v="2"/>
    <x v="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1215"/>
    <b v="0"/>
    <n v="17"/>
    <b v="1"/>
    <s v="music/rock"/>
    <x v="15"/>
    <x v="0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449"/>
    <b v="0"/>
    <n v="49"/>
    <b v="1"/>
    <s v="film &amp; video/shorts"/>
    <x v="27"/>
    <x v="2"/>
    <x v="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x v="50"/>
    <b v="0"/>
    <n v="20"/>
    <b v="0"/>
    <s v="technology/web"/>
    <x v="26"/>
    <x v="1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659"/>
    <b v="0"/>
    <n v="27"/>
    <b v="1"/>
    <s v="music/electronic music"/>
    <x v="13"/>
    <x v="1"/>
    <x v="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1216"/>
    <b v="0"/>
    <n v="20"/>
    <b v="1"/>
    <s v="theater/plays"/>
    <x v="11"/>
    <x v="1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1217"/>
    <b v="0"/>
    <n v="47"/>
    <b v="1"/>
    <s v="music/indie rock"/>
    <x v="12"/>
    <x v="6"/>
    <x v="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93"/>
    <b v="0"/>
    <n v="20"/>
    <b v="0"/>
    <s v="theater/plays"/>
    <x v="11"/>
    <x v="4"/>
    <x v="6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x v="385"/>
    <b v="0"/>
    <n v="18"/>
    <b v="1"/>
    <s v="music/classical music"/>
    <x v="25"/>
    <x v="4"/>
    <x v="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607"/>
    <b v="0"/>
    <n v="38"/>
    <b v="1"/>
    <s v="music/indie rock"/>
    <x v="12"/>
    <x v="6"/>
    <x v="7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468"/>
    <b v="0"/>
    <n v="21"/>
    <b v="1"/>
    <s v="theater/plays"/>
    <x v="11"/>
    <x v="4"/>
    <x v="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1218"/>
    <b v="0"/>
    <n v="29"/>
    <b v="0"/>
    <s v="music/jazz"/>
    <x v="33"/>
    <x v="0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074"/>
    <b v="0"/>
    <n v="26"/>
    <b v="1"/>
    <s v="music/indie rock"/>
    <x v="12"/>
    <x v="3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x v="1125"/>
    <b v="0"/>
    <n v="35"/>
    <b v="1"/>
    <s v="film &amp; video/shorts"/>
    <x v="27"/>
    <x v="1"/>
    <x v="5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802"/>
    <b v="0"/>
    <n v="17"/>
    <b v="1"/>
    <s v="music/indie rock"/>
    <x v="12"/>
    <x v="6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1219"/>
    <b v="0"/>
    <n v="16"/>
    <b v="0"/>
    <s v="food/food trucks"/>
    <x v="29"/>
    <x v="2"/>
    <x v="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233"/>
    <b v="0"/>
    <n v="47"/>
    <b v="1"/>
    <s v="music/metal"/>
    <x v="20"/>
    <x v="2"/>
    <x v="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220"/>
    <b v="0"/>
    <n v="42"/>
    <b v="1"/>
    <s v="publishing/nonfiction"/>
    <x v="17"/>
    <x v="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629"/>
    <b v="0"/>
    <n v="6"/>
    <b v="0"/>
    <s v="theater/plays"/>
    <x v="11"/>
    <x v="1"/>
    <x v="6"/>
  </r>
  <r>
    <n v="2659"/>
    <s v="test (Canceled)"/>
    <s v="test"/>
    <n v="49000"/>
    <n v="1333"/>
    <x v="1"/>
    <x v="0"/>
    <s v="USD"/>
    <n v="1429321210"/>
    <n v="1426729210"/>
    <x v="766"/>
    <b v="0"/>
    <n v="10"/>
    <b v="0"/>
    <s v="technology/space exploration"/>
    <x v="4"/>
    <x v="4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011"/>
    <b v="0"/>
    <n v="44"/>
    <b v="0"/>
    <s v="technology/wearables"/>
    <x v="1"/>
    <x v="1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121"/>
    <b v="0"/>
    <n v="52"/>
    <b v="1"/>
    <s v="photography/photobooks"/>
    <x v="3"/>
    <x v="4"/>
    <x v="2"/>
  </r>
  <r>
    <n v="528"/>
    <s v="Devastated No Matter What"/>
    <s v="A Festival Backed Production of a Full-Length Play."/>
    <n v="1150"/>
    <n v="1330"/>
    <x v="0"/>
    <x v="0"/>
    <s v="USD"/>
    <n v="1434921600"/>
    <n v="1433109907"/>
    <x v="878"/>
    <b v="0"/>
    <n v="30"/>
    <b v="1"/>
    <s v="theater/plays"/>
    <x v="11"/>
    <x v="4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310"/>
    <b v="0"/>
    <n v="31"/>
    <b v="1"/>
    <s v="theater/plays"/>
    <x v="11"/>
    <x v="2"/>
    <x v="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774"/>
    <b v="0"/>
    <n v="28"/>
    <b v="1"/>
    <s v="theater/musical"/>
    <x v="19"/>
    <x v="4"/>
    <x v="6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1070"/>
    <b v="0"/>
    <n v="11"/>
    <b v="1"/>
    <s v="theater/musical"/>
    <x v="19"/>
    <x v="1"/>
    <x v="6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1221"/>
    <b v="0"/>
    <n v="20"/>
    <b v="0"/>
    <s v="theater/spaces"/>
    <x v="9"/>
    <x v="1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386"/>
    <b v="0"/>
    <n v="34"/>
    <b v="1"/>
    <s v="music/pop"/>
    <x v="22"/>
    <x v="3"/>
    <x v="7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706"/>
    <b v="0"/>
    <n v="28"/>
    <b v="1"/>
    <s v="theater/plays"/>
    <x v="11"/>
    <x v="4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235"/>
    <b v="0"/>
    <n v="23"/>
    <b v="0"/>
    <s v="theater/plays"/>
    <x v="11"/>
    <x v="4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1222"/>
    <b v="1"/>
    <n v="26"/>
    <b v="1"/>
    <s v="theater/plays"/>
    <x v="11"/>
    <x v="1"/>
    <x v="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132"/>
    <b v="0"/>
    <n v="201"/>
    <b v="0"/>
    <s v="technology/wearables"/>
    <x v="1"/>
    <x v="1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641"/>
    <b v="0"/>
    <n v="6"/>
    <b v="0"/>
    <s v="theater/plays"/>
    <x v="11"/>
    <x v="1"/>
    <x v="6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223"/>
    <b v="0"/>
    <n v="11"/>
    <b v="0"/>
    <s v="music/faith"/>
    <x v="14"/>
    <x v="4"/>
    <x v="7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812"/>
    <b v="0"/>
    <n v="26"/>
    <b v="1"/>
    <s v="music/rock"/>
    <x v="15"/>
    <x v="2"/>
    <x v="7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687"/>
    <b v="0"/>
    <n v="17"/>
    <b v="0"/>
    <s v="film &amp; video/drama"/>
    <x v="10"/>
    <x v="4"/>
    <x v="5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622"/>
    <b v="1"/>
    <n v="25"/>
    <b v="1"/>
    <s v="theater/plays"/>
    <x v="11"/>
    <x v="3"/>
    <x v="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247"/>
    <b v="0"/>
    <n v="26"/>
    <b v="0"/>
    <s v="film &amp; video/drama"/>
    <x v="10"/>
    <x v="2"/>
    <x v="5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760"/>
    <b v="0"/>
    <n v="20"/>
    <b v="0"/>
    <s v="theater/spaces"/>
    <x v="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47"/>
    <b v="0"/>
    <n v="30"/>
    <b v="1"/>
    <s v="theater/plays"/>
    <x v="11"/>
    <x v="1"/>
    <x v="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224"/>
    <b v="0"/>
    <n v="28"/>
    <b v="0"/>
    <s v="film &amp; video/science fiction"/>
    <x v="21"/>
    <x v="4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591"/>
    <b v="0"/>
    <n v="25"/>
    <b v="1"/>
    <s v="theater/spaces"/>
    <x v="9"/>
    <x v="5"/>
    <x v="6"/>
  </r>
  <r>
    <n v="876"/>
    <s v="Sound Of Dobells"/>
    <s v="What was the greatest record shop ever?  DOBELLS!"/>
    <n v="3152"/>
    <n v="1286"/>
    <x v="2"/>
    <x v="1"/>
    <s v="GBP"/>
    <n v="1359978927"/>
    <n v="1357127727"/>
    <x v="442"/>
    <b v="0"/>
    <n v="45"/>
    <b v="0"/>
    <s v="music/jazz"/>
    <x v="33"/>
    <x v="0"/>
    <x v="7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1225"/>
    <b v="0"/>
    <n v="41"/>
    <b v="1"/>
    <s v="music/indie rock"/>
    <x v="12"/>
    <x v="3"/>
    <x v="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x v="596"/>
    <b v="0"/>
    <n v="7"/>
    <b v="1"/>
    <s v="film &amp; video/documentary"/>
    <x v="8"/>
    <x v="4"/>
    <x v="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521"/>
    <b v="0"/>
    <n v="34"/>
    <b v="1"/>
    <s v="theater/musical"/>
    <x v="19"/>
    <x v="2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953"/>
    <b v="0"/>
    <n v="26"/>
    <b v="1"/>
    <s v="theater/plays"/>
    <x v="11"/>
    <x v="1"/>
    <x v="6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1226"/>
    <b v="0"/>
    <n v="10"/>
    <b v="0"/>
    <s v="theater/musical"/>
    <x v="19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109"/>
    <b v="0"/>
    <n v="27"/>
    <b v="1"/>
    <s v="theater/plays"/>
    <x v="11"/>
    <x v="1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1227"/>
    <b v="0"/>
    <n v="28"/>
    <b v="1"/>
    <s v="music/rock"/>
    <x v="15"/>
    <x v="6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915"/>
    <b v="1"/>
    <n v="94"/>
    <b v="1"/>
    <s v="food/small batch"/>
    <x v="7"/>
    <x v="2"/>
    <x v="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698"/>
    <b v="0"/>
    <n v="25"/>
    <b v="1"/>
    <s v="theater/spaces"/>
    <x v="9"/>
    <x v="4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679"/>
    <b v="0"/>
    <n v="26"/>
    <b v="1"/>
    <s v="music/indie rock"/>
    <x v="12"/>
    <x v="0"/>
    <x v="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1228"/>
    <b v="0"/>
    <n v="48"/>
    <b v="1"/>
    <s v="music/indie rock"/>
    <x v="12"/>
    <x v="3"/>
    <x v="7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45"/>
    <b v="0"/>
    <n v="32"/>
    <b v="1"/>
    <s v="theater/plays"/>
    <x v="11"/>
    <x v="4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163"/>
    <b v="0"/>
    <n v="17"/>
    <b v="1"/>
    <s v="theater/plays"/>
    <x v="11"/>
    <x v="2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1229"/>
    <b v="0"/>
    <n v="49"/>
    <b v="1"/>
    <s v="theater/plays"/>
    <x v="1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5"/>
    <b v="0"/>
    <n v="9"/>
    <b v="1"/>
    <s v="theater/plays"/>
    <x v="11"/>
    <x v="1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637"/>
    <b v="0"/>
    <n v="19"/>
    <b v="1"/>
    <s v="music/indie rock"/>
    <x v="12"/>
    <x v="3"/>
    <x v="7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884"/>
    <b v="0"/>
    <n v="11"/>
    <b v="0"/>
    <s v="film &amp; video/animation"/>
    <x v="23"/>
    <x v="6"/>
    <x v="5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541"/>
    <b v="0"/>
    <n v="20"/>
    <b v="1"/>
    <s v="theater/plays"/>
    <x v="11"/>
    <x v="2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1230"/>
    <b v="1"/>
    <n v="21"/>
    <b v="1"/>
    <s v="theater/plays"/>
    <x v="11"/>
    <x v="4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986"/>
    <b v="0"/>
    <n v="24"/>
    <b v="1"/>
    <s v="theater/plays"/>
    <x v="11"/>
    <x v="4"/>
    <x v="6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137"/>
    <b v="0"/>
    <n v="25"/>
    <b v="0"/>
    <s v="technology/web"/>
    <x v="26"/>
    <x v="1"/>
    <x v="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701"/>
    <b v="0"/>
    <n v="46"/>
    <b v="1"/>
    <s v="theater/plays"/>
    <x v="11"/>
    <x v="4"/>
    <x v="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771"/>
    <b v="0"/>
    <n v="14"/>
    <b v="0"/>
    <s v="theater/musical"/>
    <x v="19"/>
    <x v="1"/>
    <x v="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231"/>
    <b v="0"/>
    <n v="22"/>
    <b v="1"/>
    <s v="film &amp; video/television"/>
    <x v="16"/>
    <x v="4"/>
    <x v="5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67"/>
    <b v="0"/>
    <n v="7"/>
    <b v="0"/>
    <s v="theater/plays"/>
    <x v="11"/>
    <x v="1"/>
    <x v="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232"/>
    <b v="0"/>
    <n v="29"/>
    <b v="1"/>
    <s v="music/indie rock"/>
    <x v="12"/>
    <x v="2"/>
    <x v="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1144"/>
    <b v="0"/>
    <n v="18"/>
    <b v="1"/>
    <s v="theater/plays"/>
    <x v="11"/>
    <x v="2"/>
    <x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x v="205"/>
    <b v="0"/>
    <n v="4"/>
    <b v="0"/>
    <s v="food/food trucks"/>
    <x v="29"/>
    <x v="4"/>
    <x v="4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1233"/>
    <b v="1"/>
    <n v="21"/>
    <b v="1"/>
    <s v="theater/plays"/>
    <x v="11"/>
    <x v="6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928"/>
    <b v="0"/>
    <n v="20"/>
    <b v="1"/>
    <s v="theater/plays"/>
    <x v="11"/>
    <x v="4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x v="819"/>
    <b v="0"/>
    <n v="28"/>
    <b v="1"/>
    <s v="theater/plays"/>
    <x v="11"/>
    <x v="2"/>
    <x v="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786"/>
    <b v="0"/>
    <n v="6"/>
    <b v="0"/>
    <s v="food/food trucks"/>
    <x v="29"/>
    <x v="4"/>
    <x v="4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234"/>
    <b v="0"/>
    <n v="17"/>
    <b v="0"/>
    <s v="games/mobile games"/>
    <x v="28"/>
    <x v="4"/>
    <x v="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282"/>
    <b v="0"/>
    <n v="27"/>
    <b v="1"/>
    <s v="theater/plays"/>
    <x v="11"/>
    <x v="4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235"/>
    <b v="0"/>
    <n v="23"/>
    <b v="1"/>
    <s v="music/rock"/>
    <x v="15"/>
    <x v="0"/>
    <x v="7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1236"/>
    <b v="0"/>
    <n v="25"/>
    <b v="1"/>
    <s v="film &amp; video/documentary"/>
    <x v="8"/>
    <x v="2"/>
    <x v="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1237"/>
    <b v="0"/>
    <n v="11"/>
    <b v="0"/>
    <s v="music/jazz"/>
    <x v="33"/>
    <x v="8"/>
    <x v="7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x v="262"/>
    <b v="0"/>
    <n v="24"/>
    <b v="1"/>
    <s v="music/metal"/>
    <x v="20"/>
    <x v="4"/>
    <x v="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238"/>
    <b v="0"/>
    <n v="28"/>
    <b v="1"/>
    <s v="music/pop"/>
    <x v="22"/>
    <x v="6"/>
    <x v="7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1032"/>
    <b v="0"/>
    <n v="38"/>
    <b v="1"/>
    <s v="theater/plays"/>
    <x v="11"/>
    <x v="2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701"/>
    <b v="0"/>
    <n v="18"/>
    <b v="1"/>
    <s v="theater/plays"/>
    <x v="11"/>
    <x v="4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781"/>
    <b v="0"/>
    <n v="42"/>
    <b v="1"/>
    <s v="music/indie rock"/>
    <x v="12"/>
    <x v="4"/>
    <x v="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34"/>
    <b v="0"/>
    <n v="23"/>
    <b v="1"/>
    <s v="theater/plays"/>
    <x v="11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23"/>
    <b v="0"/>
    <n v="23"/>
    <b v="1"/>
    <s v="theater/plays"/>
    <x v="1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712"/>
    <b v="0"/>
    <n v="38"/>
    <b v="1"/>
    <s v="theater/plays"/>
    <x v="11"/>
    <x v="2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178"/>
    <b v="0"/>
    <n v="46"/>
    <b v="1"/>
    <s v="theater/plays"/>
    <x v="11"/>
    <x v="4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x v="1239"/>
    <b v="0"/>
    <n v="5"/>
    <b v="0"/>
    <s v="theater/spaces"/>
    <x v="9"/>
    <x v="4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x v="678"/>
    <b v="0"/>
    <n v="15"/>
    <b v="1"/>
    <s v="theater/plays"/>
    <x v="11"/>
    <x v="2"/>
    <x v="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1240"/>
    <b v="0"/>
    <n v="43"/>
    <b v="1"/>
    <s v="music/indie rock"/>
    <x v="12"/>
    <x v="3"/>
    <x v="7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487"/>
    <b v="0"/>
    <n v="21"/>
    <b v="0"/>
    <s v="theater/spaces"/>
    <x v="9"/>
    <x v="4"/>
    <x v="6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658"/>
    <b v="0"/>
    <n v="25"/>
    <b v="1"/>
    <s v="music/rock"/>
    <x v="15"/>
    <x v="3"/>
    <x v="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240"/>
    <b v="0"/>
    <n v="25"/>
    <b v="1"/>
    <s v="music/pop"/>
    <x v="22"/>
    <x v="2"/>
    <x v="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525"/>
    <b v="0"/>
    <n v="12"/>
    <b v="1"/>
    <s v="theater/plays"/>
    <x v="11"/>
    <x v="2"/>
    <x v="6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x v="801"/>
    <b v="0"/>
    <n v="49"/>
    <b v="0"/>
    <s v="games/video games"/>
    <x v="18"/>
    <x v="4"/>
    <x v="3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1241"/>
    <b v="0"/>
    <n v="14"/>
    <b v="0"/>
    <s v="food/food trucks"/>
    <x v="29"/>
    <x v="4"/>
    <x v="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486"/>
    <b v="0"/>
    <n v="26"/>
    <b v="1"/>
    <s v="theater/plays"/>
    <x v="11"/>
    <x v="2"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1088"/>
    <b v="0"/>
    <n v="28"/>
    <b v="1"/>
    <s v="games/tabletop games"/>
    <x v="5"/>
    <x v="1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27"/>
    <b v="0"/>
    <n v="31"/>
    <b v="0"/>
    <s v="technology/wearables"/>
    <x v="1"/>
    <x v="5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2"/>
    <b v="0"/>
    <n v="14"/>
    <b v="0"/>
    <s v="theater/plays"/>
    <x v="11"/>
    <x v="2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777"/>
    <b v="0"/>
    <n v="19"/>
    <b v="0"/>
    <s v="food/food trucks"/>
    <x v="29"/>
    <x v="4"/>
    <x v="4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1242"/>
    <b v="0"/>
    <n v="23"/>
    <b v="1"/>
    <s v="theater/plays"/>
    <x v="11"/>
    <x v="2"/>
    <x v="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x v="170"/>
    <b v="0"/>
    <n v="10"/>
    <b v="1"/>
    <s v="theater/musical"/>
    <x v="19"/>
    <x v="1"/>
    <x v="6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210"/>
    <b v="1"/>
    <n v="13"/>
    <b v="0"/>
    <s v="photography/photobooks"/>
    <x v="3"/>
    <x v="2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408"/>
    <b v="0"/>
    <n v="27"/>
    <b v="1"/>
    <s v="photography/photobooks"/>
    <x v="3"/>
    <x v="1"/>
    <x v="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1243"/>
    <b v="0"/>
    <n v="7"/>
    <b v="0"/>
    <s v="theater/spaces"/>
    <x v="9"/>
    <x v="5"/>
    <x v="6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x v="343"/>
    <b v="0"/>
    <n v="4"/>
    <b v="0"/>
    <s v="theater/musical"/>
    <x v="19"/>
    <x v="4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244"/>
    <b v="0"/>
    <n v="20"/>
    <b v="1"/>
    <s v="music/indie rock"/>
    <x v="12"/>
    <x v="3"/>
    <x v="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121"/>
    <b v="0"/>
    <n v="61"/>
    <b v="1"/>
    <s v="theater/plays"/>
    <x v="11"/>
    <x v="4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485"/>
    <b v="0"/>
    <n v="14"/>
    <b v="0"/>
    <s v="theater/plays"/>
    <x v="11"/>
    <x v="2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239"/>
    <b v="0"/>
    <n v="27"/>
    <b v="1"/>
    <s v="theater/plays"/>
    <x v="11"/>
    <x v="2"/>
    <x v="6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1245"/>
    <b v="0"/>
    <n v="27"/>
    <b v="1"/>
    <s v="music/electronic music"/>
    <x v="13"/>
    <x v="3"/>
    <x v="7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682"/>
    <b v="0"/>
    <n v="38"/>
    <b v="0"/>
    <s v="technology/wearables"/>
    <x v="1"/>
    <x v="1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525"/>
    <b v="0"/>
    <n v="11"/>
    <b v="0"/>
    <s v="technology/wearables"/>
    <x v="1"/>
    <x v="2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1081"/>
    <b v="0"/>
    <n v="34"/>
    <b v="1"/>
    <s v="music/electronic music"/>
    <x v="13"/>
    <x v="3"/>
    <x v="7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246"/>
    <b v="0"/>
    <n v="17"/>
    <b v="1"/>
    <s v="music/rock"/>
    <x v="15"/>
    <x v="0"/>
    <x v="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46"/>
    <b v="0"/>
    <n v="17"/>
    <b v="1"/>
    <s v="theater/plays"/>
    <x v="11"/>
    <x v="1"/>
    <x v="6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1247"/>
    <b v="0"/>
    <n v="20"/>
    <b v="0"/>
    <s v="food/food trucks"/>
    <x v="29"/>
    <x v="1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832"/>
    <b v="0"/>
    <n v="13"/>
    <b v="0"/>
    <s v="theater/plays"/>
    <x v="11"/>
    <x v="2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219"/>
    <b v="0"/>
    <n v="19"/>
    <b v="1"/>
    <s v="theater/plays"/>
    <x v="11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925"/>
    <b v="0"/>
    <n v="29"/>
    <b v="1"/>
    <s v="music/indie rock"/>
    <x v="12"/>
    <x v="3"/>
    <x v="7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735"/>
    <b v="0"/>
    <n v="19"/>
    <b v="1"/>
    <s v="theater/plays"/>
    <x v="1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1173"/>
    <b v="0"/>
    <n v="18"/>
    <b v="1"/>
    <s v="theater/plays"/>
    <x v="1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5"/>
    <b v="0"/>
    <n v="18"/>
    <b v="1"/>
    <s v="theater/plays"/>
    <x v="11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946"/>
    <b v="0"/>
    <n v="18"/>
    <b v="1"/>
    <s v="theater/plays"/>
    <x v="11"/>
    <x v="2"/>
    <x v="6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248"/>
    <b v="0"/>
    <n v="31"/>
    <b v="1"/>
    <s v="music/indie rock"/>
    <x v="12"/>
    <x v="6"/>
    <x v="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228"/>
    <b v="0"/>
    <n v="19"/>
    <b v="1"/>
    <s v="theater/plays"/>
    <x v="11"/>
    <x v="2"/>
    <x v="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1249"/>
    <b v="0"/>
    <n v="17"/>
    <b v="0"/>
    <s v="technology/wearables"/>
    <x v="1"/>
    <x v="1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1250"/>
    <b v="0"/>
    <n v="15"/>
    <b v="1"/>
    <s v="film &amp; video/shorts"/>
    <x v="27"/>
    <x v="3"/>
    <x v="5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1251"/>
    <b v="0"/>
    <n v="18"/>
    <b v="1"/>
    <s v="theater/plays"/>
    <x v="11"/>
    <x v="4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897"/>
    <b v="0"/>
    <n v="12"/>
    <b v="0"/>
    <s v="theater/plays"/>
    <x v="11"/>
    <x v="1"/>
    <x v="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1167"/>
    <b v="0"/>
    <n v="3"/>
    <b v="0"/>
    <s v="technology/web"/>
    <x v="26"/>
    <x v="4"/>
    <x v="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425"/>
    <b v="0"/>
    <n v="27"/>
    <b v="1"/>
    <s v="theater/plays"/>
    <x v="11"/>
    <x v="2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x v="1086"/>
    <b v="0"/>
    <n v="2"/>
    <b v="0"/>
    <s v="technology/makerspaces"/>
    <x v="24"/>
    <x v="4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229"/>
    <b v="0"/>
    <n v="15"/>
    <b v="1"/>
    <s v="theater/musical"/>
    <x v="19"/>
    <x v="1"/>
    <x v="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1252"/>
    <b v="0"/>
    <n v="11"/>
    <b v="1"/>
    <s v="music/classical music"/>
    <x v="25"/>
    <x v="6"/>
    <x v="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1156"/>
    <b v="1"/>
    <n v="23"/>
    <b v="0"/>
    <s v="theater/plays"/>
    <x v="11"/>
    <x v="2"/>
    <x v="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36"/>
    <b v="0"/>
    <n v="58"/>
    <b v="0"/>
    <s v="theater/spaces"/>
    <x v="9"/>
    <x v="2"/>
    <x v="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19"/>
    <b v="0"/>
    <n v="25"/>
    <b v="1"/>
    <s v="publishing/nonfiction"/>
    <x v="17"/>
    <x v="0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984"/>
    <b v="0"/>
    <n v="20"/>
    <b v="1"/>
    <s v="theater/plays"/>
    <x v="11"/>
    <x v="4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30"/>
    <b v="0"/>
    <n v="41"/>
    <b v="1"/>
    <s v="theater/plays"/>
    <x v="11"/>
    <x v="4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463"/>
    <b v="0"/>
    <n v="35"/>
    <b v="1"/>
    <s v="theater/plays"/>
    <x v="11"/>
    <x v="2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734"/>
    <b v="0"/>
    <n v="25"/>
    <b v="1"/>
    <s v="theater/plays"/>
    <x v="11"/>
    <x v="4"/>
    <x v="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53"/>
    <b v="1"/>
    <n v="34"/>
    <b v="1"/>
    <s v="music/rock"/>
    <x v="15"/>
    <x v="0"/>
    <x v="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254"/>
    <b v="1"/>
    <n v="22"/>
    <b v="0"/>
    <s v="photography/photobooks"/>
    <x v="3"/>
    <x v="2"/>
    <x v="2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239"/>
    <b v="0"/>
    <n v="32"/>
    <b v="1"/>
    <s v="music/pop"/>
    <x v="22"/>
    <x v="4"/>
    <x v="7"/>
  </r>
  <r>
    <n v="3007"/>
    <s v="Bethlem"/>
    <s v="Consuite for 2015 CoreCon.  An adventure into insanity."/>
    <n v="600"/>
    <n v="1080"/>
    <x v="0"/>
    <x v="0"/>
    <s v="USD"/>
    <n v="1429938683"/>
    <n v="1428124283"/>
    <x v="1171"/>
    <b v="0"/>
    <n v="20"/>
    <b v="1"/>
    <s v="theater/spaces"/>
    <x v="9"/>
    <x v="4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475"/>
    <b v="0"/>
    <n v="14"/>
    <b v="1"/>
    <s v="theater/plays"/>
    <x v="1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16"/>
    <b v="0"/>
    <n v="30"/>
    <b v="1"/>
    <s v="theater/plays"/>
    <x v="11"/>
    <x v="2"/>
    <x v="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1162"/>
    <b v="0"/>
    <n v="13"/>
    <b v="0"/>
    <s v="theater/spaces"/>
    <x v="9"/>
    <x v="1"/>
    <x v="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771"/>
    <b v="0"/>
    <n v="50"/>
    <b v="1"/>
    <s v="games/tabletop games"/>
    <x v="5"/>
    <x v="1"/>
    <x v="3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1255"/>
    <b v="0"/>
    <n v="20"/>
    <b v="1"/>
    <s v="theater/plays"/>
    <x v="11"/>
    <x v="1"/>
    <x v="6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16"/>
    <b v="0"/>
    <n v="36"/>
    <b v="1"/>
    <s v="music/classical music"/>
    <x v="25"/>
    <x v="2"/>
    <x v="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1256"/>
    <b v="0"/>
    <n v="32"/>
    <b v="1"/>
    <s v="theater/spaces"/>
    <x v="9"/>
    <x v="7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1257"/>
    <b v="0"/>
    <n v="25"/>
    <b v="1"/>
    <s v="music/rock"/>
    <x v="15"/>
    <x v="0"/>
    <x v="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883"/>
    <b v="1"/>
    <n v="19"/>
    <b v="0"/>
    <s v="theater/plays"/>
    <x v="11"/>
    <x v="2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224"/>
    <b v="0"/>
    <n v="26"/>
    <b v="1"/>
    <s v="theater/plays"/>
    <x v="11"/>
    <x v="4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1003"/>
    <b v="0"/>
    <n v="42"/>
    <b v="1"/>
    <s v="theater/plays"/>
    <x v="11"/>
    <x v="1"/>
    <x v="6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360"/>
    <b v="0"/>
    <n v="18"/>
    <b v="0"/>
    <s v="music/world music"/>
    <x v="37"/>
    <x v="2"/>
    <x v="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1084"/>
    <b v="0"/>
    <n v="13"/>
    <b v="0"/>
    <s v="theater/plays"/>
    <x v="11"/>
    <x v="2"/>
    <x v="6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x v="1138"/>
    <b v="0"/>
    <n v="9"/>
    <b v="0"/>
    <s v="technology/makerspaces"/>
    <x v="24"/>
    <x v="1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1110"/>
    <b v="0"/>
    <n v="20"/>
    <b v="1"/>
    <s v="music/indie rock"/>
    <x v="12"/>
    <x v="4"/>
    <x v="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1179"/>
    <b v="0"/>
    <n v="27"/>
    <b v="1"/>
    <s v="technology/wearables"/>
    <x v="1"/>
    <x v="2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712"/>
    <b v="0"/>
    <n v="18"/>
    <b v="1"/>
    <s v="theater/plays"/>
    <x v="11"/>
    <x v="2"/>
    <x v="6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1258"/>
    <b v="0"/>
    <n v="14"/>
    <b v="1"/>
    <s v="music/rock"/>
    <x v="15"/>
    <x v="6"/>
    <x v="7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877"/>
    <b v="0"/>
    <n v="2"/>
    <b v="0"/>
    <s v="music/faith"/>
    <x v="14"/>
    <x v="2"/>
    <x v="7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259"/>
    <b v="0"/>
    <n v="27"/>
    <b v="1"/>
    <s v="music/rock"/>
    <x v="15"/>
    <x v="0"/>
    <x v="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260"/>
    <b v="0"/>
    <n v="25"/>
    <b v="1"/>
    <s v="music/rock"/>
    <x v="15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568"/>
    <b v="0"/>
    <n v="33"/>
    <b v="0"/>
    <s v="publishing/children's books"/>
    <x v="39"/>
    <x v="0"/>
    <x v="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220"/>
    <b v="0"/>
    <n v="32"/>
    <b v="1"/>
    <s v="music/indie rock"/>
    <x v="12"/>
    <x v="3"/>
    <x v="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1261"/>
    <b v="0"/>
    <n v="23"/>
    <b v="1"/>
    <s v="theater/plays"/>
    <x v="11"/>
    <x v="2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110"/>
    <b v="0"/>
    <n v="23"/>
    <b v="1"/>
    <s v="theater/plays"/>
    <x v="11"/>
    <x v="4"/>
    <x v="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1262"/>
    <b v="1"/>
    <n v="36"/>
    <b v="1"/>
    <s v="film &amp; video/documentary"/>
    <x v="8"/>
    <x v="6"/>
    <x v="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165"/>
    <b v="0"/>
    <n v="17"/>
    <b v="0"/>
    <s v="theater/spaces"/>
    <x v="9"/>
    <x v="1"/>
    <x v="6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1263"/>
    <b v="0"/>
    <n v="3"/>
    <b v="0"/>
    <s v="music/jazz"/>
    <x v="33"/>
    <x v="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1264"/>
    <b v="0"/>
    <n v="27"/>
    <b v="1"/>
    <s v="music/rock"/>
    <x v="15"/>
    <x v="6"/>
    <x v="7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1104"/>
    <b v="0"/>
    <n v="12"/>
    <b v="1"/>
    <s v="music/rock"/>
    <x v="15"/>
    <x v="0"/>
    <x v="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6"/>
    <b v="0"/>
    <n v="37"/>
    <b v="1"/>
    <s v="music/indie rock"/>
    <x v="12"/>
    <x v="0"/>
    <x v="7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247"/>
    <b v="0"/>
    <n v="27"/>
    <b v="1"/>
    <s v="theater/plays"/>
    <x v="11"/>
    <x v="2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x v="702"/>
    <b v="0"/>
    <n v="24"/>
    <b v="1"/>
    <s v="theater/plays"/>
    <x v="11"/>
    <x v="4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791"/>
    <b v="0"/>
    <n v="28"/>
    <b v="1"/>
    <s v="theater/plays"/>
    <x v="11"/>
    <x v="4"/>
    <x v="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x v="164"/>
    <b v="0"/>
    <n v="32"/>
    <b v="1"/>
    <s v="photography/photobooks"/>
    <x v="3"/>
    <x v="5"/>
    <x v="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88"/>
    <b v="0"/>
    <n v="36"/>
    <b v="1"/>
    <s v="music/indie rock"/>
    <x v="12"/>
    <x v="3"/>
    <x v="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763"/>
    <b v="0"/>
    <n v="14"/>
    <b v="1"/>
    <s v="music/rock"/>
    <x v="15"/>
    <x v="3"/>
    <x v="7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1059"/>
    <b v="0"/>
    <n v="16"/>
    <b v="1"/>
    <s v="theater/plays"/>
    <x v="11"/>
    <x v="2"/>
    <x v="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747"/>
    <b v="0"/>
    <n v="3"/>
    <b v="0"/>
    <s v="technology/web"/>
    <x v="26"/>
    <x v="1"/>
    <x v="0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x v="1265"/>
    <b v="0"/>
    <n v="9"/>
    <b v="0"/>
    <s v="games/video games"/>
    <x v="18"/>
    <x v="1"/>
    <x v="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266"/>
    <b v="0"/>
    <n v="23"/>
    <b v="1"/>
    <s v="music/pop"/>
    <x v="22"/>
    <x v="7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1136"/>
    <b v="0"/>
    <n v="5"/>
    <b v="0"/>
    <s v="theater/musical"/>
    <x v="19"/>
    <x v="2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1267"/>
    <b v="0"/>
    <n v="10"/>
    <b v="1"/>
    <s v="music/rock"/>
    <x v="15"/>
    <x v="2"/>
    <x v="7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701"/>
    <b v="0"/>
    <n v="27"/>
    <b v="1"/>
    <s v="theater/plays"/>
    <x v="11"/>
    <x v="4"/>
    <x v="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268"/>
    <b v="0"/>
    <n v="21"/>
    <b v="1"/>
    <s v="music/electronic music"/>
    <x v="13"/>
    <x v="4"/>
    <x v="7"/>
  </r>
  <r>
    <n v="1590"/>
    <s v="An Italian Adventure"/>
    <s v="Discover Italy through photography."/>
    <n v="60000"/>
    <n v="1020"/>
    <x v="2"/>
    <x v="6"/>
    <s v="EUR"/>
    <n v="1443040464"/>
    <n v="1440448464"/>
    <x v="1241"/>
    <b v="0"/>
    <n v="2"/>
    <b v="0"/>
    <s v="photography/places"/>
    <x v="34"/>
    <x v="4"/>
    <x v="2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31"/>
    <b v="0"/>
    <n v="3"/>
    <b v="0"/>
    <s v="food/food trucks"/>
    <x v="29"/>
    <x v="1"/>
    <x v="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1269"/>
    <b v="0"/>
    <n v="42"/>
    <b v="1"/>
    <s v="theater/plays"/>
    <x v="11"/>
    <x v="4"/>
    <x v="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736"/>
    <b v="0"/>
    <n v="24"/>
    <b v="1"/>
    <s v="music/electronic music"/>
    <x v="13"/>
    <x v="3"/>
    <x v="7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405"/>
    <b v="0"/>
    <n v="26"/>
    <b v="1"/>
    <s v="music/rock"/>
    <x v="15"/>
    <x v="3"/>
    <x v="7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988"/>
    <b v="0"/>
    <n v="19"/>
    <b v="1"/>
    <s v="music/electronic music"/>
    <x v="13"/>
    <x v="4"/>
    <x v="7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x v="757"/>
    <b v="0"/>
    <n v="6"/>
    <b v="1"/>
    <s v="photography/photobooks"/>
    <x v="3"/>
    <x v="1"/>
    <x v="2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959"/>
    <b v="0"/>
    <n v="16"/>
    <b v="0"/>
    <s v="theater/plays"/>
    <x v="11"/>
    <x v="4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1270"/>
    <b v="0"/>
    <n v="17"/>
    <b v="1"/>
    <s v="theater/plays"/>
    <x v="11"/>
    <x v="4"/>
    <x v="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566"/>
    <b v="0"/>
    <n v="19"/>
    <b v="1"/>
    <s v="music/rock"/>
    <x v="15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1271"/>
    <b v="0"/>
    <n v="27"/>
    <b v="1"/>
    <s v="theater/spaces"/>
    <x v="9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1083"/>
    <b v="0"/>
    <n v="17"/>
    <b v="1"/>
    <s v="theater/plays"/>
    <x v="11"/>
    <x v="4"/>
    <x v="6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387"/>
    <b v="0"/>
    <n v="24"/>
    <b v="0"/>
    <s v="games/mobile games"/>
    <x v="28"/>
    <x v="1"/>
    <x v="3"/>
  </r>
  <r>
    <n v="2993"/>
    <s v="TRUE WEST: Think, Dog! Productions"/>
    <s v="Help us build the Kitchen from Hell!"/>
    <n v="1000"/>
    <n v="1003"/>
    <x v="0"/>
    <x v="0"/>
    <s v="USD"/>
    <n v="1455998867"/>
    <n v="1453406867"/>
    <x v="1272"/>
    <b v="0"/>
    <n v="22"/>
    <b v="1"/>
    <s v="theater/spaces"/>
    <x v="9"/>
    <x v="1"/>
    <x v="6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x v="127"/>
    <b v="0"/>
    <n v="36"/>
    <b v="1"/>
    <s v="music/pop"/>
    <x v="22"/>
    <x v="1"/>
    <x v="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746"/>
    <b v="0"/>
    <n v="34"/>
    <b v="0"/>
    <s v="publishing/children's books"/>
    <x v="39"/>
    <x v="3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194"/>
    <b v="0"/>
    <n v="28"/>
    <b v="1"/>
    <s v="music/rock"/>
    <x v="15"/>
    <x v="6"/>
    <x v="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808"/>
    <b v="0"/>
    <n v="25"/>
    <b v="1"/>
    <s v="music/rock"/>
    <x v="15"/>
    <x v="3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1273"/>
    <b v="0"/>
    <n v="25"/>
    <b v="1"/>
    <s v="music/indie rock"/>
    <x v="12"/>
    <x v="6"/>
    <x v="7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661"/>
    <b v="0"/>
    <n v="27"/>
    <b v="1"/>
    <s v="music/rock"/>
    <x v="15"/>
    <x v="0"/>
    <x v="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1274"/>
    <b v="0"/>
    <n v="11"/>
    <b v="1"/>
    <s v="technology/makerspaces"/>
    <x v="24"/>
    <x v="4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275"/>
    <b v="0"/>
    <n v="19"/>
    <b v="1"/>
    <s v="music/rock"/>
    <x v="15"/>
    <x v="2"/>
    <x v="7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939"/>
    <b v="0"/>
    <n v="21"/>
    <b v="1"/>
    <s v="theater/plays"/>
    <x v="11"/>
    <x v="2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41"/>
    <b v="0"/>
    <n v="20"/>
    <b v="1"/>
    <s v="theater/plays"/>
    <x v="11"/>
    <x v="4"/>
    <x v="6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781"/>
    <b v="0"/>
    <n v="28"/>
    <b v="0"/>
    <s v="food/restaurants"/>
    <x v="40"/>
    <x v="4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1276"/>
    <b v="0"/>
    <n v="7"/>
    <b v="0"/>
    <s v="theater/plays"/>
    <x v="11"/>
    <x v="4"/>
    <x v="6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1277"/>
    <b v="0"/>
    <n v="14"/>
    <b v="1"/>
    <s v="film &amp; video/documentary"/>
    <x v="8"/>
    <x v="4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278"/>
    <b v="0"/>
    <n v="19"/>
    <b v="1"/>
    <s v="music/rock"/>
    <x v="15"/>
    <x v="1"/>
    <x v="7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766"/>
    <b v="0"/>
    <n v="13"/>
    <b v="1"/>
    <s v="music/rock"/>
    <x v="15"/>
    <x v="4"/>
    <x v="7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1279"/>
    <b v="0"/>
    <n v="35"/>
    <b v="1"/>
    <s v="theater/plays"/>
    <x v="11"/>
    <x v="2"/>
    <x v="6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1070"/>
    <b v="0"/>
    <n v="24"/>
    <b v="1"/>
    <s v="theater/musical"/>
    <x v="19"/>
    <x v="1"/>
    <x v="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1169"/>
    <b v="0"/>
    <n v="28"/>
    <b v="1"/>
    <s v="theater/spaces"/>
    <x v="9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571"/>
    <b v="1"/>
    <n v="24"/>
    <b v="1"/>
    <s v="theater/plays"/>
    <x v="11"/>
    <x v="2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113"/>
    <b v="0"/>
    <n v="8"/>
    <b v="1"/>
    <s v="theater/plays"/>
    <x v="11"/>
    <x v="4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1047"/>
    <b v="0"/>
    <n v="17"/>
    <b v="1"/>
    <s v="theater/plays"/>
    <x v="11"/>
    <x v="4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460"/>
    <b v="0"/>
    <n v="24"/>
    <b v="1"/>
    <s v="theater/plays"/>
    <x v="11"/>
    <x v="4"/>
    <x v="6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282"/>
    <b v="1"/>
    <n v="18"/>
    <b v="0"/>
    <s v="photography/photobooks"/>
    <x v="3"/>
    <x v="4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493"/>
    <b v="1"/>
    <n v="15"/>
    <b v="0"/>
    <s v="photography/photobooks"/>
    <x v="3"/>
    <x v="4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869"/>
    <b v="0"/>
    <n v="15"/>
    <b v="0"/>
    <s v="technology/wearables"/>
    <x v="1"/>
    <x v="4"/>
    <x v="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142"/>
    <b v="0"/>
    <n v="25"/>
    <b v="1"/>
    <s v="technology/space exploration"/>
    <x v="4"/>
    <x v="1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1002"/>
    <b v="0"/>
    <n v="17"/>
    <b v="0"/>
    <s v="theater/musical"/>
    <x v="19"/>
    <x v="2"/>
    <x v="6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280"/>
    <b v="0"/>
    <n v="13"/>
    <b v="1"/>
    <s v="music/rock"/>
    <x v="15"/>
    <x v="0"/>
    <x v="7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57"/>
    <b v="0"/>
    <n v="16"/>
    <b v="0"/>
    <s v="food/food trucks"/>
    <x v="29"/>
    <x v="2"/>
    <x v="4"/>
  </r>
  <r>
    <n v="705"/>
    <s v="SomnoScope"/>
    <s v="The closest thing ever to the Holy Grail of wearables technology"/>
    <n v="100000"/>
    <n v="977"/>
    <x v="2"/>
    <x v="13"/>
    <s v="EUR"/>
    <n v="1484999278"/>
    <n v="1482407278"/>
    <x v="660"/>
    <b v="0"/>
    <n v="5"/>
    <b v="0"/>
    <s v="technology/wearables"/>
    <x v="1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1188"/>
    <b v="0"/>
    <n v="16"/>
    <b v="1"/>
    <s v="theater/plays"/>
    <x v="11"/>
    <x v="2"/>
    <x v="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784"/>
    <b v="0"/>
    <n v="45"/>
    <b v="1"/>
    <s v="technology/space exploration"/>
    <x v="4"/>
    <x v="4"/>
    <x v="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609"/>
    <b v="0"/>
    <n v="34"/>
    <b v="1"/>
    <s v="theater/plays"/>
    <x v="11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1281"/>
    <b v="0"/>
    <n v="8"/>
    <b v="0"/>
    <s v="theater/plays"/>
    <x v="11"/>
    <x v="2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877"/>
    <b v="0"/>
    <n v="19"/>
    <b v="1"/>
    <s v="theater/plays"/>
    <x v="11"/>
    <x v="2"/>
    <x v="6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908"/>
    <b v="0"/>
    <n v="12"/>
    <b v="0"/>
    <s v="food/restaurants"/>
    <x v="40"/>
    <x v="4"/>
    <x v="4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116"/>
    <b v="0"/>
    <n v="14"/>
    <b v="0"/>
    <s v="theater/musical"/>
    <x v="19"/>
    <x v="2"/>
    <x v="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858"/>
    <b v="0"/>
    <n v="21"/>
    <b v="1"/>
    <s v="technology/space exploration"/>
    <x v="4"/>
    <x v="2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1282"/>
    <b v="0"/>
    <n v="21"/>
    <b v="1"/>
    <s v="theater/plays"/>
    <x v="11"/>
    <x v="2"/>
    <x v="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1283"/>
    <b v="0"/>
    <n v="27"/>
    <b v="1"/>
    <s v="music/rock"/>
    <x v="15"/>
    <x v="3"/>
    <x v="7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1204"/>
    <b v="0"/>
    <n v="38"/>
    <b v="1"/>
    <s v="theater/plays"/>
    <x v="11"/>
    <x v="4"/>
    <x v="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077"/>
    <b v="0"/>
    <n v="17"/>
    <b v="1"/>
    <s v="music/rock"/>
    <x v="15"/>
    <x v="5"/>
    <x v="7"/>
  </r>
  <r>
    <n v="1152"/>
    <s v="Peruvian King Food Truck"/>
    <s v="Peruvian food truck with an LA twist."/>
    <n v="16000"/>
    <n v="911"/>
    <x v="2"/>
    <x v="0"/>
    <s v="USD"/>
    <n v="1431709312"/>
    <n v="1429117312"/>
    <x v="582"/>
    <b v="0"/>
    <n v="15"/>
    <b v="0"/>
    <s v="food/food trucks"/>
    <x v="29"/>
    <x v="4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307"/>
    <b v="0"/>
    <n v="33"/>
    <b v="1"/>
    <s v="music/rock"/>
    <x v="15"/>
    <x v="0"/>
    <x v="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x v="241"/>
    <b v="0"/>
    <n v="17"/>
    <b v="0"/>
    <s v="theater/spaces"/>
    <x v="9"/>
    <x v="2"/>
    <x v="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x v="311"/>
    <b v="0"/>
    <n v="12"/>
    <b v="0"/>
    <s v="technology/wearables"/>
    <x v="1"/>
    <x v="1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81"/>
    <b v="0"/>
    <n v="27"/>
    <b v="0"/>
    <s v="theater/plays"/>
    <x v="11"/>
    <x v="4"/>
    <x v="6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x v="1284"/>
    <b v="1"/>
    <n v="29"/>
    <b v="0"/>
    <s v="photography/photobooks"/>
    <x v="3"/>
    <x v="2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240"/>
    <b v="0"/>
    <n v="15"/>
    <b v="1"/>
    <s v="theater/plays"/>
    <x v="11"/>
    <x v="2"/>
    <x v="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1285"/>
    <b v="0"/>
    <n v="29"/>
    <b v="0"/>
    <s v="technology/wearables"/>
    <x v="1"/>
    <x v="4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1260"/>
    <b v="0"/>
    <n v="29"/>
    <b v="1"/>
    <s v="music/rock"/>
    <x v="15"/>
    <x v="0"/>
    <x v="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402"/>
    <b v="0"/>
    <n v="18"/>
    <b v="1"/>
    <s v="film &amp; video/shorts"/>
    <x v="27"/>
    <x v="6"/>
    <x v="5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542"/>
    <b v="0"/>
    <n v="14"/>
    <b v="1"/>
    <s v="theater/plays"/>
    <x v="11"/>
    <x v="1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649"/>
    <b v="0"/>
    <n v="25"/>
    <b v="1"/>
    <s v="games/tabletop games"/>
    <x v="5"/>
    <x v="5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646"/>
    <b v="1"/>
    <n v="25"/>
    <b v="0"/>
    <s v="photography/photobooks"/>
    <x v="3"/>
    <x v="2"/>
    <x v="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286"/>
    <b v="0"/>
    <n v="19"/>
    <b v="0"/>
    <s v="publishing/fiction"/>
    <x v="35"/>
    <x v="0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116"/>
    <b v="0"/>
    <n v="26"/>
    <b v="0"/>
    <s v="technology/wearables"/>
    <x v="1"/>
    <x v="2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1287"/>
    <b v="0"/>
    <n v="25"/>
    <b v="1"/>
    <s v="music/classical music"/>
    <x v="25"/>
    <x v="6"/>
    <x v="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982"/>
    <b v="0"/>
    <n v="30"/>
    <b v="1"/>
    <s v="theater/plays"/>
    <x v="11"/>
    <x v="4"/>
    <x v="6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937"/>
    <b v="0"/>
    <n v="19"/>
    <b v="0"/>
    <s v="food/food trucks"/>
    <x v="29"/>
    <x v="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75"/>
    <b v="1"/>
    <n v="25"/>
    <b v="1"/>
    <s v="publishing/radio &amp; podcasts"/>
    <x v="2"/>
    <x v="0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x v="858"/>
    <b v="0"/>
    <n v="11"/>
    <b v="0"/>
    <s v="technology/space exploration"/>
    <x v="4"/>
    <x v="2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443"/>
    <b v="0"/>
    <n v="25"/>
    <b v="1"/>
    <s v="photography/photobooks"/>
    <x v="3"/>
    <x v="1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9"/>
    <b v="0"/>
    <n v="16"/>
    <b v="0"/>
    <s v="theater/musical"/>
    <x v="19"/>
    <x v="2"/>
    <x v="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766"/>
    <b v="0"/>
    <n v="17"/>
    <b v="0"/>
    <s v="technology/wearables"/>
    <x v="1"/>
    <x v="4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527"/>
    <b v="0"/>
    <n v="21"/>
    <b v="0"/>
    <s v="theater/plays"/>
    <x v="11"/>
    <x v="2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502"/>
    <b v="0"/>
    <n v="51"/>
    <b v="1"/>
    <s v="theater/plays"/>
    <x v="11"/>
    <x v="5"/>
    <x v="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x v="857"/>
    <b v="0"/>
    <n v="29"/>
    <b v="0"/>
    <s v="technology/wearables"/>
    <x v="1"/>
    <x v="4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288"/>
    <b v="0"/>
    <n v="9"/>
    <b v="0"/>
    <s v="technology/wearables"/>
    <x v="1"/>
    <x v="2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1278"/>
    <b v="0"/>
    <n v="19"/>
    <b v="1"/>
    <s v="theater/plays"/>
    <x v="11"/>
    <x v="1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224"/>
    <b v="0"/>
    <n v="14"/>
    <b v="1"/>
    <s v="music/rock"/>
    <x v="15"/>
    <x v="4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647"/>
    <b v="1"/>
    <n v="34"/>
    <b v="0"/>
    <s v="theater/plays"/>
    <x v="11"/>
    <x v="2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x v="953"/>
    <b v="0"/>
    <n v="20"/>
    <b v="1"/>
    <s v="theater/plays"/>
    <x v="11"/>
    <x v="1"/>
    <x v="6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958"/>
    <b v="0"/>
    <n v="23"/>
    <b v="0"/>
    <s v="photography/photobooks"/>
    <x v="3"/>
    <x v="1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741"/>
    <b v="0"/>
    <n v="17"/>
    <b v="0"/>
    <s v="technology/wearables"/>
    <x v="1"/>
    <x v="4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228"/>
    <b v="0"/>
    <n v="14"/>
    <b v="0"/>
    <s v="film &amp; video/animation"/>
    <x v="23"/>
    <x v="2"/>
    <x v="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1289"/>
    <b v="0"/>
    <n v="33"/>
    <b v="1"/>
    <s v="music/electronic music"/>
    <x v="13"/>
    <x v="3"/>
    <x v="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883"/>
    <b v="1"/>
    <n v="19"/>
    <b v="0"/>
    <s v="photography/photobooks"/>
    <x v="3"/>
    <x v="2"/>
    <x v="2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900"/>
    <b v="0"/>
    <n v="7"/>
    <b v="0"/>
    <s v="music/faith"/>
    <x v="14"/>
    <x v="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1135"/>
    <b v="0"/>
    <n v="27"/>
    <b v="0"/>
    <s v="games/video games"/>
    <x v="18"/>
    <x v="4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428"/>
    <b v="1"/>
    <n v="24"/>
    <b v="0"/>
    <s v="theater/plays"/>
    <x v="11"/>
    <x v="4"/>
    <x v="6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231"/>
    <b v="0"/>
    <n v="15"/>
    <b v="0"/>
    <s v="music/faith"/>
    <x v="14"/>
    <x v="4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310"/>
    <b v="0"/>
    <n v="7"/>
    <b v="0"/>
    <s v="technology/web"/>
    <x v="26"/>
    <x v="2"/>
    <x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227"/>
    <b v="0"/>
    <n v="21"/>
    <b v="0"/>
    <s v="games/video games"/>
    <x v="18"/>
    <x v="0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x v="1290"/>
    <b v="0"/>
    <n v="21"/>
    <b v="1"/>
    <s v="theater/plays"/>
    <x v="11"/>
    <x v="4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1147"/>
    <b v="0"/>
    <n v="25"/>
    <b v="1"/>
    <s v="music/indie rock"/>
    <x v="12"/>
    <x v="3"/>
    <x v="7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687"/>
    <b v="1"/>
    <n v="12"/>
    <b v="0"/>
    <s v="theater/plays"/>
    <x v="11"/>
    <x v="4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1291"/>
    <b v="0"/>
    <n v="47"/>
    <b v="1"/>
    <s v="theater/plays"/>
    <x v="11"/>
    <x v="1"/>
    <x v="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246"/>
    <b v="0"/>
    <n v="7"/>
    <b v="0"/>
    <s v="technology/wearables"/>
    <x v="1"/>
    <x v="1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1292"/>
    <b v="0"/>
    <n v="22"/>
    <b v="0"/>
    <s v="publishing/children's books"/>
    <x v="39"/>
    <x v="3"/>
    <x v="1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764"/>
    <b v="0"/>
    <n v="26"/>
    <b v="1"/>
    <s v="technology/space exploration"/>
    <x v="4"/>
    <x v="1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1293"/>
    <b v="1"/>
    <n v="35"/>
    <b v="0"/>
    <s v="theater/spaces"/>
    <x v="9"/>
    <x v="5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690"/>
    <b v="0"/>
    <n v="19"/>
    <b v="1"/>
    <s v="theater/plays"/>
    <x v="11"/>
    <x v="1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1294"/>
    <b v="0"/>
    <n v="22"/>
    <b v="1"/>
    <s v="publishing/nonfiction"/>
    <x v="17"/>
    <x v="6"/>
    <x v="1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1295"/>
    <b v="0"/>
    <n v="49"/>
    <b v="0"/>
    <s v="film &amp; video/animation"/>
    <x v="23"/>
    <x v="0"/>
    <x v="5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31"/>
    <b v="0"/>
    <n v="12"/>
    <b v="0"/>
    <s v="theater/musical"/>
    <x v="19"/>
    <x v="1"/>
    <x v="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1118"/>
    <b v="0"/>
    <n v="27"/>
    <b v="1"/>
    <s v="music/indie rock"/>
    <x v="12"/>
    <x v="3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296"/>
    <b v="0"/>
    <n v="14"/>
    <b v="1"/>
    <s v="music/rock"/>
    <x v="15"/>
    <x v="3"/>
    <x v="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774"/>
    <b v="0"/>
    <n v="16"/>
    <b v="0"/>
    <s v="theater/plays"/>
    <x v="11"/>
    <x v="4"/>
    <x v="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526"/>
    <b v="0"/>
    <n v="15"/>
    <b v="1"/>
    <s v="publishing/nonfiction"/>
    <x v="17"/>
    <x v="3"/>
    <x v="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1297"/>
    <b v="0"/>
    <n v="30"/>
    <b v="1"/>
    <s v="games/tabletop games"/>
    <x v="5"/>
    <x v="6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298"/>
    <b v="0"/>
    <n v="33"/>
    <b v="1"/>
    <s v="music/rock"/>
    <x v="15"/>
    <x v="3"/>
    <x v="7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1118"/>
    <b v="0"/>
    <n v="7"/>
    <b v="1"/>
    <s v="music/rock"/>
    <x v="15"/>
    <x v="3"/>
    <x v="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937"/>
    <b v="0"/>
    <n v="33"/>
    <b v="1"/>
    <s v="theater/plays"/>
    <x v="11"/>
    <x v="1"/>
    <x v="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875"/>
    <b v="0"/>
    <n v="22"/>
    <b v="0"/>
    <s v="publishing/translations"/>
    <x v="31"/>
    <x v="2"/>
    <x v="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299"/>
    <b v="1"/>
    <n v="23"/>
    <b v="1"/>
    <s v="technology/hardware"/>
    <x v="0"/>
    <x v="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x v="1300"/>
    <b v="0"/>
    <n v="10"/>
    <b v="0"/>
    <s v="publishing/translations"/>
    <x v="31"/>
    <x v="1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8"/>
    <b v="0"/>
    <n v="8"/>
    <b v="0"/>
    <s v="theater/plays"/>
    <x v="11"/>
    <x v="1"/>
    <x v="6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485"/>
    <b v="0"/>
    <n v="19"/>
    <b v="0"/>
    <s v="publishing/children's books"/>
    <x v="39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786"/>
    <b v="0"/>
    <n v="15"/>
    <b v="1"/>
    <s v="food/small batch"/>
    <x v="7"/>
    <x v="4"/>
    <x v="4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633"/>
    <b v="0"/>
    <n v="4"/>
    <b v="0"/>
    <s v="food/food trucks"/>
    <x v="29"/>
    <x v="2"/>
    <x v="4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930"/>
    <b v="0"/>
    <n v="1"/>
    <b v="0"/>
    <s v="theater/plays"/>
    <x v="11"/>
    <x v="1"/>
    <x v="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862"/>
    <b v="0"/>
    <n v="5"/>
    <b v="0"/>
    <s v="film &amp; video/drama"/>
    <x v="10"/>
    <x v="4"/>
    <x v="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982"/>
    <b v="0"/>
    <n v="9"/>
    <b v="0"/>
    <s v="publishing/translations"/>
    <x v="31"/>
    <x v="4"/>
    <x v="1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264"/>
    <b v="0"/>
    <n v="27"/>
    <b v="1"/>
    <s v="theater/plays"/>
    <x v="11"/>
    <x v="1"/>
    <x v="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816"/>
    <b v="0"/>
    <n v="14"/>
    <b v="1"/>
    <s v="film &amp; video/television"/>
    <x v="16"/>
    <x v="4"/>
    <x v="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1301"/>
    <b v="0"/>
    <n v="30"/>
    <b v="1"/>
    <s v="music/indie rock"/>
    <x v="12"/>
    <x v="3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853"/>
    <b v="0"/>
    <n v="9"/>
    <b v="0"/>
    <s v="theater/spaces"/>
    <x v="9"/>
    <x v="1"/>
    <x v="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81"/>
    <b v="0"/>
    <n v="14"/>
    <b v="0"/>
    <s v="theater/spaces"/>
    <x v="9"/>
    <x v="4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318"/>
    <b v="0"/>
    <n v="9"/>
    <b v="0"/>
    <s v="theater/plays"/>
    <x v="11"/>
    <x v="1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x v="236"/>
    <b v="0"/>
    <n v="9"/>
    <b v="1"/>
    <s v="theater/musical"/>
    <x v="19"/>
    <x v="2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1113"/>
    <b v="0"/>
    <n v="10"/>
    <b v="1"/>
    <s v="theater/plays"/>
    <x v="11"/>
    <x v="4"/>
    <x v="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1135"/>
    <b v="0"/>
    <n v="7"/>
    <b v="0"/>
    <s v="technology/web"/>
    <x v="26"/>
    <x v="4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1302"/>
    <b v="0"/>
    <n v="34"/>
    <b v="1"/>
    <s v="music/classical music"/>
    <x v="25"/>
    <x v="3"/>
    <x v="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1127"/>
    <b v="0"/>
    <n v="27"/>
    <b v="1"/>
    <s v="theater/plays"/>
    <x v="11"/>
    <x v="2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x v="647"/>
    <b v="0"/>
    <n v="8"/>
    <b v="1"/>
    <s v="theater/plays"/>
    <x v="11"/>
    <x v="2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1303"/>
    <b v="0"/>
    <n v="33"/>
    <b v="1"/>
    <s v="theater/plays"/>
    <x v="11"/>
    <x v="4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85"/>
    <b v="0"/>
    <n v="27"/>
    <b v="1"/>
    <s v="theater/plays"/>
    <x v="11"/>
    <x v="4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1304"/>
    <b v="0"/>
    <n v="6"/>
    <b v="0"/>
    <s v="theater/plays"/>
    <x v="11"/>
    <x v="4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541"/>
    <b v="0"/>
    <n v="20"/>
    <b v="1"/>
    <s v="theater/plays"/>
    <x v="11"/>
    <x v="2"/>
    <x v="6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504"/>
    <b v="0"/>
    <n v="16"/>
    <b v="0"/>
    <s v="film &amp; video/animation"/>
    <x v="23"/>
    <x v="4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05"/>
    <b v="0"/>
    <n v="19"/>
    <b v="1"/>
    <s v="publishing/nonfiction"/>
    <x v="17"/>
    <x v="6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999"/>
    <b v="0"/>
    <n v="36"/>
    <b v="1"/>
    <s v="film &amp; video/shorts"/>
    <x v="27"/>
    <x v="2"/>
    <x v="5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x v="1306"/>
    <b v="0"/>
    <n v="10"/>
    <b v="0"/>
    <s v="music/faith"/>
    <x v="14"/>
    <x v="5"/>
    <x v="7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5"/>
    <b v="0"/>
    <n v="15"/>
    <b v="1"/>
    <s v="theater/plays"/>
    <x v="11"/>
    <x v="4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928"/>
    <b v="0"/>
    <n v="39"/>
    <b v="1"/>
    <s v="theater/plays"/>
    <x v="11"/>
    <x v="4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664"/>
    <b v="0"/>
    <n v="6"/>
    <b v="0"/>
    <s v="theater/plays"/>
    <x v="11"/>
    <x v="4"/>
    <x v="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992"/>
    <b v="0"/>
    <n v="18"/>
    <b v="1"/>
    <s v="music/rock"/>
    <x v="15"/>
    <x v="0"/>
    <x v="7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1307"/>
    <b v="0"/>
    <n v="15"/>
    <b v="1"/>
    <s v="music/electronic music"/>
    <x v="13"/>
    <x v="2"/>
    <x v="7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x v="1308"/>
    <b v="0"/>
    <n v="17"/>
    <b v="1"/>
    <s v="theater/plays"/>
    <x v="11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1309"/>
    <b v="0"/>
    <n v="9"/>
    <b v="0"/>
    <s v="theater/plays"/>
    <x v="11"/>
    <x v="2"/>
    <x v="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1310"/>
    <b v="0"/>
    <n v="21"/>
    <b v="0"/>
    <s v="music/indie rock"/>
    <x v="12"/>
    <x v="1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1311"/>
    <b v="0"/>
    <n v="27"/>
    <b v="1"/>
    <s v="music/indie rock"/>
    <x v="12"/>
    <x v="3"/>
    <x v="7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1312"/>
    <b v="0"/>
    <n v="8"/>
    <b v="0"/>
    <s v="film &amp; video/drama"/>
    <x v="10"/>
    <x v="2"/>
    <x v="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109"/>
    <b v="0"/>
    <n v="20"/>
    <b v="1"/>
    <s v="theater/spaces"/>
    <x v="9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52"/>
    <b v="0"/>
    <n v="21"/>
    <b v="0"/>
    <s v="theater/plays"/>
    <x v="11"/>
    <x v="4"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313"/>
    <b v="0"/>
    <n v="21"/>
    <b v="0"/>
    <s v="games/video games"/>
    <x v="18"/>
    <x v="3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1314"/>
    <b v="0"/>
    <n v="18"/>
    <b v="0"/>
    <s v="publishing/children's books"/>
    <x v="39"/>
    <x v="3"/>
    <x v="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279"/>
    <b v="0"/>
    <n v="21"/>
    <b v="0"/>
    <s v="music/jazz"/>
    <x v="33"/>
    <x v="0"/>
    <x v="7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98"/>
    <b v="0"/>
    <n v="8"/>
    <b v="0"/>
    <s v="theater/plays"/>
    <x v="11"/>
    <x v="2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647"/>
    <b v="0"/>
    <n v="20"/>
    <b v="1"/>
    <s v="theater/plays"/>
    <x v="11"/>
    <x v="2"/>
    <x v="6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164"/>
    <b v="0"/>
    <n v="34"/>
    <b v="1"/>
    <s v="music/rock"/>
    <x v="15"/>
    <x v="1"/>
    <x v="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103"/>
    <b v="0"/>
    <n v="9"/>
    <b v="0"/>
    <s v="technology/wearables"/>
    <x v="1"/>
    <x v="2"/>
    <x v="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1315"/>
    <b v="0"/>
    <n v="13"/>
    <b v="1"/>
    <s v="music/classical music"/>
    <x v="25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933"/>
    <b v="0"/>
    <n v="4"/>
    <b v="0"/>
    <s v="film &amp; video/drama"/>
    <x v="10"/>
    <x v="4"/>
    <x v="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1113"/>
    <b v="0"/>
    <n v="6"/>
    <b v="1"/>
    <s v="theater/spaces"/>
    <x v="9"/>
    <x v="4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1316"/>
    <b v="0"/>
    <n v="27"/>
    <b v="1"/>
    <s v="theater/plays"/>
    <x v="11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125"/>
    <b v="0"/>
    <n v="13"/>
    <b v="1"/>
    <s v="theater/plays"/>
    <x v="11"/>
    <x v="1"/>
    <x v="6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126"/>
    <b v="0"/>
    <n v="16"/>
    <b v="0"/>
    <s v="technology/wearables"/>
    <x v="1"/>
    <x v="2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777"/>
    <b v="0"/>
    <n v="12"/>
    <b v="0"/>
    <s v="theater/plays"/>
    <x v="11"/>
    <x v="4"/>
    <x v="6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870"/>
    <b v="0"/>
    <n v="11"/>
    <b v="0"/>
    <s v="theater/spaces"/>
    <x v="9"/>
    <x v="4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552"/>
    <b v="0"/>
    <n v="26"/>
    <b v="1"/>
    <s v="theater/plays"/>
    <x v="11"/>
    <x v="4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x v="1044"/>
    <b v="0"/>
    <n v="14"/>
    <b v="1"/>
    <s v="theater/plays"/>
    <x v="11"/>
    <x v="4"/>
    <x v="6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229"/>
    <b v="0"/>
    <n v="28"/>
    <b v="1"/>
    <s v="theater/musical"/>
    <x v="19"/>
    <x v="1"/>
    <x v="6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1271"/>
    <b v="0"/>
    <n v="37"/>
    <b v="0"/>
    <s v="technology/wearables"/>
    <x v="1"/>
    <x v="1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870"/>
    <b v="0"/>
    <n v="24"/>
    <b v="1"/>
    <s v="theater/plays"/>
    <x v="11"/>
    <x v="4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750"/>
    <b v="0"/>
    <n v="21"/>
    <b v="1"/>
    <s v="theater/plays"/>
    <x v="11"/>
    <x v="2"/>
    <x v="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921"/>
    <b v="0"/>
    <n v="15"/>
    <b v="0"/>
    <s v="publishing/fiction"/>
    <x v="35"/>
    <x v="0"/>
    <x v="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x v="748"/>
    <b v="0"/>
    <n v="7"/>
    <b v="0"/>
    <s v="technology/wearables"/>
    <x v="1"/>
    <x v="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191"/>
    <b v="0"/>
    <n v="14"/>
    <b v="1"/>
    <s v="music/rock"/>
    <x v="15"/>
    <x v="3"/>
    <x v="7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168"/>
    <b v="0"/>
    <n v="12"/>
    <b v="1"/>
    <s v="theater/plays"/>
    <x v="11"/>
    <x v="1"/>
    <x v="6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x v="1038"/>
    <b v="0"/>
    <n v="9"/>
    <b v="0"/>
    <s v="technology/web"/>
    <x v="26"/>
    <x v="1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115"/>
    <b v="0"/>
    <n v="25"/>
    <b v="0"/>
    <s v="technology/wearables"/>
    <x v="1"/>
    <x v="4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641"/>
    <b v="0"/>
    <n v="15"/>
    <b v="1"/>
    <s v="film &amp; video/documentary"/>
    <x v="8"/>
    <x v="1"/>
    <x v="5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168"/>
    <b v="0"/>
    <n v="26"/>
    <b v="1"/>
    <s v="music/indie rock"/>
    <x v="12"/>
    <x v="6"/>
    <x v="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440"/>
    <b v="0"/>
    <n v="29"/>
    <b v="1"/>
    <s v="music/indie rock"/>
    <x v="12"/>
    <x v="3"/>
    <x v="7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464"/>
    <b v="0"/>
    <n v="17"/>
    <b v="1"/>
    <s v="music/rock"/>
    <x v="15"/>
    <x v="7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x v="195"/>
    <b v="0"/>
    <n v="18"/>
    <b v="0"/>
    <s v="games/video games"/>
    <x v="18"/>
    <x v="1"/>
    <x v="3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x v="1317"/>
    <b v="0"/>
    <n v="12"/>
    <b v="0"/>
    <s v="photography/nature"/>
    <x v="38"/>
    <x v="1"/>
    <x v="2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138"/>
    <b v="0"/>
    <n v="13"/>
    <b v="0"/>
    <s v="film &amp; video/animation"/>
    <x v="23"/>
    <x v="2"/>
    <x v="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877"/>
    <b v="0"/>
    <n v="13"/>
    <b v="1"/>
    <s v="photography/photobooks"/>
    <x v="3"/>
    <x v="2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x v="781"/>
    <b v="0"/>
    <n v="13"/>
    <b v="0"/>
    <s v="theater/plays"/>
    <x v="11"/>
    <x v="4"/>
    <x v="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131"/>
    <b v="0"/>
    <n v="14"/>
    <b v="0"/>
    <s v="technology/web"/>
    <x v="26"/>
    <x v="1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355"/>
    <b v="0"/>
    <n v="16"/>
    <b v="0"/>
    <s v="technology/wearables"/>
    <x v="1"/>
    <x v="1"/>
    <x v="0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x v="1318"/>
    <b v="0"/>
    <n v="13"/>
    <b v="1"/>
    <s v="theater/plays"/>
    <x v="11"/>
    <x v="2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49"/>
    <b v="0"/>
    <n v="25"/>
    <b v="1"/>
    <s v="theater/plays"/>
    <x v="11"/>
    <x v="5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499"/>
    <b v="0"/>
    <n v="18"/>
    <b v="1"/>
    <s v="theater/plays"/>
    <x v="11"/>
    <x v="4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1319"/>
    <b v="0"/>
    <n v="16"/>
    <b v="1"/>
    <s v="theater/plays"/>
    <x v="11"/>
    <x v="4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614"/>
    <b v="0"/>
    <n v="14"/>
    <b v="0"/>
    <s v="theater/plays"/>
    <x v="11"/>
    <x v="4"/>
    <x v="6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283"/>
    <b v="0"/>
    <n v="3"/>
    <b v="0"/>
    <s v="photography/people"/>
    <x v="36"/>
    <x v="2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422"/>
    <b v="0"/>
    <n v="7"/>
    <b v="0"/>
    <s v="theater/plays"/>
    <x v="11"/>
    <x v="4"/>
    <x v="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x v="961"/>
    <b v="1"/>
    <n v="10"/>
    <b v="0"/>
    <s v="photography/photobooks"/>
    <x v="3"/>
    <x v="4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000"/>
    <b v="0"/>
    <n v="3"/>
    <b v="0"/>
    <s v="music/faith"/>
    <x v="14"/>
    <x v="4"/>
    <x v="7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1320"/>
    <b v="0"/>
    <n v="6"/>
    <b v="0"/>
    <s v="theater/plays"/>
    <x v="11"/>
    <x v="1"/>
    <x v="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204"/>
    <b v="0"/>
    <n v="10"/>
    <b v="0"/>
    <s v="publishing/art books"/>
    <x v="32"/>
    <x v="4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x v="316"/>
    <b v="0"/>
    <n v="14"/>
    <b v="0"/>
    <s v="theater/plays"/>
    <x v="11"/>
    <x v="2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134"/>
    <b v="0"/>
    <n v="13"/>
    <b v="1"/>
    <s v="theater/plays"/>
    <x v="11"/>
    <x v="4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134"/>
    <b v="0"/>
    <n v="14"/>
    <b v="1"/>
    <s v="theater/plays"/>
    <x v="11"/>
    <x v="4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210"/>
    <b v="0"/>
    <n v="7"/>
    <b v="0"/>
    <s v="theater/spaces"/>
    <x v="9"/>
    <x v="4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1321"/>
    <b v="0"/>
    <n v="12"/>
    <b v="0"/>
    <s v="theater/plays"/>
    <x v="11"/>
    <x v="5"/>
    <x v="6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1064"/>
    <b v="0"/>
    <n v="30"/>
    <b v="0"/>
    <s v="music/jazz"/>
    <x v="33"/>
    <x v="3"/>
    <x v="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x v="509"/>
    <b v="0"/>
    <n v="14"/>
    <b v="0"/>
    <s v="theater/plays"/>
    <x v="11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1288"/>
    <b v="0"/>
    <n v="16"/>
    <b v="0"/>
    <s v="theater/plays"/>
    <x v="11"/>
    <x v="2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1322"/>
    <b v="0"/>
    <n v="19"/>
    <b v="0"/>
    <s v="theater/plays"/>
    <x v="11"/>
    <x v="1"/>
    <x v="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2"/>
    <b v="0"/>
    <n v="30"/>
    <b v="1"/>
    <s v="music/electronic music"/>
    <x v="13"/>
    <x v="1"/>
    <x v="7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316"/>
    <b v="0"/>
    <n v="7"/>
    <b v="0"/>
    <s v="film &amp; video/drama"/>
    <x v="10"/>
    <x v="2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1323"/>
    <b v="0"/>
    <n v="10"/>
    <b v="0"/>
    <s v="film &amp; video/animation"/>
    <x v="23"/>
    <x v="3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961"/>
    <b v="0"/>
    <n v="11"/>
    <b v="0"/>
    <s v="music/jazz"/>
    <x v="33"/>
    <x v="4"/>
    <x v="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671"/>
    <b v="0"/>
    <n v="17"/>
    <b v="1"/>
    <s v="music/indie rock"/>
    <x v="12"/>
    <x v="6"/>
    <x v="7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1324"/>
    <b v="0"/>
    <n v="22"/>
    <b v="0"/>
    <s v="theater/plays"/>
    <x v="11"/>
    <x v="5"/>
    <x v="6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498"/>
    <b v="0"/>
    <n v="26"/>
    <b v="0"/>
    <s v="technology/gadgets"/>
    <x v="6"/>
    <x v="2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952"/>
    <b v="0"/>
    <n v="7"/>
    <b v="0"/>
    <s v="technology/wearables"/>
    <x v="1"/>
    <x v="2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74"/>
    <b v="0"/>
    <n v="9"/>
    <b v="1"/>
    <s v="theater/spaces"/>
    <x v="9"/>
    <x v="1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76"/>
    <b v="0"/>
    <n v="17"/>
    <b v="1"/>
    <s v="film &amp; video/shorts"/>
    <x v="27"/>
    <x v="6"/>
    <x v="5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183"/>
    <b v="0"/>
    <n v="11"/>
    <b v="0"/>
    <s v="music/faith"/>
    <x v="14"/>
    <x v="5"/>
    <x v="7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194"/>
    <b v="0"/>
    <n v="28"/>
    <b v="1"/>
    <s v="theater/plays"/>
    <x v="11"/>
    <x v="1"/>
    <x v="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149"/>
    <b v="0"/>
    <n v="19"/>
    <b v="1"/>
    <s v="music/rock"/>
    <x v="15"/>
    <x v="4"/>
    <x v="7"/>
  </r>
  <r>
    <n v="115"/>
    <s v="The World's Greatest Lover"/>
    <s v="Never judge a book (or a lover) by their cover."/>
    <n v="450"/>
    <n v="632"/>
    <x v="0"/>
    <x v="0"/>
    <s v="USD"/>
    <n v="1328377444"/>
    <n v="1326217444"/>
    <x v="1325"/>
    <b v="0"/>
    <n v="22"/>
    <b v="1"/>
    <s v="film &amp; video/shorts"/>
    <x v="27"/>
    <x v="3"/>
    <x v="5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183"/>
    <b v="0"/>
    <n v="36"/>
    <b v="1"/>
    <s v="theater/plays"/>
    <x v="1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123"/>
    <b v="0"/>
    <n v="8"/>
    <b v="1"/>
    <s v="theater/plays"/>
    <x v="11"/>
    <x v="4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898"/>
    <b v="0"/>
    <n v="20"/>
    <b v="1"/>
    <s v="film &amp; video/television"/>
    <x v="16"/>
    <x v="1"/>
    <x v="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153"/>
    <b v="0"/>
    <n v="10"/>
    <b v="1"/>
    <s v="technology/hardware"/>
    <x v="0"/>
    <x v="4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x v="1326"/>
    <b v="0"/>
    <n v="25"/>
    <b v="0"/>
    <s v="photography/people"/>
    <x v="36"/>
    <x v="4"/>
    <x v="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969"/>
    <b v="0"/>
    <n v="12"/>
    <b v="0"/>
    <s v="theater/plays"/>
    <x v="11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887"/>
    <b v="0"/>
    <n v="17"/>
    <b v="0"/>
    <s v="theater/plays"/>
    <x v="11"/>
    <x v="1"/>
    <x v="6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280"/>
    <b v="0"/>
    <n v="7"/>
    <b v="0"/>
    <s v="technology/wearables"/>
    <x v="1"/>
    <x v="1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1219"/>
    <b v="0"/>
    <n v="12"/>
    <b v="0"/>
    <s v="theater/plays"/>
    <x v="11"/>
    <x v="2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946"/>
    <b v="0"/>
    <n v="10"/>
    <b v="0"/>
    <s v="theater/plays"/>
    <x v="11"/>
    <x v="2"/>
    <x v="6"/>
  </r>
  <r>
    <n v="1927"/>
    <s v="GBS Detroit Presents Hampshire"/>
    <s v="Hampshire is headed to GBS Detroit."/>
    <n v="600"/>
    <n v="620"/>
    <x v="0"/>
    <x v="0"/>
    <s v="USD"/>
    <n v="1331182740"/>
    <n v="1329856839"/>
    <x v="1327"/>
    <b v="0"/>
    <n v="11"/>
    <b v="1"/>
    <s v="music/indie rock"/>
    <x v="12"/>
    <x v="3"/>
    <x v="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28"/>
    <b v="0"/>
    <n v="16"/>
    <b v="1"/>
    <s v="music/rock"/>
    <x v="15"/>
    <x v="3"/>
    <x v="7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1329"/>
    <b v="0"/>
    <n v="21"/>
    <b v="1"/>
    <s v="theater/plays"/>
    <x v="11"/>
    <x v="1"/>
    <x v="6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652"/>
    <b v="0"/>
    <n v="3"/>
    <b v="1"/>
    <s v="technology/hardware"/>
    <x v="0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10"/>
    <b v="0"/>
    <n v="3"/>
    <b v="0"/>
    <s v="theater/plays"/>
    <x v="11"/>
    <x v="1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1330"/>
    <b v="0"/>
    <n v="9"/>
    <b v="0"/>
    <s v="theater/spaces"/>
    <x v="9"/>
    <x v="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510"/>
    <b v="0"/>
    <n v="14"/>
    <b v="1"/>
    <s v="music/indie rock"/>
    <x v="12"/>
    <x v="3"/>
    <x v="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93"/>
    <b v="0"/>
    <n v="22"/>
    <b v="1"/>
    <s v="theater/plays"/>
    <x v="11"/>
    <x v="4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147"/>
    <b v="0"/>
    <n v="3"/>
    <b v="1"/>
    <s v="theater/plays"/>
    <x v="11"/>
    <x v="4"/>
    <x v="6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1331"/>
    <b v="0"/>
    <n v="24"/>
    <b v="0"/>
    <s v="games/video games"/>
    <x v="18"/>
    <x v="0"/>
    <x v="3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88"/>
    <b v="0"/>
    <n v="16"/>
    <b v="1"/>
    <s v="music/indie rock"/>
    <x v="12"/>
    <x v="3"/>
    <x v="7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893"/>
    <b v="0"/>
    <n v="18"/>
    <b v="1"/>
    <s v="theater/plays"/>
    <x v="11"/>
    <x v="2"/>
    <x v="6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487"/>
    <b v="0"/>
    <n v="3"/>
    <b v="0"/>
    <s v="theater/spaces"/>
    <x v="9"/>
    <x v="4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51"/>
    <b v="0"/>
    <n v="25"/>
    <b v="1"/>
    <s v="theater/plays"/>
    <x v="11"/>
    <x v="4"/>
    <x v="6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x v="398"/>
    <b v="0"/>
    <n v="14"/>
    <b v="1"/>
    <s v="theater/plays"/>
    <x v="11"/>
    <x v="1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x v="111"/>
    <b v="0"/>
    <n v="12"/>
    <b v="0"/>
    <s v="games/video games"/>
    <x v="18"/>
    <x v="4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267"/>
    <b v="0"/>
    <n v="13"/>
    <b v="1"/>
    <s v="film &amp; video/documentary"/>
    <x v="8"/>
    <x v="4"/>
    <x v="5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x v="742"/>
    <b v="0"/>
    <n v="8"/>
    <b v="0"/>
    <s v="publishing/translations"/>
    <x v="31"/>
    <x v="1"/>
    <x v="1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896"/>
    <b v="0"/>
    <n v="22"/>
    <b v="1"/>
    <s v="film &amp; video/television"/>
    <x v="16"/>
    <x v="2"/>
    <x v="5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332"/>
    <b v="0"/>
    <n v="10"/>
    <b v="1"/>
    <s v="film &amp; video/shorts"/>
    <x v="27"/>
    <x v="6"/>
    <x v="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1129"/>
    <b v="0"/>
    <n v="14"/>
    <b v="1"/>
    <s v="film &amp; video/documentary"/>
    <x v="8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15"/>
    <b v="0"/>
    <n v="17"/>
    <b v="1"/>
    <s v="games/tabletop games"/>
    <x v="5"/>
    <x v="1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1333"/>
    <b v="0"/>
    <n v="18"/>
    <b v="1"/>
    <s v="publishing/nonfiction"/>
    <x v="17"/>
    <x v="3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1242"/>
    <b v="0"/>
    <n v="13"/>
    <b v="1"/>
    <s v="theater/plays"/>
    <x v="11"/>
    <x v="2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1037"/>
    <b v="0"/>
    <n v="21"/>
    <b v="1"/>
    <s v="theater/plays"/>
    <x v="11"/>
    <x v="2"/>
    <x v="6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939"/>
    <b v="1"/>
    <n v="8"/>
    <b v="0"/>
    <s v="photography/photobooks"/>
    <x v="3"/>
    <x v="2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26"/>
    <b v="0"/>
    <n v="13"/>
    <b v="0"/>
    <s v="technology/web"/>
    <x v="26"/>
    <x v="2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800"/>
    <b v="0"/>
    <n v="7"/>
    <b v="0"/>
    <s v="technology/wearables"/>
    <x v="1"/>
    <x v="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495"/>
    <b v="0"/>
    <n v="24"/>
    <b v="0"/>
    <s v="theater/musical"/>
    <x v="19"/>
    <x v="4"/>
    <x v="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1334"/>
    <b v="0"/>
    <n v="23"/>
    <b v="0"/>
    <s v="theater/spaces"/>
    <x v="9"/>
    <x v="1"/>
    <x v="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335"/>
    <b v="0"/>
    <n v="34"/>
    <b v="1"/>
    <s v="music/rock"/>
    <x v="15"/>
    <x v="1"/>
    <x v="7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245"/>
    <b v="0"/>
    <n v="23"/>
    <b v="0"/>
    <s v="games/mobile games"/>
    <x v="28"/>
    <x v="2"/>
    <x v="3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676"/>
    <b v="0"/>
    <n v="9"/>
    <b v="0"/>
    <s v="food/food trucks"/>
    <x v="29"/>
    <x v="4"/>
    <x v="4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786"/>
    <b v="0"/>
    <n v="20"/>
    <b v="1"/>
    <s v="theater/plays"/>
    <x v="11"/>
    <x v="4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527"/>
    <b v="0"/>
    <n v="13"/>
    <b v="0"/>
    <s v="theater/plays"/>
    <x v="11"/>
    <x v="2"/>
    <x v="6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733"/>
    <b v="0"/>
    <n v="8"/>
    <b v="0"/>
    <s v="film &amp; video/animation"/>
    <x v="23"/>
    <x v="4"/>
    <x v="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849"/>
    <b v="0"/>
    <n v="13"/>
    <b v="0"/>
    <s v="publishing/children's books"/>
    <x v="39"/>
    <x v="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1336"/>
    <b v="0"/>
    <n v="14"/>
    <b v="1"/>
    <s v="theater/plays"/>
    <x v="11"/>
    <x v="4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527"/>
    <b v="0"/>
    <n v="21"/>
    <b v="1"/>
    <s v="theater/plays"/>
    <x v="11"/>
    <x v="2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493"/>
    <b v="0"/>
    <n v="10"/>
    <b v="1"/>
    <s v="theater/plays"/>
    <x v="11"/>
    <x v="4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0"/>
    <b v="0"/>
    <n v="7"/>
    <b v="0"/>
    <s v="theater/plays"/>
    <x v="11"/>
    <x v="4"/>
    <x v="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6"/>
    <b v="0"/>
    <n v="15"/>
    <b v="1"/>
    <s v="theater/musical"/>
    <x v="19"/>
    <x v="1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x v="986"/>
    <b v="0"/>
    <n v="29"/>
    <b v="1"/>
    <s v="film &amp; video/shorts"/>
    <x v="27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337"/>
    <b v="0"/>
    <n v="45"/>
    <b v="1"/>
    <s v="music/pop"/>
    <x v="22"/>
    <x v="0"/>
    <x v="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996"/>
    <b v="0"/>
    <n v="11"/>
    <b v="0"/>
    <s v="theater/plays"/>
    <x v="11"/>
    <x v="2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1338"/>
    <b v="0"/>
    <n v="11"/>
    <b v="0"/>
    <s v="games/video games"/>
    <x v="18"/>
    <x v="3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611"/>
    <b v="0"/>
    <n v="9"/>
    <b v="0"/>
    <s v="music/faith"/>
    <x v="14"/>
    <x v="2"/>
    <x v="7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318"/>
    <b v="0"/>
    <n v="10"/>
    <b v="0"/>
    <s v="film &amp; video/drama"/>
    <x v="10"/>
    <x v="2"/>
    <x v="5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339"/>
    <b v="0"/>
    <n v="13"/>
    <b v="1"/>
    <s v="music/indie rock"/>
    <x v="12"/>
    <x v="3"/>
    <x v="7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524"/>
    <b v="0"/>
    <n v="31"/>
    <b v="1"/>
    <s v="theater/plays"/>
    <x v="11"/>
    <x v="1"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967"/>
    <b v="0"/>
    <n v="11"/>
    <b v="1"/>
    <s v="music/rock"/>
    <x v="15"/>
    <x v="6"/>
    <x v="7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549"/>
    <b v="1"/>
    <n v="8"/>
    <b v="0"/>
    <s v="photography/photobooks"/>
    <x v="3"/>
    <x v="2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364"/>
    <b v="0"/>
    <n v="10"/>
    <b v="0"/>
    <s v="technology/wearables"/>
    <x v="1"/>
    <x v="2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774"/>
    <b v="0"/>
    <n v="13"/>
    <b v="1"/>
    <s v="music/rock"/>
    <x v="15"/>
    <x v="4"/>
    <x v="7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1340"/>
    <b v="0"/>
    <n v="3"/>
    <b v="0"/>
    <s v="theater/plays"/>
    <x v="11"/>
    <x v="4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511"/>
    <b v="0"/>
    <n v="12"/>
    <b v="0"/>
    <s v="theater/plays"/>
    <x v="11"/>
    <x v="4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1341"/>
    <b v="0"/>
    <n v="14"/>
    <b v="0"/>
    <s v="publishing/children's books"/>
    <x v="39"/>
    <x v="6"/>
    <x v="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342"/>
    <b v="0"/>
    <n v="11"/>
    <b v="1"/>
    <s v="music/rock"/>
    <x v="15"/>
    <x v="3"/>
    <x v="7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139"/>
    <b v="0"/>
    <n v="10"/>
    <b v="1"/>
    <s v="theater/plays"/>
    <x v="11"/>
    <x v="4"/>
    <x v="6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3"/>
    <b v="0"/>
    <n v="16"/>
    <b v="1"/>
    <s v="food/small batch"/>
    <x v="7"/>
    <x v="1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527"/>
    <b v="1"/>
    <n v="15"/>
    <b v="1"/>
    <s v="theater/plays"/>
    <x v="11"/>
    <x v="2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1343"/>
    <b v="0"/>
    <n v="19"/>
    <b v="1"/>
    <s v="music/rock"/>
    <x v="15"/>
    <x v="3"/>
    <x v="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x v="1316"/>
    <b v="0"/>
    <n v="28"/>
    <b v="1"/>
    <s v="music/metal"/>
    <x v="20"/>
    <x v="1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762"/>
    <b v="0"/>
    <n v="14"/>
    <b v="0"/>
    <s v="theater/plays"/>
    <x v="11"/>
    <x v="5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123"/>
    <b v="0"/>
    <n v="9"/>
    <b v="0"/>
    <s v="theater/plays"/>
    <x v="11"/>
    <x v="4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1066"/>
    <b v="0"/>
    <n v="16"/>
    <b v="0"/>
    <s v="theater/plays"/>
    <x v="11"/>
    <x v="5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474"/>
    <b v="0"/>
    <n v="16"/>
    <b v="1"/>
    <s v="theater/plays"/>
    <x v="11"/>
    <x v="2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855"/>
    <b v="0"/>
    <n v="15"/>
    <b v="1"/>
    <s v="theater/plays"/>
    <x v="11"/>
    <x v="2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824"/>
    <b v="0"/>
    <n v="9"/>
    <b v="1"/>
    <s v="theater/plays"/>
    <x v="11"/>
    <x v="2"/>
    <x v="6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709"/>
    <b v="0"/>
    <n v="12"/>
    <b v="0"/>
    <s v="food/food trucks"/>
    <x v="29"/>
    <x v="2"/>
    <x v="4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1044"/>
    <b v="0"/>
    <n v="11"/>
    <b v="0"/>
    <s v="food/food trucks"/>
    <x v="29"/>
    <x v="4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1344"/>
    <b v="0"/>
    <n v="7"/>
    <b v="1"/>
    <s v="theater/plays"/>
    <x v="11"/>
    <x v="4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705"/>
    <b v="0"/>
    <n v="25"/>
    <b v="1"/>
    <s v="theater/plays"/>
    <x v="1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23"/>
    <b v="0"/>
    <n v="11"/>
    <b v="0"/>
    <s v="theater/plays"/>
    <x v="11"/>
    <x v="1"/>
    <x v="6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609"/>
    <b v="0"/>
    <n v="35"/>
    <b v="1"/>
    <s v="film &amp; video/television"/>
    <x v="16"/>
    <x v="1"/>
    <x v="5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970"/>
    <b v="0"/>
    <n v="7"/>
    <b v="1"/>
    <s v="theater/musical"/>
    <x v="19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512"/>
    <b v="1"/>
    <n v="18"/>
    <b v="1"/>
    <s v="theater/plays"/>
    <x v="11"/>
    <x v="2"/>
    <x v="6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1345"/>
    <b v="0"/>
    <n v="9"/>
    <b v="0"/>
    <s v="theater/spaces"/>
    <x v="9"/>
    <x v="1"/>
    <x v="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1346"/>
    <b v="0"/>
    <n v="8"/>
    <b v="0"/>
    <s v="music/jazz"/>
    <x v="33"/>
    <x v="3"/>
    <x v="7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1347"/>
    <b v="0"/>
    <n v="11"/>
    <b v="0"/>
    <s v="theater/plays"/>
    <x v="11"/>
    <x v="1"/>
    <x v="6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470"/>
    <b v="0"/>
    <n v="16"/>
    <b v="1"/>
    <s v="music/rock"/>
    <x v="15"/>
    <x v="1"/>
    <x v="7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387"/>
    <b v="0"/>
    <n v="11"/>
    <b v="1"/>
    <s v="music/rock"/>
    <x v="15"/>
    <x v="1"/>
    <x v="7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82"/>
    <b v="0"/>
    <n v="9"/>
    <b v="1"/>
    <s v="theater/plays"/>
    <x v="11"/>
    <x v="2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348"/>
    <b v="0"/>
    <n v="15"/>
    <b v="1"/>
    <s v="music/rock"/>
    <x v="15"/>
    <x v="8"/>
    <x v="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1349"/>
    <b v="0"/>
    <n v="10"/>
    <b v="1"/>
    <s v="music/indie rock"/>
    <x v="12"/>
    <x v="7"/>
    <x v="7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x v="38"/>
    <b v="0"/>
    <n v="6"/>
    <b v="0"/>
    <s v="photography/photobooks"/>
    <x v="3"/>
    <x v="1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985"/>
    <b v="0"/>
    <n v="5"/>
    <b v="0"/>
    <s v="photography/people"/>
    <x v="36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110"/>
    <b v="0"/>
    <n v="6"/>
    <b v="0"/>
    <s v="publishing/art books"/>
    <x v="32"/>
    <x v="4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254"/>
    <b v="0"/>
    <n v="17"/>
    <b v="1"/>
    <s v="theater/plays"/>
    <x v="11"/>
    <x v="4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170"/>
    <b v="0"/>
    <n v="10"/>
    <b v="0"/>
    <s v="theater/plays"/>
    <x v="1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296"/>
    <b v="0"/>
    <n v="22"/>
    <b v="1"/>
    <s v="theater/plays"/>
    <x v="11"/>
    <x v="4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280"/>
    <b v="0"/>
    <n v="20"/>
    <b v="1"/>
    <s v="theater/plays"/>
    <x v="11"/>
    <x v="1"/>
    <x v="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x v="278"/>
    <b v="0"/>
    <n v="3"/>
    <b v="0"/>
    <s v="technology/wearables"/>
    <x v="1"/>
    <x v="1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1350"/>
    <b v="0"/>
    <n v="16"/>
    <b v="1"/>
    <s v="film &amp; video/shorts"/>
    <x v="27"/>
    <x v="6"/>
    <x v="5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1209"/>
    <b v="0"/>
    <n v="8"/>
    <b v="1"/>
    <s v="theater/plays"/>
    <x v="11"/>
    <x v="1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251"/>
    <b v="0"/>
    <n v="1"/>
    <b v="0"/>
    <s v="theater/musical"/>
    <x v="19"/>
    <x v="4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28"/>
    <b v="0"/>
    <n v="17"/>
    <b v="0"/>
    <s v="theater/plays"/>
    <x v="11"/>
    <x v="2"/>
    <x v="6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1351"/>
    <b v="0"/>
    <n v="7"/>
    <b v="1"/>
    <s v="film &amp; video/shorts"/>
    <x v="27"/>
    <x v="6"/>
    <x v="5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624"/>
    <b v="0"/>
    <n v="1"/>
    <b v="0"/>
    <s v="film &amp; video/science fiction"/>
    <x v="21"/>
    <x v="4"/>
    <x v="5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670"/>
    <b v="0"/>
    <n v="6"/>
    <b v="1"/>
    <s v="theater/musical"/>
    <x v="19"/>
    <x v="4"/>
    <x v="6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1077"/>
    <b v="0"/>
    <n v="8"/>
    <b v="1"/>
    <s v="theater/spaces"/>
    <x v="9"/>
    <x v="5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1176"/>
    <b v="0"/>
    <n v="12"/>
    <b v="1"/>
    <s v="theater/plays"/>
    <x v="11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416"/>
    <b v="0"/>
    <n v="9"/>
    <b v="1"/>
    <s v="theater/plays"/>
    <x v="11"/>
    <x v="4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87"/>
    <b v="0"/>
    <n v="14"/>
    <b v="1"/>
    <s v="theater/plays"/>
    <x v="11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8"/>
    <b v="0"/>
    <n v="17"/>
    <b v="1"/>
    <s v="theater/plays"/>
    <x v="11"/>
    <x v="1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748"/>
    <b v="0"/>
    <n v="3"/>
    <b v="1"/>
    <s v="theater/musical"/>
    <x v="19"/>
    <x v="4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352"/>
    <b v="0"/>
    <n v="20"/>
    <b v="1"/>
    <s v="music/rock"/>
    <x v="15"/>
    <x v="6"/>
    <x v="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1"/>
    <b v="0"/>
    <n v="17"/>
    <b v="0"/>
    <s v="theater/plays"/>
    <x v="11"/>
    <x v="2"/>
    <x v="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686"/>
    <b v="0"/>
    <n v="49"/>
    <b v="1"/>
    <s v="technology/space exploration"/>
    <x v="4"/>
    <x v="4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1278"/>
    <b v="0"/>
    <n v="3"/>
    <b v="0"/>
    <s v="theater/plays"/>
    <x v="11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92"/>
    <b v="0"/>
    <n v="13"/>
    <b v="0"/>
    <s v="theater/plays"/>
    <x v="11"/>
    <x v="1"/>
    <x v="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65"/>
    <b v="0"/>
    <n v="9"/>
    <b v="0"/>
    <s v="music/faith"/>
    <x v="14"/>
    <x v="1"/>
    <x v="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8"/>
    <b v="0"/>
    <n v="8"/>
    <b v="0"/>
    <s v="technology/wearables"/>
    <x v="1"/>
    <x v="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7"/>
    <b v="0"/>
    <n v="11"/>
    <b v="1"/>
    <s v="theater/plays"/>
    <x v="11"/>
    <x v="5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443"/>
    <b v="0"/>
    <n v="17"/>
    <b v="1"/>
    <s v="theater/plays"/>
    <x v="11"/>
    <x v="1"/>
    <x v="6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x v="660"/>
    <b v="0"/>
    <n v="4"/>
    <b v="0"/>
    <s v="technology/wearables"/>
    <x v="1"/>
    <x v="1"/>
    <x v="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1204"/>
    <b v="0"/>
    <n v="8"/>
    <b v="0"/>
    <s v="theater/musical"/>
    <x v="19"/>
    <x v="4"/>
    <x v="6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x v="1095"/>
    <b v="0"/>
    <n v="8"/>
    <b v="0"/>
    <s v="technology/wearables"/>
    <x v="1"/>
    <x v="1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1251"/>
    <b v="0"/>
    <n v="12"/>
    <b v="0"/>
    <s v="film &amp; video/animation"/>
    <x v="23"/>
    <x v="4"/>
    <x v="5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1323"/>
    <b v="0"/>
    <n v="22"/>
    <b v="0"/>
    <s v="games/video games"/>
    <x v="18"/>
    <x v="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284"/>
    <b v="0"/>
    <n v="6"/>
    <b v="0"/>
    <s v="theater/spaces"/>
    <x v="9"/>
    <x v="4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586"/>
    <b v="0"/>
    <n v="31"/>
    <b v="1"/>
    <s v="theater/plays"/>
    <x v="11"/>
    <x v="1"/>
    <x v="6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145"/>
    <b v="0"/>
    <n v="4"/>
    <b v="0"/>
    <s v="technology/wearables"/>
    <x v="1"/>
    <x v="1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525"/>
    <b v="0"/>
    <n v="13"/>
    <b v="0"/>
    <s v="theater/plays"/>
    <x v="11"/>
    <x v="2"/>
    <x v="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490"/>
    <b v="0"/>
    <n v="8"/>
    <b v="0"/>
    <s v="technology/web"/>
    <x v="26"/>
    <x v="2"/>
    <x v="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1241"/>
    <b v="0"/>
    <n v="13"/>
    <b v="1"/>
    <s v="music/rock"/>
    <x v="15"/>
    <x v="4"/>
    <x v="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1353"/>
    <b v="0"/>
    <n v="6"/>
    <b v="0"/>
    <s v="food/food trucks"/>
    <x v="29"/>
    <x v="4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149"/>
    <b v="0"/>
    <n v="13"/>
    <b v="0"/>
    <s v="food/food trucks"/>
    <x v="29"/>
    <x v="4"/>
    <x v="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835"/>
    <b v="0"/>
    <n v="12"/>
    <b v="0"/>
    <s v="theater/plays"/>
    <x v="11"/>
    <x v="2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1354"/>
    <b v="0"/>
    <n v="21"/>
    <b v="1"/>
    <s v="film &amp; video/shorts"/>
    <x v="27"/>
    <x v="3"/>
    <x v="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1355"/>
    <b v="0"/>
    <n v="15"/>
    <b v="1"/>
    <s v="film &amp; video/shorts"/>
    <x v="27"/>
    <x v="6"/>
    <x v="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1356"/>
    <b v="0"/>
    <n v="15"/>
    <b v="1"/>
    <s v="theater/plays"/>
    <x v="11"/>
    <x v="1"/>
    <x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115"/>
    <b v="0"/>
    <n v="9"/>
    <b v="0"/>
    <s v="theater/musical"/>
    <x v="19"/>
    <x v="4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1357"/>
    <b v="0"/>
    <n v="14"/>
    <b v="0"/>
    <s v="theater/plays"/>
    <x v="11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1"/>
    <b v="0"/>
    <n v="14"/>
    <b v="0"/>
    <s v="theater/plays"/>
    <x v="11"/>
    <x v="5"/>
    <x v="6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983"/>
    <b v="0"/>
    <n v="15"/>
    <b v="0"/>
    <s v="theater/musical"/>
    <x v="19"/>
    <x v="4"/>
    <x v="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571"/>
    <b v="0"/>
    <n v="11"/>
    <b v="0"/>
    <s v="theater/spaces"/>
    <x v="9"/>
    <x v="2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1282"/>
    <b v="0"/>
    <n v="7"/>
    <b v="0"/>
    <s v="theater/plays"/>
    <x v="11"/>
    <x v="2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620"/>
    <b v="0"/>
    <n v="15"/>
    <b v="1"/>
    <s v="theater/plays"/>
    <x v="11"/>
    <x v="4"/>
    <x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974"/>
    <b v="0"/>
    <n v="10"/>
    <b v="0"/>
    <s v="publishing/translations"/>
    <x v="31"/>
    <x v="1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36"/>
    <b v="0"/>
    <n v="11"/>
    <b v="0"/>
    <s v="publishing/fiction"/>
    <x v="35"/>
    <x v="4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x v="389"/>
    <b v="0"/>
    <n v="10"/>
    <b v="0"/>
    <s v="theater/plays"/>
    <x v="11"/>
    <x v="2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56"/>
    <b v="0"/>
    <n v="18"/>
    <b v="1"/>
    <s v="theater/plays"/>
    <x v="11"/>
    <x v="4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1358"/>
    <b v="0"/>
    <n v="9"/>
    <b v="0"/>
    <s v="theater/plays"/>
    <x v="11"/>
    <x v="4"/>
    <x v="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x v="908"/>
    <b v="0"/>
    <n v="3"/>
    <b v="0"/>
    <s v="technology/web"/>
    <x v="26"/>
    <x v="4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26"/>
    <b v="0"/>
    <n v="10"/>
    <b v="0"/>
    <s v="film &amp; video/drama"/>
    <x v="10"/>
    <x v="2"/>
    <x v="5"/>
  </r>
  <r>
    <n v="819"/>
    <s v="Winter Tour"/>
    <s v="We are touring the Southeast in support of our new EP"/>
    <n v="400"/>
    <n v="435"/>
    <x v="0"/>
    <x v="0"/>
    <s v="USD"/>
    <n v="1387601040"/>
    <n v="1386806254"/>
    <x v="1359"/>
    <b v="0"/>
    <n v="14"/>
    <b v="1"/>
    <s v="music/rock"/>
    <x v="15"/>
    <x v="0"/>
    <x v="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794"/>
    <b v="0"/>
    <n v="4"/>
    <b v="0"/>
    <s v="technology/gadgets"/>
    <x v="6"/>
    <x v="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157"/>
    <b v="0"/>
    <n v="12"/>
    <b v="0"/>
    <s v="film &amp; video/animation"/>
    <x v="23"/>
    <x v="2"/>
    <x v="5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1360"/>
    <b v="0"/>
    <n v="13"/>
    <b v="0"/>
    <s v="theater/plays"/>
    <x v="11"/>
    <x v="4"/>
    <x v="6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73"/>
    <b v="0"/>
    <n v="10"/>
    <b v="0"/>
    <s v="theater/spaces"/>
    <x v="9"/>
    <x v="4"/>
    <x v="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482"/>
    <b v="0"/>
    <n v="9"/>
    <b v="1"/>
    <s v="food/small batch"/>
    <x v="7"/>
    <x v="1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1089"/>
    <b v="0"/>
    <n v="14"/>
    <b v="1"/>
    <s v="theater/plays"/>
    <x v="11"/>
    <x v="4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865"/>
    <b v="0"/>
    <n v="20"/>
    <b v="1"/>
    <s v="theater/plays"/>
    <x v="11"/>
    <x v="4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57"/>
    <b v="0"/>
    <n v="7"/>
    <b v="0"/>
    <s v="theater/plays"/>
    <x v="11"/>
    <x v="4"/>
    <x v="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399"/>
    <b v="0"/>
    <n v="8"/>
    <b v="0"/>
    <s v="technology/web"/>
    <x v="26"/>
    <x v="4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116"/>
    <b v="0"/>
    <n v="9"/>
    <b v="0"/>
    <s v="theater/musical"/>
    <x v="19"/>
    <x v="2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202"/>
    <b v="0"/>
    <n v="7"/>
    <b v="0"/>
    <s v="games/mobile games"/>
    <x v="28"/>
    <x v="4"/>
    <x v="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361"/>
    <b v="0"/>
    <n v="24"/>
    <b v="0"/>
    <s v="games/video games"/>
    <x v="18"/>
    <x v="0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1362"/>
    <b v="0"/>
    <n v="8"/>
    <b v="0"/>
    <s v="theater/plays"/>
    <x v="11"/>
    <x v="4"/>
    <x v="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601"/>
    <b v="0"/>
    <n v="9"/>
    <b v="1"/>
    <s v="music/electronic music"/>
    <x v="13"/>
    <x v="4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1350"/>
    <b v="0"/>
    <n v="8"/>
    <b v="1"/>
    <s v="film &amp; video/shorts"/>
    <x v="27"/>
    <x v="6"/>
    <x v="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442"/>
    <b v="0"/>
    <n v="28"/>
    <b v="1"/>
    <s v="music/electronic music"/>
    <x v="13"/>
    <x v="0"/>
    <x v="7"/>
  </r>
  <r>
    <n v="3719"/>
    <s v="Corium"/>
    <s v="A new piece of physical theatre about love, regret and longing."/>
    <n v="200"/>
    <n v="420"/>
    <x v="0"/>
    <x v="1"/>
    <s v="GBP"/>
    <n v="1434994266"/>
    <n v="1432402266"/>
    <x v="933"/>
    <b v="0"/>
    <n v="4"/>
    <b v="1"/>
    <s v="theater/plays"/>
    <x v="11"/>
    <x v="4"/>
    <x v="6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x v="1357"/>
    <b v="0"/>
    <n v="4"/>
    <b v="0"/>
    <s v="publishing/translations"/>
    <x v="31"/>
    <x v="1"/>
    <x v="1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10"/>
    <b v="0"/>
    <n v="14"/>
    <b v="0"/>
    <s v="theater/plays"/>
    <x v="11"/>
    <x v="4"/>
    <x v="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1363"/>
    <b v="1"/>
    <n v="22"/>
    <b v="1"/>
    <s v="music/indie rock"/>
    <x v="12"/>
    <x v="7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838"/>
    <b v="0"/>
    <n v="8"/>
    <b v="0"/>
    <s v="film &amp; video/animation"/>
    <x v="23"/>
    <x v="1"/>
    <x v="5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1023"/>
    <b v="0"/>
    <n v="7"/>
    <b v="0"/>
    <s v="theater/plays"/>
    <x v="11"/>
    <x v="4"/>
    <x v="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465"/>
    <b v="0"/>
    <n v="8"/>
    <b v="0"/>
    <s v="technology/wearables"/>
    <x v="1"/>
    <x v="4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x v="793"/>
    <b v="0"/>
    <n v="1"/>
    <b v="0"/>
    <s v="games/video games"/>
    <x v="18"/>
    <x v="2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204"/>
    <b v="0"/>
    <n v="10"/>
    <b v="0"/>
    <s v="theater/plays"/>
    <x v="11"/>
    <x v="5"/>
    <x v="6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490"/>
    <b v="0"/>
    <n v="8"/>
    <b v="1"/>
    <s v="film &amp; video/television"/>
    <x v="16"/>
    <x v="2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268"/>
    <b v="0"/>
    <n v="27"/>
    <b v="1"/>
    <s v="theater/plays"/>
    <x v="11"/>
    <x v="1"/>
    <x v="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299"/>
    <b v="0"/>
    <n v="9"/>
    <b v="0"/>
    <s v="technology/wearables"/>
    <x v="1"/>
    <x v="2"/>
    <x v="0"/>
  </r>
  <r>
    <n v="2150"/>
    <s v="The Unknown Door"/>
    <s v="A pixel styled open world detective game."/>
    <n v="50000"/>
    <n v="405"/>
    <x v="2"/>
    <x v="2"/>
    <s v="NOK"/>
    <n v="1468392599"/>
    <n v="1465800599"/>
    <x v="318"/>
    <b v="0"/>
    <n v="4"/>
    <b v="0"/>
    <s v="games/video games"/>
    <x v="18"/>
    <x v="1"/>
    <x v="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x v="1364"/>
    <b v="0"/>
    <n v="31"/>
    <b v="0"/>
    <s v="technology/wearables"/>
    <x v="1"/>
    <x v="1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651"/>
    <b v="0"/>
    <n v="5"/>
    <b v="0"/>
    <s v="publishing/translations"/>
    <x v="31"/>
    <x v="2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541"/>
    <b v="0"/>
    <n v="5"/>
    <b v="0"/>
    <s v="film &amp; video/science fiction"/>
    <x v="21"/>
    <x v="2"/>
    <x v="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443"/>
    <b v="0"/>
    <n v="4"/>
    <b v="0"/>
    <s v="theater/musical"/>
    <x v="19"/>
    <x v="1"/>
    <x v="6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36"/>
    <b v="0"/>
    <n v="13"/>
    <b v="0"/>
    <s v="film &amp; video/drama"/>
    <x v="10"/>
    <x v="4"/>
    <x v="5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5"/>
    <b v="0"/>
    <n v="5"/>
    <b v="0"/>
    <s v="film &amp; video/drama"/>
    <x v="10"/>
    <x v="4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811"/>
    <b v="0"/>
    <n v="16"/>
    <b v="1"/>
    <s v="music/indie rock"/>
    <x v="12"/>
    <x v="3"/>
    <x v="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1365"/>
    <b v="0"/>
    <n v="3"/>
    <b v="0"/>
    <s v="film &amp; video/animation"/>
    <x v="23"/>
    <x v="3"/>
    <x v="5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1366"/>
    <b v="0"/>
    <n v="6"/>
    <b v="0"/>
    <s v="publishing/fiction"/>
    <x v="35"/>
    <x v="7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1367"/>
    <b v="0"/>
    <n v="5"/>
    <b v="0"/>
    <s v="theater/plays"/>
    <x v="11"/>
    <x v="5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1173"/>
    <b v="0"/>
    <n v="6"/>
    <b v="0"/>
    <s v="theater/plays"/>
    <x v="1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15"/>
    <b v="0"/>
    <n v="13"/>
    <b v="1"/>
    <s v="theater/plays"/>
    <x v="11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801"/>
    <b v="0"/>
    <n v="5"/>
    <b v="0"/>
    <s v="theater/plays"/>
    <x v="11"/>
    <x v="4"/>
    <x v="6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1368"/>
    <b v="0"/>
    <n v="7"/>
    <b v="0"/>
    <s v="film &amp; video/animation"/>
    <x v="23"/>
    <x v="2"/>
    <x v="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1369"/>
    <b v="0"/>
    <n v="13"/>
    <b v="1"/>
    <s v="music/classical music"/>
    <x v="25"/>
    <x v="7"/>
    <x v="7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x v="385"/>
    <b v="0"/>
    <n v="6"/>
    <b v="0"/>
    <s v="theater/plays"/>
    <x v="11"/>
    <x v="4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280"/>
    <b v="0"/>
    <n v="14"/>
    <b v="1"/>
    <s v="theater/plays"/>
    <x v="11"/>
    <x v="1"/>
    <x v="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x v="817"/>
    <b v="0"/>
    <n v="12"/>
    <b v="0"/>
    <s v="photography/people"/>
    <x v="36"/>
    <x v="2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770"/>
    <b v="0"/>
    <n v="15"/>
    <b v="1"/>
    <s v="theater/plays"/>
    <x v="11"/>
    <x v="1"/>
    <x v="6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x v="1370"/>
    <b v="1"/>
    <n v="9"/>
    <b v="0"/>
    <s v="photography/photobooks"/>
    <x v="3"/>
    <x v="4"/>
    <x v="2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1371"/>
    <b v="0"/>
    <n v="8"/>
    <b v="0"/>
    <s v="publishing/children's books"/>
    <x v="39"/>
    <x v="3"/>
    <x v="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1303"/>
    <b v="0"/>
    <n v="7"/>
    <b v="0"/>
    <s v="film &amp; video/drama"/>
    <x v="10"/>
    <x v="4"/>
    <x v="5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1372"/>
    <b v="0"/>
    <n v="9"/>
    <b v="0"/>
    <s v="technology/wearables"/>
    <x v="1"/>
    <x v="1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126"/>
    <b v="0"/>
    <n v="7"/>
    <b v="0"/>
    <s v="theater/spaces"/>
    <x v="9"/>
    <x v="2"/>
    <x v="6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131"/>
    <b v="0"/>
    <n v="9"/>
    <b v="1"/>
    <s v="film &amp; video/documentary"/>
    <x v="8"/>
    <x v="1"/>
    <x v="5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1306"/>
    <b v="0"/>
    <n v="4"/>
    <b v="0"/>
    <s v="theater/plays"/>
    <x v="11"/>
    <x v="5"/>
    <x v="6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1373"/>
    <b v="0"/>
    <n v="9"/>
    <b v="0"/>
    <s v="music/jazz"/>
    <x v="33"/>
    <x v="3"/>
    <x v="7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817"/>
    <b v="0"/>
    <n v="7"/>
    <b v="1"/>
    <s v="publishing/nonfiction"/>
    <x v="17"/>
    <x v="2"/>
    <x v="1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28"/>
    <b v="0"/>
    <n v="9"/>
    <b v="1"/>
    <s v="theater/plays"/>
    <x v="11"/>
    <x v="1"/>
    <x v="6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x v="174"/>
    <b v="0"/>
    <n v="25"/>
    <b v="1"/>
    <s v="theater/spaces"/>
    <x v="9"/>
    <x v="4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1374"/>
    <b v="0"/>
    <n v="8"/>
    <b v="1"/>
    <s v="theater/plays"/>
    <x v="11"/>
    <x v="1"/>
    <x v="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48"/>
    <b v="0"/>
    <n v="9"/>
    <b v="0"/>
    <s v="photography/places"/>
    <x v="34"/>
    <x v="2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621"/>
    <b v="0"/>
    <n v="5"/>
    <b v="0"/>
    <s v="theater/plays"/>
    <x v="11"/>
    <x v="4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437"/>
    <b v="0"/>
    <n v="11"/>
    <b v="0"/>
    <s v="games/mobile games"/>
    <x v="28"/>
    <x v="1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1116"/>
    <b v="0"/>
    <n v="3"/>
    <b v="0"/>
    <s v="film &amp; video/drama"/>
    <x v="10"/>
    <x v="4"/>
    <x v="5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x v="836"/>
    <b v="0"/>
    <n v="6"/>
    <b v="0"/>
    <s v="publishing/fiction"/>
    <x v="35"/>
    <x v="0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066"/>
    <b v="0"/>
    <n v="15"/>
    <b v="0"/>
    <s v="music/faith"/>
    <x v="14"/>
    <x v="5"/>
    <x v="7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337"/>
    <b v="0"/>
    <n v="10"/>
    <b v="0"/>
    <s v="film &amp; video/science fiction"/>
    <x v="21"/>
    <x v="2"/>
    <x v="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629"/>
    <b v="0"/>
    <n v="5"/>
    <b v="0"/>
    <s v="technology/space exploration"/>
    <x v="4"/>
    <x v="1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1084"/>
    <b v="0"/>
    <n v="14"/>
    <b v="0"/>
    <s v="theater/plays"/>
    <x v="11"/>
    <x v="2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1"/>
    <b v="0"/>
    <n v="6"/>
    <b v="1"/>
    <s v="theater/plays"/>
    <x v="11"/>
    <x v="4"/>
    <x v="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490"/>
    <b v="0"/>
    <n v="14"/>
    <b v="1"/>
    <s v="technology/space exploration"/>
    <x v="4"/>
    <x v="2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999"/>
    <b v="0"/>
    <n v="9"/>
    <b v="0"/>
    <s v="publishing/fiction"/>
    <x v="35"/>
    <x v="2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677"/>
    <b v="0"/>
    <n v="10"/>
    <b v="1"/>
    <s v="theater/musical"/>
    <x v="19"/>
    <x v="4"/>
    <x v="6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x v="1375"/>
    <b v="0"/>
    <n v="3"/>
    <b v="0"/>
    <s v="technology/web"/>
    <x v="26"/>
    <x v="1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376"/>
    <b v="0"/>
    <n v="13"/>
    <b v="0"/>
    <s v="publishing/art books"/>
    <x v="32"/>
    <x v="2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621"/>
    <b v="0"/>
    <n v="12"/>
    <b v="0"/>
    <s v="theater/plays"/>
    <x v="11"/>
    <x v="4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1319"/>
    <b v="0"/>
    <n v="10"/>
    <b v="1"/>
    <s v="theater/plays"/>
    <x v="11"/>
    <x v="4"/>
    <x v="6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238"/>
    <b v="0"/>
    <n v="9"/>
    <b v="0"/>
    <s v="technology/web"/>
    <x v="26"/>
    <x v="2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47"/>
    <b v="0"/>
    <n v="5"/>
    <b v="0"/>
    <s v="film &amp; video/drama"/>
    <x v="10"/>
    <x v="1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1377"/>
    <b v="0"/>
    <n v="5"/>
    <b v="0"/>
    <s v="music/jazz"/>
    <x v="33"/>
    <x v="7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1216"/>
    <b v="0"/>
    <n v="9"/>
    <b v="0"/>
    <s v="technology/web"/>
    <x v="26"/>
    <x v="1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298"/>
    <b v="0"/>
    <n v="17"/>
    <b v="1"/>
    <s v="theater/plays"/>
    <x v="11"/>
    <x v="2"/>
    <x v="6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89"/>
    <b v="0"/>
    <n v="9"/>
    <b v="0"/>
    <s v="film &amp; video/science fiction"/>
    <x v="21"/>
    <x v="4"/>
    <x v="5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1358"/>
    <b v="0"/>
    <n v="6"/>
    <b v="0"/>
    <s v="theater/spaces"/>
    <x v="9"/>
    <x v="4"/>
    <x v="6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721"/>
    <b v="0"/>
    <n v="6"/>
    <b v="0"/>
    <s v="food/food trucks"/>
    <x v="29"/>
    <x v="1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1378"/>
    <b v="0"/>
    <n v="5"/>
    <b v="0"/>
    <s v="film &amp; video/animation"/>
    <x v="23"/>
    <x v="3"/>
    <x v="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646"/>
    <b v="1"/>
    <n v="4"/>
    <b v="0"/>
    <s v="photography/photobooks"/>
    <x v="3"/>
    <x v="2"/>
    <x v="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632"/>
    <b v="0"/>
    <n v="16"/>
    <b v="0"/>
    <s v="theater/spaces"/>
    <x v="9"/>
    <x v="1"/>
    <x v="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257"/>
    <b v="0"/>
    <n v="6"/>
    <b v="0"/>
    <s v="music/jazz"/>
    <x v="33"/>
    <x v="2"/>
    <x v="7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1259"/>
    <b v="0"/>
    <n v="15"/>
    <b v="0"/>
    <s v="music/jazz"/>
    <x v="33"/>
    <x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816"/>
    <b v="0"/>
    <n v="4"/>
    <b v="0"/>
    <s v="technology/web"/>
    <x v="26"/>
    <x v="4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379"/>
    <b v="0"/>
    <n v="10"/>
    <b v="0"/>
    <s v="film &amp; video/drama"/>
    <x v="10"/>
    <x v="4"/>
    <x v="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253"/>
    <b v="0"/>
    <n v="3"/>
    <b v="0"/>
    <s v="film &amp; video/drama"/>
    <x v="10"/>
    <x v="4"/>
    <x v="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1361"/>
    <b v="0"/>
    <n v="12"/>
    <b v="0"/>
    <s v="music/jazz"/>
    <x v="33"/>
    <x v="0"/>
    <x v="7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269"/>
    <b v="0"/>
    <n v="3"/>
    <b v="0"/>
    <s v="food/food trucks"/>
    <x v="29"/>
    <x v="4"/>
    <x v="4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03"/>
    <b v="0"/>
    <n v="13"/>
    <b v="0"/>
    <s v="publishing/translations"/>
    <x v="31"/>
    <x v="2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182"/>
    <b v="0"/>
    <n v="11"/>
    <b v="0"/>
    <s v="theater/plays"/>
    <x v="11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831"/>
    <b v="0"/>
    <n v="8"/>
    <b v="1"/>
    <s v="theater/plays"/>
    <x v="11"/>
    <x v="1"/>
    <x v="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702"/>
    <b v="0"/>
    <n v="14"/>
    <b v="1"/>
    <s v="music/electronic music"/>
    <x v="13"/>
    <x v="4"/>
    <x v="7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93"/>
    <b v="0"/>
    <n v="12"/>
    <b v="0"/>
    <s v="theater/plays"/>
    <x v="11"/>
    <x v="4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846"/>
    <b v="0"/>
    <n v="6"/>
    <b v="1"/>
    <s v="theater/plays"/>
    <x v="11"/>
    <x v="2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1037"/>
    <b v="0"/>
    <n v="13"/>
    <b v="0"/>
    <s v="theater/plays"/>
    <x v="11"/>
    <x v="2"/>
    <x v="6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1128"/>
    <b v="0"/>
    <n v="3"/>
    <b v="0"/>
    <s v="games/video games"/>
    <x v="18"/>
    <x v="1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314"/>
    <b v="0"/>
    <n v="9"/>
    <b v="0"/>
    <s v="food/food trucks"/>
    <x v="29"/>
    <x v="2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537"/>
    <b v="0"/>
    <n v="11"/>
    <b v="1"/>
    <s v="music/rock"/>
    <x v="15"/>
    <x v="3"/>
    <x v="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493"/>
    <b v="0"/>
    <n v="17"/>
    <b v="1"/>
    <s v="technology/hardware"/>
    <x v="0"/>
    <x v="4"/>
    <x v="0"/>
  </r>
  <r>
    <n v="717"/>
    <s v="cool air belt"/>
    <s v="Cool air flowing under clothing keeps you cool."/>
    <n v="100000"/>
    <n v="305"/>
    <x v="2"/>
    <x v="0"/>
    <s v="USD"/>
    <n v="1409949002"/>
    <n v="1407357002"/>
    <x v="1380"/>
    <b v="0"/>
    <n v="4"/>
    <b v="0"/>
    <s v="technology/wearables"/>
    <x v="1"/>
    <x v="2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1381"/>
    <b v="0"/>
    <n v="14"/>
    <b v="0"/>
    <s v="music/indie rock"/>
    <x v="12"/>
    <x v="6"/>
    <x v="7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99"/>
    <b v="0"/>
    <n v="6"/>
    <b v="0"/>
    <s v="film &amp; video/animation"/>
    <x v="23"/>
    <x v="4"/>
    <x v="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x v="1382"/>
    <b v="0"/>
    <n v="2"/>
    <b v="0"/>
    <s v="technology/web"/>
    <x v="26"/>
    <x v="1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228"/>
    <b v="0"/>
    <n v="4"/>
    <b v="0"/>
    <s v="theater/plays"/>
    <x v="11"/>
    <x v="2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383"/>
    <b v="0"/>
    <n v="8"/>
    <b v="1"/>
    <s v="music/rock"/>
    <x v="15"/>
    <x v="3"/>
    <x v="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384"/>
    <b v="0"/>
    <n v="13"/>
    <b v="1"/>
    <s v="music/indie rock"/>
    <x v="12"/>
    <x v="6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x v="1136"/>
    <b v="0"/>
    <n v="1"/>
    <b v="0"/>
    <s v="technology/web"/>
    <x v="26"/>
    <x v="2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128"/>
    <b v="0"/>
    <n v="1"/>
    <b v="0"/>
    <s v="technology/web"/>
    <x v="26"/>
    <x v="4"/>
    <x v="0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x v="519"/>
    <b v="0"/>
    <n v="1"/>
    <b v="0"/>
    <s v="theater/spaces"/>
    <x v="9"/>
    <x v="1"/>
    <x v="6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x v="738"/>
    <b v="0"/>
    <n v="12"/>
    <b v="0"/>
    <s v="theater/spaces"/>
    <x v="9"/>
    <x v="4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313"/>
    <b v="0"/>
    <n v="5"/>
    <b v="0"/>
    <s v="theater/plays"/>
    <x v="11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1385"/>
    <b v="0"/>
    <n v="5"/>
    <b v="0"/>
    <s v="theater/plays"/>
    <x v="11"/>
    <x v="4"/>
    <x v="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290"/>
    <b v="0"/>
    <n v="16"/>
    <b v="1"/>
    <s v="music/metal"/>
    <x v="20"/>
    <x v="4"/>
    <x v="7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1223"/>
    <b v="0"/>
    <n v="10"/>
    <b v="1"/>
    <s v="music/metal"/>
    <x v="20"/>
    <x v="4"/>
    <x v="7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x v="1386"/>
    <b v="0"/>
    <n v="11"/>
    <b v="1"/>
    <s v="music/rock"/>
    <x v="15"/>
    <x v="0"/>
    <x v="7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921"/>
    <b v="0"/>
    <n v="11"/>
    <b v="1"/>
    <s v="music/indie rock"/>
    <x v="12"/>
    <x v="0"/>
    <x v="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1387"/>
    <b v="0"/>
    <n v="10"/>
    <b v="1"/>
    <s v="theater/musical"/>
    <x v="19"/>
    <x v="4"/>
    <x v="6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b v="0"/>
    <n v="3"/>
    <b v="0"/>
    <s v="technology/wearables"/>
    <x v="1"/>
    <x v="1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1388"/>
    <b v="0"/>
    <n v="6"/>
    <b v="0"/>
    <s v="technology/wearables"/>
    <x v="1"/>
    <x v="1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549"/>
    <b v="0"/>
    <n v="12"/>
    <b v="0"/>
    <s v="theater/plays"/>
    <x v="11"/>
    <x v="2"/>
    <x v="6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409"/>
    <b v="0"/>
    <n v="15"/>
    <b v="1"/>
    <s v="photography/photobooks"/>
    <x v="3"/>
    <x v="5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1300"/>
    <b v="0"/>
    <n v="12"/>
    <b v="0"/>
    <s v="technology/wearables"/>
    <x v="1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501"/>
    <b v="0"/>
    <n v="11"/>
    <b v="0"/>
    <s v="photography/nature"/>
    <x v="38"/>
    <x v="2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206"/>
    <b v="0"/>
    <n v="15"/>
    <b v="1"/>
    <s v="theater/plays"/>
    <x v="11"/>
    <x v="4"/>
    <x v="6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1133"/>
    <b v="0"/>
    <n v="5"/>
    <b v="0"/>
    <s v="technology/wearables"/>
    <x v="1"/>
    <x v="1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x v="527"/>
    <b v="0"/>
    <n v="5"/>
    <b v="0"/>
    <s v="theater/plays"/>
    <x v="11"/>
    <x v="2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7"/>
    <b v="0"/>
    <n v="4"/>
    <b v="0"/>
    <s v="theater/plays"/>
    <x v="11"/>
    <x v="1"/>
    <x v="6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x v="1389"/>
    <b v="0"/>
    <n v="10"/>
    <b v="0"/>
    <s v="games/video games"/>
    <x v="18"/>
    <x v="1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x v="1390"/>
    <b v="0"/>
    <n v="7"/>
    <b v="0"/>
    <s v="food/restaurants"/>
    <x v="40"/>
    <x v="4"/>
    <x v="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647"/>
    <b v="0"/>
    <n v="7"/>
    <b v="0"/>
    <s v="photography/places"/>
    <x v="34"/>
    <x v="2"/>
    <x v="2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1013"/>
    <b v="0"/>
    <n v="3"/>
    <b v="0"/>
    <s v="technology/wearables"/>
    <x v="1"/>
    <x v="1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1055"/>
    <b v="0"/>
    <n v="3"/>
    <b v="0"/>
    <s v="theater/spaces"/>
    <x v="9"/>
    <x v="4"/>
    <x v="6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321"/>
    <b v="0"/>
    <n v="8"/>
    <b v="0"/>
    <s v="music/faith"/>
    <x v="14"/>
    <x v="5"/>
    <x v="7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567"/>
    <b v="0"/>
    <n v="8"/>
    <b v="0"/>
    <s v="music/indie rock"/>
    <x v="12"/>
    <x v="6"/>
    <x v="7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1391"/>
    <b v="0"/>
    <n v="24"/>
    <b v="1"/>
    <s v="theater/plays"/>
    <x v="11"/>
    <x v="1"/>
    <x v="6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79"/>
    <b v="0"/>
    <n v="6"/>
    <b v="0"/>
    <s v="film &amp; video/drama"/>
    <x v="10"/>
    <x v="2"/>
    <x v="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55"/>
    <b v="0"/>
    <n v="5"/>
    <b v="0"/>
    <s v="theater/spaces"/>
    <x v="9"/>
    <x v="1"/>
    <x v="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486"/>
    <b v="0"/>
    <n v="12"/>
    <b v="0"/>
    <s v="food/food trucks"/>
    <x v="29"/>
    <x v="2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979"/>
    <b v="0"/>
    <n v="9"/>
    <b v="1"/>
    <s v="theater/plays"/>
    <x v="11"/>
    <x v="4"/>
    <x v="6"/>
  </r>
  <r>
    <n v="2680"/>
    <s v="iHeart Pillow"/>
    <s v="iHeartPillow, Connecting loved ones"/>
    <n v="32000"/>
    <n v="276"/>
    <x v="2"/>
    <x v="5"/>
    <s v="EUR"/>
    <n v="1459915491"/>
    <n v="1457327091"/>
    <x v="994"/>
    <b v="0"/>
    <n v="4"/>
    <b v="0"/>
    <s v="technology/makerspaces"/>
    <x v="24"/>
    <x v="1"/>
    <x v="0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x v="166"/>
    <b v="0"/>
    <n v="7"/>
    <b v="0"/>
    <s v="technology/wearables"/>
    <x v="1"/>
    <x v="4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10"/>
    <b v="0"/>
    <n v="10"/>
    <b v="0"/>
    <s v="theater/plays"/>
    <x v="11"/>
    <x v="1"/>
    <x v="6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640"/>
    <b v="0"/>
    <n v="12"/>
    <b v="0"/>
    <s v="theater/musical"/>
    <x v="19"/>
    <x v="4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770"/>
    <b v="0"/>
    <n v="20"/>
    <b v="1"/>
    <s v="theater/plays"/>
    <x v="11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1197"/>
    <b v="0"/>
    <n v="3"/>
    <b v="0"/>
    <s v="theater/plays"/>
    <x v="11"/>
    <x v="1"/>
    <x v="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986"/>
    <b v="0"/>
    <n v="5"/>
    <b v="0"/>
    <s v="technology/web"/>
    <x v="26"/>
    <x v="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x v="128"/>
    <b v="0"/>
    <n v="6"/>
    <b v="0"/>
    <s v="games/mobile games"/>
    <x v="28"/>
    <x v="4"/>
    <x v="3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723"/>
    <b v="0"/>
    <n v="6"/>
    <b v="0"/>
    <s v="theater/plays"/>
    <x v="11"/>
    <x v="2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755"/>
    <b v="0"/>
    <n v="7"/>
    <b v="1"/>
    <s v="theater/plays"/>
    <x v="11"/>
    <x v="1"/>
    <x v="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692"/>
    <b v="0"/>
    <n v="8"/>
    <b v="0"/>
    <s v="journalism/audio"/>
    <x v="30"/>
    <x v="2"/>
    <x v="8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183"/>
    <b v="0"/>
    <n v="9"/>
    <b v="0"/>
    <s v="theater/plays"/>
    <x v="1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5"/>
    <b v="0"/>
    <n v="5"/>
    <b v="0"/>
    <s v="theater/plays"/>
    <x v="11"/>
    <x v="1"/>
    <x v="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317"/>
    <b v="0"/>
    <n v="8"/>
    <b v="0"/>
    <s v="film &amp; video/drama"/>
    <x v="10"/>
    <x v="5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747"/>
    <b v="0"/>
    <n v="3"/>
    <b v="0"/>
    <s v="technology/web"/>
    <x v="26"/>
    <x v="1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469"/>
    <b v="0"/>
    <n v="10"/>
    <b v="0"/>
    <s v="technology/wearables"/>
    <x v="1"/>
    <x v="4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82"/>
    <b v="0"/>
    <n v="9"/>
    <b v="0"/>
    <s v="technology/gadgets"/>
    <x v="6"/>
    <x v="2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32"/>
    <b v="0"/>
    <n v="9"/>
    <b v="0"/>
    <s v="music/indie rock"/>
    <x v="12"/>
    <x v="2"/>
    <x v="7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571"/>
    <b v="0"/>
    <n v="4"/>
    <b v="0"/>
    <s v="theater/plays"/>
    <x v="11"/>
    <x v="2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984"/>
    <b v="0"/>
    <n v="7"/>
    <b v="0"/>
    <s v="theater/plays"/>
    <x v="11"/>
    <x v="4"/>
    <x v="6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x v="76"/>
    <b v="0"/>
    <n v="15"/>
    <b v="0"/>
    <s v="publishing/children's books"/>
    <x v="39"/>
    <x v="4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834"/>
    <b v="0"/>
    <n v="12"/>
    <b v="1"/>
    <s v="film &amp; video/shorts"/>
    <x v="27"/>
    <x v="2"/>
    <x v="5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x v="401"/>
    <b v="0"/>
    <n v="4"/>
    <b v="0"/>
    <s v="technology/web"/>
    <x v="26"/>
    <x v="4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x v="576"/>
    <b v="0"/>
    <n v="8"/>
    <b v="0"/>
    <s v="theater/plays"/>
    <x v="11"/>
    <x v="5"/>
    <x v="6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392"/>
    <b v="0"/>
    <n v="11"/>
    <b v="0"/>
    <s v="games/video games"/>
    <x v="18"/>
    <x v="3"/>
    <x v="3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545"/>
    <b v="0"/>
    <n v="6"/>
    <b v="0"/>
    <s v="food/food trucks"/>
    <x v="29"/>
    <x v="4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68"/>
    <b v="0"/>
    <n v="4"/>
    <b v="0"/>
    <s v="theater/plays"/>
    <x v="11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1393"/>
    <b v="0"/>
    <n v="5"/>
    <b v="0"/>
    <s v="theater/plays"/>
    <x v="1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1137"/>
    <b v="0"/>
    <n v="8"/>
    <b v="1"/>
    <s v="theater/plays"/>
    <x v="11"/>
    <x v="4"/>
    <x v="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231"/>
    <b v="0"/>
    <n v="1"/>
    <b v="0"/>
    <s v="film &amp; video/animation"/>
    <x v="23"/>
    <x v="0"/>
    <x v="5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x v="1394"/>
    <b v="0"/>
    <n v="4"/>
    <b v="0"/>
    <s v="food/food trucks"/>
    <x v="29"/>
    <x v="1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222"/>
    <b v="0"/>
    <n v="1"/>
    <b v="0"/>
    <s v="technology/wearables"/>
    <x v="1"/>
    <x v="1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60"/>
    <b v="0"/>
    <n v="1"/>
    <b v="0"/>
    <s v="journalism/audio"/>
    <x v="30"/>
    <x v="1"/>
    <x v="8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1395"/>
    <b v="0"/>
    <n v="2"/>
    <b v="0"/>
    <s v="film &amp; video/drama"/>
    <x v="10"/>
    <x v="4"/>
    <x v="5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x v="425"/>
    <b v="0"/>
    <n v="7"/>
    <b v="0"/>
    <s v="theater/plays"/>
    <x v="11"/>
    <x v="2"/>
    <x v="6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129"/>
    <b v="0"/>
    <n v="1"/>
    <b v="0"/>
    <s v="technology/web"/>
    <x v="26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x v="548"/>
    <b v="0"/>
    <n v="3"/>
    <b v="0"/>
    <s v="film &amp; video/drama"/>
    <x v="10"/>
    <x v="4"/>
    <x v="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x v="801"/>
    <b v="0"/>
    <n v="4"/>
    <b v="0"/>
    <s v="theater/plays"/>
    <x v="11"/>
    <x v="4"/>
    <x v="6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x v="113"/>
    <b v="0"/>
    <n v="5"/>
    <b v="0"/>
    <s v="film &amp; video/drama"/>
    <x v="10"/>
    <x v="4"/>
    <x v="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1396"/>
    <b v="0"/>
    <n v="6"/>
    <b v="0"/>
    <s v="theater/musical"/>
    <x v="19"/>
    <x v="4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145"/>
    <b v="0"/>
    <n v="9"/>
    <b v="1"/>
    <s v="theater/plays"/>
    <x v="1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1042"/>
    <b v="0"/>
    <n v="8"/>
    <b v="1"/>
    <s v="theater/plays"/>
    <x v="11"/>
    <x v="4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4"/>
    <b v="0"/>
    <n v="22"/>
    <b v="1"/>
    <s v="theater/plays"/>
    <x v="11"/>
    <x v="2"/>
    <x v="6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x v="1397"/>
    <b v="0"/>
    <n v="5"/>
    <b v="0"/>
    <s v="technology/web"/>
    <x v="26"/>
    <x v="4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95"/>
    <b v="0"/>
    <n v="15"/>
    <b v="0"/>
    <s v="games/video games"/>
    <x v="18"/>
    <x v="1"/>
    <x v="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78"/>
    <b v="1"/>
    <n v="5"/>
    <b v="0"/>
    <s v="publishing/translations"/>
    <x v="31"/>
    <x v="4"/>
    <x v="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661"/>
    <b v="0"/>
    <n v="8"/>
    <b v="0"/>
    <s v="music/world music"/>
    <x v="37"/>
    <x v="0"/>
    <x v="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614"/>
    <b v="0"/>
    <n v="12"/>
    <b v="1"/>
    <s v="theater/plays"/>
    <x v="11"/>
    <x v="4"/>
    <x v="6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x v="780"/>
    <b v="0"/>
    <n v="6"/>
    <b v="0"/>
    <s v="technology/wearables"/>
    <x v="1"/>
    <x v="4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1398"/>
    <b v="0"/>
    <n v="8"/>
    <b v="0"/>
    <s v="theater/plays"/>
    <x v="11"/>
    <x v="4"/>
    <x v="6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596"/>
    <b v="0"/>
    <n v="8"/>
    <b v="0"/>
    <s v="technology/gadgets"/>
    <x v="6"/>
    <x v="4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245"/>
    <b v="0"/>
    <n v="7"/>
    <b v="0"/>
    <s v="photography/people"/>
    <x v="36"/>
    <x v="2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331"/>
    <b v="0"/>
    <n v="12"/>
    <b v="0"/>
    <s v="games/video games"/>
    <x v="18"/>
    <x v="1"/>
    <x v="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1399"/>
    <b v="0"/>
    <n v="6"/>
    <b v="0"/>
    <s v="publishing/fiction"/>
    <x v="35"/>
    <x v="2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559"/>
    <b v="0"/>
    <n v="8"/>
    <b v="0"/>
    <s v="technology/wearables"/>
    <x v="1"/>
    <x v="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x v="764"/>
    <b v="0"/>
    <n v="6"/>
    <b v="0"/>
    <s v="publishing/children's books"/>
    <x v="39"/>
    <x v="1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1400"/>
    <b v="0"/>
    <n v="9"/>
    <b v="1"/>
    <s v="theater/plays"/>
    <x v="11"/>
    <x v="1"/>
    <x v="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809"/>
    <b v="0"/>
    <n v="7"/>
    <b v="0"/>
    <s v="technology/wearables"/>
    <x v="1"/>
    <x v="1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752"/>
    <b v="0"/>
    <n v="8"/>
    <b v="0"/>
    <s v="food/food trucks"/>
    <x v="29"/>
    <x v="4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861"/>
    <b v="0"/>
    <n v="4"/>
    <b v="0"/>
    <s v="film &amp; video/animation"/>
    <x v="23"/>
    <x v="3"/>
    <x v="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1234"/>
    <b v="0"/>
    <n v="17"/>
    <b v="1"/>
    <s v="theater/plays"/>
    <x v="11"/>
    <x v="4"/>
    <x v="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210"/>
    <b v="0"/>
    <n v="5"/>
    <b v="0"/>
    <s v="technology/wearables"/>
    <x v="1"/>
    <x v="4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188"/>
    <b v="0"/>
    <n v="8"/>
    <b v="0"/>
    <s v="music/faith"/>
    <x v="14"/>
    <x v="2"/>
    <x v="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514"/>
    <b v="0"/>
    <n v="5"/>
    <b v="0"/>
    <s v="games/video games"/>
    <x v="18"/>
    <x v="7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576"/>
    <b v="0"/>
    <n v="12"/>
    <b v="0"/>
    <s v="theater/plays"/>
    <x v="11"/>
    <x v="5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1182"/>
    <b v="0"/>
    <n v="4"/>
    <b v="0"/>
    <s v="theater/plays"/>
    <x v="11"/>
    <x v="4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194"/>
    <b v="0"/>
    <n v="3"/>
    <b v="1"/>
    <s v="theater/plays"/>
    <x v="11"/>
    <x v="1"/>
    <x v="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x v="1401"/>
    <b v="0"/>
    <n v="3"/>
    <b v="0"/>
    <s v="publishing/art books"/>
    <x v="32"/>
    <x v="5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1402"/>
    <b v="0"/>
    <n v="9"/>
    <b v="0"/>
    <s v="technology/web"/>
    <x v="26"/>
    <x v="1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551"/>
    <b v="0"/>
    <n v="4"/>
    <b v="0"/>
    <s v="technology/wearables"/>
    <x v="1"/>
    <x v="1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403"/>
    <b v="0"/>
    <n v="4"/>
    <b v="0"/>
    <s v="music/faith"/>
    <x v="14"/>
    <x v="5"/>
    <x v="7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x v="134"/>
    <b v="0"/>
    <n v="2"/>
    <b v="0"/>
    <s v="theater/musical"/>
    <x v="19"/>
    <x v="4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74"/>
    <b v="0"/>
    <n v="3"/>
    <b v="0"/>
    <s v="theater/plays"/>
    <x v="11"/>
    <x v="2"/>
    <x v="6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1404"/>
    <b v="0"/>
    <n v="3"/>
    <b v="0"/>
    <s v="film &amp; video/animation"/>
    <x v="23"/>
    <x v="6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1405"/>
    <b v="0"/>
    <n v="4"/>
    <b v="0"/>
    <s v="film &amp; video/animation"/>
    <x v="23"/>
    <x v="7"/>
    <x v="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649"/>
    <b v="0"/>
    <n v="7"/>
    <b v="0"/>
    <s v="theater/plays"/>
    <x v="11"/>
    <x v="5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116"/>
    <b v="0"/>
    <n v="8"/>
    <b v="0"/>
    <s v="theater/plays"/>
    <x v="11"/>
    <x v="2"/>
    <x v="6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878"/>
    <b v="0"/>
    <n v="13"/>
    <b v="0"/>
    <s v="games/mobile games"/>
    <x v="28"/>
    <x v="4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406"/>
    <b v="0"/>
    <n v="4"/>
    <b v="0"/>
    <s v="journalism/audio"/>
    <x v="30"/>
    <x v="1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897"/>
    <b v="0"/>
    <n v="7"/>
    <b v="0"/>
    <s v="technology/wearables"/>
    <x v="1"/>
    <x v="1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1357"/>
    <b v="0"/>
    <n v="6"/>
    <b v="0"/>
    <s v="theater/plays"/>
    <x v="11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669"/>
    <b v="0"/>
    <n v="8"/>
    <b v="0"/>
    <s v="theater/plays"/>
    <x v="11"/>
    <x v="2"/>
    <x v="6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1407"/>
    <b v="0"/>
    <n v="4"/>
    <b v="0"/>
    <s v="food/restaurants"/>
    <x v="40"/>
    <x v="2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466"/>
    <b v="0"/>
    <n v="6"/>
    <b v="0"/>
    <s v="music/world music"/>
    <x v="37"/>
    <x v="0"/>
    <x v="7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155"/>
    <b v="0"/>
    <n v="3"/>
    <b v="0"/>
    <s v="technology/wearables"/>
    <x v="1"/>
    <x v="2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850"/>
    <b v="0"/>
    <n v="3"/>
    <b v="0"/>
    <s v="film &amp; video/animation"/>
    <x v="23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408"/>
    <b v="0"/>
    <n v="4"/>
    <b v="0"/>
    <s v="publishing/art books"/>
    <x v="32"/>
    <x v="7"/>
    <x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229"/>
    <b v="0"/>
    <n v="10"/>
    <b v="0"/>
    <s v="photography/places"/>
    <x v="34"/>
    <x v="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1409"/>
    <b v="0"/>
    <n v="7"/>
    <b v="0"/>
    <s v="music/indie rock"/>
    <x v="12"/>
    <x v="1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752"/>
    <b v="0"/>
    <n v="13"/>
    <b v="1"/>
    <s v="film &amp; video/shorts"/>
    <x v="27"/>
    <x v="4"/>
    <x v="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74"/>
    <b v="0"/>
    <n v="8"/>
    <b v="0"/>
    <s v="theater/plays"/>
    <x v="11"/>
    <x v="2"/>
    <x v="6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1410"/>
    <b v="0"/>
    <n v="5"/>
    <b v="0"/>
    <s v="film &amp; video/animation"/>
    <x v="23"/>
    <x v="3"/>
    <x v="5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1411"/>
    <b v="0"/>
    <n v="1"/>
    <b v="0"/>
    <s v="theater/plays"/>
    <x v="11"/>
    <x v="1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1322"/>
    <b v="0"/>
    <n v="12"/>
    <b v="0"/>
    <s v="food/food trucks"/>
    <x v="29"/>
    <x v="1"/>
    <x v="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1173"/>
    <b v="0"/>
    <n v="9"/>
    <b v="0"/>
    <s v="food/food trucks"/>
    <x v="29"/>
    <x v="1"/>
    <x v="4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139"/>
    <b v="0"/>
    <n v="2"/>
    <b v="0"/>
    <s v="theater/plays"/>
    <x v="11"/>
    <x v="4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552"/>
    <b v="0"/>
    <n v="11"/>
    <b v="1"/>
    <s v="theater/plays"/>
    <x v="11"/>
    <x v="4"/>
    <x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x v="1387"/>
    <b v="0"/>
    <n v="2"/>
    <b v="0"/>
    <s v="publishing/translations"/>
    <x v="31"/>
    <x v="4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36"/>
    <b v="0"/>
    <n v="2"/>
    <b v="0"/>
    <s v="theater/plays"/>
    <x v="11"/>
    <x v="4"/>
    <x v="6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1326"/>
    <b v="0"/>
    <n v="1"/>
    <b v="0"/>
    <s v="technology/web"/>
    <x v="26"/>
    <x v="4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x v="169"/>
    <b v="0"/>
    <n v="1"/>
    <b v="0"/>
    <s v="theater/spaces"/>
    <x v="9"/>
    <x v="4"/>
    <x v="6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507"/>
    <b v="0"/>
    <n v="5"/>
    <b v="0"/>
    <s v="music/indie rock"/>
    <x v="12"/>
    <x v="4"/>
    <x v="7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070"/>
    <b v="0"/>
    <n v="2"/>
    <b v="0"/>
    <s v="film &amp; video/drama"/>
    <x v="10"/>
    <x v="1"/>
    <x v="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248"/>
    <b v="0"/>
    <n v="5"/>
    <b v="1"/>
    <s v="publishing/nonfiction"/>
    <x v="17"/>
    <x v="1"/>
    <x v="1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92"/>
    <b v="0"/>
    <n v="9"/>
    <b v="1"/>
    <s v="theater/plays"/>
    <x v="11"/>
    <x v="1"/>
    <x v="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x v="519"/>
    <b v="0"/>
    <n v="1"/>
    <b v="0"/>
    <s v="technology/wearables"/>
    <x v="1"/>
    <x v="1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1412"/>
    <b v="0"/>
    <n v="6"/>
    <b v="0"/>
    <s v="music/jazz"/>
    <x v="33"/>
    <x v="7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394"/>
    <b v="0"/>
    <n v="10"/>
    <b v="0"/>
    <s v="music/jazz"/>
    <x v="33"/>
    <x v="2"/>
    <x v="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1413"/>
    <b v="0"/>
    <n v="7"/>
    <b v="0"/>
    <s v="music/indie rock"/>
    <x v="12"/>
    <x v="7"/>
    <x v="7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1055"/>
    <b v="0"/>
    <n v="5"/>
    <b v="0"/>
    <s v="theater/plays"/>
    <x v="11"/>
    <x v="4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67"/>
    <b v="0"/>
    <n v="12"/>
    <b v="1"/>
    <s v="theater/plays"/>
    <x v="11"/>
    <x v="1"/>
    <x v="6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331"/>
    <b v="0"/>
    <n v="10"/>
    <b v="0"/>
    <s v="technology/wearables"/>
    <x v="1"/>
    <x v="1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36"/>
    <b v="0"/>
    <n v="4"/>
    <b v="0"/>
    <s v="film &amp; video/science fiction"/>
    <x v="21"/>
    <x v="4"/>
    <x v="5"/>
  </r>
  <r>
    <n v="1062"/>
    <s v="RETURNING AT A LATER DATE"/>
    <s v="SEE US ON PATREON www.badgirlartwork.com"/>
    <n v="199"/>
    <n v="190"/>
    <x v="1"/>
    <x v="0"/>
    <s v="USD"/>
    <n v="1468351341"/>
    <n v="1467746541"/>
    <x v="47"/>
    <b v="0"/>
    <n v="4"/>
    <b v="0"/>
    <s v="journalism/audio"/>
    <x v="30"/>
    <x v="1"/>
    <x v="8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796"/>
    <b v="1"/>
    <n v="8"/>
    <b v="0"/>
    <s v="theater/plays"/>
    <x v="11"/>
    <x v="2"/>
    <x v="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26"/>
    <b v="0"/>
    <n v="8"/>
    <b v="0"/>
    <s v="food/food trucks"/>
    <x v="29"/>
    <x v="2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414"/>
    <b v="1"/>
    <n v="15"/>
    <b v="0"/>
    <s v="photography/photobooks"/>
    <x v="3"/>
    <x v="2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001"/>
    <b v="0"/>
    <n v="8"/>
    <b v="0"/>
    <s v="games/mobile games"/>
    <x v="28"/>
    <x v="4"/>
    <x v="3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310"/>
    <b v="0"/>
    <n v="4"/>
    <b v="0"/>
    <s v="theater/plays"/>
    <x v="11"/>
    <x v="2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1415"/>
    <b v="0"/>
    <n v="3"/>
    <b v="0"/>
    <s v="theater/plays"/>
    <x v="11"/>
    <x v="4"/>
    <x v="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x v="1319"/>
    <b v="0"/>
    <n v="6"/>
    <b v="0"/>
    <s v="technology/web"/>
    <x v="26"/>
    <x v="4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x v="1046"/>
    <b v="0"/>
    <n v="6"/>
    <b v="0"/>
    <s v="publishing/translations"/>
    <x v="31"/>
    <x v="4"/>
    <x v="1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416"/>
    <b v="0"/>
    <n v="7"/>
    <b v="0"/>
    <s v="film &amp; video/drama"/>
    <x v="10"/>
    <x v="4"/>
    <x v="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1417"/>
    <b v="0"/>
    <n v="8"/>
    <b v="1"/>
    <s v="music/rock"/>
    <x v="15"/>
    <x v="3"/>
    <x v="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1418"/>
    <b v="0"/>
    <n v="15"/>
    <b v="1"/>
    <s v="theater/plays"/>
    <x v="11"/>
    <x v="1"/>
    <x v="6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419"/>
    <b v="0"/>
    <n v="10"/>
    <b v="0"/>
    <s v="games/video games"/>
    <x v="18"/>
    <x v="3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635"/>
    <b v="0"/>
    <n v="3"/>
    <b v="0"/>
    <s v="music/world music"/>
    <x v="37"/>
    <x v="6"/>
    <x v="7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1420"/>
    <b v="0"/>
    <n v="5"/>
    <b v="0"/>
    <s v="theater/plays"/>
    <x v="11"/>
    <x v="1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153"/>
    <b v="0"/>
    <n v="3"/>
    <b v="0"/>
    <s v="publishing/fiction"/>
    <x v="35"/>
    <x v="4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62"/>
    <b v="0"/>
    <n v="2"/>
    <b v="0"/>
    <s v="theater/spaces"/>
    <x v="9"/>
    <x v="4"/>
    <x v="6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97"/>
    <b v="0"/>
    <n v="5"/>
    <b v="0"/>
    <s v="technology/web"/>
    <x v="26"/>
    <x v="2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1042"/>
    <b v="0"/>
    <n v="7"/>
    <b v="0"/>
    <s v="theater/plays"/>
    <x v="11"/>
    <x v="4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1421"/>
    <b v="0"/>
    <n v="4"/>
    <b v="0"/>
    <s v="music/jazz"/>
    <x v="33"/>
    <x v="0"/>
    <x v="7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1422"/>
    <b v="0"/>
    <n v="5"/>
    <b v="0"/>
    <s v="publishing/fiction"/>
    <x v="35"/>
    <x v="6"/>
    <x v="1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793"/>
    <b v="0"/>
    <n v="4"/>
    <b v="0"/>
    <s v="theater/plays"/>
    <x v="11"/>
    <x v="2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141"/>
    <b v="0"/>
    <n v="5"/>
    <b v="0"/>
    <s v="theater/plays"/>
    <x v="11"/>
    <x v="4"/>
    <x v="6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423"/>
    <b v="0"/>
    <n v="6"/>
    <b v="0"/>
    <s v="photography/nature"/>
    <x v="38"/>
    <x v="4"/>
    <x v="2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1055"/>
    <b v="0"/>
    <n v="6"/>
    <b v="0"/>
    <s v="theater/plays"/>
    <x v="11"/>
    <x v="4"/>
    <x v="6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696"/>
    <b v="0"/>
    <n v="7"/>
    <b v="0"/>
    <s v="games/video games"/>
    <x v="18"/>
    <x v="3"/>
    <x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1424"/>
    <b v="0"/>
    <n v="7"/>
    <b v="0"/>
    <s v="theater/plays"/>
    <x v="11"/>
    <x v="5"/>
    <x v="6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117"/>
    <b v="0"/>
    <n v="5"/>
    <b v="0"/>
    <s v="music/jazz"/>
    <x v="33"/>
    <x v="0"/>
    <x v="7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261"/>
    <b v="0"/>
    <n v="4"/>
    <b v="0"/>
    <s v="music/jazz"/>
    <x v="33"/>
    <x v="3"/>
    <x v="7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474"/>
    <b v="0"/>
    <n v="4"/>
    <b v="0"/>
    <s v="technology/wearables"/>
    <x v="1"/>
    <x v="2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990"/>
    <b v="0"/>
    <n v="3"/>
    <b v="1"/>
    <s v="photography/photobooks"/>
    <x v="3"/>
    <x v="4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1425"/>
    <b v="0"/>
    <n v="13"/>
    <b v="0"/>
    <s v="film &amp; video/animation"/>
    <x v="23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1426"/>
    <b v="0"/>
    <n v="4"/>
    <b v="0"/>
    <s v="theater/plays"/>
    <x v="11"/>
    <x v="2"/>
    <x v="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1427"/>
    <b v="0"/>
    <n v="7"/>
    <b v="1"/>
    <s v="music/rock"/>
    <x v="15"/>
    <x v="5"/>
    <x v="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835"/>
    <b v="0"/>
    <n v="6"/>
    <b v="0"/>
    <s v="film &amp; video/science fiction"/>
    <x v="21"/>
    <x v="2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1428"/>
    <b v="0"/>
    <n v="3"/>
    <b v="0"/>
    <s v="music/jazz"/>
    <x v="33"/>
    <x v="4"/>
    <x v="7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67"/>
    <b v="0"/>
    <n v="3"/>
    <b v="0"/>
    <s v="food/food trucks"/>
    <x v="29"/>
    <x v="4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298"/>
    <b v="0"/>
    <n v="3"/>
    <b v="0"/>
    <s v="food/food trucks"/>
    <x v="29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897"/>
    <b v="0"/>
    <n v="4"/>
    <b v="0"/>
    <s v="theater/musical"/>
    <x v="19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996"/>
    <b v="0"/>
    <n v="13"/>
    <b v="0"/>
    <s v="theater/plays"/>
    <x v="11"/>
    <x v="2"/>
    <x v="6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459"/>
    <b v="0"/>
    <n v="3"/>
    <b v="0"/>
    <s v="publishing/fiction"/>
    <x v="35"/>
    <x v="4"/>
    <x v="1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1429"/>
    <b v="0"/>
    <n v="5"/>
    <b v="0"/>
    <s v="film &amp; video/animation"/>
    <x v="23"/>
    <x v="0"/>
    <x v="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1422"/>
    <b v="0"/>
    <n v="2"/>
    <b v="0"/>
    <s v="publishing/children's books"/>
    <x v="39"/>
    <x v="6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300"/>
    <b v="0"/>
    <n v="3"/>
    <b v="0"/>
    <s v="music/faith"/>
    <x v="14"/>
    <x v="1"/>
    <x v="7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113"/>
    <b v="0"/>
    <n v="4"/>
    <b v="0"/>
    <s v="theater/plays"/>
    <x v="11"/>
    <x v="4"/>
    <x v="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1143"/>
    <b v="0"/>
    <n v="11"/>
    <b v="0"/>
    <s v="film &amp; video/animation"/>
    <x v="23"/>
    <x v="4"/>
    <x v="5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942"/>
    <b v="0"/>
    <n v="6"/>
    <b v="0"/>
    <s v="theater/plays"/>
    <x v="11"/>
    <x v="4"/>
    <x v="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186"/>
    <b v="0"/>
    <n v="2"/>
    <b v="0"/>
    <s v="food/food trucks"/>
    <x v="29"/>
    <x v="4"/>
    <x v="4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x v="1430"/>
    <b v="0"/>
    <n v="3"/>
    <b v="0"/>
    <s v="publishing/translations"/>
    <x v="31"/>
    <x v="1"/>
    <x v="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1112"/>
    <b v="0"/>
    <n v="7"/>
    <b v="0"/>
    <s v="theater/plays"/>
    <x v="11"/>
    <x v="2"/>
    <x v="6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350"/>
    <b v="0"/>
    <n v="1"/>
    <b v="0"/>
    <s v="technology/web"/>
    <x v="26"/>
    <x v="1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595"/>
    <b v="0"/>
    <n v="7"/>
    <b v="0"/>
    <s v="theater/spaces"/>
    <x v="9"/>
    <x v="2"/>
    <x v="6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692"/>
    <b v="0"/>
    <n v="5"/>
    <b v="0"/>
    <s v="film &amp; video/animation"/>
    <x v="23"/>
    <x v="2"/>
    <x v="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x v="596"/>
    <b v="0"/>
    <n v="5"/>
    <b v="0"/>
    <s v="film &amp; video/science fiction"/>
    <x v="21"/>
    <x v="4"/>
    <x v="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x v="1261"/>
    <b v="0"/>
    <n v="6"/>
    <b v="0"/>
    <s v="technology/web"/>
    <x v="26"/>
    <x v="2"/>
    <x v="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677"/>
    <b v="0"/>
    <n v="3"/>
    <b v="0"/>
    <s v="photography/people"/>
    <x v="36"/>
    <x v="4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1163"/>
    <b v="0"/>
    <n v="4"/>
    <b v="0"/>
    <s v="publishing/children's books"/>
    <x v="39"/>
    <x v="3"/>
    <x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1431"/>
    <b v="0"/>
    <n v="8"/>
    <b v="0"/>
    <s v="film &amp; video/animation"/>
    <x v="23"/>
    <x v="2"/>
    <x v="5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1255"/>
    <b v="0"/>
    <n v="6"/>
    <b v="0"/>
    <s v="theater/plays"/>
    <x v="11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1432"/>
    <b v="0"/>
    <n v="6"/>
    <b v="0"/>
    <s v="theater/plays"/>
    <x v="11"/>
    <x v="2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157"/>
    <b v="0"/>
    <n v="4"/>
    <b v="0"/>
    <s v="theater/plays"/>
    <x v="11"/>
    <x v="2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825"/>
    <b v="0"/>
    <n v="9"/>
    <b v="0"/>
    <s v="theater/plays"/>
    <x v="11"/>
    <x v="2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25"/>
    <b v="0"/>
    <n v="5"/>
    <b v="0"/>
    <s v="theater/plays"/>
    <x v="11"/>
    <x v="4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1433"/>
    <b v="0"/>
    <n v="3"/>
    <b v="0"/>
    <s v="theater/plays"/>
    <x v="11"/>
    <x v="1"/>
    <x v="6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14"/>
    <b v="0"/>
    <n v="8"/>
    <b v="0"/>
    <s v="film &amp; video/animation"/>
    <x v="23"/>
    <x v="1"/>
    <x v="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1"/>
    <b v="0"/>
    <n v="3"/>
    <b v="0"/>
    <s v="technology/makerspaces"/>
    <x v="24"/>
    <x v="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315"/>
    <b v="0"/>
    <n v="3"/>
    <b v="0"/>
    <s v="music/world music"/>
    <x v="37"/>
    <x v="0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702"/>
    <b v="0"/>
    <n v="8"/>
    <b v="0"/>
    <s v="technology/web"/>
    <x v="26"/>
    <x v="4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703"/>
    <b v="0"/>
    <n v="7"/>
    <b v="0"/>
    <s v="music/jazz"/>
    <x v="33"/>
    <x v="2"/>
    <x v="7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x v="97"/>
    <b v="0"/>
    <n v="4"/>
    <b v="0"/>
    <s v="theater/plays"/>
    <x v="11"/>
    <x v="2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662"/>
    <b v="0"/>
    <n v="4"/>
    <b v="0"/>
    <s v="theater/plays"/>
    <x v="11"/>
    <x v="1"/>
    <x v="6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1055"/>
    <b v="0"/>
    <n v="2"/>
    <b v="0"/>
    <s v="film &amp; video/drama"/>
    <x v="10"/>
    <x v="4"/>
    <x v="5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434"/>
    <b v="0"/>
    <n v="10"/>
    <b v="0"/>
    <s v="games/video games"/>
    <x v="18"/>
    <x v="0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983"/>
    <b v="0"/>
    <n v="5"/>
    <b v="0"/>
    <s v="theater/plays"/>
    <x v="11"/>
    <x v="4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467"/>
    <b v="0"/>
    <n v="9"/>
    <b v="0"/>
    <s v="theater/musical"/>
    <x v="19"/>
    <x v="4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939"/>
    <b v="0"/>
    <n v="3"/>
    <b v="1"/>
    <s v="theater/musical"/>
    <x v="19"/>
    <x v="2"/>
    <x v="6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x v="1435"/>
    <b v="0"/>
    <n v="10"/>
    <b v="0"/>
    <s v="theater/spaces"/>
    <x v="9"/>
    <x v="1"/>
    <x v="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642"/>
    <b v="0"/>
    <n v="12"/>
    <b v="0"/>
    <s v="games/video games"/>
    <x v="18"/>
    <x v="0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669"/>
    <b v="0"/>
    <n v="3"/>
    <b v="0"/>
    <s v="theater/spaces"/>
    <x v="9"/>
    <x v="2"/>
    <x v="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1436"/>
    <b v="0"/>
    <n v="5"/>
    <b v="0"/>
    <s v="technology/wearables"/>
    <x v="1"/>
    <x v="2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134"/>
    <b v="0"/>
    <n v="3"/>
    <b v="0"/>
    <s v="theater/plays"/>
    <x v="11"/>
    <x v="4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602"/>
    <b v="0"/>
    <n v="4"/>
    <b v="0"/>
    <s v="games/mobile games"/>
    <x v="28"/>
    <x v="5"/>
    <x v="3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447"/>
    <b v="0"/>
    <n v="2"/>
    <b v="0"/>
    <s v="games/mobile games"/>
    <x v="28"/>
    <x v="5"/>
    <x v="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1400"/>
    <b v="0"/>
    <n v="2"/>
    <b v="0"/>
    <s v="theater/spaces"/>
    <x v="9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356"/>
    <b v="0"/>
    <n v="2"/>
    <b v="0"/>
    <s v="theater/plays"/>
    <x v="11"/>
    <x v="2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118"/>
    <b v="0"/>
    <n v="2"/>
    <b v="0"/>
    <s v="theater/plays"/>
    <x v="11"/>
    <x v="2"/>
    <x v="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53"/>
    <b v="0"/>
    <n v="4"/>
    <b v="0"/>
    <s v="music/indie rock"/>
    <x v="12"/>
    <x v="0"/>
    <x v="7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1437"/>
    <b v="0"/>
    <n v="2"/>
    <b v="0"/>
    <s v="film &amp; video/animation"/>
    <x v="23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438"/>
    <b v="0"/>
    <n v="3"/>
    <b v="0"/>
    <s v="publishing/art books"/>
    <x v="32"/>
    <x v="1"/>
    <x v="1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562"/>
    <b v="0"/>
    <n v="3"/>
    <b v="0"/>
    <s v="technology/space exploration"/>
    <x v="4"/>
    <x v="4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36"/>
    <b v="0"/>
    <n v="14"/>
    <b v="1"/>
    <s v="theater/plays"/>
    <x v="11"/>
    <x v="4"/>
    <x v="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824"/>
    <b v="0"/>
    <n v="6"/>
    <b v="0"/>
    <s v="technology/web"/>
    <x v="26"/>
    <x v="2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800"/>
    <b v="0"/>
    <n v="5"/>
    <b v="0"/>
    <s v="music/jazz"/>
    <x v="33"/>
    <x v="5"/>
    <x v="7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118"/>
    <b v="0"/>
    <n v="3"/>
    <b v="0"/>
    <s v="theater/plays"/>
    <x v="11"/>
    <x v="2"/>
    <x v="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45"/>
    <b v="0"/>
    <n v="2"/>
    <b v="0"/>
    <s v="food/food trucks"/>
    <x v="29"/>
    <x v="4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1439"/>
    <b v="0"/>
    <n v="2"/>
    <b v="0"/>
    <s v="music/jazz"/>
    <x v="33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914"/>
    <b v="0"/>
    <n v="2"/>
    <b v="0"/>
    <s v="technology/web"/>
    <x v="26"/>
    <x v="2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1424"/>
    <b v="0"/>
    <n v="4"/>
    <b v="0"/>
    <s v="food/small batch"/>
    <x v="7"/>
    <x v="5"/>
    <x v="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131"/>
    <b v="0"/>
    <n v="14"/>
    <b v="1"/>
    <s v="theater/plays"/>
    <x v="11"/>
    <x v="1"/>
    <x v="6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505"/>
    <b v="0"/>
    <n v="6"/>
    <b v="0"/>
    <s v="games/video games"/>
    <x v="18"/>
    <x v="1"/>
    <x v="3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559"/>
    <b v="0"/>
    <n v="9"/>
    <b v="0"/>
    <s v="theater/plays"/>
    <x v="11"/>
    <x v="2"/>
    <x v="6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401"/>
    <b v="0"/>
    <n v="4"/>
    <b v="0"/>
    <s v="theater/musical"/>
    <x v="19"/>
    <x v="4"/>
    <x v="6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531"/>
    <b v="0"/>
    <n v="6"/>
    <b v="0"/>
    <s v="music/world music"/>
    <x v="37"/>
    <x v="3"/>
    <x v="7"/>
  </r>
  <r>
    <n v="3122"/>
    <s v="be back soon (Canceled)"/>
    <s v="cancelled until further notice"/>
    <n v="199"/>
    <n v="116"/>
    <x v="1"/>
    <x v="0"/>
    <s v="USD"/>
    <n v="1478733732"/>
    <n v="1478298132"/>
    <x v="213"/>
    <b v="0"/>
    <n v="2"/>
    <b v="0"/>
    <s v="theater/spaces"/>
    <x v="9"/>
    <x v="1"/>
    <x v="6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930"/>
    <b v="0"/>
    <n v="3"/>
    <b v="0"/>
    <s v="film &amp; video/science fiction"/>
    <x v="21"/>
    <x v="1"/>
    <x v="5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387"/>
    <b v="0"/>
    <n v="5"/>
    <b v="0"/>
    <s v="games/video games"/>
    <x v="18"/>
    <x v="1"/>
    <x v="3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1440"/>
    <b v="0"/>
    <n v="5"/>
    <b v="0"/>
    <s v="games/video games"/>
    <x v="18"/>
    <x v="7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1416"/>
    <b v="0"/>
    <n v="7"/>
    <b v="0"/>
    <s v="technology/web"/>
    <x v="26"/>
    <x v="4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1441"/>
    <b v="0"/>
    <n v="9"/>
    <b v="0"/>
    <s v="film &amp; video/animation"/>
    <x v="23"/>
    <x v="2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144"/>
    <b v="0"/>
    <n v="8"/>
    <b v="0"/>
    <s v="music/indie rock"/>
    <x v="12"/>
    <x v="3"/>
    <x v="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x v="1387"/>
    <b v="0"/>
    <n v="3"/>
    <b v="0"/>
    <s v="theater/musical"/>
    <x v="19"/>
    <x v="4"/>
    <x v="6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8"/>
    <b v="0"/>
    <n v="2"/>
    <b v="0"/>
    <s v="publishing/children's books"/>
    <x v="39"/>
    <x v="4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1442"/>
    <b v="0"/>
    <n v="6"/>
    <b v="0"/>
    <s v="theater/plays"/>
    <x v="11"/>
    <x v="4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1441"/>
    <b v="0"/>
    <n v="4"/>
    <b v="0"/>
    <s v="theater/plays"/>
    <x v="11"/>
    <x v="2"/>
    <x v="6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178"/>
    <b v="0"/>
    <n v="7"/>
    <b v="0"/>
    <s v="film &amp; video/drama"/>
    <x v="10"/>
    <x v="4"/>
    <x v="5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398"/>
    <b v="0"/>
    <n v="2"/>
    <b v="0"/>
    <s v="music/faith"/>
    <x v="14"/>
    <x v="1"/>
    <x v="7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160"/>
    <b v="0"/>
    <n v="2"/>
    <b v="0"/>
    <s v="theater/plays"/>
    <x v="11"/>
    <x v="2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x v="218"/>
    <b v="0"/>
    <n v="3"/>
    <b v="0"/>
    <s v="games/video games"/>
    <x v="18"/>
    <x v="2"/>
    <x v="3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x v="202"/>
    <b v="0"/>
    <n v="7"/>
    <b v="0"/>
    <s v="technology/web"/>
    <x v="26"/>
    <x v="4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1161"/>
    <b v="0"/>
    <n v="1"/>
    <b v="0"/>
    <s v="food/small batch"/>
    <x v="7"/>
    <x v="5"/>
    <x v="4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312"/>
    <b v="1"/>
    <n v="4"/>
    <b v="0"/>
    <s v="photography/photobooks"/>
    <x v="3"/>
    <x v="2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53"/>
    <b v="0"/>
    <n v="4"/>
    <b v="0"/>
    <s v="technology/wearables"/>
    <x v="1"/>
    <x v="4"/>
    <x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982"/>
    <b v="0"/>
    <n v="2"/>
    <b v="0"/>
    <s v="technology/web"/>
    <x v="26"/>
    <x v="4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1443"/>
    <b v="0"/>
    <n v="6"/>
    <b v="0"/>
    <s v="technology/space exploration"/>
    <x v="4"/>
    <x v="1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777"/>
    <b v="0"/>
    <n v="3"/>
    <b v="0"/>
    <s v="technology/wearables"/>
    <x v="1"/>
    <x v="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177"/>
    <b v="0"/>
    <n v="4"/>
    <b v="0"/>
    <s v="technology/wearables"/>
    <x v="1"/>
    <x v="2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870"/>
    <b v="0"/>
    <n v="5"/>
    <b v="1"/>
    <s v="music/rock"/>
    <x v="15"/>
    <x v="4"/>
    <x v="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1444"/>
    <b v="0"/>
    <n v="4"/>
    <b v="0"/>
    <s v="technology/wearables"/>
    <x v="1"/>
    <x v="1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57"/>
    <b v="1"/>
    <n v="17"/>
    <b v="0"/>
    <s v="publishing/translations"/>
    <x v="31"/>
    <x v="2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x v="292"/>
    <b v="0"/>
    <n v="2"/>
    <b v="0"/>
    <s v="theater/spaces"/>
    <x v="9"/>
    <x v="5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678"/>
    <b v="0"/>
    <n v="2"/>
    <b v="0"/>
    <s v="theater/plays"/>
    <x v="11"/>
    <x v="2"/>
    <x v="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x v="413"/>
    <b v="0"/>
    <n v="6"/>
    <b v="0"/>
    <s v="publishing/fiction"/>
    <x v="35"/>
    <x v="0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x v="958"/>
    <b v="0"/>
    <n v="2"/>
    <b v="0"/>
    <s v="publishing/children's books"/>
    <x v="39"/>
    <x v="1"/>
    <x v="1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1445"/>
    <b v="0"/>
    <n v="3"/>
    <b v="0"/>
    <s v="games/video games"/>
    <x v="18"/>
    <x v="0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787"/>
    <b v="0"/>
    <n v="6"/>
    <b v="0"/>
    <s v="technology/gadgets"/>
    <x v="6"/>
    <x v="1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706"/>
    <b v="0"/>
    <n v="8"/>
    <b v="0"/>
    <s v="theater/musical"/>
    <x v="19"/>
    <x v="4"/>
    <x v="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1446"/>
    <b v="0"/>
    <n v="2"/>
    <b v="0"/>
    <s v="music/jazz"/>
    <x v="33"/>
    <x v="1"/>
    <x v="7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1345"/>
    <b v="0"/>
    <n v="2"/>
    <b v="0"/>
    <s v="theater/plays"/>
    <x v="11"/>
    <x v="1"/>
    <x v="6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743"/>
    <b v="0"/>
    <n v="7"/>
    <b v="0"/>
    <s v="photography/nature"/>
    <x v="38"/>
    <x v="1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x v="1447"/>
    <b v="0"/>
    <n v="2"/>
    <b v="1"/>
    <s v="technology/wearables"/>
    <x v="1"/>
    <x v="1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407"/>
    <b v="0"/>
    <n v="1"/>
    <b v="0"/>
    <s v="food/food trucks"/>
    <x v="29"/>
    <x v="2"/>
    <x v="4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428"/>
    <b v="0"/>
    <n v="1"/>
    <b v="0"/>
    <s v="technology/wearables"/>
    <x v="1"/>
    <x v="4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1448"/>
    <b v="0"/>
    <n v="2"/>
    <b v="0"/>
    <s v="technology/web"/>
    <x v="26"/>
    <x v="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x v="111"/>
    <b v="0"/>
    <n v="1"/>
    <b v="0"/>
    <s v="publishing/translations"/>
    <x v="31"/>
    <x v="4"/>
    <x v="1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042"/>
    <b v="0"/>
    <n v="2"/>
    <b v="0"/>
    <s v="food/food trucks"/>
    <x v="29"/>
    <x v="4"/>
    <x v="4"/>
  </r>
  <r>
    <n v="919"/>
    <s v="Jazz CD:  Out of The Blue"/>
    <s v="Cool jazz with a New Orleans flavor."/>
    <n v="20000"/>
    <n v="100"/>
    <x v="2"/>
    <x v="0"/>
    <s v="USD"/>
    <n v="1355930645"/>
    <n v="1352906645"/>
    <x v="1449"/>
    <b v="0"/>
    <n v="1"/>
    <b v="0"/>
    <s v="music/jazz"/>
    <x v="33"/>
    <x v="3"/>
    <x v="7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1035"/>
    <b v="0"/>
    <n v="1"/>
    <b v="0"/>
    <s v="food/food trucks"/>
    <x v="29"/>
    <x v="1"/>
    <x v="4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141"/>
    <b v="0"/>
    <n v="1"/>
    <b v="0"/>
    <s v="theater/spaces"/>
    <x v="9"/>
    <x v="4"/>
    <x v="6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1165"/>
    <b v="0"/>
    <n v="1"/>
    <b v="0"/>
    <s v="film &amp; video/drama"/>
    <x v="10"/>
    <x v="4"/>
    <x v="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219"/>
    <b v="0"/>
    <n v="1"/>
    <b v="0"/>
    <s v="technology/web"/>
    <x v="26"/>
    <x v="4"/>
    <x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603"/>
    <b v="0"/>
    <n v="4"/>
    <b v="0"/>
    <s v="publishing/children's books"/>
    <x v="39"/>
    <x v="6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1037"/>
    <b v="0"/>
    <n v="4"/>
    <b v="0"/>
    <s v="theater/plays"/>
    <x v="11"/>
    <x v="2"/>
    <x v="6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x v="1444"/>
    <b v="0"/>
    <n v="10"/>
    <b v="0"/>
    <s v="games/video games"/>
    <x v="18"/>
    <x v="1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450"/>
    <b v="0"/>
    <n v="1"/>
    <b v="0"/>
    <s v="publishing/art books"/>
    <x v="32"/>
    <x v="6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787"/>
    <b v="0"/>
    <n v="3"/>
    <b v="0"/>
    <s v="food/food trucks"/>
    <x v="29"/>
    <x v="1"/>
    <x v="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417"/>
    <b v="0"/>
    <n v="1"/>
    <b v="0"/>
    <s v="photography/nature"/>
    <x v="38"/>
    <x v="2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x v="986"/>
    <b v="0"/>
    <n v="1"/>
    <b v="0"/>
    <s v="publishing/translations"/>
    <x v="31"/>
    <x v="4"/>
    <x v="1"/>
  </r>
  <r>
    <n v="3861"/>
    <s v="READY OR NOT HERE I COME"/>
    <s v="THE COMING OF THE LORD!"/>
    <n v="2000"/>
    <n v="100"/>
    <x v="2"/>
    <x v="0"/>
    <s v="USD"/>
    <n v="1415828820"/>
    <n v="1412258977"/>
    <x v="855"/>
    <b v="0"/>
    <n v="1"/>
    <b v="0"/>
    <s v="theater/plays"/>
    <x v="11"/>
    <x v="2"/>
    <x v="6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41"/>
    <b v="0"/>
    <n v="1"/>
    <b v="0"/>
    <s v="publishing/fiction"/>
    <x v="35"/>
    <x v="2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1045"/>
    <b v="0"/>
    <n v="1"/>
    <b v="0"/>
    <s v="theater/plays"/>
    <x v="11"/>
    <x v="4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869"/>
    <b v="0"/>
    <n v="6"/>
    <b v="0"/>
    <s v="theater/plays"/>
    <x v="11"/>
    <x v="4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1047"/>
    <b v="0"/>
    <n v="3"/>
    <b v="0"/>
    <s v="theater/plays"/>
    <x v="11"/>
    <x v="4"/>
    <x v="6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129"/>
    <b v="0"/>
    <n v="1"/>
    <b v="0"/>
    <s v="theater/musical"/>
    <x v="19"/>
    <x v="2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5"/>
    <b v="0"/>
    <n v="1"/>
    <b v="0"/>
    <s v="theater/plays"/>
    <x v="11"/>
    <x v="4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1162"/>
    <b v="0"/>
    <n v="5"/>
    <b v="1"/>
    <s v="theater/plays"/>
    <x v="11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x v="977"/>
    <b v="0"/>
    <n v="4"/>
    <b v="0"/>
    <s v="theater/plays"/>
    <x v="11"/>
    <x v="5"/>
    <x v="6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479"/>
    <b v="0"/>
    <n v="9"/>
    <b v="0"/>
    <s v="technology/wearables"/>
    <x v="1"/>
    <x v="1"/>
    <x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655"/>
    <b v="0"/>
    <n v="6"/>
    <b v="0"/>
    <s v="theater/plays"/>
    <x v="11"/>
    <x v="2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1176"/>
    <b v="0"/>
    <n v="4"/>
    <b v="0"/>
    <s v="theater/plays"/>
    <x v="11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271"/>
    <b v="0"/>
    <n v="10"/>
    <b v="0"/>
    <s v="theater/plays"/>
    <x v="11"/>
    <x v="2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1370"/>
    <b v="0"/>
    <n v="6"/>
    <b v="0"/>
    <s v="theater/plays"/>
    <x v="11"/>
    <x v="4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90"/>
    <b v="0"/>
    <n v="4"/>
    <b v="0"/>
    <s v="photography/nature"/>
    <x v="38"/>
    <x v="2"/>
    <x v="2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330"/>
    <b v="0"/>
    <n v="3"/>
    <b v="0"/>
    <s v="photography/places"/>
    <x v="34"/>
    <x v="4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97"/>
    <b v="0"/>
    <n v="6"/>
    <b v="0"/>
    <s v="film &amp; video/science fiction"/>
    <x v="21"/>
    <x v="2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760"/>
    <b v="0"/>
    <n v="4"/>
    <b v="0"/>
    <s v="technology/space exploration"/>
    <x v="4"/>
    <x v="1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x v="1444"/>
    <b v="0"/>
    <n v="1"/>
    <b v="0"/>
    <s v="technology/web"/>
    <x v="26"/>
    <x v="1"/>
    <x v="0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844"/>
    <b v="0"/>
    <n v="3"/>
    <b v="0"/>
    <s v="publishing/children's books"/>
    <x v="39"/>
    <x v="0"/>
    <x v="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571"/>
    <b v="0"/>
    <n v="3"/>
    <b v="0"/>
    <s v="music/jazz"/>
    <x v="33"/>
    <x v="2"/>
    <x v="7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1077"/>
    <b v="0"/>
    <n v="4"/>
    <b v="0"/>
    <s v="technology/wearables"/>
    <x v="1"/>
    <x v="5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312"/>
    <b v="0"/>
    <n v="5"/>
    <b v="0"/>
    <s v="food/food trucks"/>
    <x v="29"/>
    <x v="2"/>
    <x v="4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1451"/>
    <b v="0"/>
    <n v="3"/>
    <b v="0"/>
    <s v="theater/plays"/>
    <x v="11"/>
    <x v="4"/>
    <x v="6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201"/>
    <b v="0"/>
    <n v="5"/>
    <b v="0"/>
    <s v="music/jazz"/>
    <x v="33"/>
    <x v="3"/>
    <x v="7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1037"/>
    <b v="0"/>
    <n v="5"/>
    <b v="0"/>
    <s v="food/restaurants"/>
    <x v="40"/>
    <x v="2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156"/>
    <b v="0"/>
    <n v="6"/>
    <b v="0"/>
    <s v="theater/plays"/>
    <x v="11"/>
    <x v="1"/>
    <x v="6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1179"/>
    <b v="0"/>
    <n v="4"/>
    <b v="0"/>
    <s v="games/video games"/>
    <x v="18"/>
    <x v="2"/>
    <x v="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915"/>
    <b v="0"/>
    <n v="4"/>
    <b v="0"/>
    <s v="technology/gadgets"/>
    <x v="6"/>
    <x v="2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1452"/>
    <b v="0"/>
    <n v="16"/>
    <b v="0"/>
    <s v="games/video games"/>
    <x v="18"/>
    <x v="3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453"/>
    <b v="0"/>
    <n v="2"/>
    <b v="0"/>
    <s v="publishing/art books"/>
    <x v="32"/>
    <x v="2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1161"/>
    <b v="0"/>
    <n v="4"/>
    <b v="0"/>
    <s v="food/small batch"/>
    <x v="7"/>
    <x v="5"/>
    <x v="4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316"/>
    <b v="0"/>
    <n v="4"/>
    <b v="0"/>
    <s v="music/faith"/>
    <x v="14"/>
    <x v="2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697"/>
    <b v="0"/>
    <n v="7"/>
    <b v="0"/>
    <s v="food/food trucks"/>
    <x v="29"/>
    <x v="1"/>
    <x v="4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x v="251"/>
    <b v="0"/>
    <n v="8"/>
    <b v="0"/>
    <s v="games/video games"/>
    <x v="18"/>
    <x v="4"/>
    <x v="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758"/>
    <b v="0"/>
    <n v="4"/>
    <b v="0"/>
    <s v="film &amp; video/animation"/>
    <x v="23"/>
    <x v="2"/>
    <x v="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651"/>
    <b v="0"/>
    <n v="4"/>
    <b v="0"/>
    <s v="technology/web"/>
    <x v="26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1012"/>
    <b v="0"/>
    <n v="5"/>
    <b v="0"/>
    <s v="film &amp; video/animation"/>
    <x v="23"/>
    <x v="2"/>
    <x v="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941"/>
    <b v="0"/>
    <n v="4"/>
    <b v="0"/>
    <s v="film &amp; video/science fiction"/>
    <x v="21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x v="1454"/>
    <b v="0"/>
    <n v="5"/>
    <b v="0"/>
    <s v="games/video games"/>
    <x v="18"/>
    <x v="2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467"/>
    <b v="0"/>
    <n v="4"/>
    <b v="0"/>
    <s v="publishing/art books"/>
    <x v="32"/>
    <x v="4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826"/>
    <b v="0"/>
    <n v="4"/>
    <b v="0"/>
    <s v="technology/web"/>
    <x v="26"/>
    <x v="1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1455"/>
    <b v="0"/>
    <n v="7"/>
    <b v="0"/>
    <s v="food/small batch"/>
    <x v="7"/>
    <x v="5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1099"/>
    <b v="0"/>
    <n v="2"/>
    <b v="0"/>
    <s v="theater/plays"/>
    <x v="11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x v="465"/>
    <b v="0"/>
    <n v="3"/>
    <b v="0"/>
    <s v="theater/plays"/>
    <x v="11"/>
    <x v="4"/>
    <x v="6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x v="1456"/>
    <b v="0"/>
    <n v="3"/>
    <b v="0"/>
    <s v="photography/people"/>
    <x v="36"/>
    <x v="4"/>
    <x v="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x v="311"/>
    <b v="0"/>
    <n v="2"/>
    <b v="0"/>
    <s v="publishing/translations"/>
    <x v="31"/>
    <x v="1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1457"/>
    <b v="0"/>
    <n v="5"/>
    <b v="0"/>
    <s v="film &amp; video/animation"/>
    <x v="23"/>
    <x v="3"/>
    <x v="5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952"/>
    <b v="1"/>
    <n v="4"/>
    <b v="0"/>
    <s v="photography/photobooks"/>
    <x v="3"/>
    <x v="2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328"/>
    <b v="0"/>
    <n v="3"/>
    <b v="0"/>
    <s v="publishing/translations"/>
    <x v="31"/>
    <x v="1"/>
    <x v="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37"/>
    <b v="0"/>
    <n v="2"/>
    <b v="0"/>
    <s v="food/food trucks"/>
    <x v="29"/>
    <x v="1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90"/>
    <b v="0"/>
    <n v="2"/>
    <b v="0"/>
    <s v="food/restaurants"/>
    <x v="40"/>
    <x v="4"/>
    <x v="4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1398"/>
    <b v="0"/>
    <n v="2"/>
    <b v="0"/>
    <s v="theater/spaces"/>
    <x v="9"/>
    <x v="4"/>
    <x v="6"/>
  </r>
  <r>
    <n v="1718"/>
    <s v="The Prodigal Son"/>
    <s v="A melody for the galaxy."/>
    <n v="35000"/>
    <n v="75"/>
    <x v="2"/>
    <x v="0"/>
    <s v="USD"/>
    <n v="1463201940"/>
    <n v="1459435149"/>
    <x v="831"/>
    <b v="0"/>
    <n v="2"/>
    <b v="0"/>
    <s v="music/faith"/>
    <x v="14"/>
    <x v="1"/>
    <x v="7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29"/>
    <b v="0"/>
    <n v="1"/>
    <b v="0"/>
    <s v="technology/wearables"/>
    <x v="1"/>
    <x v="2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x v="1458"/>
    <b v="0"/>
    <n v="3"/>
    <b v="0"/>
    <s v="food/food trucks"/>
    <x v="29"/>
    <x v="1"/>
    <x v="4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57"/>
    <b v="0"/>
    <n v="3"/>
    <b v="0"/>
    <s v="photography/places"/>
    <x v="34"/>
    <x v="2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1116"/>
    <b v="0"/>
    <n v="2"/>
    <b v="0"/>
    <s v="technology/web"/>
    <x v="26"/>
    <x v="4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143"/>
    <b v="0"/>
    <n v="3"/>
    <b v="0"/>
    <s v="theater/plays"/>
    <x v="11"/>
    <x v="2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126"/>
    <b v="0"/>
    <n v="4"/>
    <b v="0"/>
    <s v="theater/plays"/>
    <x v="11"/>
    <x v="2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685"/>
    <b v="0"/>
    <n v="3"/>
    <b v="1"/>
    <s v="theater/plays"/>
    <x v="11"/>
    <x v="1"/>
    <x v="6"/>
  </r>
  <r>
    <n v="2688"/>
    <s v="Mac N Cheez Food Truck"/>
    <s v="The amazing gourmet Mac N Cheez Food Truck Campaigne!"/>
    <n v="50000"/>
    <n v="74"/>
    <x v="2"/>
    <x v="0"/>
    <s v="USD"/>
    <n v="1424746800"/>
    <n v="1422067870"/>
    <x v="558"/>
    <b v="0"/>
    <n v="14"/>
    <b v="0"/>
    <s v="food/food trucks"/>
    <x v="29"/>
    <x v="4"/>
    <x v="4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39"/>
    <b v="0"/>
    <n v="3"/>
    <b v="0"/>
    <s v="food/food trucks"/>
    <x v="29"/>
    <x v="1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724"/>
    <b v="0"/>
    <n v="4"/>
    <b v="0"/>
    <s v="music/indie rock"/>
    <x v="12"/>
    <x v="6"/>
    <x v="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262"/>
    <b v="0"/>
    <n v="6"/>
    <b v="0"/>
    <s v="publishing/translations"/>
    <x v="31"/>
    <x v="4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1055"/>
    <b v="0"/>
    <n v="3"/>
    <b v="0"/>
    <s v="theater/spaces"/>
    <x v="9"/>
    <x v="4"/>
    <x v="6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59"/>
    <b v="0"/>
    <n v="3"/>
    <b v="0"/>
    <s v="food/food trucks"/>
    <x v="29"/>
    <x v="4"/>
    <x v="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630"/>
    <b v="0"/>
    <n v="3"/>
    <b v="0"/>
    <s v="theater/plays"/>
    <x v="11"/>
    <x v="4"/>
    <x v="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x v="855"/>
    <b v="0"/>
    <n v="2"/>
    <b v="0"/>
    <s v="technology/web"/>
    <x v="26"/>
    <x v="2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459"/>
    <b v="0"/>
    <n v="2"/>
    <b v="0"/>
    <s v="games/video games"/>
    <x v="18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665"/>
    <b v="0"/>
    <n v="4"/>
    <b v="0"/>
    <s v="food/food trucks"/>
    <x v="29"/>
    <x v="2"/>
    <x v="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1460"/>
    <b v="0"/>
    <n v="2"/>
    <b v="0"/>
    <s v="music/indie rock"/>
    <x v="12"/>
    <x v="6"/>
    <x v="7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x v="1152"/>
    <b v="0"/>
    <n v="6"/>
    <b v="0"/>
    <s v="film &amp; video/science fiction"/>
    <x v="21"/>
    <x v="1"/>
    <x v="5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228"/>
    <b v="0"/>
    <n v="7"/>
    <b v="0"/>
    <s v="theater/plays"/>
    <x v="11"/>
    <x v="2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468"/>
    <b v="0"/>
    <n v="4"/>
    <b v="0"/>
    <s v="theater/plays"/>
    <x v="11"/>
    <x v="4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182"/>
    <b v="0"/>
    <n v="3"/>
    <b v="1"/>
    <s v="theater/plays"/>
    <x v="11"/>
    <x v="1"/>
    <x v="6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257"/>
    <b v="1"/>
    <n v="6"/>
    <b v="0"/>
    <s v="photography/photobooks"/>
    <x v="3"/>
    <x v="2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770"/>
    <b v="0"/>
    <n v="3"/>
    <b v="0"/>
    <s v="theater/plays"/>
    <x v="11"/>
    <x v="1"/>
    <x v="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x v="1360"/>
    <b v="0"/>
    <n v="2"/>
    <b v="0"/>
    <s v="technology/web"/>
    <x v="26"/>
    <x v="4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84"/>
    <b v="0"/>
    <n v="8"/>
    <b v="0"/>
    <s v="technology/web"/>
    <x v="26"/>
    <x v="4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054"/>
    <b v="0"/>
    <n v="1"/>
    <b v="0"/>
    <s v="publishing/art books"/>
    <x v="32"/>
    <x v="0"/>
    <x v="1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312"/>
    <b v="0"/>
    <n v="4"/>
    <b v="0"/>
    <s v="food/restaurants"/>
    <x v="40"/>
    <x v="2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472"/>
    <b v="0"/>
    <n v="2"/>
    <b v="0"/>
    <s v="music/jazz"/>
    <x v="33"/>
    <x v="6"/>
    <x v="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650"/>
    <b v="0"/>
    <n v="2"/>
    <b v="0"/>
    <s v="music/jazz"/>
    <x v="33"/>
    <x v="7"/>
    <x v="7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57"/>
    <b v="0"/>
    <n v="8"/>
    <b v="0"/>
    <s v="technology/wearables"/>
    <x v="1"/>
    <x v="2"/>
    <x v="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1127"/>
    <b v="0"/>
    <n v="5"/>
    <b v="0"/>
    <s v="technology/wearables"/>
    <x v="1"/>
    <x v="2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277"/>
    <b v="0"/>
    <n v="4"/>
    <b v="0"/>
    <s v="theater/plays"/>
    <x v="11"/>
    <x v="2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1461"/>
    <b v="0"/>
    <n v="3"/>
    <b v="1"/>
    <s v="theater/plays"/>
    <x v="11"/>
    <x v="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301"/>
    <b v="0"/>
    <n v="13"/>
    <b v="1"/>
    <s v="publishing/nonfiction"/>
    <x v="17"/>
    <x v="0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636"/>
    <b v="0"/>
    <n v="4"/>
    <b v="0"/>
    <s v="theater/plays"/>
    <x v="11"/>
    <x v="4"/>
    <x v="6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1198"/>
    <b v="0"/>
    <n v="5"/>
    <b v="0"/>
    <s v="music/jazz"/>
    <x v="33"/>
    <x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499"/>
    <b v="0"/>
    <n v="2"/>
    <b v="0"/>
    <s v="technology/web"/>
    <x v="26"/>
    <x v="4"/>
    <x v="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310"/>
    <b v="0"/>
    <n v="2"/>
    <b v="0"/>
    <s v="technology/wearables"/>
    <x v="1"/>
    <x v="2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1253"/>
    <b v="0"/>
    <n v="3"/>
    <b v="0"/>
    <s v="film &amp; video/animation"/>
    <x v="23"/>
    <x v="0"/>
    <x v="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139"/>
    <b v="0"/>
    <n v="6"/>
    <b v="0"/>
    <s v="theater/plays"/>
    <x v="11"/>
    <x v="4"/>
    <x v="6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1000"/>
    <b v="0"/>
    <n v="2"/>
    <b v="0"/>
    <s v="film &amp; video/drama"/>
    <x v="10"/>
    <x v="4"/>
    <x v="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1462"/>
    <b v="0"/>
    <n v="3"/>
    <b v="0"/>
    <s v="theater/plays"/>
    <x v="11"/>
    <x v="4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321"/>
    <b v="0"/>
    <n v="4"/>
    <b v="0"/>
    <s v="theater/plays"/>
    <x v="11"/>
    <x v="4"/>
    <x v="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45"/>
    <b v="0"/>
    <n v="3"/>
    <b v="0"/>
    <s v="technology/web"/>
    <x v="26"/>
    <x v="4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99"/>
    <b v="0"/>
    <n v="4"/>
    <b v="0"/>
    <s v="theater/plays"/>
    <x v="11"/>
    <x v="4"/>
    <x v="6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792"/>
    <b v="0"/>
    <n v="1"/>
    <b v="0"/>
    <s v="photography/nature"/>
    <x v="38"/>
    <x v="4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324"/>
    <b v="0"/>
    <n v="2"/>
    <b v="0"/>
    <s v="technology/gadgets"/>
    <x v="6"/>
    <x v="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1293"/>
    <b v="0"/>
    <n v="2"/>
    <b v="0"/>
    <s v="food/food trucks"/>
    <x v="29"/>
    <x v="5"/>
    <x v="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305"/>
    <b v="0"/>
    <n v="1"/>
    <b v="0"/>
    <s v="theater/plays"/>
    <x v="11"/>
    <x v="5"/>
    <x v="6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63"/>
    <b v="0"/>
    <n v="3"/>
    <b v="0"/>
    <s v="publishing/fiction"/>
    <x v="35"/>
    <x v="2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909"/>
    <b v="0"/>
    <n v="3"/>
    <b v="0"/>
    <s v="theater/spaces"/>
    <x v="9"/>
    <x v="2"/>
    <x v="6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139"/>
    <b v="0"/>
    <n v="4"/>
    <b v="0"/>
    <s v="technology/web"/>
    <x v="26"/>
    <x v="4"/>
    <x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464"/>
    <b v="0"/>
    <n v="3"/>
    <b v="0"/>
    <s v="games/video games"/>
    <x v="18"/>
    <x v="3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900"/>
    <b v="0"/>
    <n v="2"/>
    <b v="0"/>
    <s v="technology/web"/>
    <x v="26"/>
    <x v="4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687"/>
    <b v="0"/>
    <n v="3"/>
    <b v="0"/>
    <s v="technology/web"/>
    <x v="26"/>
    <x v="4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1465"/>
    <b v="0"/>
    <n v="3"/>
    <b v="0"/>
    <s v="theater/plays"/>
    <x v="11"/>
    <x v="2"/>
    <x v="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466"/>
    <b v="0"/>
    <n v="2"/>
    <b v="0"/>
    <s v="publishing/art books"/>
    <x v="32"/>
    <x v="3"/>
    <x v="1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x v="714"/>
    <b v="0"/>
    <n v="2"/>
    <b v="0"/>
    <s v="technology/web"/>
    <x v="26"/>
    <x v="4"/>
    <x v="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1467"/>
    <b v="0"/>
    <n v="2"/>
    <b v="0"/>
    <s v="food/food trucks"/>
    <x v="29"/>
    <x v="2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336"/>
    <b v="0"/>
    <n v="2"/>
    <b v="0"/>
    <s v="publishing/translations"/>
    <x v="31"/>
    <x v="4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1031"/>
    <b v="0"/>
    <n v="3"/>
    <b v="0"/>
    <s v="theater/musical"/>
    <x v="19"/>
    <x v="4"/>
    <x v="6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1468"/>
    <b v="0"/>
    <n v="4"/>
    <b v="0"/>
    <s v="technology/wearables"/>
    <x v="1"/>
    <x v="5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587"/>
    <b v="0"/>
    <n v="4"/>
    <b v="0"/>
    <s v="games/video games"/>
    <x v="18"/>
    <x v="1"/>
    <x v="3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901"/>
    <b v="0"/>
    <n v="4"/>
    <b v="0"/>
    <s v="publishing/children's books"/>
    <x v="39"/>
    <x v="1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1469"/>
    <b v="0"/>
    <n v="1"/>
    <b v="0"/>
    <s v="publishing/children's books"/>
    <x v="39"/>
    <x v="4"/>
    <x v="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987"/>
    <b v="0"/>
    <n v="2"/>
    <b v="0"/>
    <s v="technology/web"/>
    <x v="26"/>
    <x v="4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816"/>
    <b v="0"/>
    <n v="14"/>
    <b v="0"/>
    <s v="film &amp; video/animation"/>
    <x v="23"/>
    <x v="4"/>
    <x v="5"/>
  </r>
  <r>
    <n v="2402"/>
    <s v="Cupcake Truck Unite"/>
    <s v="Small town, delicious treats, and a mobile truck"/>
    <n v="12000"/>
    <n v="52"/>
    <x v="2"/>
    <x v="0"/>
    <s v="USD"/>
    <n v="1431533931"/>
    <n v="1428941931"/>
    <x v="1251"/>
    <b v="0"/>
    <n v="1"/>
    <b v="0"/>
    <s v="food/food trucks"/>
    <x v="29"/>
    <x v="4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517"/>
    <b v="0"/>
    <n v="6"/>
    <b v="0"/>
    <s v="technology/space exploration"/>
    <x v="4"/>
    <x v="4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719"/>
    <b v="0"/>
    <n v="4"/>
    <b v="0"/>
    <s v="games/video games"/>
    <x v="18"/>
    <x v="2"/>
    <x v="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747"/>
    <b v="0"/>
    <n v="3"/>
    <b v="0"/>
    <s v="games/mobile games"/>
    <x v="28"/>
    <x v="1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1224"/>
    <b v="0"/>
    <n v="2"/>
    <b v="0"/>
    <s v="food/food trucks"/>
    <x v="29"/>
    <x v="4"/>
    <x v="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906"/>
    <b v="0"/>
    <n v="2"/>
    <b v="0"/>
    <s v="film &amp; video/animation"/>
    <x v="23"/>
    <x v="0"/>
    <x v="5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624"/>
    <b v="0"/>
    <n v="2"/>
    <b v="0"/>
    <s v="music/faith"/>
    <x v="14"/>
    <x v="4"/>
    <x v="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705"/>
    <b v="0"/>
    <n v="4"/>
    <b v="0"/>
    <s v="photography/people"/>
    <x v="36"/>
    <x v="1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x v="1090"/>
    <b v="0"/>
    <n v="2"/>
    <b v="0"/>
    <s v="film &amp; video/drama"/>
    <x v="10"/>
    <x v="2"/>
    <x v="5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494"/>
    <b v="0"/>
    <n v="6"/>
    <b v="0"/>
    <s v="theater/plays"/>
    <x v="11"/>
    <x v="2"/>
    <x v="6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x v="1470"/>
    <b v="0"/>
    <n v="1"/>
    <b v="0"/>
    <s v="technology/web"/>
    <x v="26"/>
    <x v="4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x v="656"/>
    <b v="0"/>
    <n v="1"/>
    <b v="0"/>
    <s v="film &amp; video/animation"/>
    <x v="23"/>
    <x v="2"/>
    <x v="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359"/>
    <b v="0"/>
    <n v="1"/>
    <b v="0"/>
    <s v="technology/web"/>
    <x v="26"/>
    <x v="4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702"/>
    <b v="0"/>
    <n v="1"/>
    <b v="0"/>
    <s v="technology/web"/>
    <x v="26"/>
    <x v="4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89"/>
    <b v="0"/>
    <n v="2"/>
    <b v="0"/>
    <s v="technology/gadgets"/>
    <x v="6"/>
    <x v="4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1471"/>
    <b v="0"/>
    <n v="1"/>
    <b v="0"/>
    <s v="music/jazz"/>
    <x v="33"/>
    <x v="0"/>
    <x v="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1472"/>
    <b v="0"/>
    <n v="4"/>
    <b v="0"/>
    <s v="games/video games"/>
    <x v="18"/>
    <x v="2"/>
    <x v="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1282"/>
    <b v="0"/>
    <n v="1"/>
    <b v="0"/>
    <s v="food/food trucks"/>
    <x v="29"/>
    <x v="2"/>
    <x v="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179"/>
    <b v="0"/>
    <n v="1"/>
    <b v="0"/>
    <s v="food/food trucks"/>
    <x v="29"/>
    <x v="2"/>
    <x v="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x v="748"/>
    <b v="0"/>
    <n v="3"/>
    <b v="0"/>
    <s v="theater/spaces"/>
    <x v="9"/>
    <x v="4"/>
    <x v="6"/>
  </r>
  <r>
    <n v="237"/>
    <s v="Making The Choice"/>
    <s v="Making The Choice is a christian short film series."/>
    <n v="15000"/>
    <n v="50"/>
    <x v="2"/>
    <x v="0"/>
    <s v="USD"/>
    <n v="1457445069"/>
    <n v="1452261069"/>
    <x v="1402"/>
    <b v="0"/>
    <n v="1"/>
    <b v="0"/>
    <s v="film &amp; video/drama"/>
    <x v="10"/>
    <x v="1"/>
    <x v="5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708"/>
    <b v="0"/>
    <n v="1"/>
    <b v="0"/>
    <s v="photography/nature"/>
    <x v="38"/>
    <x v="4"/>
    <x v="2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1473"/>
    <b v="0"/>
    <n v="1"/>
    <b v="0"/>
    <s v="food/food trucks"/>
    <x v="29"/>
    <x v="4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1278"/>
    <b v="0"/>
    <n v="1"/>
    <b v="0"/>
    <s v="theater/spaces"/>
    <x v="9"/>
    <x v="1"/>
    <x v="6"/>
  </r>
  <r>
    <n v="190"/>
    <s v="REGIONRAT, the movie"/>
    <s v="Because hope can be a 4 letter word"/>
    <n v="12000"/>
    <n v="50"/>
    <x v="2"/>
    <x v="0"/>
    <s v="USD"/>
    <n v="1466091446"/>
    <n v="1465227446"/>
    <x v="167"/>
    <b v="0"/>
    <n v="1"/>
    <b v="0"/>
    <s v="film &amp; video/drama"/>
    <x v="10"/>
    <x v="1"/>
    <x v="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919"/>
    <b v="0"/>
    <n v="1"/>
    <b v="0"/>
    <s v="food/food trucks"/>
    <x v="29"/>
    <x v="1"/>
    <x v="4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959"/>
    <b v="0"/>
    <n v="1"/>
    <b v="0"/>
    <s v="food/food trucks"/>
    <x v="29"/>
    <x v="4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38"/>
    <b v="0"/>
    <n v="2"/>
    <b v="0"/>
    <s v="publishing/fiction"/>
    <x v="35"/>
    <x v="1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126"/>
    <b v="0"/>
    <n v="2"/>
    <b v="0"/>
    <s v="theater/plays"/>
    <x v="11"/>
    <x v="2"/>
    <x v="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165"/>
    <b v="0"/>
    <n v="1"/>
    <b v="0"/>
    <s v="journalism/audio"/>
    <x v="30"/>
    <x v="4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876"/>
    <b v="0"/>
    <n v="1"/>
    <b v="0"/>
    <s v="photography/people"/>
    <x v="36"/>
    <x v="1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141"/>
    <b v="0"/>
    <n v="1"/>
    <b v="0"/>
    <s v="theater/musical"/>
    <x v="19"/>
    <x v="4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79"/>
    <b v="0"/>
    <n v="1"/>
    <b v="0"/>
    <s v="theater/plays"/>
    <x v="11"/>
    <x v="1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1474"/>
    <b v="0"/>
    <n v="2"/>
    <b v="0"/>
    <s v="music/jazz"/>
    <x v="33"/>
    <x v="4"/>
    <x v="7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9"/>
    <b v="0"/>
    <n v="1"/>
    <b v="0"/>
    <s v="music/faith"/>
    <x v="14"/>
    <x v="2"/>
    <x v="7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x v="946"/>
    <b v="0"/>
    <n v="3"/>
    <b v="0"/>
    <s v="film &amp; video/animation"/>
    <x v="23"/>
    <x v="2"/>
    <x v="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1475"/>
    <b v="0"/>
    <n v="1"/>
    <b v="0"/>
    <s v="publishing/fiction"/>
    <x v="35"/>
    <x v="8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1424"/>
    <b v="0"/>
    <n v="1"/>
    <b v="0"/>
    <s v="theater/plays"/>
    <x v="11"/>
    <x v="5"/>
    <x v="6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1476"/>
    <b v="0"/>
    <n v="1"/>
    <b v="0"/>
    <s v="film &amp; video/animation"/>
    <x v="23"/>
    <x v="6"/>
    <x v="5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x v="805"/>
    <b v="0"/>
    <n v="1"/>
    <b v="0"/>
    <s v="games/mobile games"/>
    <x v="28"/>
    <x v="1"/>
    <x v="3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178"/>
    <b v="0"/>
    <n v="1"/>
    <b v="0"/>
    <s v="theater/plays"/>
    <x v="11"/>
    <x v="4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1477"/>
    <b v="0"/>
    <n v="5"/>
    <b v="0"/>
    <s v="games/video games"/>
    <x v="18"/>
    <x v="7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78"/>
    <b v="0"/>
    <n v="3"/>
    <b v="0"/>
    <s v="publishing/fiction"/>
    <x v="35"/>
    <x v="4"/>
    <x v="1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1478"/>
    <b v="0"/>
    <n v="4"/>
    <b v="0"/>
    <s v="games/video games"/>
    <x v="18"/>
    <x v="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71"/>
    <b v="0"/>
    <n v="7"/>
    <b v="0"/>
    <s v="games/video games"/>
    <x v="18"/>
    <x v="2"/>
    <x v="3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784"/>
    <b v="0"/>
    <n v="5"/>
    <b v="0"/>
    <s v="theater/plays"/>
    <x v="11"/>
    <x v="4"/>
    <x v="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x v="786"/>
    <b v="0"/>
    <n v="2"/>
    <b v="0"/>
    <s v="food/food trucks"/>
    <x v="29"/>
    <x v="4"/>
    <x v="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1479"/>
    <b v="0"/>
    <n v="2"/>
    <b v="0"/>
    <s v="film &amp; video/animation"/>
    <x v="23"/>
    <x v="3"/>
    <x v="5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35"/>
    <b v="0"/>
    <n v="4"/>
    <b v="0"/>
    <s v="games/video games"/>
    <x v="18"/>
    <x v="1"/>
    <x v="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367"/>
    <b v="0"/>
    <n v="3"/>
    <b v="0"/>
    <s v="games/video games"/>
    <x v="18"/>
    <x v="1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1431"/>
    <b v="0"/>
    <n v="2"/>
    <b v="0"/>
    <s v="theater/plays"/>
    <x v="11"/>
    <x v="2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76"/>
    <b v="0"/>
    <n v="2"/>
    <b v="0"/>
    <s v="theater/plays"/>
    <x v="11"/>
    <x v="1"/>
    <x v="6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1314"/>
    <b v="0"/>
    <n v="4"/>
    <b v="0"/>
    <s v="publishing/children's books"/>
    <x v="39"/>
    <x v="3"/>
    <x v="1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272"/>
    <b v="0"/>
    <n v="5"/>
    <b v="0"/>
    <s v="music/jazz"/>
    <x v="33"/>
    <x v="3"/>
    <x v="7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1428"/>
    <b v="0"/>
    <n v="4"/>
    <b v="0"/>
    <s v="theater/plays"/>
    <x v="11"/>
    <x v="4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591"/>
    <b v="0"/>
    <n v="3"/>
    <b v="0"/>
    <s v="theater/plays"/>
    <x v="11"/>
    <x v="5"/>
    <x v="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1480"/>
    <b v="0"/>
    <n v="2"/>
    <b v="0"/>
    <s v="music/jazz"/>
    <x v="33"/>
    <x v="3"/>
    <x v="7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1481"/>
    <b v="0"/>
    <n v="5"/>
    <b v="0"/>
    <s v="film &amp; video/animation"/>
    <x v="23"/>
    <x v="0"/>
    <x v="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29"/>
    <b v="0"/>
    <n v="3"/>
    <b v="0"/>
    <s v="theater/plays"/>
    <x v="11"/>
    <x v="4"/>
    <x v="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2"/>
    <b v="0"/>
    <n v="3"/>
    <b v="0"/>
    <s v="games/video games"/>
    <x v="18"/>
    <x v="3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x v="1461"/>
    <b v="0"/>
    <n v="3"/>
    <b v="0"/>
    <s v="publishing/translations"/>
    <x v="31"/>
    <x v="1"/>
    <x v="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482"/>
    <b v="0"/>
    <n v="5"/>
    <b v="0"/>
    <s v="games/video games"/>
    <x v="18"/>
    <x v="6"/>
    <x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x v="248"/>
    <b v="0"/>
    <n v="4"/>
    <b v="0"/>
    <s v="games/video games"/>
    <x v="18"/>
    <x v="1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483"/>
    <b v="0"/>
    <n v="4"/>
    <b v="0"/>
    <s v="technology/gadgets"/>
    <x v="6"/>
    <x v="2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66"/>
    <b v="0"/>
    <n v="4"/>
    <b v="0"/>
    <s v="food/food trucks"/>
    <x v="29"/>
    <x v="1"/>
    <x v="4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897"/>
    <b v="0"/>
    <n v="6"/>
    <b v="0"/>
    <s v="games/video games"/>
    <x v="18"/>
    <x v="1"/>
    <x v="3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1484"/>
    <b v="0"/>
    <n v="4"/>
    <b v="0"/>
    <s v="theater/plays"/>
    <x v="11"/>
    <x v="2"/>
    <x v="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1086"/>
    <b v="0"/>
    <n v="4"/>
    <b v="0"/>
    <s v="theater/spaces"/>
    <x v="9"/>
    <x v="4"/>
    <x v="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059"/>
    <b v="0"/>
    <n v="26"/>
    <b v="0"/>
    <s v="photography/photobooks"/>
    <x v="3"/>
    <x v="2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5"/>
    <b v="0"/>
    <n v="2"/>
    <b v="0"/>
    <s v="film &amp; video/science fiction"/>
    <x v="21"/>
    <x v="1"/>
    <x v="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436"/>
    <b v="0"/>
    <n v="3"/>
    <b v="0"/>
    <s v="theater/spaces"/>
    <x v="9"/>
    <x v="2"/>
    <x v="6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302"/>
    <b v="1"/>
    <n v="4"/>
    <b v="0"/>
    <s v="photography/photobooks"/>
    <x v="3"/>
    <x v="2"/>
    <x v="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226"/>
    <b v="0"/>
    <n v="1"/>
    <b v="0"/>
    <s v="music/world music"/>
    <x v="37"/>
    <x v="0"/>
    <x v="7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77"/>
    <b v="0"/>
    <n v="3"/>
    <b v="0"/>
    <s v="food/food trucks"/>
    <x v="29"/>
    <x v="2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1486"/>
    <b v="0"/>
    <n v="2"/>
    <b v="0"/>
    <s v="music/jazz"/>
    <x v="33"/>
    <x v="0"/>
    <x v="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x v="126"/>
    <b v="1"/>
    <n v="2"/>
    <b v="0"/>
    <s v="photography/photobooks"/>
    <x v="3"/>
    <x v="2"/>
    <x v="2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236"/>
    <b v="0"/>
    <n v="2"/>
    <b v="0"/>
    <s v="theater/plays"/>
    <x v="11"/>
    <x v="2"/>
    <x v="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688"/>
    <b v="0"/>
    <n v="2"/>
    <b v="0"/>
    <s v="music/jazz"/>
    <x v="33"/>
    <x v="0"/>
    <x v="7"/>
  </r>
  <r>
    <n v="2864"/>
    <s v="'Haunting Julia' by Alan Ayckbourn"/>
    <s v="Accessible, original theatre for all!"/>
    <n v="2500"/>
    <n v="40"/>
    <x v="2"/>
    <x v="1"/>
    <s v="GBP"/>
    <n v="1437139080"/>
    <n v="1434552207"/>
    <x v="428"/>
    <b v="0"/>
    <n v="3"/>
    <b v="0"/>
    <s v="theater/plays"/>
    <x v="11"/>
    <x v="4"/>
    <x v="6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3"/>
    <b v="0"/>
    <n v="3"/>
    <b v="0"/>
    <s v="film &amp; video/science fiction"/>
    <x v="21"/>
    <x v="4"/>
    <x v="5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1487"/>
    <b v="0"/>
    <n v="3"/>
    <b v="0"/>
    <s v="theater/musical"/>
    <x v="19"/>
    <x v="5"/>
    <x v="6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1345"/>
    <b v="0"/>
    <n v="3"/>
    <b v="0"/>
    <s v="technology/web"/>
    <x v="26"/>
    <x v="1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445"/>
    <b v="0"/>
    <n v="4"/>
    <b v="0"/>
    <s v="theater/plays"/>
    <x v="11"/>
    <x v="4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116"/>
    <b v="1"/>
    <n v="4"/>
    <b v="0"/>
    <s v="theater/plays"/>
    <x v="11"/>
    <x v="2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290"/>
    <b v="0"/>
    <n v="2"/>
    <b v="0"/>
    <s v="theater/plays"/>
    <x v="11"/>
    <x v="4"/>
    <x v="6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852"/>
    <b v="0"/>
    <n v="3"/>
    <b v="0"/>
    <s v="food/food trucks"/>
    <x v="29"/>
    <x v="4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x v="1488"/>
    <b v="0"/>
    <n v="2"/>
    <b v="0"/>
    <s v="games/mobile games"/>
    <x v="28"/>
    <x v="4"/>
    <x v="3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782"/>
    <b v="0"/>
    <n v="4"/>
    <b v="0"/>
    <s v="publishing/children's books"/>
    <x v="39"/>
    <x v="3"/>
    <x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x v="89"/>
    <b v="0"/>
    <n v="3"/>
    <b v="0"/>
    <s v="technology/space exploration"/>
    <x v="4"/>
    <x v="4"/>
    <x v="0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x v="357"/>
    <b v="0"/>
    <n v="2"/>
    <b v="0"/>
    <s v="food/food trucks"/>
    <x v="29"/>
    <x v="4"/>
    <x v="4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059"/>
    <b v="0"/>
    <n v="2"/>
    <b v="0"/>
    <s v="food/food trucks"/>
    <x v="29"/>
    <x v="2"/>
    <x v="4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676"/>
    <b v="0"/>
    <n v="2"/>
    <b v="0"/>
    <s v="theater/musical"/>
    <x v="19"/>
    <x v="4"/>
    <x v="6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1489"/>
    <b v="0"/>
    <n v="4"/>
    <b v="0"/>
    <s v="publishing/children's books"/>
    <x v="39"/>
    <x v="2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490"/>
    <b v="0"/>
    <n v="3"/>
    <b v="0"/>
    <s v="food/food trucks"/>
    <x v="29"/>
    <x v="2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521"/>
    <b v="0"/>
    <n v="4"/>
    <b v="0"/>
    <s v="music/faith"/>
    <x v="14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x v="553"/>
    <b v="0"/>
    <n v="4"/>
    <b v="0"/>
    <s v="technology/web"/>
    <x v="26"/>
    <x v="5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228"/>
    <b v="0"/>
    <n v="3"/>
    <b v="0"/>
    <s v="music/faith"/>
    <x v="14"/>
    <x v="2"/>
    <x v="7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x v="511"/>
    <b v="0"/>
    <n v="1"/>
    <b v="0"/>
    <s v="theater/plays"/>
    <x v="11"/>
    <x v="4"/>
    <x v="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1165"/>
    <b v="0"/>
    <n v="2"/>
    <b v="0"/>
    <s v="theater/musical"/>
    <x v="19"/>
    <x v="4"/>
    <x v="6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791"/>
    <b v="0"/>
    <n v="3"/>
    <b v="0"/>
    <s v="photography/nature"/>
    <x v="38"/>
    <x v="4"/>
    <x v="2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1491"/>
    <b v="0"/>
    <n v="1"/>
    <b v="0"/>
    <s v="theater/plays"/>
    <x v="11"/>
    <x v="1"/>
    <x v="6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525"/>
    <b v="0"/>
    <n v="4"/>
    <b v="0"/>
    <s v="games/video games"/>
    <x v="18"/>
    <x v="2"/>
    <x v="3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x v="562"/>
    <b v="0"/>
    <n v="1"/>
    <b v="0"/>
    <s v="music/faith"/>
    <x v="14"/>
    <x v="4"/>
    <x v="7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x v="428"/>
    <b v="0"/>
    <n v="3"/>
    <b v="0"/>
    <s v="publishing/children's books"/>
    <x v="39"/>
    <x v="4"/>
    <x v="1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284"/>
    <b v="0"/>
    <n v="2"/>
    <b v="0"/>
    <s v="publishing/fiction"/>
    <x v="35"/>
    <x v="4"/>
    <x v="1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61"/>
    <b v="0"/>
    <n v="4"/>
    <b v="0"/>
    <s v="theater/plays"/>
    <x v="11"/>
    <x v="4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990"/>
    <b v="0"/>
    <n v="3"/>
    <b v="0"/>
    <s v="theater/plays"/>
    <x v="11"/>
    <x v="4"/>
    <x v="6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983"/>
    <b v="0"/>
    <n v="2"/>
    <b v="0"/>
    <s v="technology/web"/>
    <x v="26"/>
    <x v="4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817"/>
    <b v="0"/>
    <n v="3"/>
    <b v="0"/>
    <s v="film &amp; video/animation"/>
    <x v="23"/>
    <x v="2"/>
    <x v="5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279"/>
    <b v="0"/>
    <n v="2"/>
    <b v="0"/>
    <s v="film &amp; video/science fiction"/>
    <x v="21"/>
    <x v="2"/>
    <x v="5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224"/>
    <b v="0"/>
    <n v="1"/>
    <b v="0"/>
    <s v="food/food trucks"/>
    <x v="29"/>
    <x v="4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x v="254"/>
    <b v="0"/>
    <n v="1"/>
    <b v="0"/>
    <s v="technology/web"/>
    <x v="26"/>
    <x v="4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1492"/>
    <b v="0"/>
    <n v="2"/>
    <b v="0"/>
    <s v="food/food trucks"/>
    <x v="29"/>
    <x v="2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240"/>
    <b v="0"/>
    <n v="1"/>
    <b v="0"/>
    <s v="music/jazz"/>
    <x v="33"/>
    <x v="2"/>
    <x v="7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1340"/>
    <b v="0"/>
    <n v="2"/>
    <b v="0"/>
    <s v="food/restaurants"/>
    <x v="40"/>
    <x v="4"/>
    <x v="4"/>
  </r>
  <r>
    <n v="497"/>
    <s v="Galaxy Probe Kids"/>
    <s v="live-action/animated series pilot."/>
    <n v="4480"/>
    <n v="30"/>
    <x v="2"/>
    <x v="0"/>
    <s v="USD"/>
    <n v="1419483600"/>
    <n v="1414889665"/>
    <x v="1493"/>
    <b v="0"/>
    <n v="3"/>
    <b v="0"/>
    <s v="film &amp; video/animation"/>
    <x v="23"/>
    <x v="2"/>
    <x v="5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22"/>
    <b v="0"/>
    <n v="2"/>
    <b v="0"/>
    <s v="publishing/fiction"/>
    <x v="35"/>
    <x v="6"/>
    <x v="1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1494"/>
    <b v="0"/>
    <n v="1"/>
    <b v="0"/>
    <s v="music/indie rock"/>
    <x v="12"/>
    <x v="6"/>
    <x v="7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539"/>
    <b v="0"/>
    <n v="2"/>
    <b v="0"/>
    <s v="music/jazz"/>
    <x v="33"/>
    <x v="3"/>
    <x v="7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x v="1152"/>
    <b v="0"/>
    <n v="1"/>
    <b v="0"/>
    <s v="theater/plays"/>
    <x v="11"/>
    <x v="1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1406"/>
    <b v="0"/>
    <n v="2"/>
    <b v="0"/>
    <s v="theater/musical"/>
    <x v="19"/>
    <x v="1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205"/>
    <b v="0"/>
    <n v="4"/>
    <b v="1"/>
    <s v="photography/photobooks"/>
    <x v="3"/>
    <x v="4"/>
    <x v="2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495"/>
    <b v="0"/>
    <n v="5"/>
    <b v="0"/>
    <s v="games/video games"/>
    <x v="18"/>
    <x v="1"/>
    <x v="3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580"/>
    <b v="0"/>
    <n v="1"/>
    <b v="0"/>
    <s v="theater/plays"/>
    <x v="11"/>
    <x v="4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207"/>
    <b v="0"/>
    <n v="4"/>
    <b v="0"/>
    <s v="theater/plays"/>
    <x v="11"/>
    <x v="1"/>
    <x v="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119"/>
    <b v="0"/>
    <n v="4"/>
    <b v="1"/>
    <s v="music/classical music"/>
    <x v="25"/>
    <x v="0"/>
    <x v="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766"/>
    <b v="0"/>
    <n v="1"/>
    <b v="0"/>
    <s v="technology/wearables"/>
    <x v="1"/>
    <x v="4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496"/>
    <b v="0"/>
    <n v="2"/>
    <b v="0"/>
    <s v="publishing/art books"/>
    <x v="32"/>
    <x v="0"/>
    <x v="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1084"/>
    <b v="0"/>
    <n v="4"/>
    <b v="0"/>
    <s v="theater/plays"/>
    <x v="11"/>
    <x v="2"/>
    <x v="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825"/>
    <b v="0"/>
    <n v="2"/>
    <b v="0"/>
    <s v="food/food trucks"/>
    <x v="29"/>
    <x v="2"/>
    <x v="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559"/>
    <b v="0"/>
    <n v="4"/>
    <b v="0"/>
    <s v="theater/spaces"/>
    <x v="9"/>
    <x v="2"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328"/>
    <b v="0"/>
    <n v="2"/>
    <b v="0"/>
    <s v="games/mobile games"/>
    <x v="28"/>
    <x v="1"/>
    <x v="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585"/>
    <b v="0"/>
    <n v="2"/>
    <b v="0"/>
    <s v="theater/plays"/>
    <x v="11"/>
    <x v="2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1117"/>
    <b v="0"/>
    <n v="2"/>
    <b v="0"/>
    <s v="film &amp; video/animation"/>
    <x v="23"/>
    <x v="4"/>
    <x v="5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63"/>
    <b v="0"/>
    <n v="2"/>
    <b v="0"/>
    <s v="theater/spaces"/>
    <x v="9"/>
    <x v="4"/>
    <x v="6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1176"/>
    <b v="0"/>
    <n v="2"/>
    <b v="0"/>
    <s v="technology/web"/>
    <x v="26"/>
    <x v="1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247"/>
    <b v="0"/>
    <n v="2"/>
    <b v="0"/>
    <s v="technology/wearables"/>
    <x v="1"/>
    <x v="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x v="1125"/>
    <b v="0"/>
    <n v="2"/>
    <b v="0"/>
    <s v="publishing/translations"/>
    <x v="31"/>
    <x v="1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1497"/>
    <b v="0"/>
    <n v="2"/>
    <b v="0"/>
    <s v="food/food trucks"/>
    <x v="29"/>
    <x v="4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1498"/>
    <b v="0"/>
    <n v="2"/>
    <b v="0"/>
    <s v="games/video games"/>
    <x v="18"/>
    <x v="6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1223"/>
    <b v="0"/>
    <n v="2"/>
    <b v="0"/>
    <s v="theater/plays"/>
    <x v="11"/>
    <x v="4"/>
    <x v="6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355"/>
    <b v="0"/>
    <n v="2"/>
    <b v="0"/>
    <s v="food/food trucks"/>
    <x v="29"/>
    <x v="1"/>
    <x v="4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1499"/>
    <b v="0"/>
    <n v="1"/>
    <b v="0"/>
    <s v="theater/plays"/>
    <x v="11"/>
    <x v="4"/>
    <x v="6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41"/>
    <b v="0"/>
    <n v="1"/>
    <b v="0"/>
    <s v="theater/spaces"/>
    <x v="9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1500"/>
    <b v="0"/>
    <n v="1"/>
    <b v="0"/>
    <s v="film &amp; video/animation"/>
    <x v="23"/>
    <x v="6"/>
    <x v="5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914"/>
    <b v="0"/>
    <n v="1"/>
    <b v="0"/>
    <s v="technology/web"/>
    <x v="26"/>
    <x v="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594"/>
    <b v="0"/>
    <n v="1"/>
    <b v="0"/>
    <s v="theater/plays"/>
    <x v="11"/>
    <x v="4"/>
    <x v="6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012"/>
    <b v="0"/>
    <n v="1"/>
    <b v="0"/>
    <s v="food/food trucks"/>
    <x v="29"/>
    <x v="2"/>
    <x v="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620"/>
    <b v="0"/>
    <n v="1"/>
    <b v="0"/>
    <s v="technology/web"/>
    <x v="26"/>
    <x v="4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x v="118"/>
    <b v="0"/>
    <n v="1"/>
    <b v="0"/>
    <s v="games/video games"/>
    <x v="18"/>
    <x v="2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195"/>
    <b v="0"/>
    <n v="1"/>
    <b v="0"/>
    <s v="theater/plays"/>
    <x v="11"/>
    <x v="1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x v="188"/>
    <b v="0"/>
    <n v="2"/>
    <b v="0"/>
    <s v="film &amp; video/animation"/>
    <x v="23"/>
    <x v="2"/>
    <x v="5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1501"/>
    <b v="0"/>
    <n v="1"/>
    <b v="0"/>
    <s v="music/jazz"/>
    <x v="33"/>
    <x v="3"/>
    <x v="7"/>
  </r>
  <r>
    <n v="1988"/>
    <s v="Phillip Michael Photography"/>
    <s v="Expressing art in an image!"/>
    <n v="6000"/>
    <n v="25"/>
    <x v="2"/>
    <x v="0"/>
    <s v="USD"/>
    <n v="1440094742"/>
    <n v="1437502742"/>
    <x v="949"/>
    <b v="0"/>
    <n v="1"/>
    <b v="0"/>
    <s v="photography/people"/>
    <x v="36"/>
    <x v="4"/>
    <x v="2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251"/>
    <b v="0"/>
    <n v="1"/>
    <b v="0"/>
    <s v="games/video games"/>
    <x v="18"/>
    <x v="4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x v="858"/>
    <b v="0"/>
    <n v="2"/>
    <b v="0"/>
    <s v="theater/plays"/>
    <x v="11"/>
    <x v="2"/>
    <x v="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48"/>
    <b v="0"/>
    <n v="1"/>
    <b v="0"/>
    <s v="technology/web"/>
    <x v="26"/>
    <x v="4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1502"/>
    <b v="0"/>
    <n v="1"/>
    <b v="0"/>
    <s v="theater/plays"/>
    <x v="11"/>
    <x v="1"/>
    <x v="6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781"/>
    <b v="0"/>
    <n v="1"/>
    <b v="0"/>
    <s v="food/food trucks"/>
    <x v="29"/>
    <x v="4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537"/>
    <b v="0"/>
    <n v="1"/>
    <b v="0"/>
    <s v="publishing/children's books"/>
    <x v="39"/>
    <x v="3"/>
    <x v="1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"/>
    <b v="0"/>
    <n v="3"/>
    <b v="0"/>
    <s v="food/food trucks"/>
    <x v="29"/>
    <x v="2"/>
    <x v="4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545"/>
    <b v="0"/>
    <n v="1"/>
    <b v="0"/>
    <s v="theater/plays"/>
    <x v="11"/>
    <x v="4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503"/>
    <b v="0"/>
    <n v="1"/>
    <b v="0"/>
    <s v="music/world music"/>
    <x v="37"/>
    <x v="3"/>
    <x v="7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1488"/>
    <b v="0"/>
    <n v="1"/>
    <b v="0"/>
    <s v="theater/plays"/>
    <x v="11"/>
    <x v="4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946"/>
    <b v="0"/>
    <n v="2"/>
    <b v="0"/>
    <s v="theater/plays"/>
    <x v="11"/>
    <x v="2"/>
    <x v="6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446"/>
    <b v="0"/>
    <n v="2"/>
    <b v="0"/>
    <s v="theater/musical"/>
    <x v="19"/>
    <x v="2"/>
    <x v="6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633"/>
    <b v="0"/>
    <n v="4"/>
    <b v="0"/>
    <s v="photography/photobooks"/>
    <x v="3"/>
    <x v="2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113"/>
    <b v="0"/>
    <n v="2"/>
    <b v="0"/>
    <s v="theater/spaces"/>
    <x v="9"/>
    <x v="4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460"/>
    <b v="0"/>
    <n v="1"/>
    <b v="0"/>
    <s v="theater/plays"/>
    <x v="11"/>
    <x v="4"/>
    <x v="6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677"/>
    <b v="0"/>
    <n v="3"/>
    <b v="0"/>
    <s v="games/video games"/>
    <x v="18"/>
    <x v="4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172"/>
    <b v="0"/>
    <n v="1"/>
    <b v="0"/>
    <s v="theater/musical"/>
    <x v="19"/>
    <x v="5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35"/>
    <b v="0"/>
    <n v="2"/>
    <b v="0"/>
    <s v="games/video games"/>
    <x v="18"/>
    <x v="1"/>
    <x v="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670"/>
    <b v="0"/>
    <n v="9"/>
    <b v="0"/>
    <s v="theater/spaces"/>
    <x v="9"/>
    <x v="4"/>
    <x v="6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1504"/>
    <b v="0"/>
    <n v="5"/>
    <b v="0"/>
    <s v="film &amp; video/animation"/>
    <x v="23"/>
    <x v="0"/>
    <x v="5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12"/>
    <b v="0"/>
    <n v="4"/>
    <b v="0"/>
    <s v="theater/plays"/>
    <x v="11"/>
    <x v="2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1432"/>
    <b v="0"/>
    <n v="4"/>
    <b v="0"/>
    <s v="theater/plays"/>
    <x v="11"/>
    <x v="2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x v="331"/>
    <b v="0"/>
    <n v="3"/>
    <b v="0"/>
    <s v="theater/spaces"/>
    <x v="9"/>
    <x v="1"/>
    <x v="6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792"/>
    <b v="0"/>
    <n v="1"/>
    <b v="0"/>
    <s v="music/faith"/>
    <x v="14"/>
    <x v="4"/>
    <x v="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519"/>
    <b v="0"/>
    <n v="2"/>
    <b v="0"/>
    <s v="games/mobile games"/>
    <x v="28"/>
    <x v="1"/>
    <x v="3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896"/>
    <b v="0"/>
    <n v="3"/>
    <b v="0"/>
    <s v="theater/plays"/>
    <x v="11"/>
    <x v="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587"/>
    <b v="0"/>
    <n v="2"/>
    <b v="0"/>
    <s v="music/jazz"/>
    <x v="33"/>
    <x v="1"/>
    <x v="7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516"/>
    <b v="0"/>
    <n v="2"/>
    <b v="0"/>
    <s v="theater/plays"/>
    <x v="11"/>
    <x v="2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398"/>
    <b v="0"/>
    <n v="2"/>
    <b v="0"/>
    <s v="theater/plays"/>
    <x v="11"/>
    <x v="1"/>
    <x v="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1505"/>
    <b v="0"/>
    <n v="3"/>
    <b v="0"/>
    <s v="publishing/fiction"/>
    <x v="35"/>
    <x v="0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355"/>
    <b v="0"/>
    <n v="2"/>
    <b v="0"/>
    <s v="food/food trucks"/>
    <x v="29"/>
    <x v="1"/>
    <x v="4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151"/>
    <b v="0"/>
    <n v="7"/>
    <b v="0"/>
    <s v="games/video games"/>
    <x v="18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1136"/>
    <b v="0"/>
    <n v="3"/>
    <b v="0"/>
    <s v="theater/plays"/>
    <x v="11"/>
    <x v="2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324"/>
    <b v="0"/>
    <n v="1"/>
    <b v="0"/>
    <s v="theater/plays"/>
    <x v="11"/>
    <x v="2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993"/>
    <b v="0"/>
    <n v="1"/>
    <b v="0"/>
    <s v="theater/plays"/>
    <x v="11"/>
    <x v="4"/>
    <x v="6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496"/>
    <b v="0"/>
    <n v="1"/>
    <b v="0"/>
    <s v="film &amp; video/drama"/>
    <x v="10"/>
    <x v="4"/>
    <x v="5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1136"/>
    <b v="0"/>
    <n v="1"/>
    <b v="0"/>
    <s v="theater/plays"/>
    <x v="11"/>
    <x v="2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507"/>
    <b v="0"/>
    <n v="2"/>
    <b v="0"/>
    <s v="theater/plays"/>
    <x v="11"/>
    <x v="4"/>
    <x v="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972"/>
    <b v="0"/>
    <n v="2"/>
    <b v="0"/>
    <s v="technology/web"/>
    <x v="26"/>
    <x v="1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239"/>
    <b v="0"/>
    <n v="1"/>
    <b v="0"/>
    <s v="music/faith"/>
    <x v="14"/>
    <x v="2"/>
    <x v="7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750"/>
    <b v="0"/>
    <n v="1"/>
    <b v="0"/>
    <s v="games/mobile games"/>
    <x v="28"/>
    <x v="2"/>
    <x v="3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x v="111"/>
    <b v="0"/>
    <n v="1"/>
    <b v="0"/>
    <s v="technology/web"/>
    <x v="26"/>
    <x v="4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1339"/>
    <b v="0"/>
    <n v="2"/>
    <b v="0"/>
    <s v="music/indie rock"/>
    <x v="12"/>
    <x v="3"/>
    <x v="7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x v="676"/>
    <b v="0"/>
    <n v="1"/>
    <b v="0"/>
    <s v="photography/nature"/>
    <x v="38"/>
    <x v="4"/>
    <x v="2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1398"/>
    <b v="0"/>
    <n v="2"/>
    <b v="0"/>
    <s v="theater/plays"/>
    <x v="11"/>
    <x v="4"/>
    <x v="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1143"/>
    <b v="0"/>
    <n v="5"/>
    <b v="0"/>
    <s v="technology/space exploration"/>
    <x v="4"/>
    <x v="4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1281"/>
    <b v="0"/>
    <n v="4"/>
    <b v="0"/>
    <s v="theater/plays"/>
    <x v="11"/>
    <x v="2"/>
    <x v="6"/>
  </r>
  <r>
    <n v="638"/>
    <s v="W (Canceled)"/>
    <s v="O0"/>
    <n v="200000"/>
    <n v="18"/>
    <x v="1"/>
    <x v="4"/>
    <s v="EUR"/>
    <n v="1490447662"/>
    <n v="1485267262"/>
    <x v="281"/>
    <b v="0"/>
    <n v="6"/>
    <b v="0"/>
    <s v="technology/web"/>
    <x v="26"/>
    <x v="5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x v="1506"/>
    <b v="0"/>
    <n v="1"/>
    <b v="0"/>
    <s v="music/faith"/>
    <x v="14"/>
    <x v="5"/>
    <x v="7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14"/>
    <b v="0"/>
    <n v="3"/>
    <b v="0"/>
    <s v="film &amp; video/drama"/>
    <x v="10"/>
    <x v="2"/>
    <x v="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908"/>
    <b v="0"/>
    <n v="3"/>
    <b v="0"/>
    <s v="food/food trucks"/>
    <x v="29"/>
    <x v="4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867"/>
    <b v="0"/>
    <n v="1"/>
    <b v="0"/>
    <s v="theater/plays"/>
    <x v="11"/>
    <x v="4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927"/>
    <b v="0"/>
    <n v="3"/>
    <b v="0"/>
    <s v="games/video games"/>
    <x v="18"/>
    <x v="6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3"/>
    <b v="0"/>
    <n v="2"/>
    <b v="0"/>
    <s v="technology/wearables"/>
    <x v="1"/>
    <x v="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939"/>
    <b v="0"/>
    <n v="1"/>
    <b v="0"/>
    <s v="photography/places"/>
    <x v="34"/>
    <x v="2"/>
    <x v="2"/>
  </r>
  <r>
    <n v="1086"/>
    <s v="Cyber Universe Online"/>
    <s v="Humanity's future in the Galaxy"/>
    <n v="18000"/>
    <n v="15"/>
    <x v="2"/>
    <x v="0"/>
    <s v="USD"/>
    <n v="1408913291"/>
    <n v="1406321291"/>
    <x v="611"/>
    <b v="0"/>
    <n v="2"/>
    <b v="0"/>
    <s v="games/video games"/>
    <x v="18"/>
    <x v="2"/>
    <x v="3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x v="1340"/>
    <b v="0"/>
    <n v="2"/>
    <b v="0"/>
    <s v="publishing/translations"/>
    <x v="31"/>
    <x v="4"/>
    <x v="1"/>
  </r>
  <r>
    <n v="1406"/>
    <s v="Man Down! Translation project"/>
    <s v="The White coat and the battle dress uniform"/>
    <n v="12000"/>
    <n v="15"/>
    <x v="2"/>
    <x v="6"/>
    <s v="EUR"/>
    <n v="1449914400"/>
    <n v="1445336607"/>
    <x v="113"/>
    <b v="0"/>
    <n v="3"/>
    <b v="0"/>
    <s v="publishing/translations"/>
    <x v="31"/>
    <x v="4"/>
    <x v="1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x v="489"/>
    <b v="0"/>
    <n v="1"/>
    <b v="0"/>
    <s v="theater/plays"/>
    <x v="11"/>
    <x v="2"/>
    <x v="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55"/>
    <b v="0"/>
    <n v="2"/>
    <b v="0"/>
    <s v="publishing/translations"/>
    <x v="31"/>
    <x v="2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x v="1222"/>
    <b v="0"/>
    <n v="1"/>
    <b v="0"/>
    <s v="publishing/translations"/>
    <x v="31"/>
    <x v="1"/>
    <x v="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41"/>
    <b v="0"/>
    <n v="1"/>
    <b v="0"/>
    <s v="journalism/audio"/>
    <x v="30"/>
    <x v="5"/>
    <x v="8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549"/>
    <b v="0"/>
    <n v="1"/>
    <b v="0"/>
    <s v="technology/space exploration"/>
    <x v="4"/>
    <x v="2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1507"/>
    <b v="0"/>
    <n v="1"/>
    <b v="0"/>
    <s v="technology/web"/>
    <x v="26"/>
    <x v="1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x v="113"/>
    <b v="0"/>
    <n v="2"/>
    <b v="0"/>
    <s v="theater/musical"/>
    <x v="19"/>
    <x v="4"/>
    <x v="6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508"/>
    <b v="0"/>
    <n v="2"/>
    <b v="0"/>
    <s v="photography/photobooks"/>
    <x v="3"/>
    <x v="2"/>
    <x v="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633"/>
    <b v="0"/>
    <n v="3"/>
    <b v="0"/>
    <s v="theater/plays"/>
    <x v="11"/>
    <x v="2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49"/>
    <b v="0"/>
    <n v="3"/>
    <b v="0"/>
    <s v="film &amp; video/animation"/>
    <x v="23"/>
    <x v="2"/>
    <x v="5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361"/>
    <b v="0"/>
    <n v="7"/>
    <b v="0"/>
    <s v="technology/web"/>
    <x v="26"/>
    <x v="4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1509"/>
    <b v="0"/>
    <n v="1"/>
    <b v="1"/>
    <s v="film &amp; video/television"/>
    <x v="16"/>
    <x v="1"/>
    <x v="5"/>
  </r>
  <r>
    <n v="3600"/>
    <s v="Pariah"/>
    <s v="The First Play From The Man Who Brought You The Black James Bond!"/>
    <n v="10"/>
    <n v="13"/>
    <x v="0"/>
    <x v="0"/>
    <s v="USD"/>
    <n v="1476390164"/>
    <n v="1473970964"/>
    <x v="524"/>
    <b v="0"/>
    <n v="4"/>
    <b v="1"/>
    <s v="theater/plays"/>
    <x v="11"/>
    <x v="1"/>
    <x v="6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x v="270"/>
    <b v="0"/>
    <n v="3"/>
    <b v="0"/>
    <s v="technology/web"/>
    <x v="26"/>
    <x v="2"/>
    <x v="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281"/>
    <b v="0"/>
    <n v="4"/>
    <b v="0"/>
    <s v="games/video games"/>
    <x v="18"/>
    <x v="2"/>
    <x v="3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x v="504"/>
    <b v="0"/>
    <n v="3"/>
    <b v="0"/>
    <s v="technology/gadgets"/>
    <x v="6"/>
    <x v="4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865"/>
    <b v="0"/>
    <n v="2"/>
    <b v="0"/>
    <s v="film &amp; video/drama"/>
    <x v="10"/>
    <x v="4"/>
    <x v="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46"/>
    <b v="0"/>
    <n v="4"/>
    <b v="0"/>
    <s v="technology/wearables"/>
    <x v="1"/>
    <x v="2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898"/>
    <b v="0"/>
    <n v="2"/>
    <b v="0"/>
    <s v="theater/plays"/>
    <x v="11"/>
    <x v="1"/>
    <x v="6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1162"/>
    <b v="0"/>
    <n v="2"/>
    <b v="0"/>
    <s v="film &amp; video/animation"/>
    <x v="23"/>
    <x v="1"/>
    <x v="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725"/>
    <b v="0"/>
    <n v="3"/>
    <b v="0"/>
    <s v="games/video games"/>
    <x v="18"/>
    <x v="2"/>
    <x v="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510"/>
    <b v="0"/>
    <n v="3"/>
    <b v="0"/>
    <s v="games/mobile games"/>
    <x v="28"/>
    <x v="2"/>
    <x v="3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620"/>
    <b v="0"/>
    <n v="2"/>
    <b v="0"/>
    <s v="music/faith"/>
    <x v="14"/>
    <x v="4"/>
    <x v="7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651"/>
    <b v="0"/>
    <n v="2"/>
    <b v="0"/>
    <s v="theater/plays"/>
    <x v="11"/>
    <x v="2"/>
    <x v="6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1251"/>
    <b v="0"/>
    <n v="2"/>
    <b v="0"/>
    <s v="theater/spaces"/>
    <x v="9"/>
    <x v="4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475"/>
    <b v="0"/>
    <n v="2"/>
    <b v="0"/>
    <s v="theater/plays"/>
    <x v="11"/>
    <x v="1"/>
    <x v="6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339"/>
    <b v="0"/>
    <n v="1"/>
    <b v="0"/>
    <s v="film &amp; video/science fiction"/>
    <x v="21"/>
    <x v="1"/>
    <x v="5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x v="27"/>
    <b v="0"/>
    <n v="1"/>
    <b v="0"/>
    <s v="food/food trucks"/>
    <x v="29"/>
    <x v="5"/>
    <x v="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511"/>
    <b v="0"/>
    <n v="1"/>
    <b v="0"/>
    <s v="film &amp; video/science fiction"/>
    <x v="21"/>
    <x v="1"/>
    <x v="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777"/>
    <b v="0"/>
    <n v="1"/>
    <b v="0"/>
    <s v="food/food trucks"/>
    <x v="29"/>
    <x v="4"/>
    <x v="4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x v="946"/>
    <b v="0"/>
    <n v="1"/>
    <b v="0"/>
    <s v="technology/gadgets"/>
    <x v="6"/>
    <x v="2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1512"/>
    <b v="0"/>
    <n v="1"/>
    <b v="0"/>
    <s v="publishing/fiction"/>
    <x v="35"/>
    <x v="4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1401"/>
    <b v="0"/>
    <n v="1"/>
    <b v="0"/>
    <s v="theater/plays"/>
    <x v="11"/>
    <x v="5"/>
    <x v="6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1090"/>
    <b v="0"/>
    <n v="2"/>
    <b v="0"/>
    <s v="theater/spaces"/>
    <x v="9"/>
    <x v="2"/>
    <x v="6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120"/>
    <b v="0"/>
    <n v="1"/>
    <b v="0"/>
    <s v="theater/spaces"/>
    <x v="9"/>
    <x v="5"/>
    <x v="6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1110"/>
    <b v="0"/>
    <n v="1"/>
    <b v="0"/>
    <s v="technology/web"/>
    <x v="26"/>
    <x v="4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162"/>
    <b v="0"/>
    <n v="1"/>
    <b v="0"/>
    <s v="games/mobile games"/>
    <x v="28"/>
    <x v="1"/>
    <x v="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146"/>
    <b v="0"/>
    <n v="2"/>
    <b v="0"/>
    <s v="games/video games"/>
    <x v="18"/>
    <x v="2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716"/>
    <b v="0"/>
    <n v="1"/>
    <b v="0"/>
    <s v="theater/musical"/>
    <x v="19"/>
    <x v="4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1269"/>
    <b v="0"/>
    <n v="1"/>
    <b v="0"/>
    <s v="technology/web"/>
    <x v="26"/>
    <x v="4"/>
    <x v="0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x v="1513"/>
    <b v="0"/>
    <n v="2"/>
    <b v="0"/>
    <s v="film &amp; video/animation"/>
    <x v="23"/>
    <x v="2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898"/>
    <b v="0"/>
    <n v="1"/>
    <b v="0"/>
    <s v="film &amp; video/animation"/>
    <x v="23"/>
    <x v="1"/>
    <x v="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113"/>
    <b v="0"/>
    <n v="1"/>
    <b v="0"/>
    <s v="publishing/art books"/>
    <x v="32"/>
    <x v="4"/>
    <x v="1"/>
  </r>
  <r>
    <n v="4000"/>
    <s v="The Escorts"/>
    <s v="An Enticing Trip into the World of Assisted Dying"/>
    <n v="8000"/>
    <n v="10"/>
    <x v="2"/>
    <x v="0"/>
    <s v="USD"/>
    <n v="1462631358"/>
    <n v="1457450958"/>
    <x v="145"/>
    <b v="0"/>
    <n v="1"/>
    <b v="0"/>
    <s v="theater/plays"/>
    <x v="11"/>
    <x v="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05"/>
    <b v="0"/>
    <n v="3"/>
    <b v="0"/>
    <s v="games/video games"/>
    <x v="18"/>
    <x v="0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490"/>
    <b v="0"/>
    <n v="2"/>
    <b v="0"/>
    <s v="music/faith"/>
    <x v="14"/>
    <x v="2"/>
    <x v="7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1514"/>
    <b v="0"/>
    <n v="1"/>
    <b v="0"/>
    <s v="film &amp; video/animation"/>
    <x v="23"/>
    <x v="4"/>
    <x v="5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1226"/>
    <b v="0"/>
    <n v="1"/>
    <b v="0"/>
    <s v="technology/web"/>
    <x v="26"/>
    <x v="1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x v="529"/>
    <b v="0"/>
    <n v="1"/>
    <b v="0"/>
    <s v="technology/web"/>
    <x v="26"/>
    <x v="4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x v="439"/>
    <b v="0"/>
    <n v="1"/>
    <b v="0"/>
    <s v="technology/web"/>
    <x v="26"/>
    <x v="4"/>
    <x v="0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x v="1356"/>
    <b v="0"/>
    <n v="2"/>
    <b v="0"/>
    <s v="food/food trucks"/>
    <x v="29"/>
    <x v="1"/>
    <x v="4"/>
  </r>
  <r>
    <n v="3868"/>
    <s v="1000 words (Canceled)"/>
    <s v="New collection of music by Scott Evan Davis!"/>
    <n v="5000"/>
    <n v="10"/>
    <x v="1"/>
    <x v="1"/>
    <s v="GBP"/>
    <n v="1410191405"/>
    <n v="1408031405"/>
    <x v="832"/>
    <b v="0"/>
    <n v="1"/>
    <b v="0"/>
    <s v="theater/musical"/>
    <x v="19"/>
    <x v="2"/>
    <x v="6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35"/>
    <b v="0"/>
    <n v="1"/>
    <b v="0"/>
    <s v="film &amp; video/drama"/>
    <x v="10"/>
    <x v="1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157"/>
    <b v="0"/>
    <n v="1"/>
    <b v="0"/>
    <s v="theater/plays"/>
    <x v="11"/>
    <x v="2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781"/>
    <b v="0"/>
    <n v="1"/>
    <b v="0"/>
    <s v="theater/plays"/>
    <x v="11"/>
    <x v="4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012"/>
    <b v="0"/>
    <n v="1"/>
    <b v="0"/>
    <s v="film &amp; video/science fiction"/>
    <x v="21"/>
    <x v="2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428"/>
    <b v="0"/>
    <n v="1"/>
    <b v="0"/>
    <s v="publishing/children's books"/>
    <x v="39"/>
    <x v="4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x v="974"/>
    <b v="0"/>
    <n v="1"/>
    <b v="0"/>
    <s v="theater/plays"/>
    <x v="11"/>
    <x v="1"/>
    <x v="6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379"/>
    <b v="0"/>
    <n v="2"/>
    <b v="0"/>
    <s v="games/mobile games"/>
    <x v="28"/>
    <x v="2"/>
    <x v="3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299"/>
    <b v="0"/>
    <n v="1"/>
    <b v="0"/>
    <s v="photography/nature"/>
    <x v="38"/>
    <x v="2"/>
    <x v="2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280"/>
    <b v="0"/>
    <n v="2"/>
    <b v="0"/>
    <s v="games/mobile games"/>
    <x v="28"/>
    <x v="1"/>
    <x v="3"/>
  </r>
  <r>
    <n v="2757"/>
    <s v="C is for Crooked"/>
    <s v="A children's letter book that Lampoons Hillary Clinton"/>
    <n v="1500"/>
    <n v="10"/>
    <x v="2"/>
    <x v="0"/>
    <s v="USD"/>
    <n v="1470498332"/>
    <n v="1469202332"/>
    <x v="306"/>
    <b v="0"/>
    <n v="2"/>
    <b v="0"/>
    <s v="publishing/children's books"/>
    <x v="39"/>
    <x v="1"/>
    <x v="1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x v="585"/>
    <b v="0"/>
    <n v="1"/>
    <b v="0"/>
    <s v="theater/spaces"/>
    <x v="9"/>
    <x v="2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59"/>
    <b v="0"/>
    <n v="1"/>
    <b v="0"/>
    <s v="theater/plays"/>
    <x v="11"/>
    <x v="4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1321"/>
    <b v="0"/>
    <n v="1"/>
    <b v="0"/>
    <s v="theater/plays"/>
    <x v="11"/>
    <x v="5"/>
    <x v="6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94"/>
    <b v="0"/>
    <n v="2"/>
    <b v="0"/>
    <s v="technology/web"/>
    <x v="26"/>
    <x v="4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62"/>
    <b v="0"/>
    <n v="1"/>
    <b v="0"/>
    <s v="theater/plays"/>
    <x v="11"/>
    <x v="4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868"/>
    <b v="0"/>
    <n v="1"/>
    <b v="0"/>
    <s v="theater/plays"/>
    <x v="11"/>
    <x v="4"/>
    <x v="6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214"/>
    <b v="0"/>
    <n v="1"/>
    <b v="0"/>
    <s v="games/video games"/>
    <x v="18"/>
    <x v="6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43"/>
    <b v="0"/>
    <n v="1"/>
    <b v="0"/>
    <s v="journalism/audio"/>
    <x v="30"/>
    <x v="2"/>
    <x v="8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818"/>
    <b v="0"/>
    <n v="2"/>
    <b v="0"/>
    <s v="theater/musical"/>
    <x v="19"/>
    <x v="4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636"/>
    <b v="0"/>
    <n v="1"/>
    <b v="0"/>
    <s v="theater/plays"/>
    <x v="11"/>
    <x v="4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392"/>
    <b v="0"/>
    <n v="1"/>
    <b v="0"/>
    <s v="theater/plays"/>
    <x v="11"/>
    <x v="4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1136"/>
    <b v="0"/>
    <n v="1"/>
    <b v="0"/>
    <s v="theater/plays"/>
    <x v="11"/>
    <x v="2"/>
    <x v="6"/>
  </r>
  <r>
    <n v="847"/>
    <s v="CENTROPYMUSIC"/>
    <s v="MUSIC WITH MEANING!  MUSIC THAT MATTERS!!!"/>
    <n v="10"/>
    <n v="10"/>
    <x v="0"/>
    <x v="0"/>
    <s v="USD"/>
    <n v="1436555376"/>
    <n v="1433963376"/>
    <x v="942"/>
    <b v="0"/>
    <n v="1"/>
    <b v="1"/>
    <s v="music/metal"/>
    <x v="20"/>
    <x v="4"/>
    <x v="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582"/>
    <b v="0"/>
    <n v="1"/>
    <b v="1"/>
    <s v="music/electronic music"/>
    <x v="13"/>
    <x v="4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48"/>
    <b v="0"/>
    <n v="1"/>
    <b v="0"/>
    <s v="technology/web"/>
    <x v="26"/>
    <x v="4"/>
    <x v="0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155"/>
    <b v="0"/>
    <n v="4"/>
    <b v="0"/>
    <s v="technology/wearables"/>
    <x v="1"/>
    <x v="2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525"/>
    <b v="0"/>
    <n v="1"/>
    <b v="0"/>
    <s v="food/food trucks"/>
    <x v="29"/>
    <x v="2"/>
    <x v="4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248"/>
    <b v="0"/>
    <n v="2"/>
    <b v="0"/>
    <s v="film &amp; video/science fiction"/>
    <x v="21"/>
    <x v="1"/>
    <x v="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824"/>
    <b v="0"/>
    <n v="8"/>
    <b v="0"/>
    <s v="technology/web"/>
    <x v="26"/>
    <x v="2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369"/>
    <b v="0"/>
    <n v="4"/>
    <b v="0"/>
    <s v="technology/gadgets"/>
    <x v="6"/>
    <x v="2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1053"/>
    <b v="0"/>
    <n v="1"/>
    <b v="0"/>
    <s v="theater/plays"/>
    <x v="11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374"/>
    <b v="0"/>
    <n v="3"/>
    <b v="0"/>
    <s v="theater/plays"/>
    <x v="11"/>
    <x v="1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387"/>
    <b v="0"/>
    <n v="3"/>
    <b v="0"/>
    <s v="publishing/translations"/>
    <x v="31"/>
    <x v="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154"/>
    <b v="0"/>
    <n v="2"/>
    <b v="0"/>
    <s v="film &amp; video/animation"/>
    <x v="23"/>
    <x v="4"/>
    <x v="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806"/>
    <b v="0"/>
    <n v="2"/>
    <b v="0"/>
    <s v="technology/web"/>
    <x v="26"/>
    <x v="1"/>
    <x v="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525"/>
    <b v="0"/>
    <n v="2"/>
    <b v="0"/>
    <s v="photography/nature"/>
    <x v="38"/>
    <x v="2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282"/>
    <b v="0"/>
    <n v="2"/>
    <b v="0"/>
    <s v="journalism/audio"/>
    <x v="30"/>
    <x v="4"/>
    <x v="8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x v="1265"/>
    <b v="0"/>
    <n v="2"/>
    <b v="0"/>
    <s v="games/mobile games"/>
    <x v="28"/>
    <x v="1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x v="77"/>
    <b v="0"/>
    <n v="1"/>
    <b v="0"/>
    <s v="publishing/translations"/>
    <x v="31"/>
    <x v="1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389"/>
    <b v="0"/>
    <n v="2"/>
    <b v="0"/>
    <s v="theater/plays"/>
    <x v="11"/>
    <x v="2"/>
    <x v="6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1317"/>
    <b v="0"/>
    <n v="2"/>
    <b v="0"/>
    <s v="technology/web"/>
    <x v="26"/>
    <x v="1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486"/>
    <b v="0"/>
    <n v="1"/>
    <b v="0"/>
    <s v="food/food trucks"/>
    <x v="29"/>
    <x v="2"/>
    <x v="4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788"/>
    <b v="0"/>
    <n v="1"/>
    <b v="0"/>
    <s v="film &amp; video/drama"/>
    <x v="10"/>
    <x v="2"/>
    <x v="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x v="931"/>
    <b v="0"/>
    <n v="1"/>
    <b v="0"/>
    <s v="food/food trucks"/>
    <x v="29"/>
    <x v="1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892"/>
    <b v="0"/>
    <n v="1"/>
    <b v="0"/>
    <s v="film &amp; video/animation"/>
    <x v="23"/>
    <x v="0"/>
    <x v="5"/>
  </r>
  <r>
    <n v="2418"/>
    <s v="Mexican food truck"/>
    <s v="I want to start my food truck business."/>
    <n v="25000"/>
    <n v="5"/>
    <x v="2"/>
    <x v="0"/>
    <s v="USD"/>
    <n v="1427225644"/>
    <n v="1422045244"/>
    <x v="908"/>
    <b v="0"/>
    <n v="5"/>
    <b v="0"/>
    <s v="food/food trucks"/>
    <x v="29"/>
    <x v="4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468"/>
    <b v="0"/>
    <n v="1"/>
    <b v="0"/>
    <s v="food/food trucks"/>
    <x v="29"/>
    <x v="4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x v="630"/>
    <b v="0"/>
    <n v="1"/>
    <b v="0"/>
    <s v="games/video games"/>
    <x v="18"/>
    <x v="4"/>
    <x v="3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515"/>
    <b v="0"/>
    <n v="1"/>
    <b v="0"/>
    <s v="music/faith"/>
    <x v="14"/>
    <x v="5"/>
    <x v="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741"/>
    <b v="0"/>
    <n v="1"/>
    <b v="0"/>
    <s v="theater/spaces"/>
    <x v="9"/>
    <x v="4"/>
    <x v="6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6"/>
    <b v="0"/>
    <n v="1"/>
    <b v="0"/>
    <s v="games/mobile games"/>
    <x v="28"/>
    <x v="2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x v="817"/>
    <b v="0"/>
    <n v="1"/>
    <b v="0"/>
    <s v="theater/musical"/>
    <x v="19"/>
    <x v="2"/>
    <x v="6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34"/>
    <b v="0"/>
    <n v="1"/>
    <b v="0"/>
    <s v="film &amp; video/animation"/>
    <x v="23"/>
    <x v="1"/>
    <x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51"/>
    <b v="0"/>
    <n v="1"/>
    <b v="0"/>
    <s v="publishing/fiction"/>
    <x v="35"/>
    <x v="3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x v="112"/>
    <b v="0"/>
    <n v="1"/>
    <b v="0"/>
    <s v="theater/plays"/>
    <x v="11"/>
    <x v="2"/>
    <x v="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1516"/>
    <b v="0"/>
    <n v="1"/>
    <b v="0"/>
    <s v="publishing/fiction"/>
    <x v="35"/>
    <x v="0"/>
    <x v="1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1"/>
    <b v="0"/>
    <n v="1"/>
    <b v="0"/>
    <s v="food/food trucks"/>
    <x v="29"/>
    <x v="4"/>
    <x v="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722"/>
    <b v="0"/>
    <n v="1"/>
    <b v="0"/>
    <s v="theater/plays"/>
    <x v="11"/>
    <x v="2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697"/>
    <b v="0"/>
    <n v="1"/>
    <b v="0"/>
    <s v="theater/plays"/>
    <x v="11"/>
    <x v="1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564"/>
    <b v="0"/>
    <n v="1"/>
    <b v="0"/>
    <s v="games/video games"/>
    <x v="18"/>
    <x v="2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67"/>
    <b v="0"/>
    <n v="1"/>
    <b v="0"/>
    <s v="publishing/fiction"/>
    <x v="35"/>
    <x v="1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582"/>
    <b v="0"/>
    <n v="1"/>
    <b v="0"/>
    <s v="theater/plays"/>
    <x v="11"/>
    <x v="4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12"/>
    <b v="0"/>
    <n v="1"/>
    <b v="0"/>
    <s v="theater/plays"/>
    <x v="11"/>
    <x v="2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585"/>
    <b v="0"/>
    <n v="1"/>
    <b v="0"/>
    <s v="theater/plays"/>
    <x v="11"/>
    <x v="2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912"/>
    <b v="0"/>
    <n v="1"/>
    <b v="0"/>
    <s v="theater/plays"/>
    <x v="11"/>
    <x v="1"/>
    <x v="6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26"/>
    <b v="0"/>
    <n v="1"/>
    <b v="0"/>
    <s v="games/video games"/>
    <x v="18"/>
    <x v="2"/>
    <x v="3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001"/>
    <b v="0"/>
    <n v="1"/>
    <b v="0"/>
    <s v="photography/places"/>
    <x v="34"/>
    <x v="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468"/>
    <b v="0"/>
    <n v="5"/>
    <b v="0"/>
    <s v="food/food trucks"/>
    <x v="29"/>
    <x v="4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517"/>
    <b v="0"/>
    <n v="1"/>
    <b v="0"/>
    <s v="music/world music"/>
    <x v="37"/>
    <x v="6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1290"/>
    <b v="0"/>
    <n v="1"/>
    <b v="0"/>
    <s v="technology/web"/>
    <x v="26"/>
    <x v="4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563"/>
    <b v="0"/>
    <n v="1"/>
    <b v="0"/>
    <s v="theater/plays"/>
    <x v="11"/>
    <x v="1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518"/>
    <b v="0"/>
    <n v="2"/>
    <b v="0"/>
    <s v="games/mobile games"/>
    <x v="28"/>
    <x v="1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852"/>
    <b v="0"/>
    <n v="3"/>
    <b v="0"/>
    <s v="food/food trucks"/>
    <x v="29"/>
    <x v="4"/>
    <x v="4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1519"/>
    <b v="0"/>
    <n v="1"/>
    <b v="0"/>
    <s v="technology/web"/>
    <x v="26"/>
    <x v="4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920"/>
    <b v="0"/>
    <n v="2"/>
    <b v="0"/>
    <s v="theater/plays"/>
    <x v="11"/>
    <x v="2"/>
    <x v="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1414"/>
    <b v="0"/>
    <n v="2"/>
    <b v="0"/>
    <s v="theater/musical"/>
    <x v="19"/>
    <x v="2"/>
    <x v="6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951"/>
    <b v="0"/>
    <n v="3"/>
    <b v="0"/>
    <s v="film &amp; video/animation"/>
    <x v="23"/>
    <x v="0"/>
    <x v="5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1251"/>
    <b v="0"/>
    <n v="1"/>
    <b v="0"/>
    <s v="theater/plays"/>
    <x v="11"/>
    <x v="4"/>
    <x v="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21"/>
    <b v="0"/>
    <n v="3"/>
    <b v="0"/>
    <s v="photography/places"/>
    <x v="34"/>
    <x v="4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x v="831"/>
    <b v="0"/>
    <n v="3"/>
    <b v="0"/>
    <s v="theater/spaces"/>
    <x v="9"/>
    <x v="1"/>
    <x v="6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1345"/>
    <b v="0"/>
    <n v="3"/>
    <b v="0"/>
    <s v="technology/wearables"/>
    <x v="1"/>
    <x v="1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640"/>
    <b v="0"/>
    <n v="2"/>
    <b v="0"/>
    <s v="theater/plays"/>
    <x v="11"/>
    <x v="4"/>
    <x v="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x v="1055"/>
    <b v="0"/>
    <n v="2"/>
    <b v="0"/>
    <s v="technology/web"/>
    <x v="26"/>
    <x v="4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35"/>
    <b v="0"/>
    <n v="3"/>
    <b v="0"/>
    <s v="film &amp; video/drama"/>
    <x v="10"/>
    <x v="1"/>
    <x v="5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1451"/>
    <b v="0"/>
    <n v="3"/>
    <b v="0"/>
    <s v="theater/plays"/>
    <x v="11"/>
    <x v="4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1290"/>
    <b v="0"/>
    <n v="2"/>
    <b v="0"/>
    <s v="theater/plays"/>
    <x v="11"/>
    <x v="4"/>
    <x v="6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958"/>
    <b v="0"/>
    <n v="3"/>
    <b v="0"/>
    <s v="publishing/translations"/>
    <x v="31"/>
    <x v="1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145"/>
    <b v="0"/>
    <n v="2"/>
    <b v="0"/>
    <s v="theater/musical"/>
    <x v="19"/>
    <x v="1"/>
    <x v="6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1038"/>
    <b v="0"/>
    <n v="2"/>
    <b v="0"/>
    <s v="food/food trucks"/>
    <x v="29"/>
    <x v="1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59"/>
    <b v="0"/>
    <n v="2"/>
    <b v="0"/>
    <s v="film &amp; video/animation"/>
    <x v="23"/>
    <x v="4"/>
    <x v="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311"/>
    <b v="0"/>
    <n v="1"/>
    <b v="0"/>
    <s v="theater/plays"/>
    <x v="11"/>
    <x v="1"/>
    <x v="6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19"/>
    <b v="0"/>
    <n v="1"/>
    <b v="0"/>
    <s v="technology/web"/>
    <x v="26"/>
    <x v="4"/>
    <x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785"/>
    <b v="0"/>
    <n v="2"/>
    <b v="0"/>
    <s v="publishing/translations"/>
    <x v="31"/>
    <x v="2"/>
    <x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621"/>
    <b v="0"/>
    <n v="2"/>
    <b v="0"/>
    <s v="food/food trucks"/>
    <x v="29"/>
    <x v="4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1208"/>
    <b v="0"/>
    <n v="2"/>
    <b v="0"/>
    <s v="theater/spaces"/>
    <x v="9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82"/>
    <b v="0"/>
    <n v="2"/>
    <b v="0"/>
    <s v="theater/plays"/>
    <x v="11"/>
    <x v="2"/>
    <x v="6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x v="1402"/>
    <b v="0"/>
    <n v="1"/>
    <b v="0"/>
    <s v="technology/web"/>
    <x v="26"/>
    <x v="1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689"/>
    <b v="0"/>
    <n v="2"/>
    <b v="0"/>
    <s v="theater/plays"/>
    <x v="11"/>
    <x v="1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431"/>
    <b v="0"/>
    <n v="2"/>
    <b v="0"/>
    <s v="theater/spaces"/>
    <x v="9"/>
    <x v="1"/>
    <x v="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303"/>
    <b v="0"/>
    <n v="2"/>
    <b v="0"/>
    <s v="photography/people"/>
    <x v="36"/>
    <x v="4"/>
    <x v="2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516"/>
    <b v="0"/>
    <n v="2"/>
    <b v="0"/>
    <s v="publishing/children's books"/>
    <x v="39"/>
    <x v="2"/>
    <x v="1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1520"/>
    <b v="0"/>
    <n v="1"/>
    <b v="0"/>
    <s v="publishing/fiction"/>
    <x v="35"/>
    <x v="2"/>
    <x v="1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1521"/>
    <b v="0"/>
    <n v="2"/>
    <b v="0"/>
    <s v="games/video games"/>
    <x v="18"/>
    <x v="2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74"/>
    <b v="0"/>
    <n v="2"/>
    <b v="0"/>
    <s v="games/video games"/>
    <x v="18"/>
    <x v="4"/>
    <x v="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1510"/>
    <b v="0"/>
    <n v="1"/>
    <b v="0"/>
    <s v="technology/web"/>
    <x v="26"/>
    <x v="2"/>
    <x v="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832"/>
    <b v="0"/>
    <n v="1"/>
    <b v="0"/>
    <s v="technology/web"/>
    <x v="26"/>
    <x v="2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86"/>
    <b v="0"/>
    <n v="1"/>
    <b v="0"/>
    <s v="technology/web"/>
    <x v="26"/>
    <x v="1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x v="586"/>
    <b v="0"/>
    <n v="1"/>
    <b v="0"/>
    <s v="theater/plays"/>
    <x v="11"/>
    <x v="1"/>
    <x v="6"/>
  </r>
  <r>
    <n v="696"/>
    <s v="trustee"/>
    <s v="Show your fidelity by wearing the Trustee rings! Show where you are (at)!"/>
    <n v="175000"/>
    <n v="1"/>
    <x v="2"/>
    <x v="13"/>
    <s v="EUR"/>
    <n v="1406326502"/>
    <n v="1403734502"/>
    <x v="1002"/>
    <b v="0"/>
    <n v="1"/>
    <b v="0"/>
    <s v="technology/wearables"/>
    <x v="1"/>
    <x v="2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272"/>
    <b v="0"/>
    <n v="1"/>
    <b v="0"/>
    <s v="publishing/translations"/>
    <x v="31"/>
    <x v="1"/>
    <x v="1"/>
  </r>
  <r>
    <n v="2582"/>
    <s v="Drunken Wings"/>
    <s v="The place where chicken meets liquor for the first time!"/>
    <n v="90000"/>
    <n v="1"/>
    <x v="2"/>
    <x v="0"/>
    <s v="USD"/>
    <n v="1477784634"/>
    <n v="1475192634"/>
    <x v="1522"/>
    <b v="0"/>
    <n v="1"/>
    <b v="0"/>
    <s v="food/food trucks"/>
    <x v="29"/>
    <x v="1"/>
    <x v="4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1055"/>
    <b v="0"/>
    <n v="1"/>
    <b v="0"/>
    <s v="technology/web"/>
    <x v="26"/>
    <x v="4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82"/>
    <b v="0"/>
    <n v="1"/>
    <b v="0"/>
    <s v="food/food trucks"/>
    <x v="29"/>
    <x v="2"/>
    <x v="4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523"/>
    <b v="0"/>
    <n v="1"/>
    <b v="0"/>
    <s v="technology/wearables"/>
    <x v="1"/>
    <x v="1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568"/>
    <b v="0"/>
    <n v="1"/>
    <b v="0"/>
    <s v="film &amp; video/animation"/>
    <x v="23"/>
    <x v="0"/>
    <x v="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318"/>
    <b v="0"/>
    <n v="1"/>
    <b v="0"/>
    <s v="film &amp; video/drama"/>
    <x v="10"/>
    <x v="1"/>
    <x v="5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1495"/>
    <b v="0"/>
    <n v="1"/>
    <b v="0"/>
    <s v="food/food trucks"/>
    <x v="29"/>
    <x v="1"/>
    <x v="4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831"/>
    <b v="0"/>
    <n v="1"/>
    <b v="0"/>
    <s v="theater/musical"/>
    <x v="19"/>
    <x v="1"/>
    <x v="6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493"/>
    <b v="0"/>
    <n v="1"/>
    <b v="0"/>
    <s v="food/food trucks"/>
    <x v="29"/>
    <x v="4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760"/>
    <b v="0"/>
    <n v="1"/>
    <b v="0"/>
    <s v="food/food trucks"/>
    <x v="29"/>
    <x v="1"/>
    <x v="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356"/>
    <b v="0"/>
    <n v="1"/>
    <b v="0"/>
    <s v="food/food trucks"/>
    <x v="29"/>
    <x v="2"/>
    <x v="4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1251"/>
    <b v="0"/>
    <n v="1"/>
    <b v="0"/>
    <s v="theater/plays"/>
    <x v="11"/>
    <x v="4"/>
    <x v="6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x v="1284"/>
    <b v="0"/>
    <n v="1"/>
    <b v="0"/>
    <s v="games/mobile games"/>
    <x v="28"/>
    <x v="2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1110"/>
    <b v="0"/>
    <n v="1"/>
    <b v="0"/>
    <s v="theater/plays"/>
    <x v="11"/>
    <x v="4"/>
    <x v="6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852"/>
    <b v="0"/>
    <n v="1"/>
    <b v="0"/>
    <s v="theater/spaces"/>
    <x v="9"/>
    <x v="4"/>
    <x v="6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1010"/>
    <b v="0"/>
    <n v="1"/>
    <b v="0"/>
    <s v="theater/musical"/>
    <x v="19"/>
    <x v="1"/>
    <x v="6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15"/>
    <b v="0"/>
    <n v="1"/>
    <b v="0"/>
    <s v="theater/musical"/>
    <x v="19"/>
    <x v="1"/>
    <x v="6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858"/>
    <b v="0"/>
    <n v="1"/>
    <b v="0"/>
    <s v="theater/spaces"/>
    <x v="9"/>
    <x v="2"/>
    <x v="6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x v="1095"/>
    <b v="0"/>
    <n v="1"/>
    <b v="0"/>
    <s v="technology/web"/>
    <x v="26"/>
    <x v="1"/>
    <x v="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448"/>
    <b v="0"/>
    <n v="1"/>
    <b v="0"/>
    <s v="music/faith"/>
    <x v="14"/>
    <x v="4"/>
    <x v="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343"/>
    <b v="0"/>
    <n v="1"/>
    <b v="0"/>
    <s v="technology/web"/>
    <x v="26"/>
    <x v="4"/>
    <x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524"/>
    <b v="0"/>
    <n v="1"/>
    <b v="0"/>
    <s v="publishing/fiction"/>
    <x v="35"/>
    <x v="0"/>
    <x v="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460"/>
    <b v="0"/>
    <n v="1"/>
    <b v="0"/>
    <s v="theater/plays"/>
    <x v="11"/>
    <x v="4"/>
    <x v="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x v="1525"/>
    <b v="0"/>
    <n v="1"/>
    <b v="0"/>
    <s v="publishing/translations"/>
    <x v="31"/>
    <x v="1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343"/>
    <b v="0"/>
    <n v="1"/>
    <b v="0"/>
    <s v="film &amp; video/drama"/>
    <x v="10"/>
    <x v="4"/>
    <x v="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10"/>
    <b v="0"/>
    <n v="1"/>
    <b v="0"/>
    <s v="theater/plays"/>
    <x v="11"/>
    <x v="1"/>
    <x v="6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253"/>
    <b v="0"/>
    <n v="1"/>
    <b v="0"/>
    <s v="technology/web"/>
    <x v="26"/>
    <x v="4"/>
    <x v="0"/>
  </r>
  <r>
    <n v="589"/>
    <s v="Get Neighborly"/>
    <s v="Services closer than you think..."/>
    <n v="7500"/>
    <n v="1"/>
    <x v="2"/>
    <x v="0"/>
    <s v="USD"/>
    <n v="1436366699"/>
    <n v="1435070699"/>
    <x v="321"/>
    <b v="0"/>
    <n v="1"/>
    <b v="0"/>
    <s v="technology/web"/>
    <x v="26"/>
    <x v="4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302"/>
    <b v="0"/>
    <n v="1"/>
    <b v="0"/>
    <s v="photography/places"/>
    <x v="34"/>
    <x v="2"/>
    <x v="2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682"/>
    <b v="0"/>
    <n v="1"/>
    <b v="0"/>
    <s v="theater/plays"/>
    <x v="11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1526"/>
    <b v="0"/>
    <n v="1"/>
    <b v="0"/>
    <s v="theater/plays"/>
    <x v="11"/>
    <x v="4"/>
    <x v="6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685"/>
    <b v="0"/>
    <n v="1"/>
    <b v="0"/>
    <s v="film &amp; video/drama"/>
    <x v="10"/>
    <x v="1"/>
    <x v="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x v="195"/>
    <b v="0"/>
    <n v="1"/>
    <b v="0"/>
    <s v="publishing/translations"/>
    <x v="31"/>
    <x v="1"/>
    <x v="1"/>
  </r>
  <r>
    <n v="2421"/>
    <s v="hot dog cart"/>
    <s v="help me start Merrill's first hot dog cart in this empty lot"/>
    <n v="6000"/>
    <n v="1"/>
    <x v="2"/>
    <x v="0"/>
    <s v="USD"/>
    <n v="1424536196"/>
    <n v="1421944196"/>
    <x v="701"/>
    <b v="0"/>
    <n v="1"/>
    <b v="0"/>
    <s v="food/food trucks"/>
    <x v="29"/>
    <x v="4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280"/>
    <b v="0"/>
    <n v="1"/>
    <b v="0"/>
    <s v="technology/web"/>
    <x v="26"/>
    <x v="1"/>
    <x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1055"/>
    <b v="0"/>
    <n v="1"/>
    <b v="0"/>
    <s v="technology/web"/>
    <x v="26"/>
    <x v="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1485"/>
    <b v="0"/>
    <n v="1"/>
    <b v="0"/>
    <s v="games/video games"/>
    <x v="18"/>
    <x v="1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621"/>
    <b v="0"/>
    <n v="1"/>
    <b v="0"/>
    <s v="theater/plays"/>
    <x v="11"/>
    <x v="4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x v="32"/>
    <b v="0"/>
    <n v="1"/>
    <b v="0"/>
    <s v="theater/plays"/>
    <x v="11"/>
    <x v="2"/>
    <x v="6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529"/>
    <b v="0"/>
    <n v="1"/>
    <b v="0"/>
    <s v="music/faith"/>
    <x v="14"/>
    <x v="4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56"/>
    <b v="0"/>
    <n v="1"/>
    <b v="0"/>
    <s v="food/food trucks"/>
    <x v="29"/>
    <x v="1"/>
    <x v="4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553"/>
    <b v="0"/>
    <n v="1"/>
    <b v="0"/>
    <s v="film &amp; video/animation"/>
    <x v="23"/>
    <x v="5"/>
    <x v="5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714"/>
    <b v="0"/>
    <n v="1"/>
    <b v="0"/>
    <s v="film &amp; video/science fiction"/>
    <x v="21"/>
    <x v="4"/>
    <x v="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31"/>
    <b v="0"/>
    <n v="1"/>
    <b v="0"/>
    <s v="technology/web"/>
    <x v="26"/>
    <x v="1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055"/>
    <b v="0"/>
    <n v="1"/>
    <b v="0"/>
    <s v="photography/nature"/>
    <x v="38"/>
    <x v="4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30"/>
    <b v="0"/>
    <n v="1"/>
    <b v="0"/>
    <s v="music/faith"/>
    <x v="14"/>
    <x v="4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1527"/>
    <b v="0"/>
    <n v="1"/>
    <b v="0"/>
    <s v="theater/musical"/>
    <x v="19"/>
    <x v="2"/>
    <x v="6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31"/>
    <b v="0"/>
    <n v="1"/>
    <b v="0"/>
    <s v="music/faith"/>
    <x v="14"/>
    <x v="1"/>
    <x v="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764"/>
    <b v="0"/>
    <n v="1"/>
    <b v="0"/>
    <s v="technology/wearables"/>
    <x v="1"/>
    <x v="1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"/>
    <b v="0"/>
    <n v="1"/>
    <b v="0"/>
    <s v="games/video games"/>
    <x v="18"/>
    <x v="4"/>
    <x v="3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434"/>
    <b v="0"/>
    <n v="1"/>
    <b v="0"/>
    <s v="theater/plays"/>
    <x v="11"/>
    <x v="2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x v="414"/>
    <b v="0"/>
    <n v="1"/>
    <b v="0"/>
    <s v="theater/plays"/>
    <x v="11"/>
    <x v="1"/>
    <x v="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298"/>
    <b v="0"/>
    <n v="1"/>
    <b v="0"/>
    <s v="journalism/audio"/>
    <x v="30"/>
    <x v="2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265"/>
    <b v="0"/>
    <n v="1"/>
    <b v="0"/>
    <s v="photography/people"/>
    <x v="36"/>
    <x v="1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646"/>
    <b v="0"/>
    <n v="1"/>
    <b v="0"/>
    <s v="theater/plays"/>
    <x v="11"/>
    <x v="2"/>
    <x v="6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x v="1528"/>
    <b v="0"/>
    <n v="1"/>
    <b v="0"/>
    <s v="film &amp; video/animation"/>
    <x v="23"/>
    <x v="1"/>
    <x v="5"/>
  </r>
  <r>
    <n v="1128"/>
    <s v="Flying Turds"/>
    <s v="#havingfunFTW"/>
    <n v="1000"/>
    <n v="1"/>
    <x v="2"/>
    <x v="1"/>
    <s v="GBP"/>
    <n v="1407425717"/>
    <n v="1404833717"/>
    <x v="82"/>
    <b v="0"/>
    <n v="1"/>
    <b v="0"/>
    <s v="games/mobile games"/>
    <x v="28"/>
    <x v="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435"/>
    <b v="0"/>
    <n v="1"/>
    <b v="0"/>
    <s v="music/faith"/>
    <x v="14"/>
    <x v="1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x v="757"/>
    <b v="0"/>
    <n v="1"/>
    <b v="0"/>
    <s v="technology/web"/>
    <x v="26"/>
    <x v="1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1393"/>
    <b v="0"/>
    <n v="1"/>
    <b v="0"/>
    <s v="theater/spaces"/>
    <x v="9"/>
    <x v="1"/>
    <x v="6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x v="1400"/>
    <b v="0"/>
    <n v="1"/>
    <b v="0"/>
    <s v="theater/musical"/>
    <x v="19"/>
    <x v="1"/>
    <x v="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801"/>
    <b v="0"/>
    <n v="1"/>
    <b v="0"/>
    <s v="photography/places"/>
    <x v="34"/>
    <x v="4"/>
    <x v="2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x v="1375"/>
    <b v="0"/>
    <n v="1"/>
    <b v="0"/>
    <s v="publishing/children's books"/>
    <x v="39"/>
    <x v="1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30"/>
    <b v="0"/>
    <n v="1"/>
    <b v="0"/>
    <s v="publishing/translations"/>
    <x v="31"/>
    <x v="1"/>
    <x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130"/>
    <b v="0"/>
    <n v="1"/>
    <b v="0"/>
    <s v="food/food trucks"/>
    <x v="29"/>
    <x v="4"/>
    <x v="4"/>
  </r>
  <r>
    <n v="4004"/>
    <s v="South Florida Tours"/>
    <s v="Help Launch The Queen Into South Florida!"/>
    <n v="500"/>
    <n v="1"/>
    <x v="2"/>
    <x v="0"/>
    <s v="USD"/>
    <n v="1412740457"/>
    <n v="1410148457"/>
    <x v="498"/>
    <b v="0"/>
    <n v="1"/>
    <b v="0"/>
    <s v="theater/plays"/>
    <x v="11"/>
    <x v="2"/>
    <x v="6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09"/>
    <b v="0"/>
    <n v="0"/>
    <b v="0"/>
    <s v="film &amp; video/science fiction"/>
    <x v="21"/>
    <x v="1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157"/>
    <b v="0"/>
    <n v="0"/>
    <b v="0"/>
    <s v="theater/spaces"/>
    <x v="9"/>
    <x v="2"/>
    <x v="6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12"/>
    <b v="0"/>
    <n v="0"/>
    <b v="0"/>
    <s v="publishing/translations"/>
    <x v="31"/>
    <x v="2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x v="1308"/>
    <b v="0"/>
    <n v="0"/>
    <b v="0"/>
    <s v="film &amp; video/animation"/>
    <x v="23"/>
    <x v="1"/>
    <x v="5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x v="330"/>
    <b v="0"/>
    <n v="0"/>
    <b v="0"/>
    <s v="film &amp; video/drama"/>
    <x v="10"/>
    <x v="4"/>
    <x v="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1529"/>
    <b v="0"/>
    <n v="0"/>
    <b v="0"/>
    <s v="theater/spaces"/>
    <x v="9"/>
    <x v="4"/>
    <x v="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594"/>
    <b v="0"/>
    <n v="0"/>
    <b v="0"/>
    <s v="film &amp; video/drama"/>
    <x v="10"/>
    <x v="4"/>
    <x v="5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330"/>
    <b v="0"/>
    <n v="0"/>
    <b v="0"/>
    <s v="film &amp; video/drama"/>
    <x v="10"/>
    <x v="4"/>
    <x v="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1138"/>
    <b v="0"/>
    <n v="0"/>
    <b v="0"/>
    <s v="film &amp; video/drama"/>
    <x v="10"/>
    <x v="1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562"/>
    <b v="0"/>
    <n v="0"/>
    <b v="0"/>
    <s v="film &amp; video/drama"/>
    <x v="10"/>
    <x v="4"/>
    <x v="5"/>
  </r>
  <r>
    <n v="3125"/>
    <s v="N/A (Canceled)"/>
    <s v="N/A"/>
    <n v="1500000"/>
    <n v="0"/>
    <x v="1"/>
    <x v="0"/>
    <s v="USD"/>
    <n v="1452142672"/>
    <n v="1449550672"/>
    <x v="1530"/>
    <b v="0"/>
    <n v="0"/>
    <b v="0"/>
    <s v="theater/spaces"/>
    <x v="9"/>
    <x v="4"/>
    <x v="6"/>
  </r>
  <r>
    <n v="3061"/>
    <s v="Help Save Parkway Cinemas!"/>
    <s v="Save a historic Local theater."/>
    <n v="1000000"/>
    <n v="0"/>
    <x v="2"/>
    <x v="0"/>
    <s v="USD"/>
    <n v="1407955748"/>
    <n v="1405363748"/>
    <x v="277"/>
    <b v="0"/>
    <n v="0"/>
    <b v="0"/>
    <s v="theater/spaces"/>
    <x v="9"/>
    <x v="2"/>
    <x v="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x v="97"/>
    <b v="0"/>
    <n v="0"/>
    <b v="0"/>
    <s v="technology/web"/>
    <x v="26"/>
    <x v="2"/>
    <x v="0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x v="784"/>
    <b v="0"/>
    <n v="0"/>
    <b v="0"/>
    <s v="film &amp; video/drama"/>
    <x v="10"/>
    <x v="4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x v="429"/>
    <b v="0"/>
    <n v="0"/>
    <b v="0"/>
    <s v="technology/wearables"/>
    <x v="1"/>
    <x v="4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531"/>
    <b v="0"/>
    <n v="0"/>
    <b v="0"/>
    <s v="music/world music"/>
    <x v="37"/>
    <x v="6"/>
    <x v="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x v="721"/>
    <b v="0"/>
    <n v="0"/>
    <b v="0"/>
    <s v="technology/space exploration"/>
    <x v="4"/>
    <x v="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x v="149"/>
    <b v="0"/>
    <n v="0"/>
    <b v="0"/>
    <s v="technology/web"/>
    <x v="26"/>
    <x v="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839"/>
    <b v="0"/>
    <n v="0"/>
    <b v="0"/>
    <s v="theater/musical"/>
    <x v="19"/>
    <x v="1"/>
    <x v="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142"/>
    <b v="0"/>
    <n v="0"/>
    <b v="0"/>
    <s v="film &amp; video/drama"/>
    <x v="10"/>
    <x v="1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657"/>
    <b v="0"/>
    <n v="0"/>
    <b v="0"/>
    <s v="music/faith"/>
    <x v="14"/>
    <x v="5"/>
    <x v="7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532"/>
    <b v="0"/>
    <n v="0"/>
    <b v="0"/>
    <s v="games/mobile games"/>
    <x v="28"/>
    <x v="2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34"/>
    <b v="0"/>
    <n v="0"/>
    <b v="0"/>
    <s v="film &amp; video/science fiction"/>
    <x v="21"/>
    <x v="4"/>
    <x v="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x v="153"/>
    <b v="0"/>
    <n v="0"/>
    <b v="0"/>
    <s v="publishing/translations"/>
    <x v="31"/>
    <x v="4"/>
    <x v="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213"/>
    <b v="0"/>
    <n v="0"/>
    <b v="0"/>
    <s v="photography/people"/>
    <x v="36"/>
    <x v="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x v="1058"/>
    <b v="0"/>
    <n v="0"/>
    <b v="0"/>
    <s v="food/restaurants"/>
    <x v="40"/>
    <x v="1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44"/>
    <b v="0"/>
    <n v="0"/>
    <b v="0"/>
    <s v="technology/web"/>
    <x v="26"/>
    <x v="4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359"/>
    <b v="0"/>
    <n v="0"/>
    <b v="0"/>
    <s v="film &amp; video/drama"/>
    <x v="10"/>
    <x v="4"/>
    <x v="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738"/>
    <b v="0"/>
    <n v="0"/>
    <b v="0"/>
    <s v="theater/plays"/>
    <x v="11"/>
    <x v="4"/>
    <x v="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169"/>
    <b v="0"/>
    <n v="0"/>
    <b v="0"/>
    <s v="theater/musical"/>
    <x v="19"/>
    <x v="4"/>
    <x v="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60"/>
    <b v="0"/>
    <n v="0"/>
    <b v="0"/>
    <s v="photography/people"/>
    <x v="36"/>
    <x v="2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x v="296"/>
    <b v="0"/>
    <n v="0"/>
    <b v="0"/>
    <s v="publishing/translations"/>
    <x v="31"/>
    <x v="4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657"/>
    <b v="0"/>
    <n v="0"/>
    <b v="0"/>
    <s v="music/faith"/>
    <x v="14"/>
    <x v="5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1078"/>
    <b v="0"/>
    <n v="0"/>
    <b v="0"/>
    <s v="technology/web"/>
    <x v="26"/>
    <x v="2"/>
    <x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56"/>
    <b v="0"/>
    <n v="0"/>
    <b v="0"/>
    <s v="technology/web"/>
    <x v="26"/>
    <x v="4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1533"/>
    <b v="0"/>
    <n v="0"/>
    <b v="0"/>
    <s v="film &amp; video/animation"/>
    <x v="23"/>
    <x v="6"/>
    <x v="5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17"/>
    <b v="0"/>
    <n v="0"/>
    <b v="0"/>
    <s v="technology/web"/>
    <x v="26"/>
    <x v="4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762"/>
    <b v="0"/>
    <n v="0"/>
    <b v="0"/>
    <s v="technology/web"/>
    <x v="26"/>
    <x v="5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x v="50"/>
    <b v="0"/>
    <n v="0"/>
    <b v="0"/>
    <s v="technology/wearables"/>
    <x v="1"/>
    <x v="1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1399"/>
    <b v="0"/>
    <n v="0"/>
    <b v="0"/>
    <s v="music/jazz"/>
    <x v="33"/>
    <x v="2"/>
    <x v="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437"/>
    <b v="0"/>
    <n v="0"/>
    <b v="0"/>
    <s v="food/restaurants"/>
    <x v="40"/>
    <x v="1"/>
    <x v="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142"/>
    <b v="0"/>
    <n v="0"/>
    <b v="0"/>
    <s v="food/restaurants"/>
    <x v="40"/>
    <x v="1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x v="1534"/>
    <b v="0"/>
    <n v="0"/>
    <b v="0"/>
    <s v="food/food trucks"/>
    <x v="29"/>
    <x v="4"/>
    <x v="4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x v="108"/>
    <b v="0"/>
    <n v="0"/>
    <b v="0"/>
    <s v="publishing/children's books"/>
    <x v="39"/>
    <x v="5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852"/>
    <b v="0"/>
    <n v="0"/>
    <b v="0"/>
    <s v="theater/spaces"/>
    <x v="9"/>
    <x v="4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262"/>
    <b v="0"/>
    <n v="0"/>
    <b v="0"/>
    <s v="theater/musical"/>
    <x v="19"/>
    <x v="4"/>
    <x v="6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983"/>
    <b v="0"/>
    <n v="0"/>
    <b v="0"/>
    <s v="film &amp; video/drama"/>
    <x v="10"/>
    <x v="4"/>
    <x v="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1535"/>
    <b v="0"/>
    <n v="0"/>
    <b v="0"/>
    <s v="food/food trucks"/>
    <x v="29"/>
    <x v="2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x v="1234"/>
    <b v="0"/>
    <n v="0"/>
    <b v="0"/>
    <s v="technology/web"/>
    <x v="26"/>
    <x v="4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926"/>
    <b v="0"/>
    <n v="0"/>
    <b v="0"/>
    <s v="theater/spaces"/>
    <x v="9"/>
    <x v="1"/>
    <x v="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x v="1398"/>
    <b v="0"/>
    <n v="0"/>
    <b v="0"/>
    <s v="technology/web"/>
    <x v="26"/>
    <x v="4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118"/>
    <b v="0"/>
    <n v="0"/>
    <b v="0"/>
    <s v="theater/spaces"/>
    <x v="9"/>
    <x v="2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772"/>
    <b v="0"/>
    <n v="0"/>
    <b v="0"/>
    <s v="theater/plays"/>
    <x v="11"/>
    <x v="1"/>
    <x v="6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536"/>
    <b v="0"/>
    <n v="0"/>
    <b v="0"/>
    <s v="film &amp; video/science fiction"/>
    <x v="21"/>
    <x v="1"/>
    <x v="5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959"/>
    <b v="0"/>
    <n v="0"/>
    <b v="0"/>
    <s v="technology/web"/>
    <x v="26"/>
    <x v="4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x v="548"/>
    <b v="0"/>
    <n v="0"/>
    <b v="0"/>
    <s v="film &amp; video/science fiction"/>
    <x v="21"/>
    <x v="4"/>
    <x v="5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x v="1536"/>
    <b v="0"/>
    <n v="0"/>
    <b v="0"/>
    <s v="film &amp; video/drama"/>
    <x v="10"/>
    <x v="2"/>
    <x v="5"/>
  </r>
  <r>
    <n v="221"/>
    <s v="Archetypes"/>
    <s v="Film about Schizophrenia with Surreal Twists!"/>
    <n v="50000"/>
    <n v="0"/>
    <x v="2"/>
    <x v="0"/>
    <s v="USD"/>
    <n v="1427569564"/>
    <n v="1422389164"/>
    <x v="1055"/>
    <b v="0"/>
    <n v="0"/>
    <b v="0"/>
    <s v="film &amp; video/drama"/>
    <x v="10"/>
    <x v="4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x v="90"/>
    <b v="0"/>
    <n v="0"/>
    <b v="0"/>
    <s v="film &amp; video/animation"/>
    <x v="23"/>
    <x v="1"/>
    <x v="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x v="102"/>
    <b v="0"/>
    <n v="0"/>
    <b v="0"/>
    <s v="technology/web"/>
    <x v="26"/>
    <x v="1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537"/>
    <b v="0"/>
    <n v="0"/>
    <b v="0"/>
    <s v="music/world music"/>
    <x v="37"/>
    <x v="4"/>
    <x v="7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601"/>
    <b v="0"/>
    <n v="0"/>
    <b v="0"/>
    <s v="publishing/translations"/>
    <x v="31"/>
    <x v="4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x v="1430"/>
    <b v="0"/>
    <n v="0"/>
    <b v="0"/>
    <s v="technology/web"/>
    <x v="26"/>
    <x v="1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x v="689"/>
    <b v="0"/>
    <n v="0"/>
    <b v="0"/>
    <s v="technology/web"/>
    <x v="26"/>
    <x v="1"/>
    <x v="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504"/>
    <b v="0"/>
    <n v="0"/>
    <b v="0"/>
    <s v="theater/plays"/>
    <x v="11"/>
    <x v="4"/>
    <x v="6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543"/>
    <b v="0"/>
    <n v="0"/>
    <b v="0"/>
    <s v="theater/spaces"/>
    <x v="9"/>
    <x v="4"/>
    <x v="6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586"/>
    <b v="0"/>
    <n v="0"/>
    <b v="0"/>
    <s v="theater/spaces"/>
    <x v="9"/>
    <x v="1"/>
    <x v="6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x v="816"/>
    <b v="0"/>
    <n v="0"/>
    <b v="0"/>
    <s v="technology/web"/>
    <x v="26"/>
    <x v="4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x v="1170"/>
    <b v="0"/>
    <n v="0"/>
    <b v="0"/>
    <s v="food/restaurants"/>
    <x v="40"/>
    <x v="4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983"/>
    <b v="0"/>
    <n v="0"/>
    <b v="0"/>
    <s v="journalism/audio"/>
    <x v="30"/>
    <x v="4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x v="199"/>
    <b v="0"/>
    <n v="0"/>
    <b v="0"/>
    <s v="games/mobile games"/>
    <x v="28"/>
    <x v="4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231"/>
    <b v="0"/>
    <n v="0"/>
    <b v="0"/>
    <s v="publishing/translations"/>
    <x v="31"/>
    <x v="4"/>
    <x v="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x v="1032"/>
    <b v="0"/>
    <n v="0"/>
    <b v="0"/>
    <s v="food/food trucks"/>
    <x v="29"/>
    <x v="2"/>
    <x v="4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x v="979"/>
    <b v="0"/>
    <n v="0"/>
    <b v="0"/>
    <s v="publishing/translations"/>
    <x v="31"/>
    <x v="4"/>
    <x v="1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160"/>
    <b v="0"/>
    <n v="0"/>
    <b v="0"/>
    <s v="food/restaurants"/>
    <x v="40"/>
    <x v="2"/>
    <x v="4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32"/>
    <b v="0"/>
    <n v="0"/>
    <b v="0"/>
    <s v="food/food trucks"/>
    <x v="29"/>
    <x v="2"/>
    <x v="4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1538"/>
    <b v="0"/>
    <n v="0"/>
    <b v="0"/>
    <s v="technology/web"/>
    <x v="26"/>
    <x v="1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381"/>
    <b v="0"/>
    <n v="0"/>
    <b v="0"/>
    <s v="film &amp; video/animation"/>
    <x v="23"/>
    <x v="4"/>
    <x v="5"/>
  </r>
  <r>
    <n v="1569"/>
    <s v="to be removed (Canceled)"/>
    <s v="to be removed"/>
    <n v="30000"/>
    <n v="0"/>
    <x v="1"/>
    <x v="0"/>
    <s v="USD"/>
    <n v="1369498714"/>
    <n v="1366906714"/>
    <x v="9"/>
    <b v="0"/>
    <n v="0"/>
    <b v="0"/>
    <s v="publishing/art books"/>
    <x v="32"/>
    <x v="0"/>
    <x v="1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1103"/>
    <b v="0"/>
    <n v="0"/>
    <b v="0"/>
    <s v="technology/web"/>
    <x v="26"/>
    <x v="4"/>
    <x v="0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x v="914"/>
    <b v="0"/>
    <n v="0"/>
    <b v="0"/>
    <s v="technology/web"/>
    <x v="26"/>
    <x v="2"/>
    <x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1285"/>
    <b v="0"/>
    <n v="0"/>
    <b v="0"/>
    <s v="food/food trucks"/>
    <x v="29"/>
    <x v="4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1100"/>
    <b v="0"/>
    <n v="0"/>
    <b v="0"/>
    <s v="food/food trucks"/>
    <x v="29"/>
    <x v="2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1188"/>
    <b v="0"/>
    <n v="0"/>
    <b v="0"/>
    <s v="theater/plays"/>
    <x v="11"/>
    <x v="2"/>
    <x v="6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x v="1345"/>
    <b v="0"/>
    <n v="0"/>
    <b v="0"/>
    <s v="theater/musical"/>
    <x v="19"/>
    <x v="1"/>
    <x v="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x v="1271"/>
    <b v="0"/>
    <n v="0"/>
    <b v="0"/>
    <s v="theater/musical"/>
    <x v="19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x v="571"/>
    <b v="0"/>
    <n v="0"/>
    <b v="0"/>
    <s v="theater/plays"/>
    <x v="11"/>
    <x v="2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1488"/>
    <b v="0"/>
    <n v="0"/>
    <b v="0"/>
    <s v="film &amp; video/drama"/>
    <x v="10"/>
    <x v="4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15"/>
    <b v="0"/>
    <n v="0"/>
    <b v="0"/>
    <s v="technology/web"/>
    <x v="26"/>
    <x v="4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1310"/>
    <b v="0"/>
    <n v="0"/>
    <b v="0"/>
    <s v="film &amp; video/drama"/>
    <x v="10"/>
    <x v="1"/>
    <x v="5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942"/>
    <b v="0"/>
    <n v="0"/>
    <b v="0"/>
    <s v="film &amp; video/drama"/>
    <x v="10"/>
    <x v="4"/>
    <x v="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942"/>
    <b v="0"/>
    <n v="0"/>
    <b v="0"/>
    <s v="technology/web"/>
    <x v="26"/>
    <x v="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x v="1186"/>
    <b v="0"/>
    <n v="0"/>
    <b v="0"/>
    <s v="technology/web"/>
    <x v="26"/>
    <x v="5"/>
    <x v="0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539"/>
    <b v="0"/>
    <n v="0"/>
    <b v="0"/>
    <s v="games/video games"/>
    <x v="18"/>
    <x v="6"/>
    <x v="3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x v="417"/>
    <b v="0"/>
    <n v="0"/>
    <b v="0"/>
    <s v="food/food trucks"/>
    <x v="29"/>
    <x v="2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415"/>
    <b v="0"/>
    <n v="0"/>
    <b v="0"/>
    <s v="food/food trucks"/>
    <x v="29"/>
    <x v="4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540"/>
    <b v="0"/>
    <n v="0"/>
    <b v="0"/>
    <s v="music/world music"/>
    <x v="37"/>
    <x v="3"/>
    <x v="7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x v="557"/>
    <b v="0"/>
    <n v="0"/>
    <b v="0"/>
    <s v="publishing/translations"/>
    <x v="31"/>
    <x v="5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69"/>
    <b v="0"/>
    <n v="0"/>
    <b v="0"/>
    <s v="technology/web"/>
    <x v="26"/>
    <x v="1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143"/>
    <b v="0"/>
    <n v="0"/>
    <b v="0"/>
    <s v="theater/spaces"/>
    <x v="9"/>
    <x v="2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762"/>
    <b v="0"/>
    <n v="0"/>
    <b v="0"/>
    <s v="theater/plays"/>
    <x v="11"/>
    <x v="5"/>
    <x v="6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1473"/>
    <b v="0"/>
    <n v="0"/>
    <b v="0"/>
    <s v="theater/musical"/>
    <x v="19"/>
    <x v="4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x v="889"/>
    <b v="0"/>
    <n v="0"/>
    <b v="0"/>
    <s v="theater/plays"/>
    <x v="11"/>
    <x v="2"/>
    <x v="6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1527"/>
    <b v="0"/>
    <n v="0"/>
    <b v="0"/>
    <s v="food/restaurants"/>
    <x v="40"/>
    <x v="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893"/>
    <b v="0"/>
    <n v="0"/>
    <b v="0"/>
    <s v="film &amp; video/science fiction"/>
    <x v="21"/>
    <x v="2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1386"/>
    <b v="0"/>
    <n v="0"/>
    <b v="0"/>
    <s v="film &amp; video/animation"/>
    <x v="23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x v="486"/>
    <b v="0"/>
    <n v="0"/>
    <b v="0"/>
    <s v="film &amp; video/animation"/>
    <x v="23"/>
    <x v="2"/>
    <x v="5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x v="780"/>
    <b v="0"/>
    <n v="0"/>
    <b v="0"/>
    <s v="technology/web"/>
    <x v="26"/>
    <x v="4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863"/>
    <b v="0"/>
    <n v="0"/>
    <b v="0"/>
    <s v="music/jazz"/>
    <x v="33"/>
    <x v="3"/>
    <x v="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x v="869"/>
    <b v="0"/>
    <n v="0"/>
    <b v="0"/>
    <s v="photography/nature"/>
    <x v="38"/>
    <x v="4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1488"/>
    <b v="0"/>
    <n v="0"/>
    <b v="0"/>
    <s v="food/food trucks"/>
    <x v="29"/>
    <x v="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6"/>
    <b v="0"/>
    <n v="0"/>
    <b v="0"/>
    <s v="food/restaurants"/>
    <x v="40"/>
    <x v="2"/>
    <x v="4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878"/>
    <b v="0"/>
    <n v="0"/>
    <b v="0"/>
    <s v="food/food trucks"/>
    <x v="29"/>
    <x v="4"/>
    <x v="4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1001"/>
    <b v="0"/>
    <n v="0"/>
    <b v="0"/>
    <s v="theater/plays"/>
    <x v="11"/>
    <x v="4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"/>
    <b v="0"/>
    <n v="0"/>
    <b v="0"/>
    <s v="theater/plays"/>
    <x v="1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4"/>
    <b v="0"/>
    <n v="0"/>
    <b v="0"/>
    <s v="theater/plays"/>
    <x v="11"/>
    <x v="4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1541"/>
    <b v="0"/>
    <n v="0"/>
    <b v="0"/>
    <s v="theater/plays"/>
    <x v="11"/>
    <x v="1"/>
    <x v="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546"/>
    <b v="0"/>
    <n v="0"/>
    <b v="0"/>
    <s v="publishing/children's books"/>
    <x v="39"/>
    <x v="3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398"/>
    <b v="0"/>
    <n v="0"/>
    <b v="0"/>
    <s v="food/food trucks"/>
    <x v="29"/>
    <x v="4"/>
    <x v="4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1119"/>
    <b v="0"/>
    <n v="0"/>
    <b v="0"/>
    <s v="theater/plays"/>
    <x v="11"/>
    <x v="1"/>
    <x v="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1542"/>
    <b v="0"/>
    <n v="0"/>
    <b v="0"/>
    <s v="publishing/fiction"/>
    <x v="35"/>
    <x v="0"/>
    <x v="1"/>
  </r>
  <r>
    <n v="165"/>
    <s v="NET"/>
    <s v="A teacher. A boy. The beach and a heatwave that drove them all insane."/>
    <n v="17000"/>
    <n v="0"/>
    <x v="2"/>
    <x v="1"/>
    <s v="GBP"/>
    <n v="1452613724"/>
    <n v="1450021724"/>
    <x v="1543"/>
    <b v="0"/>
    <n v="0"/>
    <b v="0"/>
    <s v="film &amp; video/drama"/>
    <x v="10"/>
    <x v="4"/>
    <x v="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1544"/>
    <b v="0"/>
    <n v="0"/>
    <b v="0"/>
    <s v="music/jazz"/>
    <x v="33"/>
    <x v="2"/>
    <x v="7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409"/>
    <b v="0"/>
    <n v="0"/>
    <b v="0"/>
    <s v="photography/places"/>
    <x v="34"/>
    <x v="1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36"/>
    <b v="0"/>
    <n v="0"/>
    <b v="0"/>
    <s v="photography/photobooks"/>
    <x v="3"/>
    <x v="4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824"/>
    <b v="0"/>
    <n v="0"/>
    <b v="0"/>
    <s v="games/video games"/>
    <x v="18"/>
    <x v="2"/>
    <x v="3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1428"/>
    <b v="0"/>
    <n v="0"/>
    <b v="0"/>
    <s v="food/food trucks"/>
    <x v="29"/>
    <x v="4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x v="1415"/>
    <b v="0"/>
    <n v="0"/>
    <b v="0"/>
    <s v="food/food trucks"/>
    <x v="29"/>
    <x v="4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946"/>
    <b v="0"/>
    <n v="0"/>
    <b v="0"/>
    <s v="food/food trucks"/>
    <x v="29"/>
    <x v="2"/>
    <x v="4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716"/>
    <b v="0"/>
    <n v="0"/>
    <b v="0"/>
    <s v="food/food trucks"/>
    <x v="29"/>
    <x v="4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1186"/>
    <b v="0"/>
    <n v="0"/>
    <b v="0"/>
    <s v="theater/spaces"/>
    <x v="9"/>
    <x v="5"/>
    <x v="6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1545"/>
    <b v="0"/>
    <n v="0"/>
    <b v="0"/>
    <s v="theater/musical"/>
    <x v="19"/>
    <x v="1"/>
    <x v="6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1497"/>
    <b v="0"/>
    <n v="0"/>
    <b v="0"/>
    <s v="theater/musical"/>
    <x v="19"/>
    <x v="4"/>
    <x v="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1436"/>
    <b v="0"/>
    <n v="0"/>
    <b v="0"/>
    <s v="theater/musical"/>
    <x v="19"/>
    <x v="2"/>
    <x v="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1407"/>
    <b v="0"/>
    <n v="0"/>
    <b v="0"/>
    <s v="theater/musical"/>
    <x v="19"/>
    <x v="2"/>
    <x v="6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414"/>
    <b v="0"/>
    <n v="0"/>
    <b v="0"/>
    <s v="film &amp; video/animation"/>
    <x v="23"/>
    <x v="1"/>
    <x v="5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546"/>
    <b v="0"/>
    <n v="0"/>
    <b v="0"/>
    <s v="publishing/translations"/>
    <x v="31"/>
    <x v="2"/>
    <x v="1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913"/>
    <b v="0"/>
    <n v="0"/>
    <b v="0"/>
    <s v="technology/web"/>
    <x v="26"/>
    <x v="4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385"/>
    <b v="0"/>
    <n v="0"/>
    <b v="0"/>
    <s v="publishing/translations"/>
    <x v="31"/>
    <x v="4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x v="845"/>
    <b v="0"/>
    <n v="0"/>
    <b v="0"/>
    <s v="publishing/translations"/>
    <x v="31"/>
    <x v="1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x v="302"/>
    <b v="0"/>
    <n v="0"/>
    <b v="0"/>
    <s v="technology/web"/>
    <x v="26"/>
    <x v="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431"/>
    <b v="0"/>
    <n v="0"/>
    <b v="0"/>
    <s v="film &amp; video/drama"/>
    <x v="10"/>
    <x v="1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1"/>
    <b v="0"/>
    <n v="0"/>
    <b v="0"/>
    <s v="film &amp; video/animation"/>
    <x v="23"/>
    <x v="1"/>
    <x v="5"/>
  </r>
  <r>
    <n v="1049"/>
    <s v="J1 (Canceled)"/>
    <s v="------"/>
    <n v="12000"/>
    <n v="0"/>
    <x v="1"/>
    <x v="0"/>
    <s v="USD"/>
    <n v="1455272445"/>
    <n v="1452680445"/>
    <x v="355"/>
    <b v="0"/>
    <n v="0"/>
    <b v="0"/>
    <s v="journalism/audio"/>
    <x v="30"/>
    <x v="1"/>
    <x v="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862"/>
    <b v="0"/>
    <n v="0"/>
    <b v="0"/>
    <s v="theater/musical"/>
    <x v="19"/>
    <x v="4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x v="1058"/>
    <b v="0"/>
    <n v="0"/>
    <b v="0"/>
    <s v="technology/wearables"/>
    <x v="1"/>
    <x v="1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919"/>
    <b v="0"/>
    <n v="0"/>
    <b v="0"/>
    <s v="film &amp; video/drama"/>
    <x v="10"/>
    <x v="1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1488"/>
    <b v="0"/>
    <n v="0"/>
    <b v="0"/>
    <s v="film &amp; video/drama"/>
    <x v="10"/>
    <x v="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507"/>
    <b v="0"/>
    <n v="0"/>
    <b v="0"/>
    <s v="film &amp; video/animation"/>
    <x v="23"/>
    <x v="4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1206"/>
    <b v="0"/>
    <n v="0"/>
    <b v="0"/>
    <s v="film &amp; video/animation"/>
    <x v="23"/>
    <x v="4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1098"/>
    <b v="0"/>
    <n v="0"/>
    <b v="0"/>
    <s v="film &amp; video/animation"/>
    <x v="23"/>
    <x v="6"/>
    <x v="5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116"/>
    <b v="0"/>
    <n v="0"/>
    <b v="0"/>
    <s v="technology/web"/>
    <x v="26"/>
    <x v="2"/>
    <x v="0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x v="901"/>
    <b v="0"/>
    <n v="0"/>
    <b v="0"/>
    <s v="technology/web"/>
    <x v="26"/>
    <x v="1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757"/>
    <b v="0"/>
    <n v="0"/>
    <b v="0"/>
    <s v="technology/web"/>
    <x v="26"/>
    <x v="1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781"/>
    <b v="0"/>
    <n v="0"/>
    <b v="0"/>
    <s v="journalism/audio"/>
    <x v="30"/>
    <x v="4"/>
    <x v="8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213"/>
    <b v="0"/>
    <n v="0"/>
    <b v="0"/>
    <s v="journalism/audio"/>
    <x v="30"/>
    <x v="1"/>
    <x v="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723"/>
    <b v="0"/>
    <n v="0"/>
    <b v="0"/>
    <s v="games/video games"/>
    <x v="18"/>
    <x v="2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393"/>
    <b v="0"/>
    <n v="0"/>
    <b v="0"/>
    <s v="food/food trucks"/>
    <x v="29"/>
    <x v="1"/>
    <x v="4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182"/>
    <b v="0"/>
    <n v="0"/>
    <b v="0"/>
    <s v="publishing/translations"/>
    <x v="31"/>
    <x v="4"/>
    <x v="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547"/>
    <b v="0"/>
    <n v="0"/>
    <b v="0"/>
    <s v="publishing/fiction"/>
    <x v="35"/>
    <x v="1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548"/>
    <b v="0"/>
    <n v="0"/>
    <b v="0"/>
    <s v="music/faith"/>
    <x v="14"/>
    <x v="1"/>
    <x v="7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308"/>
    <b v="0"/>
    <n v="0"/>
    <b v="0"/>
    <s v="music/faith"/>
    <x v="14"/>
    <x v="1"/>
    <x v="7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152"/>
    <b v="0"/>
    <n v="0"/>
    <b v="0"/>
    <s v="games/mobile games"/>
    <x v="28"/>
    <x v="1"/>
    <x v="3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x v="459"/>
    <b v="0"/>
    <n v="0"/>
    <b v="0"/>
    <s v="technology/web"/>
    <x v="26"/>
    <x v="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1133"/>
    <b v="0"/>
    <n v="0"/>
    <b v="0"/>
    <s v="technology/web"/>
    <x v="26"/>
    <x v="1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1485"/>
    <b v="0"/>
    <n v="0"/>
    <b v="0"/>
    <s v="food/food trucks"/>
    <x v="29"/>
    <x v="1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422"/>
    <b v="0"/>
    <n v="0"/>
    <b v="0"/>
    <s v="food/food trucks"/>
    <x v="29"/>
    <x v="4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1335"/>
    <b v="0"/>
    <n v="0"/>
    <b v="0"/>
    <s v="food/restaurants"/>
    <x v="40"/>
    <x v="1"/>
    <x v="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690"/>
    <b v="0"/>
    <n v="0"/>
    <b v="0"/>
    <s v="food/food trucks"/>
    <x v="29"/>
    <x v="1"/>
    <x v="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741"/>
    <b v="0"/>
    <n v="0"/>
    <b v="0"/>
    <s v="food/food trucks"/>
    <x v="29"/>
    <x v="4"/>
    <x v="4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1204"/>
    <b v="0"/>
    <n v="0"/>
    <b v="0"/>
    <s v="food/food trucks"/>
    <x v="29"/>
    <x v="4"/>
    <x v="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357"/>
    <b v="0"/>
    <n v="0"/>
    <b v="0"/>
    <s v="food/food trucks"/>
    <x v="29"/>
    <x v="4"/>
    <x v="4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157"/>
    <b v="0"/>
    <n v="0"/>
    <b v="0"/>
    <s v="publishing/children's books"/>
    <x v="39"/>
    <x v="2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757"/>
    <b v="0"/>
    <n v="0"/>
    <b v="0"/>
    <s v="theater/plays"/>
    <x v="11"/>
    <x v="1"/>
    <x v="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1335"/>
    <b v="0"/>
    <n v="0"/>
    <b v="0"/>
    <s v="theater/spaces"/>
    <x v="9"/>
    <x v="1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507"/>
    <b v="0"/>
    <n v="0"/>
    <b v="0"/>
    <s v="theater/musical"/>
    <x v="19"/>
    <x v="4"/>
    <x v="6"/>
  </r>
  <r>
    <n v="3886"/>
    <s v="a (Canceled)"/>
    <n v="1"/>
    <n v="10000"/>
    <n v="0"/>
    <x v="1"/>
    <x v="8"/>
    <s v="AUD"/>
    <n v="1418275702"/>
    <n v="1415683702"/>
    <x v="914"/>
    <b v="0"/>
    <n v="0"/>
    <b v="0"/>
    <s v="theater/musical"/>
    <x v="19"/>
    <x v="2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x v="586"/>
    <b v="0"/>
    <n v="0"/>
    <b v="0"/>
    <s v="theater/plays"/>
    <x v="11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x v="418"/>
    <b v="0"/>
    <n v="0"/>
    <b v="0"/>
    <s v="theater/plays"/>
    <x v="11"/>
    <x v="4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956"/>
    <b v="0"/>
    <n v="0"/>
    <b v="0"/>
    <s v="theater/plays"/>
    <x v="11"/>
    <x v="4"/>
    <x v="6"/>
  </r>
  <r>
    <n v="4087"/>
    <s v="Stage Production &quot;The Nail Shop&quot;"/>
    <s v="Comedy Stage Play"/>
    <n v="9600"/>
    <n v="0"/>
    <x v="2"/>
    <x v="0"/>
    <s v="USD"/>
    <n v="1468777786"/>
    <n v="1466185786"/>
    <x v="897"/>
    <b v="0"/>
    <n v="0"/>
    <b v="0"/>
    <s v="theater/plays"/>
    <x v="11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x v="177"/>
    <b v="0"/>
    <n v="0"/>
    <b v="0"/>
    <s v="theater/plays"/>
    <x v="11"/>
    <x v="2"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385"/>
    <b v="0"/>
    <n v="0"/>
    <b v="0"/>
    <s v="food/food trucks"/>
    <x v="29"/>
    <x v="4"/>
    <x v="4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452"/>
    <b v="0"/>
    <n v="0"/>
    <b v="0"/>
    <s v="technology/web"/>
    <x v="26"/>
    <x v="4"/>
    <x v="0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316"/>
    <b v="0"/>
    <n v="0"/>
    <b v="0"/>
    <s v="food/food trucks"/>
    <x v="29"/>
    <x v="2"/>
    <x v="4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1023"/>
    <b v="0"/>
    <n v="0"/>
    <b v="0"/>
    <s v="theater/spaces"/>
    <x v="9"/>
    <x v="4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1003"/>
    <b v="0"/>
    <n v="0"/>
    <b v="0"/>
    <s v="theater/plays"/>
    <x v="11"/>
    <x v="1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913"/>
    <b v="0"/>
    <n v="0"/>
    <b v="0"/>
    <s v="publishing/translations"/>
    <x v="31"/>
    <x v="4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1549"/>
    <b v="0"/>
    <n v="0"/>
    <b v="0"/>
    <s v="theater/plays"/>
    <x v="11"/>
    <x v="1"/>
    <x v="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571"/>
    <b v="0"/>
    <n v="0"/>
    <b v="0"/>
    <s v="photography/photobooks"/>
    <x v="3"/>
    <x v="2"/>
    <x v="2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714"/>
    <b v="0"/>
    <n v="0"/>
    <b v="0"/>
    <s v="film &amp; video/drama"/>
    <x v="10"/>
    <x v="4"/>
    <x v="5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x v="695"/>
    <b v="0"/>
    <n v="0"/>
    <b v="0"/>
    <s v="games/mobile games"/>
    <x v="28"/>
    <x v="2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x v="260"/>
    <b v="0"/>
    <n v="0"/>
    <b v="0"/>
    <s v="food/food trucks"/>
    <x v="29"/>
    <x v="1"/>
    <x v="4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1055"/>
    <b v="0"/>
    <n v="0"/>
    <b v="0"/>
    <s v="food/food trucks"/>
    <x v="29"/>
    <x v="4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571"/>
    <b v="0"/>
    <n v="0"/>
    <b v="0"/>
    <s v="food/food trucks"/>
    <x v="29"/>
    <x v="2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1550"/>
    <b v="0"/>
    <n v="0"/>
    <b v="0"/>
    <s v="publishing/children's books"/>
    <x v="39"/>
    <x v="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708"/>
    <b v="0"/>
    <n v="0"/>
    <b v="0"/>
    <s v="theater/plays"/>
    <x v="11"/>
    <x v="4"/>
    <x v="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167"/>
    <b v="0"/>
    <n v="0"/>
    <b v="0"/>
    <s v="theater/musical"/>
    <x v="19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698"/>
    <b v="0"/>
    <n v="0"/>
    <b v="0"/>
    <s v="theater/plays"/>
    <x v="11"/>
    <x v="4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1551"/>
    <b v="0"/>
    <n v="0"/>
    <b v="0"/>
    <s v="film &amp; video/animation"/>
    <x v="23"/>
    <x v="3"/>
    <x v="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269"/>
    <b v="0"/>
    <n v="0"/>
    <b v="0"/>
    <s v="technology/web"/>
    <x v="26"/>
    <x v="1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194"/>
    <b v="0"/>
    <n v="0"/>
    <b v="0"/>
    <s v="technology/web"/>
    <x v="26"/>
    <x v="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1269"/>
    <b v="0"/>
    <n v="0"/>
    <b v="0"/>
    <s v="film &amp; video/animation"/>
    <x v="23"/>
    <x v="4"/>
    <x v="5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261"/>
    <b v="0"/>
    <n v="0"/>
    <b v="0"/>
    <s v="film &amp; video/science fiction"/>
    <x v="21"/>
    <x v="2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x v="1120"/>
    <b v="0"/>
    <n v="0"/>
    <b v="0"/>
    <s v="film &amp; video/animation"/>
    <x v="23"/>
    <x v="1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738"/>
    <b v="0"/>
    <n v="0"/>
    <b v="0"/>
    <s v="film &amp; video/animation"/>
    <x v="23"/>
    <x v="4"/>
    <x v="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1552"/>
    <b v="0"/>
    <n v="0"/>
    <b v="0"/>
    <s v="music/jazz"/>
    <x v="33"/>
    <x v="7"/>
    <x v="7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011"/>
    <b v="0"/>
    <n v="0"/>
    <b v="0"/>
    <s v="music/faith"/>
    <x v="14"/>
    <x v="1"/>
    <x v="7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983"/>
    <b v="0"/>
    <n v="0"/>
    <b v="0"/>
    <s v="food/restaurants"/>
    <x v="40"/>
    <x v="4"/>
    <x v="4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1443"/>
    <b v="0"/>
    <n v="0"/>
    <b v="0"/>
    <s v="theater/plays"/>
    <x v="11"/>
    <x v="1"/>
    <x v="6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716"/>
    <b v="0"/>
    <n v="0"/>
    <b v="0"/>
    <s v="food/food trucks"/>
    <x v="29"/>
    <x v="4"/>
    <x v="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1473"/>
    <b v="0"/>
    <n v="0"/>
    <b v="0"/>
    <s v="film &amp; video/animation"/>
    <x v="23"/>
    <x v="4"/>
    <x v="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1553"/>
    <b v="0"/>
    <n v="0"/>
    <b v="0"/>
    <s v="music/jazz"/>
    <x v="33"/>
    <x v="7"/>
    <x v="7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370"/>
    <b v="0"/>
    <n v="0"/>
    <b v="0"/>
    <s v="food/food trucks"/>
    <x v="29"/>
    <x v="4"/>
    <x v="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554"/>
    <b v="0"/>
    <n v="0"/>
    <b v="0"/>
    <s v="photography/people"/>
    <x v="36"/>
    <x v="2"/>
    <x v="2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x v="76"/>
    <b v="0"/>
    <n v="0"/>
    <b v="0"/>
    <s v="film &amp; video/drama"/>
    <x v="10"/>
    <x v="4"/>
    <x v="5"/>
  </r>
  <r>
    <n v="202"/>
    <s v="Modern Gangsters"/>
    <s v="new web series created by jonney terry"/>
    <n v="6000"/>
    <n v="0"/>
    <x v="2"/>
    <x v="0"/>
    <s v="USD"/>
    <n v="1444337940"/>
    <n v="1441750564"/>
    <x v="487"/>
    <b v="0"/>
    <n v="0"/>
    <b v="0"/>
    <s v="film &amp; video/drama"/>
    <x v="10"/>
    <x v="4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812"/>
    <b v="0"/>
    <n v="0"/>
    <b v="0"/>
    <s v="film &amp; video/animation"/>
    <x v="23"/>
    <x v="2"/>
    <x v="5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837"/>
    <b v="0"/>
    <n v="0"/>
    <b v="0"/>
    <s v="food/food trucks"/>
    <x v="29"/>
    <x v="2"/>
    <x v="4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23"/>
    <b v="0"/>
    <n v="0"/>
    <b v="0"/>
    <s v="publishing/translations"/>
    <x v="31"/>
    <x v="4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10"/>
    <b v="0"/>
    <n v="0"/>
    <b v="0"/>
    <s v="photography/nature"/>
    <x v="38"/>
    <x v="4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502"/>
    <b v="0"/>
    <n v="0"/>
    <b v="0"/>
    <s v="music/faith"/>
    <x v="14"/>
    <x v="5"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733"/>
    <b v="0"/>
    <n v="0"/>
    <b v="0"/>
    <s v="food/food trucks"/>
    <x v="29"/>
    <x v="4"/>
    <x v="4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704"/>
    <b v="0"/>
    <n v="0"/>
    <b v="0"/>
    <s v="theater/plays"/>
    <x v="11"/>
    <x v="4"/>
    <x v="6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826"/>
    <b v="0"/>
    <n v="0"/>
    <b v="0"/>
    <s v="publishing/children's books"/>
    <x v="39"/>
    <x v="1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x v="398"/>
    <b v="0"/>
    <n v="0"/>
    <b v="0"/>
    <s v="film &amp; video/science fiction"/>
    <x v="21"/>
    <x v="1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1555"/>
    <b v="0"/>
    <n v="0"/>
    <b v="0"/>
    <s v="music/jazz"/>
    <x v="33"/>
    <x v="0"/>
    <x v="7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x v="254"/>
    <b v="0"/>
    <n v="0"/>
    <b v="0"/>
    <s v="music/faith"/>
    <x v="14"/>
    <x v="4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837"/>
    <b v="0"/>
    <n v="0"/>
    <b v="0"/>
    <s v="technology/web"/>
    <x v="26"/>
    <x v="2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1556"/>
    <b v="0"/>
    <n v="0"/>
    <b v="0"/>
    <s v="theater/plays"/>
    <x v="11"/>
    <x v="2"/>
    <x v="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487"/>
    <b v="0"/>
    <n v="0"/>
    <b v="0"/>
    <s v="theater/musical"/>
    <x v="19"/>
    <x v="4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742"/>
    <b v="0"/>
    <n v="0"/>
    <b v="0"/>
    <s v="theater/plays"/>
    <x v="11"/>
    <x v="1"/>
    <x v="6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946"/>
    <b v="0"/>
    <n v="0"/>
    <b v="0"/>
    <s v="food/food trucks"/>
    <x v="29"/>
    <x v="2"/>
    <x v="4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235"/>
    <b v="0"/>
    <n v="0"/>
    <b v="0"/>
    <s v="film &amp; video/science fiction"/>
    <x v="21"/>
    <x v="4"/>
    <x v="5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835"/>
    <b v="0"/>
    <n v="0"/>
    <b v="0"/>
    <s v="film &amp; video/science fiction"/>
    <x v="21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738"/>
    <b v="0"/>
    <n v="0"/>
    <b v="0"/>
    <s v="film &amp; video/drama"/>
    <x v="10"/>
    <x v="4"/>
    <x v="5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305"/>
    <b v="0"/>
    <n v="0"/>
    <b v="0"/>
    <s v="film &amp; video/drama"/>
    <x v="10"/>
    <x v="5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1185"/>
    <b v="0"/>
    <n v="0"/>
    <b v="0"/>
    <s v="film &amp; video/animation"/>
    <x v="23"/>
    <x v="8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1557"/>
    <b v="0"/>
    <n v="0"/>
    <b v="0"/>
    <s v="film &amp; video/animation"/>
    <x v="23"/>
    <x v="4"/>
    <x v="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x v="711"/>
    <b v="0"/>
    <n v="0"/>
    <b v="0"/>
    <s v="technology/web"/>
    <x v="26"/>
    <x v="5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708"/>
    <b v="0"/>
    <n v="0"/>
    <b v="0"/>
    <s v="technology/web"/>
    <x v="26"/>
    <x v="4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3"/>
    <b v="0"/>
    <n v="0"/>
    <b v="0"/>
    <s v="technology/web"/>
    <x v="26"/>
    <x v="2"/>
    <x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1132"/>
    <b v="0"/>
    <n v="0"/>
    <b v="0"/>
    <s v="publishing/fiction"/>
    <x v="35"/>
    <x v="4"/>
    <x v="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687"/>
    <b v="0"/>
    <n v="0"/>
    <b v="0"/>
    <s v="music/jazz"/>
    <x v="33"/>
    <x v="4"/>
    <x v="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x v="308"/>
    <b v="0"/>
    <n v="0"/>
    <b v="0"/>
    <s v="technology/wearables"/>
    <x v="1"/>
    <x v="1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982"/>
    <b v="0"/>
    <n v="0"/>
    <b v="0"/>
    <s v="games/mobile games"/>
    <x v="28"/>
    <x v="4"/>
    <x v="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774"/>
    <b v="0"/>
    <n v="0"/>
    <b v="0"/>
    <s v="music/world music"/>
    <x v="37"/>
    <x v="4"/>
    <x v="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136"/>
    <b v="0"/>
    <n v="0"/>
    <b v="0"/>
    <s v="publishing/translations"/>
    <x v="31"/>
    <x v="2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558"/>
    <b v="0"/>
    <n v="0"/>
    <b v="0"/>
    <s v="publishing/fiction"/>
    <x v="35"/>
    <x v="3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395"/>
    <b v="0"/>
    <n v="0"/>
    <b v="0"/>
    <s v="music/faith"/>
    <x v="14"/>
    <x v="4"/>
    <x v="7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274"/>
    <b v="0"/>
    <n v="0"/>
    <b v="0"/>
    <s v="music/faith"/>
    <x v="14"/>
    <x v="4"/>
    <x v="7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677"/>
    <b v="0"/>
    <n v="0"/>
    <b v="0"/>
    <s v="technology/web"/>
    <x v="26"/>
    <x v="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45"/>
    <b v="0"/>
    <n v="0"/>
    <b v="0"/>
    <s v="food/restaurants"/>
    <x v="40"/>
    <x v="2"/>
    <x v="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1559"/>
    <b v="0"/>
    <n v="0"/>
    <b v="0"/>
    <s v="publishing/children's books"/>
    <x v="39"/>
    <x v="0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1083"/>
    <b v="0"/>
    <n v="0"/>
    <b v="0"/>
    <s v="theater/musical"/>
    <x v="19"/>
    <x v="4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256"/>
    <b v="0"/>
    <n v="0"/>
    <b v="0"/>
    <s v="theater/plays"/>
    <x v="11"/>
    <x v="4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57"/>
    <b v="0"/>
    <n v="0"/>
    <b v="0"/>
    <s v="theater/plays"/>
    <x v="11"/>
    <x v="2"/>
    <x v="6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x v="20"/>
    <b v="0"/>
    <n v="0"/>
    <b v="0"/>
    <s v="publishing/translations"/>
    <x v="31"/>
    <x v="4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x v="1272"/>
    <b v="0"/>
    <n v="0"/>
    <b v="0"/>
    <s v="theater/plays"/>
    <x v="11"/>
    <x v="1"/>
    <x v="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886"/>
    <b v="0"/>
    <n v="0"/>
    <b v="0"/>
    <s v="journalism/audio"/>
    <x v="30"/>
    <x v="1"/>
    <x v="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48"/>
    <b v="0"/>
    <n v="0"/>
    <b v="0"/>
    <s v="technology/web"/>
    <x v="26"/>
    <x v="4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381"/>
    <b v="0"/>
    <n v="0"/>
    <b v="0"/>
    <s v="film &amp; video/science fiction"/>
    <x v="21"/>
    <x v="4"/>
    <x v="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x v="1223"/>
    <b v="0"/>
    <n v="0"/>
    <b v="0"/>
    <s v="publishing/fiction"/>
    <x v="35"/>
    <x v="4"/>
    <x v="1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461"/>
    <b v="0"/>
    <n v="0"/>
    <b v="0"/>
    <s v="journalism/audio"/>
    <x v="30"/>
    <x v="1"/>
    <x v="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360"/>
    <b v="0"/>
    <n v="0"/>
    <b v="0"/>
    <s v="games/mobile games"/>
    <x v="28"/>
    <x v="4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93"/>
    <b v="0"/>
    <n v="0"/>
    <b v="0"/>
    <s v="publishing/translations"/>
    <x v="31"/>
    <x v="2"/>
    <x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420"/>
    <b v="0"/>
    <n v="0"/>
    <b v="0"/>
    <s v="publishing/art books"/>
    <x v="32"/>
    <x v="8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001"/>
    <b v="0"/>
    <n v="0"/>
    <b v="0"/>
    <s v="music/faith"/>
    <x v="14"/>
    <x v="4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14"/>
    <b v="0"/>
    <n v="0"/>
    <b v="0"/>
    <s v="technology/web"/>
    <x v="26"/>
    <x v="4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539"/>
    <b v="0"/>
    <n v="0"/>
    <b v="0"/>
    <s v="publishing/children's books"/>
    <x v="39"/>
    <x v="3"/>
    <x v="1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x v="1447"/>
    <b v="0"/>
    <n v="0"/>
    <b v="0"/>
    <s v="theater/musical"/>
    <x v="19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206"/>
    <b v="0"/>
    <n v="0"/>
    <b v="0"/>
    <s v="theater/plays"/>
    <x v="11"/>
    <x v="4"/>
    <x v="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632"/>
    <b v="0"/>
    <n v="0"/>
    <b v="0"/>
    <s v="publishing/fiction"/>
    <x v="35"/>
    <x v="1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560"/>
    <b v="0"/>
    <n v="0"/>
    <b v="0"/>
    <s v="journalism/audio"/>
    <x v="30"/>
    <x v="1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113"/>
    <b v="0"/>
    <n v="0"/>
    <b v="0"/>
    <s v="photography/nature"/>
    <x v="38"/>
    <x v="4"/>
    <x v="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1561"/>
    <b v="0"/>
    <n v="0"/>
    <b v="0"/>
    <s v="music/jazz"/>
    <x v="33"/>
    <x v="7"/>
    <x v="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910"/>
    <b v="0"/>
    <n v="0"/>
    <b v="0"/>
    <s v="publishing/children's books"/>
    <x v="39"/>
    <x v="2"/>
    <x v="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562"/>
    <b v="0"/>
    <n v="0"/>
    <b v="0"/>
    <s v="games/video games"/>
    <x v="18"/>
    <x v="0"/>
    <x v="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70"/>
    <b v="0"/>
    <n v="0"/>
    <b v="0"/>
    <s v="photography/people"/>
    <x v="36"/>
    <x v="1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714"/>
    <b v="0"/>
    <n v="0"/>
    <b v="0"/>
    <s v="film &amp; video/science fiction"/>
    <x v="21"/>
    <x v="4"/>
    <x v="5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x v="1356"/>
    <b v="0"/>
    <n v="0"/>
    <b v="0"/>
    <s v="film &amp; video/drama"/>
    <x v="10"/>
    <x v="1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698"/>
    <b v="0"/>
    <n v="0"/>
    <b v="0"/>
    <s v="film &amp; video/animation"/>
    <x v="23"/>
    <x v="4"/>
    <x v="5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1563"/>
    <b v="0"/>
    <n v="0"/>
    <b v="0"/>
    <s v="music/indie rock"/>
    <x v="12"/>
    <x v="3"/>
    <x v="7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x v="1274"/>
    <b v="0"/>
    <n v="0"/>
    <b v="0"/>
    <s v="journalism/audio"/>
    <x v="30"/>
    <x v="4"/>
    <x v="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564"/>
    <b v="0"/>
    <n v="0"/>
    <b v="0"/>
    <s v="games/mobile games"/>
    <x v="28"/>
    <x v="4"/>
    <x v="3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143"/>
    <b v="0"/>
    <n v="0"/>
    <b v="0"/>
    <s v="music/faith"/>
    <x v="14"/>
    <x v="4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738"/>
    <b v="0"/>
    <n v="0"/>
    <b v="0"/>
    <s v="music/faith"/>
    <x v="14"/>
    <x v="4"/>
    <x v="7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428"/>
    <b v="0"/>
    <n v="0"/>
    <b v="0"/>
    <s v="photography/photobooks"/>
    <x v="3"/>
    <x v="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741"/>
    <b v="0"/>
    <n v="0"/>
    <b v="0"/>
    <s v="technology/web"/>
    <x v="26"/>
    <x v="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370"/>
    <b v="0"/>
    <n v="0"/>
    <b v="0"/>
    <s v="food/food trucks"/>
    <x v="29"/>
    <x v="2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x v="350"/>
    <b v="0"/>
    <n v="0"/>
    <b v="0"/>
    <s v="food/food trucks"/>
    <x v="29"/>
    <x v="1"/>
    <x v="4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153"/>
    <b v="0"/>
    <n v="0"/>
    <b v="0"/>
    <s v="theater/plays"/>
    <x v="11"/>
    <x v="4"/>
    <x v="6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1285"/>
    <b v="0"/>
    <n v="0"/>
    <b v="0"/>
    <s v="theater/spaces"/>
    <x v="9"/>
    <x v="4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114"/>
    <b v="0"/>
    <n v="0"/>
    <b v="0"/>
    <s v="theater/musical"/>
    <x v="19"/>
    <x v="2"/>
    <x v="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453"/>
    <b v="0"/>
    <n v="0"/>
    <b v="0"/>
    <s v="theater/musical"/>
    <x v="19"/>
    <x v="4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245"/>
    <b v="0"/>
    <n v="0"/>
    <b v="0"/>
    <s v="theater/plays"/>
    <x v="11"/>
    <x v="2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792"/>
    <b v="0"/>
    <n v="0"/>
    <b v="0"/>
    <s v="theater/plays"/>
    <x v="11"/>
    <x v="4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1442"/>
    <b v="0"/>
    <n v="0"/>
    <b v="0"/>
    <s v="theater/plays"/>
    <x v="11"/>
    <x v="4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1169"/>
    <b v="0"/>
    <n v="0"/>
    <b v="0"/>
    <s v="theater/plays"/>
    <x v="11"/>
    <x v="1"/>
    <x v="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1565"/>
    <b v="0"/>
    <n v="0"/>
    <b v="0"/>
    <s v="music/jazz"/>
    <x v="33"/>
    <x v="6"/>
    <x v="7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391"/>
    <b v="0"/>
    <n v="0"/>
    <b v="0"/>
    <s v="theater/plays"/>
    <x v="11"/>
    <x v="2"/>
    <x v="6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206"/>
    <b v="0"/>
    <n v="0"/>
    <b v="0"/>
    <s v="technology/web"/>
    <x v="26"/>
    <x v="4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1566"/>
    <b v="0"/>
    <n v="0"/>
    <b v="0"/>
    <s v="publishing/fiction"/>
    <x v="35"/>
    <x v="0"/>
    <x v="1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1567"/>
    <b v="0"/>
    <n v="0"/>
    <b v="0"/>
    <s v="music/jazz"/>
    <x v="33"/>
    <x v="7"/>
    <x v="7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568"/>
    <b v="0"/>
    <n v="0"/>
    <b v="0"/>
    <s v="journalism/audio"/>
    <x v="30"/>
    <x v="4"/>
    <x v="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136"/>
    <b v="0"/>
    <n v="0"/>
    <b v="0"/>
    <s v="journalism/audio"/>
    <x v="30"/>
    <x v="2"/>
    <x v="8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569"/>
    <b v="0"/>
    <n v="0"/>
    <b v="0"/>
    <s v="music/world music"/>
    <x v="37"/>
    <x v="3"/>
    <x v="7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673"/>
    <b v="0"/>
    <n v="0"/>
    <b v="0"/>
    <s v="music/world music"/>
    <x v="37"/>
    <x v="6"/>
    <x v="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x v="304"/>
    <b v="0"/>
    <n v="0"/>
    <b v="0"/>
    <s v="technology/wearables"/>
    <x v="1"/>
    <x v="2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x v="90"/>
    <b v="0"/>
    <n v="0"/>
    <b v="0"/>
    <s v="technology/web"/>
    <x v="26"/>
    <x v="1"/>
    <x v="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570"/>
    <b v="0"/>
    <n v="0"/>
    <b v="0"/>
    <s v="publishing/fiction"/>
    <x v="35"/>
    <x v="0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604"/>
    <b v="0"/>
    <n v="0"/>
    <b v="0"/>
    <s v="publishing/fiction"/>
    <x v="35"/>
    <x v="1"/>
    <x v="1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793"/>
    <b v="0"/>
    <n v="0"/>
    <b v="0"/>
    <s v="theater/plays"/>
    <x v="11"/>
    <x v="2"/>
    <x v="6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284"/>
    <b v="0"/>
    <n v="0"/>
    <b v="0"/>
    <s v="film &amp; video/animation"/>
    <x v="23"/>
    <x v="4"/>
    <x v="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812"/>
    <b v="0"/>
    <n v="0"/>
    <b v="0"/>
    <s v="music/world music"/>
    <x v="37"/>
    <x v="2"/>
    <x v="7"/>
  </r>
  <r>
    <n v="1484"/>
    <s v="a book called filtered down thru the stars"/>
    <s v="The mussings of an old wizard"/>
    <n v="2000"/>
    <n v="0"/>
    <x v="2"/>
    <x v="0"/>
    <s v="USD"/>
    <n v="1342882260"/>
    <n v="1337834963"/>
    <x v="440"/>
    <b v="0"/>
    <n v="0"/>
    <b v="0"/>
    <s v="publishing/fiction"/>
    <x v="35"/>
    <x v="3"/>
    <x v="1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571"/>
    <b v="0"/>
    <n v="0"/>
    <b v="0"/>
    <s v="publishing/fiction"/>
    <x v="35"/>
    <x v="6"/>
    <x v="1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358"/>
    <b v="0"/>
    <n v="0"/>
    <b v="0"/>
    <s v="music/faith"/>
    <x v="14"/>
    <x v="4"/>
    <x v="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775"/>
    <b v="0"/>
    <n v="0"/>
    <b v="0"/>
    <s v="photography/people"/>
    <x v="36"/>
    <x v="4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1572"/>
    <b v="0"/>
    <n v="0"/>
    <b v="0"/>
    <s v="games/video games"/>
    <x v="18"/>
    <x v="7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552"/>
    <b v="0"/>
    <n v="0"/>
    <b v="0"/>
    <s v="technology/web"/>
    <x v="26"/>
    <x v="4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65"/>
    <b v="0"/>
    <n v="0"/>
    <b v="0"/>
    <s v="technology/web"/>
    <x v="26"/>
    <x v="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563"/>
    <b v="0"/>
    <n v="0"/>
    <b v="0"/>
    <s v="theater/plays"/>
    <x v="11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x v="506"/>
    <b v="0"/>
    <n v="0"/>
    <b v="0"/>
    <s v="theater/plays"/>
    <x v="11"/>
    <x v="1"/>
    <x v="6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631"/>
    <b v="0"/>
    <n v="0"/>
    <b v="0"/>
    <s v="publishing/children's books"/>
    <x v="39"/>
    <x v="3"/>
    <x v="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526"/>
    <b v="0"/>
    <n v="0"/>
    <b v="0"/>
    <s v="publishing/art books"/>
    <x v="32"/>
    <x v="3"/>
    <x v="1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77"/>
    <b v="0"/>
    <n v="0"/>
    <b v="0"/>
    <s v="technology/wearables"/>
    <x v="1"/>
    <x v="2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135"/>
    <b v="0"/>
    <n v="0"/>
    <b v="0"/>
    <s v="film &amp; video/drama"/>
    <x v="10"/>
    <x v="4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380"/>
    <b v="0"/>
    <n v="0"/>
    <b v="0"/>
    <s v="film &amp; video/drama"/>
    <x v="10"/>
    <x v="2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386"/>
    <b v="0"/>
    <n v="0"/>
    <b v="0"/>
    <s v="film &amp; video/animation"/>
    <x v="23"/>
    <x v="3"/>
    <x v="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1414"/>
    <b v="0"/>
    <n v="0"/>
    <b v="0"/>
    <s v="technology/web"/>
    <x v="26"/>
    <x v="2"/>
    <x v="0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191"/>
    <b v="0"/>
    <n v="0"/>
    <b v="0"/>
    <s v="music/jazz"/>
    <x v="33"/>
    <x v="3"/>
    <x v="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962"/>
    <b v="0"/>
    <n v="0"/>
    <b v="0"/>
    <s v="publishing/translations"/>
    <x v="31"/>
    <x v="1"/>
    <x v="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55"/>
    <b v="0"/>
    <n v="0"/>
    <b v="0"/>
    <s v="publishing/fiction"/>
    <x v="35"/>
    <x v="2"/>
    <x v="1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442"/>
    <b v="0"/>
    <n v="0"/>
    <b v="0"/>
    <s v="photography/places"/>
    <x v="34"/>
    <x v="4"/>
    <x v="2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x v="247"/>
    <b v="1"/>
    <n v="0"/>
    <b v="0"/>
    <s v="photography/photobooks"/>
    <x v="3"/>
    <x v="2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1097"/>
    <b v="0"/>
    <n v="0"/>
    <b v="0"/>
    <s v="technology/web"/>
    <x v="26"/>
    <x v="2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1465"/>
    <b v="0"/>
    <n v="0"/>
    <b v="0"/>
    <s v="theater/plays"/>
    <x v="11"/>
    <x v="2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121"/>
    <b v="0"/>
    <n v="0"/>
    <b v="0"/>
    <s v="theater/plays"/>
    <x v="11"/>
    <x v="4"/>
    <x v="6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883"/>
    <b v="0"/>
    <n v="0"/>
    <b v="0"/>
    <s v="theater/musical"/>
    <x v="19"/>
    <x v="2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843"/>
    <b v="0"/>
    <n v="0"/>
    <b v="0"/>
    <s v="theater/plays"/>
    <x v="11"/>
    <x v="4"/>
    <x v="6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673"/>
    <b v="0"/>
    <n v="0"/>
    <b v="0"/>
    <s v="music/jazz"/>
    <x v="33"/>
    <x v="6"/>
    <x v="7"/>
  </r>
  <r>
    <n v="131"/>
    <s v="I (Canceled)"/>
    <s v="I"/>
    <n v="1200"/>
    <n v="0"/>
    <x v="1"/>
    <x v="0"/>
    <s v="USD"/>
    <n v="1467763200"/>
    <n v="1466453161"/>
    <x v="1130"/>
    <b v="0"/>
    <n v="0"/>
    <b v="0"/>
    <s v="film &amp; video/science fiction"/>
    <x v="21"/>
    <x v="1"/>
    <x v="5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x v="486"/>
    <b v="0"/>
    <n v="0"/>
    <b v="0"/>
    <s v="technology/wearables"/>
    <x v="1"/>
    <x v="2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527"/>
    <b v="0"/>
    <n v="0"/>
    <b v="0"/>
    <s v="photography/places"/>
    <x v="34"/>
    <x v="2"/>
    <x v="2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096"/>
    <b v="0"/>
    <n v="0"/>
    <b v="0"/>
    <s v="photography/places"/>
    <x v="34"/>
    <x v="4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912"/>
    <b v="0"/>
    <n v="0"/>
    <b v="0"/>
    <s v="theater/plays"/>
    <x v="11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793"/>
    <b v="0"/>
    <n v="0"/>
    <b v="0"/>
    <s v="theater/plays"/>
    <x v="11"/>
    <x v="2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210"/>
    <b v="0"/>
    <n v="0"/>
    <b v="0"/>
    <s v="theater/plays"/>
    <x v="11"/>
    <x v="4"/>
    <x v="6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364"/>
    <b v="0"/>
    <n v="0"/>
    <b v="0"/>
    <s v="food/restaurants"/>
    <x v="40"/>
    <x v="2"/>
    <x v="4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21"/>
    <b v="0"/>
    <n v="0"/>
    <b v="0"/>
    <s v="film &amp; video/drama"/>
    <x v="10"/>
    <x v="4"/>
    <x v="5"/>
  </r>
  <r>
    <n v="1059"/>
    <s v="Voice Over Artist (Canceled)"/>
    <s v="Turning myself into a vocal artist."/>
    <n v="1100"/>
    <n v="0"/>
    <x v="1"/>
    <x v="0"/>
    <s v="USD"/>
    <n v="1426269456"/>
    <n v="1423681056"/>
    <x v="1573"/>
    <b v="0"/>
    <n v="0"/>
    <b v="0"/>
    <s v="journalism/audio"/>
    <x v="30"/>
    <x v="4"/>
    <x v="8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441"/>
    <b v="0"/>
    <n v="0"/>
    <b v="0"/>
    <s v="games/video games"/>
    <x v="18"/>
    <x v="2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128"/>
    <b v="0"/>
    <n v="0"/>
    <b v="0"/>
    <s v="film &amp; video/drama"/>
    <x v="10"/>
    <x v="1"/>
    <x v="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489"/>
    <b v="0"/>
    <n v="0"/>
    <b v="0"/>
    <s v="film &amp; video/drama"/>
    <x v="10"/>
    <x v="2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1505"/>
    <b v="0"/>
    <n v="0"/>
    <b v="0"/>
    <s v="film &amp; video/animation"/>
    <x v="23"/>
    <x v="0"/>
    <x v="5"/>
  </r>
  <r>
    <n v="490"/>
    <s v="PROJECT IS CANCELLED"/>
    <s v="Cancelled"/>
    <n v="1000"/>
    <n v="0"/>
    <x v="2"/>
    <x v="0"/>
    <s v="USD"/>
    <n v="1345677285"/>
    <n v="1343085285"/>
    <x v="300"/>
    <b v="0"/>
    <n v="0"/>
    <b v="0"/>
    <s v="film &amp; video/animation"/>
    <x v="23"/>
    <x v="3"/>
    <x v="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763"/>
    <b v="0"/>
    <n v="0"/>
    <b v="0"/>
    <s v="music/indie rock"/>
    <x v="12"/>
    <x v="3"/>
    <x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329"/>
    <b v="0"/>
    <n v="0"/>
    <b v="0"/>
    <s v="journalism/audio"/>
    <x v="30"/>
    <x v="1"/>
    <x v="8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x v="1497"/>
    <b v="0"/>
    <n v="0"/>
    <b v="0"/>
    <s v="publishing/translations"/>
    <x v="31"/>
    <x v="4"/>
    <x v="1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34"/>
    <b v="0"/>
    <n v="0"/>
    <b v="0"/>
    <s v="photography/nature"/>
    <x v="38"/>
    <x v="4"/>
    <x v="2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47"/>
    <b v="0"/>
    <n v="0"/>
    <b v="0"/>
    <s v="music/faith"/>
    <x v="14"/>
    <x v="4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121"/>
    <b v="0"/>
    <n v="0"/>
    <b v="0"/>
    <s v="technology/web"/>
    <x v="26"/>
    <x v="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x v="1530"/>
    <b v="0"/>
    <n v="0"/>
    <b v="0"/>
    <s v="technology/web"/>
    <x v="26"/>
    <x v="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1136"/>
    <b v="0"/>
    <n v="0"/>
    <b v="0"/>
    <s v="food/food trucks"/>
    <x v="29"/>
    <x v="2"/>
    <x v="4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x v="914"/>
    <b v="0"/>
    <n v="0"/>
    <b v="0"/>
    <s v="theater/plays"/>
    <x v="11"/>
    <x v="2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1181"/>
    <b v="0"/>
    <n v="0"/>
    <b v="0"/>
    <s v="theater/plays"/>
    <x v="11"/>
    <x v="2"/>
    <x v="6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x v="268"/>
    <b v="0"/>
    <n v="0"/>
    <b v="0"/>
    <s v="publishing/translations"/>
    <x v="31"/>
    <x v="1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536"/>
    <b v="0"/>
    <n v="0"/>
    <b v="0"/>
    <s v="technology/wearables"/>
    <x v="1"/>
    <x v="1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1047"/>
    <b v="0"/>
    <n v="0"/>
    <b v="0"/>
    <s v="technology/web"/>
    <x v="26"/>
    <x v="4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086"/>
    <b v="0"/>
    <n v="0"/>
    <b v="0"/>
    <s v="photography/nature"/>
    <x v="38"/>
    <x v="4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1306"/>
    <b v="0"/>
    <n v="0"/>
    <b v="0"/>
    <s v="theater/plays"/>
    <x v="11"/>
    <x v="5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646"/>
    <b v="0"/>
    <n v="0"/>
    <b v="0"/>
    <s v="theater/plays"/>
    <x v="11"/>
    <x v="2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18"/>
    <b v="0"/>
    <n v="0"/>
    <b v="0"/>
    <s v="theater/plays"/>
    <x v="11"/>
    <x v="1"/>
    <x v="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x v="1537"/>
    <b v="0"/>
    <n v="0"/>
    <b v="0"/>
    <s v="theater/musical"/>
    <x v="19"/>
    <x v="4"/>
    <x v="6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8"/>
    <b v="0"/>
    <n v="0"/>
    <b v="0"/>
    <s v="film &amp; video/science fiction"/>
    <x v="21"/>
    <x v="2"/>
    <x v="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1574"/>
    <b v="0"/>
    <n v="0"/>
    <b v="0"/>
    <s v="theater/plays"/>
    <x v="11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714"/>
    <b v="0"/>
    <n v="0"/>
    <b v="0"/>
    <s v="theater/plays"/>
    <x v="11"/>
    <x v="4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1575"/>
    <b v="0"/>
    <n v="0"/>
    <b v="0"/>
    <s v="film &amp; video/animation"/>
    <x v="23"/>
    <x v="0"/>
    <x v="5"/>
  </r>
  <r>
    <n v="1084"/>
    <s v="My own channel"/>
    <s v="I want to start my own channel for gaming"/>
    <n v="550"/>
    <n v="0"/>
    <x v="2"/>
    <x v="0"/>
    <s v="USD"/>
    <n v="1407534804"/>
    <n v="1404942804"/>
    <x v="571"/>
    <b v="0"/>
    <n v="0"/>
    <b v="0"/>
    <s v="games/video games"/>
    <x v="18"/>
    <x v="2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1576"/>
    <b v="0"/>
    <n v="0"/>
    <b v="0"/>
    <s v="theater/plays"/>
    <x v="11"/>
    <x v="1"/>
    <x v="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77"/>
    <b v="0"/>
    <n v="0"/>
    <b v="0"/>
    <s v="photography/places"/>
    <x v="34"/>
    <x v="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x v="1396"/>
    <b v="0"/>
    <n v="0"/>
    <b v="0"/>
    <s v="technology/web"/>
    <x v="26"/>
    <x v="4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89"/>
    <b v="0"/>
    <n v="0"/>
    <b v="0"/>
    <s v="music/jazz"/>
    <x v="33"/>
    <x v="3"/>
    <x v="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485"/>
    <b v="0"/>
    <n v="0"/>
    <b v="0"/>
    <s v="journalism/audio"/>
    <x v="30"/>
    <x v="2"/>
    <x v="8"/>
  </r>
  <r>
    <n v="1141"/>
    <s v="Arena Z - Zombie Survival"/>
    <s v="I think this will be a great game!"/>
    <n v="500"/>
    <n v="0"/>
    <x v="2"/>
    <x v="4"/>
    <s v="EUR"/>
    <n v="1436460450"/>
    <n v="1433868450"/>
    <x v="1488"/>
    <b v="0"/>
    <n v="0"/>
    <b v="0"/>
    <s v="games/mobile games"/>
    <x v="28"/>
    <x v="4"/>
    <x v="3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926"/>
    <b v="0"/>
    <n v="0"/>
    <b v="0"/>
    <s v="photography/places"/>
    <x v="34"/>
    <x v="1"/>
    <x v="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428"/>
    <b v="0"/>
    <n v="0"/>
    <b v="0"/>
    <s v="theater/musical"/>
    <x v="19"/>
    <x v="4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656"/>
    <b v="0"/>
    <n v="0"/>
    <b v="0"/>
    <s v="theater/plays"/>
    <x v="11"/>
    <x v="2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1290"/>
    <b v="0"/>
    <n v="0"/>
    <b v="0"/>
    <s v="theater/plays"/>
    <x v="11"/>
    <x v="4"/>
    <x v="6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1492"/>
    <b v="0"/>
    <n v="0"/>
    <b v="0"/>
    <s v="film &amp; video/animation"/>
    <x v="23"/>
    <x v="2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13"/>
    <b v="0"/>
    <n v="0"/>
    <b v="0"/>
    <s v="film &amp; video/animation"/>
    <x v="23"/>
    <x v="0"/>
    <x v="5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869"/>
    <b v="0"/>
    <n v="0"/>
    <b v="0"/>
    <s v="technology/web"/>
    <x v="26"/>
    <x v="4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545"/>
    <b v="0"/>
    <n v="0"/>
    <b v="0"/>
    <s v="technology/web"/>
    <x v="26"/>
    <x v="4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908"/>
    <b v="0"/>
    <n v="0"/>
    <b v="0"/>
    <s v="theater/spaces"/>
    <x v="9"/>
    <x v="4"/>
    <x v="6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x v="310"/>
    <b v="0"/>
    <n v="0"/>
    <b v="0"/>
    <s v="theater/plays"/>
    <x v="11"/>
    <x v="2"/>
    <x v="6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x v="570"/>
    <b v="0"/>
    <n v="0"/>
    <b v="0"/>
    <s v="games/mobile games"/>
    <x v="28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824"/>
    <b v="0"/>
    <n v="0"/>
    <b v="0"/>
    <s v="theater/plays"/>
    <x v="11"/>
    <x v="2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1469"/>
    <b v="0"/>
    <n v="0"/>
    <b v="0"/>
    <s v="technology/web"/>
    <x v="26"/>
    <x v="4"/>
    <x v="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1058"/>
    <b v="0"/>
    <n v="0"/>
    <b v="0"/>
    <s v="theater/plays"/>
    <x v="11"/>
    <x v="1"/>
    <x v="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926"/>
    <b v="0"/>
    <n v="0"/>
    <b v="0"/>
    <s v="film &amp; video/drama"/>
    <x v="10"/>
    <x v="1"/>
    <x v="5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x v="652"/>
    <b v="0"/>
    <n v="0"/>
    <b v="0"/>
    <s v="technology/web"/>
    <x v="26"/>
    <x v="1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1578"/>
    <b v="0"/>
    <n v="0"/>
    <b v="0"/>
    <s v="theater/plays"/>
    <x v="11"/>
    <x v="5"/>
    <x v="6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687"/>
    <b v="0"/>
    <n v="0"/>
    <b v="0"/>
    <s v="technology/web"/>
    <x v="26"/>
    <x v="4"/>
    <x v="0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x v="1462"/>
    <b v="0"/>
    <n v="0"/>
    <b v="0"/>
    <s v="games/video games"/>
    <x v="18"/>
    <x v="4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579"/>
    <b v="0"/>
    <n v="0"/>
    <b v="0"/>
    <s v="games/mobile games"/>
    <x v="28"/>
    <x v="4"/>
    <x v="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136"/>
    <b v="0"/>
    <n v="0"/>
    <b v="0"/>
    <s v="journalism/audio"/>
    <x v="30"/>
    <x v="2"/>
    <x v="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73"/>
    <b v="0"/>
    <n v="0"/>
    <b v="0"/>
    <s v="photography/places"/>
    <x v="34"/>
    <x v="4"/>
    <x v="2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80"/>
    <b v="0"/>
    <n v="0"/>
    <b v="0"/>
    <s v="photography/nature"/>
    <x v="38"/>
    <x v="5"/>
    <x v="2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x v="571"/>
    <b v="0"/>
    <n v="0"/>
    <b v="0"/>
    <s v="food/food trucks"/>
    <x v="29"/>
    <x v="2"/>
    <x v="4"/>
  </r>
  <r>
    <m/>
    <m/>
    <m/>
    <m/>
    <m/>
    <x v="4"/>
    <x v="21"/>
    <m/>
    <m/>
    <m/>
    <x v="1581"/>
    <m/>
    <m/>
    <m/>
    <m/>
    <x v="41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F3AEC-B8E4-44B2-8786-B3DDBE8B4B03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3"/>
        <item x="0"/>
        <item x="2"/>
        <item x="4"/>
        <item x="1"/>
        <item x="5"/>
        <item x="9"/>
        <item t="default"/>
      </items>
    </pivotField>
    <pivotField axis="axisPage" multipleItemSelectionAllowed="1" showAll="0">
      <items count="11">
        <item h="1" x="5"/>
        <item h="1" x="4"/>
        <item h="1" x="3"/>
        <item h="1" x="8"/>
        <item h="1" x="7"/>
        <item h="1" x="2"/>
        <item h="1" x="1"/>
        <item h="1" x="0"/>
        <item x="6"/>
        <item h="1"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hier="-1"/>
    <pageField fld="16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F1" zoomScale="70" zoomScaleNormal="70" workbookViewId="0">
      <selection activeCell="F1" sqref="F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5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24.88671875" customWidth="1"/>
    <col min="12" max="12" width="15.44140625" customWidth="1"/>
    <col min="13" max="13" width="24.44140625" customWidth="1"/>
    <col min="14" max="14" width="36.44140625" customWidth="1"/>
    <col min="15" max="15" width="41.109375" customWidth="1"/>
    <col min="16" max="16" width="20.33203125" customWidth="1"/>
    <col min="17" max="17" width="8.77734375" customWidth="1"/>
    <col min="18" max="18" width="41.109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8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1" t="s">
        <v>8259</v>
      </c>
      <c r="K1" s="11" t="s">
        <v>8306</v>
      </c>
      <c r="L1" s="1" t="s">
        <v>8260</v>
      </c>
      <c r="M1" s="1" t="s">
        <v>8261</v>
      </c>
      <c r="N1" s="1" t="s">
        <v>8262</v>
      </c>
      <c r="O1" s="1" t="s">
        <v>8305</v>
      </c>
      <c r="P1" s="1" t="s">
        <v>8358</v>
      </c>
      <c r="Q1" s="1" t="s">
        <v>8359</v>
      </c>
      <c r="R1" s="13" t="s">
        <v>8357</v>
      </c>
    </row>
    <row r="2" spans="1:18" ht="43.2" x14ac:dyDescent="0.3">
      <c r="A2">
        <v>2014</v>
      </c>
      <c r="B2" s="3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s="12">
        <f>FLOOR(J2/60/60/24,1) + DATE(1970,1,1)</f>
        <v>41324</v>
      </c>
      <c r="L2" t="b">
        <v>1</v>
      </c>
      <c r="M2">
        <v>26457</v>
      </c>
      <c r="N2" t="b">
        <v>1</v>
      </c>
      <c r="O2" t="s">
        <v>8293</v>
      </c>
      <c r="P2" t="s">
        <v>8308</v>
      </c>
      <c r="Q2">
        <f>YEAR(K2)</f>
        <v>2013</v>
      </c>
      <c r="R2" s="14" t="s">
        <v>8307</v>
      </c>
    </row>
    <row r="3" spans="1:18" ht="57.6" x14ac:dyDescent="0.3">
      <c r="A3">
        <v>1012</v>
      </c>
      <c r="B3" s="3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s="12">
        <f t="shared" ref="K3:K66" si="0">FLOOR(J3/60/60/24,1) + DATE(1970,1,1)</f>
        <v>42714</v>
      </c>
      <c r="L3" t="b">
        <v>0</v>
      </c>
      <c r="M3">
        <v>775</v>
      </c>
      <c r="N3" t="b">
        <v>0</v>
      </c>
      <c r="O3" t="s">
        <v>8271</v>
      </c>
      <c r="P3" t="s">
        <v>8309</v>
      </c>
      <c r="Q3">
        <f t="shared" ref="Q3:Q66" si="1">YEAR(K3)</f>
        <v>2016</v>
      </c>
      <c r="R3" s="14" t="s">
        <v>8307</v>
      </c>
    </row>
    <row r="4" spans="1:18" ht="43.2" x14ac:dyDescent="0.3">
      <c r="A4">
        <v>1971</v>
      </c>
      <c r="B4" s="3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s="12">
        <f t="shared" si="0"/>
        <v>41561</v>
      </c>
      <c r="L4" t="b">
        <v>1</v>
      </c>
      <c r="M4">
        <v>3863</v>
      </c>
      <c r="N4" t="b">
        <v>1</v>
      </c>
      <c r="O4" t="s">
        <v>8293</v>
      </c>
      <c r="P4" t="s">
        <v>8308</v>
      </c>
      <c r="Q4">
        <f t="shared" si="1"/>
        <v>2013</v>
      </c>
      <c r="R4" s="14" t="s">
        <v>8307</v>
      </c>
    </row>
    <row r="5" spans="1:18" ht="28.8" x14ac:dyDescent="0.3">
      <c r="A5">
        <v>2076</v>
      </c>
      <c r="B5" s="3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s="12">
        <f t="shared" si="0"/>
        <v>41803</v>
      </c>
      <c r="L5" t="b">
        <v>0</v>
      </c>
      <c r="M5">
        <v>8359</v>
      </c>
      <c r="N5" t="b">
        <v>1</v>
      </c>
      <c r="O5" t="s">
        <v>8293</v>
      </c>
      <c r="P5" t="s">
        <v>8308</v>
      </c>
      <c r="Q5">
        <f t="shared" si="1"/>
        <v>2014</v>
      </c>
      <c r="R5" s="14" t="s">
        <v>8307</v>
      </c>
    </row>
    <row r="6" spans="1:18" ht="28.8" x14ac:dyDescent="0.3">
      <c r="A6">
        <v>1948</v>
      </c>
      <c r="B6" s="3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s="12">
        <f t="shared" si="0"/>
        <v>42473</v>
      </c>
      <c r="L6" t="b">
        <v>1</v>
      </c>
      <c r="M6">
        <v>4245</v>
      </c>
      <c r="N6" t="b">
        <v>1</v>
      </c>
      <c r="O6" t="s">
        <v>8293</v>
      </c>
      <c r="P6" t="s">
        <v>8308</v>
      </c>
      <c r="Q6">
        <f t="shared" si="1"/>
        <v>2016</v>
      </c>
      <c r="R6" s="14" t="s">
        <v>8307</v>
      </c>
    </row>
    <row r="7" spans="1:18" ht="43.2" x14ac:dyDescent="0.3">
      <c r="A7">
        <v>2013</v>
      </c>
      <c r="B7" s="3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s="12">
        <f t="shared" si="0"/>
        <v>42499</v>
      </c>
      <c r="L7" t="b">
        <v>1</v>
      </c>
      <c r="M7">
        <v>4562</v>
      </c>
      <c r="N7" t="b">
        <v>1</v>
      </c>
      <c r="O7" t="s">
        <v>8293</v>
      </c>
      <c r="P7" t="s">
        <v>8308</v>
      </c>
      <c r="Q7">
        <f t="shared" si="1"/>
        <v>2016</v>
      </c>
      <c r="R7" s="14" t="s">
        <v>8307</v>
      </c>
    </row>
    <row r="8" spans="1:18" ht="42.6" customHeight="1" x14ac:dyDescent="0.3">
      <c r="A8">
        <v>1478</v>
      </c>
      <c r="B8" s="3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s="12">
        <f t="shared" si="0"/>
        <v>41394</v>
      </c>
      <c r="L8" t="b">
        <v>1</v>
      </c>
      <c r="M8">
        <v>20242</v>
      </c>
      <c r="N8" t="b">
        <v>1</v>
      </c>
      <c r="O8" t="s">
        <v>8286</v>
      </c>
      <c r="P8" t="s">
        <v>8311</v>
      </c>
      <c r="Q8">
        <f t="shared" si="1"/>
        <v>2013</v>
      </c>
      <c r="R8" s="14" t="s">
        <v>8310</v>
      </c>
    </row>
    <row r="9" spans="1:18" ht="43.2" x14ac:dyDescent="0.3">
      <c r="A9">
        <v>1978</v>
      </c>
      <c r="B9" s="3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s="12">
        <f t="shared" si="0"/>
        <v>41039</v>
      </c>
      <c r="L9" t="b">
        <v>1</v>
      </c>
      <c r="M9">
        <v>388</v>
      </c>
      <c r="N9" t="b">
        <v>1</v>
      </c>
      <c r="O9" t="s">
        <v>8293</v>
      </c>
      <c r="P9" t="s">
        <v>8308</v>
      </c>
      <c r="Q9">
        <f t="shared" si="1"/>
        <v>2012</v>
      </c>
      <c r="R9" s="14" t="s">
        <v>8307</v>
      </c>
    </row>
    <row r="10" spans="1:18" ht="43.2" x14ac:dyDescent="0.3">
      <c r="A10">
        <v>1973</v>
      </c>
      <c r="B10" s="3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s="12">
        <f t="shared" si="0"/>
        <v>42549</v>
      </c>
      <c r="L10" t="b">
        <v>1</v>
      </c>
      <c r="M10">
        <v>2051</v>
      </c>
      <c r="N10" t="b">
        <v>1</v>
      </c>
      <c r="O10" t="s">
        <v>8293</v>
      </c>
      <c r="P10" t="s">
        <v>8308</v>
      </c>
      <c r="Q10">
        <f t="shared" si="1"/>
        <v>2016</v>
      </c>
      <c r="R10" s="14" t="s">
        <v>8307</v>
      </c>
    </row>
    <row r="11" spans="1:18" ht="43.2" x14ac:dyDescent="0.3">
      <c r="A11">
        <v>2064</v>
      </c>
      <c r="B11" s="3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s="12">
        <f t="shared" si="0"/>
        <v>41389</v>
      </c>
      <c r="L11" t="b">
        <v>0</v>
      </c>
      <c r="M11">
        <v>5812</v>
      </c>
      <c r="N11" t="b">
        <v>1</v>
      </c>
      <c r="O11" t="s">
        <v>8293</v>
      </c>
      <c r="P11" t="s">
        <v>8308</v>
      </c>
      <c r="Q11">
        <f t="shared" si="1"/>
        <v>2013</v>
      </c>
      <c r="R11" s="14" t="s">
        <v>8307</v>
      </c>
    </row>
    <row r="12" spans="1:18" ht="43.2" x14ac:dyDescent="0.3">
      <c r="A12">
        <v>1515</v>
      </c>
      <c r="B12" s="3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s="12">
        <f t="shared" si="0"/>
        <v>42415</v>
      </c>
      <c r="L12" t="b">
        <v>1</v>
      </c>
      <c r="M12">
        <v>555</v>
      </c>
      <c r="N12" t="b">
        <v>1</v>
      </c>
      <c r="O12" t="s">
        <v>8283</v>
      </c>
      <c r="P12" t="s">
        <v>8313</v>
      </c>
      <c r="Q12">
        <f t="shared" si="1"/>
        <v>2016</v>
      </c>
      <c r="R12" s="14" t="s">
        <v>8312</v>
      </c>
    </row>
    <row r="13" spans="1:18" ht="43.2" x14ac:dyDescent="0.3">
      <c r="A13">
        <v>2011</v>
      </c>
      <c r="B13" s="3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s="12">
        <f t="shared" si="0"/>
        <v>42347</v>
      </c>
      <c r="L13" t="b">
        <v>1</v>
      </c>
      <c r="M13">
        <v>971</v>
      </c>
      <c r="N13" t="b">
        <v>1</v>
      </c>
      <c r="O13" t="s">
        <v>8293</v>
      </c>
      <c r="P13" t="s">
        <v>8308</v>
      </c>
      <c r="Q13">
        <f t="shared" si="1"/>
        <v>2015</v>
      </c>
      <c r="R13" s="14" t="s">
        <v>8307</v>
      </c>
    </row>
    <row r="14" spans="1:18" ht="43.2" x14ac:dyDescent="0.3">
      <c r="A14">
        <v>2070</v>
      </c>
      <c r="B14" s="3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s="12">
        <f t="shared" si="0"/>
        <v>42519</v>
      </c>
      <c r="L14" t="b">
        <v>0</v>
      </c>
      <c r="M14">
        <v>1530</v>
      </c>
      <c r="N14" t="b">
        <v>1</v>
      </c>
      <c r="O14" t="s">
        <v>8293</v>
      </c>
      <c r="P14" t="s">
        <v>8308</v>
      </c>
      <c r="Q14">
        <f t="shared" si="1"/>
        <v>2016</v>
      </c>
      <c r="R14" s="14" t="s">
        <v>8307</v>
      </c>
    </row>
    <row r="15" spans="1:18" ht="28.8" x14ac:dyDescent="0.3">
      <c r="A15">
        <v>1954</v>
      </c>
      <c r="B15" s="3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s="12">
        <f t="shared" si="0"/>
        <v>42394</v>
      </c>
      <c r="L15" t="b">
        <v>1</v>
      </c>
      <c r="M15">
        <v>415</v>
      </c>
      <c r="N15" t="b">
        <v>1</v>
      </c>
      <c r="O15" t="s">
        <v>8293</v>
      </c>
      <c r="P15" t="s">
        <v>8308</v>
      </c>
      <c r="Q15">
        <f t="shared" si="1"/>
        <v>2016</v>
      </c>
      <c r="R15" s="14" t="s">
        <v>8307</v>
      </c>
    </row>
    <row r="16" spans="1:18" ht="43.2" x14ac:dyDescent="0.3">
      <c r="A16">
        <v>1945</v>
      </c>
      <c r="B16" s="3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s="12">
        <f t="shared" si="0"/>
        <v>42157</v>
      </c>
      <c r="L16" t="b">
        <v>1</v>
      </c>
      <c r="M16">
        <v>680</v>
      </c>
      <c r="N16" t="b">
        <v>1</v>
      </c>
      <c r="O16" t="s">
        <v>8293</v>
      </c>
      <c r="P16" t="s">
        <v>8308</v>
      </c>
      <c r="Q16">
        <f t="shared" si="1"/>
        <v>2015</v>
      </c>
      <c r="R16" s="14" t="s">
        <v>8307</v>
      </c>
    </row>
    <row r="17" spans="1:18" ht="43.2" x14ac:dyDescent="0.3">
      <c r="A17">
        <v>2643</v>
      </c>
      <c r="B17" s="3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s="12">
        <f t="shared" si="0"/>
        <v>42689</v>
      </c>
      <c r="L17" t="b">
        <v>1</v>
      </c>
      <c r="M17">
        <v>1501</v>
      </c>
      <c r="N17" t="b">
        <v>0</v>
      </c>
      <c r="O17" t="s">
        <v>8299</v>
      </c>
      <c r="P17" t="s">
        <v>8314</v>
      </c>
      <c r="Q17">
        <f t="shared" si="1"/>
        <v>2016</v>
      </c>
      <c r="R17" s="14" t="s">
        <v>8307</v>
      </c>
    </row>
    <row r="18" spans="1:18" ht="43.2" x14ac:dyDescent="0.3">
      <c r="A18">
        <v>1941</v>
      </c>
      <c r="B18" s="3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s="12">
        <f t="shared" si="0"/>
        <v>41744</v>
      </c>
      <c r="L18" t="b">
        <v>1</v>
      </c>
      <c r="M18">
        <v>4883</v>
      </c>
      <c r="N18" t="b">
        <v>1</v>
      </c>
      <c r="O18" t="s">
        <v>8293</v>
      </c>
      <c r="P18" t="s">
        <v>8308</v>
      </c>
      <c r="Q18">
        <f t="shared" si="1"/>
        <v>2014</v>
      </c>
      <c r="R18" s="14" t="s">
        <v>8307</v>
      </c>
    </row>
    <row r="19" spans="1:18" ht="43.2" x14ac:dyDescent="0.3">
      <c r="A19">
        <v>1944</v>
      </c>
      <c r="B19" s="3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s="12">
        <f t="shared" si="0"/>
        <v>41730</v>
      </c>
      <c r="L19" t="b">
        <v>1</v>
      </c>
      <c r="M19">
        <v>1789</v>
      </c>
      <c r="N19" t="b">
        <v>1</v>
      </c>
      <c r="O19" t="s">
        <v>8293</v>
      </c>
      <c r="P19" t="s">
        <v>8308</v>
      </c>
      <c r="Q19">
        <f t="shared" si="1"/>
        <v>2014</v>
      </c>
      <c r="R19" s="14" t="s">
        <v>8307</v>
      </c>
    </row>
    <row r="20" spans="1:18" ht="57.6" x14ac:dyDescent="0.3">
      <c r="A20">
        <v>2611</v>
      </c>
      <c r="B20" s="3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s="12">
        <f t="shared" si="0"/>
        <v>42704</v>
      </c>
      <c r="L20" t="b">
        <v>1</v>
      </c>
      <c r="M20">
        <v>3663</v>
      </c>
      <c r="N20" t="b">
        <v>1</v>
      </c>
      <c r="O20" t="s">
        <v>8299</v>
      </c>
      <c r="P20" t="s">
        <v>8314</v>
      </c>
      <c r="Q20">
        <f t="shared" si="1"/>
        <v>2016</v>
      </c>
      <c r="R20" s="14" t="s">
        <v>8307</v>
      </c>
    </row>
    <row r="21" spans="1:18" ht="57.6" x14ac:dyDescent="0.3">
      <c r="A21">
        <v>2034</v>
      </c>
      <c r="B21" s="3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s="12">
        <f t="shared" si="0"/>
        <v>42076</v>
      </c>
      <c r="L21" t="b">
        <v>1</v>
      </c>
      <c r="M21">
        <v>508</v>
      </c>
      <c r="N21" t="b">
        <v>1</v>
      </c>
      <c r="O21" t="s">
        <v>8293</v>
      </c>
      <c r="P21" t="s">
        <v>8308</v>
      </c>
      <c r="Q21">
        <f t="shared" si="1"/>
        <v>2015</v>
      </c>
      <c r="R21" s="14" t="s">
        <v>8307</v>
      </c>
    </row>
    <row r="22" spans="1:18" ht="43.2" x14ac:dyDescent="0.3">
      <c r="A22">
        <v>642</v>
      </c>
      <c r="B22" s="3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s="12">
        <f t="shared" si="0"/>
        <v>42199</v>
      </c>
      <c r="L22" t="b">
        <v>0</v>
      </c>
      <c r="M22">
        <v>2174</v>
      </c>
      <c r="N22" t="b">
        <v>1</v>
      </c>
      <c r="O22" t="s">
        <v>8271</v>
      </c>
      <c r="P22" t="s">
        <v>8309</v>
      </c>
      <c r="Q22">
        <f t="shared" si="1"/>
        <v>2015</v>
      </c>
      <c r="R22" s="14" t="s">
        <v>8307</v>
      </c>
    </row>
    <row r="23" spans="1:18" ht="43.2" x14ac:dyDescent="0.3">
      <c r="A23">
        <v>2197</v>
      </c>
      <c r="B23" s="3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s="12">
        <f t="shared" si="0"/>
        <v>42033</v>
      </c>
      <c r="L23" t="b">
        <v>0</v>
      </c>
      <c r="M23">
        <v>4330</v>
      </c>
      <c r="N23" t="b">
        <v>1</v>
      </c>
      <c r="O23" t="s">
        <v>8295</v>
      </c>
      <c r="P23" t="s">
        <v>8316</v>
      </c>
      <c r="Q23">
        <f t="shared" si="1"/>
        <v>2015</v>
      </c>
      <c r="R23" s="14" t="s">
        <v>8315</v>
      </c>
    </row>
    <row r="24" spans="1:18" ht="43.2" x14ac:dyDescent="0.3">
      <c r="A24">
        <v>2250</v>
      </c>
      <c r="B24" s="3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s="12">
        <f t="shared" si="0"/>
        <v>42677</v>
      </c>
      <c r="L24" t="b">
        <v>0</v>
      </c>
      <c r="M24">
        <v>571</v>
      </c>
      <c r="N24" t="b">
        <v>1</v>
      </c>
      <c r="O24" t="s">
        <v>8295</v>
      </c>
      <c r="P24" t="s">
        <v>8316</v>
      </c>
      <c r="Q24">
        <f t="shared" si="1"/>
        <v>2016</v>
      </c>
      <c r="R24" s="14" t="s">
        <v>8315</v>
      </c>
    </row>
    <row r="25" spans="1:18" ht="43.2" x14ac:dyDescent="0.3">
      <c r="A25">
        <v>1964</v>
      </c>
      <c r="B25" s="3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s="12">
        <f t="shared" si="0"/>
        <v>42452</v>
      </c>
      <c r="L25" t="b">
        <v>1</v>
      </c>
      <c r="M25">
        <v>1281</v>
      </c>
      <c r="N25" t="b">
        <v>1</v>
      </c>
      <c r="O25" t="s">
        <v>8293</v>
      </c>
      <c r="P25" t="s">
        <v>8308</v>
      </c>
      <c r="Q25">
        <f t="shared" si="1"/>
        <v>2016</v>
      </c>
      <c r="R25" s="14" t="s">
        <v>8307</v>
      </c>
    </row>
    <row r="26" spans="1:18" ht="43.2" x14ac:dyDescent="0.3">
      <c r="A26">
        <v>1979</v>
      </c>
      <c r="B26" s="3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s="12">
        <f t="shared" si="0"/>
        <v>42290</v>
      </c>
      <c r="L26" t="b">
        <v>1</v>
      </c>
      <c r="M26">
        <v>813</v>
      </c>
      <c r="N26" t="b">
        <v>1</v>
      </c>
      <c r="O26" t="s">
        <v>8293</v>
      </c>
      <c r="P26" t="s">
        <v>8308</v>
      </c>
      <c r="Q26">
        <f t="shared" si="1"/>
        <v>2015</v>
      </c>
      <c r="R26" s="14" t="s">
        <v>8307</v>
      </c>
    </row>
    <row r="27" spans="1:18" ht="43.2" x14ac:dyDescent="0.3">
      <c r="A27">
        <v>2001</v>
      </c>
      <c r="B27" s="3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s="12">
        <f t="shared" si="0"/>
        <v>42136</v>
      </c>
      <c r="L27" t="b">
        <v>1</v>
      </c>
      <c r="M27">
        <v>1637</v>
      </c>
      <c r="N27" t="b">
        <v>1</v>
      </c>
      <c r="O27" t="s">
        <v>8293</v>
      </c>
      <c r="P27" t="s">
        <v>8308</v>
      </c>
      <c r="Q27">
        <f t="shared" si="1"/>
        <v>2015</v>
      </c>
      <c r="R27" s="14" t="s">
        <v>8307</v>
      </c>
    </row>
    <row r="28" spans="1:18" ht="43.2" x14ac:dyDescent="0.3">
      <c r="A28">
        <v>1966</v>
      </c>
      <c r="B28" s="3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s="12">
        <f t="shared" si="0"/>
        <v>41835</v>
      </c>
      <c r="L28" t="b">
        <v>1</v>
      </c>
      <c r="M28">
        <v>1513</v>
      </c>
      <c r="N28" t="b">
        <v>1</v>
      </c>
      <c r="O28" t="s">
        <v>8293</v>
      </c>
      <c r="P28" t="s">
        <v>8308</v>
      </c>
      <c r="Q28">
        <f t="shared" si="1"/>
        <v>2014</v>
      </c>
      <c r="R28" s="14" t="s">
        <v>8307</v>
      </c>
    </row>
    <row r="29" spans="1:18" ht="28.8" x14ac:dyDescent="0.3">
      <c r="A29">
        <v>1917</v>
      </c>
      <c r="B29" s="3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s="12">
        <f t="shared" si="0"/>
        <v>42746</v>
      </c>
      <c r="L29" t="b">
        <v>0</v>
      </c>
      <c r="M29">
        <v>70</v>
      </c>
      <c r="N29" t="b">
        <v>0</v>
      </c>
      <c r="O29" t="s">
        <v>8292</v>
      </c>
      <c r="P29" t="s">
        <v>8317</v>
      </c>
      <c r="Q29">
        <f t="shared" si="1"/>
        <v>2017</v>
      </c>
      <c r="R29" s="14" t="s">
        <v>8307</v>
      </c>
    </row>
    <row r="30" spans="1:18" ht="43.2" x14ac:dyDescent="0.3">
      <c r="A30">
        <v>2187</v>
      </c>
      <c r="B30" s="3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s="12">
        <f t="shared" si="0"/>
        <v>42068</v>
      </c>
      <c r="L30" t="b">
        <v>1</v>
      </c>
      <c r="M30">
        <v>3562</v>
      </c>
      <c r="N30" t="b">
        <v>1</v>
      </c>
      <c r="O30" t="s">
        <v>8295</v>
      </c>
      <c r="P30" t="s">
        <v>8316</v>
      </c>
      <c r="Q30">
        <f t="shared" si="1"/>
        <v>2015</v>
      </c>
      <c r="R30" s="14" t="s">
        <v>8315</v>
      </c>
    </row>
    <row r="31" spans="1:18" ht="43.2" x14ac:dyDescent="0.3">
      <c r="A31">
        <v>1977</v>
      </c>
      <c r="B31" s="3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s="12">
        <f t="shared" si="0"/>
        <v>42311</v>
      </c>
      <c r="L31" t="b">
        <v>1</v>
      </c>
      <c r="M31">
        <v>821</v>
      </c>
      <c r="N31" t="b">
        <v>1</v>
      </c>
      <c r="O31" t="s">
        <v>8293</v>
      </c>
      <c r="P31" t="s">
        <v>8308</v>
      </c>
      <c r="Q31">
        <f t="shared" si="1"/>
        <v>2015</v>
      </c>
      <c r="R31" s="14" t="s">
        <v>8307</v>
      </c>
    </row>
    <row r="32" spans="1:18" ht="43.2" x14ac:dyDescent="0.3">
      <c r="A32">
        <v>2225</v>
      </c>
      <c r="B32" s="3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s="12">
        <f t="shared" si="0"/>
        <v>41873</v>
      </c>
      <c r="L32" t="b">
        <v>0</v>
      </c>
      <c r="M32">
        <v>1204</v>
      </c>
      <c r="N32" t="b">
        <v>1</v>
      </c>
      <c r="O32" t="s">
        <v>8295</v>
      </c>
      <c r="P32" t="s">
        <v>8316</v>
      </c>
      <c r="Q32">
        <f t="shared" si="1"/>
        <v>2014</v>
      </c>
      <c r="R32" s="14" t="s">
        <v>8315</v>
      </c>
    </row>
    <row r="33" spans="1:18" ht="57.6" x14ac:dyDescent="0.3">
      <c r="A33">
        <v>2019</v>
      </c>
      <c r="B33" s="3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s="12">
        <f t="shared" si="0"/>
        <v>42605</v>
      </c>
      <c r="L33" t="b">
        <v>1</v>
      </c>
      <c r="M33">
        <v>1780</v>
      </c>
      <c r="N33" t="b">
        <v>1</v>
      </c>
      <c r="O33" t="s">
        <v>8293</v>
      </c>
      <c r="P33" t="s">
        <v>8308</v>
      </c>
      <c r="Q33">
        <f t="shared" si="1"/>
        <v>2016</v>
      </c>
      <c r="R33" s="14" t="s">
        <v>8307</v>
      </c>
    </row>
    <row r="34" spans="1:18" ht="28.8" x14ac:dyDescent="0.3">
      <c r="A34">
        <v>2327</v>
      </c>
      <c r="B34" s="3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s="12">
        <f t="shared" si="0"/>
        <v>41842</v>
      </c>
      <c r="L34" t="b">
        <v>1</v>
      </c>
      <c r="M34">
        <v>3355</v>
      </c>
      <c r="N34" t="b">
        <v>1</v>
      </c>
      <c r="O34" t="s">
        <v>8296</v>
      </c>
      <c r="P34" t="s">
        <v>8319</v>
      </c>
      <c r="Q34">
        <f t="shared" si="1"/>
        <v>2014</v>
      </c>
      <c r="R34" s="14" t="s">
        <v>8318</v>
      </c>
    </row>
    <row r="35" spans="1:18" ht="43.2" x14ac:dyDescent="0.3">
      <c r="A35">
        <v>2270</v>
      </c>
      <c r="B35" s="3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s="12">
        <f t="shared" si="0"/>
        <v>42725</v>
      </c>
      <c r="L35" t="b">
        <v>0</v>
      </c>
      <c r="M35">
        <v>1670</v>
      </c>
      <c r="N35" t="b">
        <v>1</v>
      </c>
      <c r="O35" t="s">
        <v>8295</v>
      </c>
      <c r="P35" t="s">
        <v>8316</v>
      </c>
      <c r="Q35">
        <f t="shared" si="1"/>
        <v>2016</v>
      </c>
      <c r="R35" s="14" t="s">
        <v>8315</v>
      </c>
    </row>
    <row r="36" spans="1:18" ht="28.8" x14ac:dyDescent="0.3">
      <c r="A36">
        <v>1980</v>
      </c>
      <c r="B36" s="3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s="12">
        <f t="shared" si="0"/>
        <v>42423</v>
      </c>
      <c r="L36" t="b">
        <v>1</v>
      </c>
      <c r="M36">
        <v>1945</v>
      </c>
      <c r="N36" t="b">
        <v>1</v>
      </c>
      <c r="O36" t="s">
        <v>8293</v>
      </c>
      <c r="P36" t="s">
        <v>8308</v>
      </c>
      <c r="Q36">
        <f t="shared" si="1"/>
        <v>2016</v>
      </c>
      <c r="R36" s="14" t="s">
        <v>8307</v>
      </c>
    </row>
    <row r="37" spans="1:18" ht="43.2" x14ac:dyDescent="0.3">
      <c r="A37">
        <v>2052</v>
      </c>
      <c r="B37" s="3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s="12">
        <f t="shared" si="0"/>
        <v>42375</v>
      </c>
      <c r="L37" t="b">
        <v>0</v>
      </c>
      <c r="M37">
        <v>541</v>
      </c>
      <c r="N37" t="b">
        <v>1</v>
      </c>
      <c r="O37" t="s">
        <v>8293</v>
      </c>
      <c r="P37" t="s">
        <v>8308</v>
      </c>
      <c r="Q37">
        <f t="shared" si="1"/>
        <v>2016</v>
      </c>
      <c r="R37" s="14" t="s">
        <v>8307</v>
      </c>
    </row>
    <row r="38" spans="1:18" ht="43.2" x14ac:dyDescent="0.3">
      <c r="A38">
        <v>1956</v>
      </c>
      <c r="B38" s="3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s="12">
        <f t="shared" si="0"/>
        <v>42067</v>
      </c>
      <c r="L38" t="b">
        <v>1</v>
      </c>
      <c r="M38">
        <v>365</v>
      </c>
      <c r="N38" t="b">
        <v>1</v>
      </c>
      <c r="O38" t="s">
        <v>8293</v>
      </c>
      <c r="P38" t="s">
        <v>8308</v>
      </c>
      <c r="Q38">
        <f t="shared" si="1"/>
        <v>2015</v>
      </c>
      <c r="R38" s="14" t="s">
        <v>8307</v>
      </c>
    </row>
    <row r="39" spans="1:18" ht="43.2" x14ac:dyDescent="0.3">
      <c r="A39">
        <v>371</v>
      </c>
      <c r="B39" s="3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s="12">
        <f t="shared" si="0"/>
        <v>41261</v>
      </c>
      <c r="L39" t="b">
        <v>0</v>
      </c>
      <c r="M39">
        <v>1062</v>
      </c>
      <c r="N39" t="b">
        <v>1</v>
      </c>
      <c r="O39" t="s">
        <v>8267</v>
      </c>
      <c r="P39" t="s">
        <v>8321</v>
      </c>
      <c r="Q39">
        <f t="shared" si="1"/>
        <v>2012</v>
      </c>
      <c r="R39" s="14" t="s">
        <v>8320</v>
      </c>
    </row>
    <row r="40" spans="1:18" ht="43.2" x14ac:dyDescent="0.3">
      <c r="A40">
        <v>1943</v>
      </c>
      <c r="B40" s="3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s="12">
        <f t="shared" si="0"/>
        <v>42548</v>
      </c>
      <c r="L40" t="b">
        <v>1</v>
      </c>
      <c r="M40">
        <v>2478</v>
      </c>
      <c r="N40" t="b">
        <v>1</v>
      </c>
      <c r="O40" t="s">
        <v>8293</v>
      </c>
      <c r="P40" t="s">
        <v>8308</v>
      </c>
      <c r="Q40">
        <f t="shared" si="1"/>
        <v>2016</v>
      </c>
      <c r="R40" s="14" t="s">
        <v>8307</v>
      </c>
    </row>
    <row r="41" spans="1:18" ht="28.8" x14ac:dyDescent="0.3">
      <c r="A41">
        <v>2039</v>
      </c>
      <c r="B41" s="3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s="12">
        <f t="shared" si="0"/>
        <v>42675</v>
      </c>
      <c r="L41" t="b">
        <v>1</v>
      </c>
      <c r="M41">
        <v>379</v>
      </c>
      <c r="N41" t="b">
        <v>1</v>
      </c>
      <c r="O41" t="s">
        <v>8293</v>
      </c>
      <c r="P41" t="s">
        <v>8308</v>
      </c>
      <c r="Q41">
        <f t="shared" si="1"/>
        <v>2016</v>
      </c>
      <c r="R41" s="14" t="s">
        <v>8307</v>
      </c>
    </row>
    <row r="42" spans="1:18" ht="43.2" x14ac:dyDescent="0.3">
      <c r="A42">
        <v>2983</v>
      </c>
      <c r="B42" s="3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s="12">
        <f t="shared" si="0"/>
        <v>41894</v>
      </c>
      <c r="L42" t="b">
        <v>1</v>
      </c>
      <c r="M42">
        <v>1095</v>
      </c>
      <c r="N42" t="b">
        <v>1</v>
      </c>
      <c r="O42" t="s">
        <v>8301</v>
      </c>
      <c r="P42" t="s">
        <v>8323</v>
      </c>
      <c r="Q42">
        <f t="shared" si="1"/>
        <v>2014</v>
      </c>
      <c r="R42" s="14" t="s">
        <v>8322</v>
      </c>
    </row>
    <row r="43" spans="1:18" ht="43.2" x14ac:dyDescent="0.3">
      <c r="A43">
        <v>326</v>
      </c>
      <c r="B43" s="3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s="12">
        <f t="shared" si="0"/>
        <v>42775</v>
      </c>
      <c r="L43" t="b">
        <v>1</v>
      </c>
      <c r="M43">
        <v>1151</v>
      </c>
      <c r="N43" t="b">
        <v>1</v>
      </c>
      <c r="O43" t="s">
        <v>8267</v>
      </c>
      <c r="P43" t="s">
        <v>8321</v>
      </c>
      <c r="Q43">
        <f t="shared" si="1"/>
        <v>2017</v>
      </c>
      <c r="R43" s="14" t="s">
        <v>8320</v>
      </c>
    </row>
    <row r="44" spans="1:18" ht="43.2" x14ac:dyDescent="0.3">
      <c r="A44">
        <v>2035</v>
      </c>
      <c r="B44" s="3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s="12">
        <f t="shared" si="0"/>
        <v>42311</v>
      </c>
      <c r="L44" t="b">
        <v>1</v>
      </c>
      <c r="M44">
        <v>644</v>
      </c>
      <c r="N44" t="b">
        <v>1</v>
      </c>
      <c r="O44" t="s">
        <v>8293</v>
      </c>
      <c r="P44" t="s">
        <v>8308</v>
      </c>
      <c r="Q44">
        <f t="shared" si="1"/>
        <v>2015</v>
      </c>
      <c r="R44" s="14" t="s">
        <v>8307</v>
      </c>
    </row>
    <row r="45" spans="1:18" ht="43.2" x14ac:dyDescent="0.3">
      <c r="A45">
        <v>2075</v>
      </c>
      <c r="B45" s="3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s="12">
        <f t="shared" si="0"/>
        <v>41450</v>
      </c>
      <c r="L45" t="b">
        <v>0</v>
      </c>
      <c r="M45">
        <v>8200</v>
      </c>
      <c r="N45" t="b">
        <v>1</v>
      </c>
      <c r="O45" t="s">
        <v>8293</v>
      </c>
      <c r="P45" t="s">
        <v>8308</v>
      </c>
      <c r="Q45">
        <f t="shared" si="1"/>
        <v>2013</v>
      </c>
      <c r="R45" s="14" t="s">
        <v>8307</v>
      </c>
    </row>
    <row r="46" spans="1:18" ht="43.2" x14ac:dyDescent="0.3">
      <c r="A46">
        <v>1955</v>
      </c>
      <c r="B46" s="3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s="12">
        <f t="shared" si="0"/>
        <v>41020</v>
      </c>
      <c r="L46" t="b">
        <v>1</v>
      </c>
      <c r="M46">
        <v>290</v>
      </c>
      <c r="N46" t="b">
        <v>1</v>
      </c>
      <c r="O46" t="s">
        <v>8293</v>
      </c>
      <c r="P46" t="s">
        <v>8308</v>
      </c>
      <c r="Q46">
        <f t="shared" si="1"/>
        <v>2012</v>
      </c>
      <c r="R46" s="14" t="s">
        <v>8307</v>
      </c>
    </row>
    <row r="47" spans="1:18" ht="57.6" x14ac:dyDescent="0.3">
      <c r="A47">
        <v>2023</v>
      </c>
      <c r="B47" s="3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s="12">
        <f t="shared" si="0"/>
        <v>42136</v>
      </c>
      <c r="L47" t="b">
        <v>1</v>
      </c>
      <c r="M47">
        <v>353</v>
      </c>
      <c r="N47" t="b">
        <v>1</v>
      </c>
      <c r="O47" t="s">
        <v>8293</v>
      </c>
      <c r="P47" t="s">
        <v>8308</v>
      </c>
      <c r="Q47">
        <f t="shared" si="1"/>
        <v>2015</v>
      </c>
      <c r="R47" s="14" t="s">
        <v>8307</v>
      </c>
    </row>
    <row r="48" spans="1:18" ht="43.2" x14ac:dyDescent="0.3">
      <c r="A48">
        <v>2025</v>
      </c>
      <c r="B48" s="3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s="12">
        <f t="shared" si="0"/>
        <v>42136</v>
      </c>
      <c r="L48" t="b">
        <v>1</v>
      </c>
      <c r="M48">
        <v>729</v>
      </c>
      <c r="N48" t="b">
        <v>1</v>
      </c>
      <c r="O48" t="s">
        <v>8293</v>
      </c>
      <c r="P48" t="s">
        <v>8308</v>
      </c>
      <c r="Q48">
        <f t="shared" si="1"/>
        <v>2015</v>
      </c>
      <c r="R48" s="14" t="s">
        <v>8307</v>
      </c>
    </row>
    <row r="49" spans="1:18" ht="43.2" x14ac:dyDescent="0.3">
      <c r="A49">
        <v>2713</v>
      </c>
      <c r="B49" s="3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s="12">
        <f t="shared" si="0"/>
        <v>42322</v>
      </c>
      <c r="L49" t="b">
        <v>1</v>
      </c>
      <c r="M49">
        <v>1420</v>
      </c>
      <c r="N49" t="b">
        <v>1</v>
      </c>
      <c r="O49" t="s">
        <v>8301</v>
      </c>
      <c r="P49" t="s">
        <v>8323</v>
      </c>
      <c r="Q49">
        <f t="shared" si="1"/>
        <v>2015</v>
      </c>
      <c r="R49" s="14" t="s">
        <v>8322</v>
      </c>
    </row>
    <row r="50" spans="1:18" ht="43.2" x14ac:dyDescent="0.3">
      <c r="A50">
        <v>2073</v>
      </c>
      <c r="B50" s="3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s="12">
        <f t="shared" si="0"/>
        <v>42087</v>
      </c>
      <c r="L50" t="b">
        <v>0</v>
      </c>
      <c r="M50">
        <v>470</v>
      </c>
      <c r="N50" t="b">
        <v>1</v>
      </c>
      <c r="O50" t="s">
        <v>8293</v>
      </c>
      <c r="P50" t="s">
        <v>8308</v>
      </c>
      <c r="Q50">
        <f t="shared" si="1"/>
        <v>2015</v>
      </c>
      <c r="R50" s="14" t="s">
        <v>8307</v>
      </c>
    </row>
    <row r="51" spans="1:18" ht="43.2" x14ac:dyDescent="0.3">
      <c r="A51">
        <v>2009</v>
      </c>
      <c r="B51" s="3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s="12">
        <f t="shared" si="0"/>
        <v>42661</v>
      </c>
      <c r="L51" t="b">
        <v>1</v>
      </c>
      <c r="M51">
        <v>398</v>
      </c>
      <c r="N51" t="b">
        <v>1</v>
      </c>
      <c r="O51" t="s">
        <v>8293</v>
      </c>
      <c r="P51" t="s">
        <v>8308</v>
      </c>
      <c r="Q51">
        <f t="shared" si="1"/>
        <v>2016</v>
      </c>
      <c r="R51" s="14" t="s">
        <v>8307</v>
      </c>
    </row>
    <row r="52" spans="1:18" ht="43.2" x14ac:dyDescent="0.3">
      <c r="A52">
        <v>204</v>
      </c>
      <c r="B52" s="3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s="12">
        <f t="shared" si="0"/>
        <v>42556</v>
      </c>
      <c r="L52" t="b">
        <v>0</v>
      </c>
      <c r="M52">
        <v>1293</v>
      </c>
      <c r="N52" t="b">
        <v>0</v>
      </c>
      <c r="O52" t="s">
        <v>8266</v>
      </c>
      <c r="P52" t="s">
        <v>8324</v>
      </c>
      <c r="Q52">
        <f t="shared" si="1"/>
        <v>2016</v>
      </c>
      <c r="R52" s="14" t="s">
        <v>8320</v>
      </c>
    </row>
    <row r="53" spans="1:18" ht="43.2" x14ac:dyDescent="0.3">
      <c r="A53">
        <v>1005</v>
      </c>
      <c r="B53" s="3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s="12">
        <f t="shared" si="0"/>
        <v>42276</v>
      </c>
      <c r="L53" t="b">
        <v>0</v>
      </c>
      <c r="M53">
        <v>161</v>
      </c>
      <c r="N53" t="b">
        <v>0</v>
      </c>
      <c r="O53" t="s">
        <v>8271</v>
      </c>
      <c r="P53" t="s">
        <v>8309</v>
      </c>
      <c r="Q53">
        <f t="shared" si="1"/>
        <v>2015</v>
      </c>
      <c r="R53" s="14" t="s">
        <v>8307</v>
      </c>
    </row>
    <row r="54" spans="1:18" ht="43.2" x14ac:dyDescent="0.3">
      <c r="A54">
        <v>269</v>
      </c>
      <c r="B54" s="3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s="12">
        <f t="shared" si="0"/>
        <v>42758</v>
      </c>
      <c r="L54" t="b">
        <v>1</v>
      </c>
      <c r="M54">
        <v>1596</v>
      </c>
      <c r="N54" t="b">
        <v>1</v>
      </c>
      <c r="O54" t="s">
        <v>8267</v>
      </c>
      <c r="P54" t="s">
        <v>8321</v>
      </c>
      <c r="Q54">
        <f t="shared" si="1"/>
        <v>2017</v>
      </c>
      <c r="R54" s="14" t="s">
        <v>8320</v>
      </c>
    </row>
    <row r="55" spans="1:18" ht="28.8" x14ac:dyDescent="0.3">
      <c r="A55">
        <v>1968</v>
      </c>
      <c r="B55" s="3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s="12">
        <f t="shared" si="0"/>
        <v>42676</v>
      </c>
      <c r="L55" t="b">
        <v>1</v>
      </c>
      <c r="M55">
        <v>510</v>
      </c>
      <c r="N55" t="b">
        <v>1</v>
      </c>
      <c r="O55" t="s">
        <v>8293</v>
      </c>
      <c r="P55" t="s">
        <v>8308</v>
      </c>
      <c r="Q55">
        <f t="shared" si="1"/>
        <v>2016</v>
      </c>
      <c r="R55" s="14" t="s">
        <v>8307</v>
      </c>
    </row>
    <row r="56" spans="1:18" ht="28.8" x14ac:dyDescent="0.3">
      <c r="A56">
        <v>298</v>
      </c>
      <c r="B56" s="3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s="12">
        <f t="shared" si="0"/>
        <v>41709</v>
      </c>
      <c r="L56" t="b">
        <v>1</v>
      </c>
      <c r="M56">
        <v>2436</v>
      </c>
      <c r="N56" t="b">
        <v>1</v>
      </c>
      <c r="O56" t="s">
        <v>8267</v>
      </c>
      <c r="P56" t="s">
        <v>8321</v>
      </c>
      <c r="Q56">
        <f t="shared" si="1"/>
        <v>2014</v>
      </c>
      <c r="R56" s="14" t="s">
        <v>8320</v>
      </c>
    </row>
    <row r="57" spans="1:18" ht="43.2" x14ac:dyDescent="0.3">
      <c r="A57">
        <v>1465</v>
      </c>
      <c r="B57" s="3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s="12">
        <f t="shared" si="0"/>
        <v>40959</v>
      </c>
      <c r="L57" t="b">
        <v>1</v>
      </c>
      <c r="M57">
        <v>2602</v>
      </c>
      <c r="N57" t="b">
        <v>1</v>
      </c>
      <c r="O57" t="s">
        <v>8286</v>
      </c>
      <c r="P57" t="s">
        <v>8311</v>
      </c>
      <c r="Q57">
        <f t="shared" si="1"/>
        <v>2012</v>
      </c>
      <c r="R57" s="14" t="s">
        <v>8310</v>
      </c>
    </row>
    <row r="58" spans="1:18" ht="28.8" x14ac:dyDescent="0.3">
      <c r="A58">
        <v>2242</v>
      </c>
      <c r="B58" s="3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s="12">
        <f t="shared" si="0"/>
        <v>41569</v>
      </c>
      <c r="L58" t="b">
        <v>0</v>
      </c>
      <c r="M58">
        <v>2525</v>
      </c>
      <c r="N58" t="b">
        <v>1</v>
      </c>
      <c r="O58" t="s">
        <v>8295</v>
      </c>
      <c r="P58" t="s">
        <v>8316</v>
      </c>
      <c r="Q58">
        <f t="shared" si="1"/>
        <v>2013</v>
      </c>
      <c r="R58" s="14" t="s">
        <v>8315</v>
      </c>
    </row>
    <row r="59" spans="1:18" ht="43.2" x14ac:dyDescent="0.3">
      <c r="A59">
        <v>2192</v>
      </c>
      <c r="B59" s="3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s="12">
        <f t="shared" si="0"/>
        <v>42691</v>
      </c>
      <c r="L59" t="b">
        <v>0</v>
      </c>
      <c r="M59">
        <v>3238</v>
      </c>
      <c r="N59" t="b">
        <v>1</v>
      </c>
      <c r="O59" t="s">
        <v>8295</v>
      </c>
      <c r="P59" t="s">
        <v>8316</v>
      </c>
      <c r="Q59">
        <f t="shared" si="1"/>
        <v>2016</v>
      </c>
      <c r="R59" s="14" t="s">
        <v>8315</v>
      </c>
    </row>
    <row r="60" spans="1:18" ht="43.2" x14ac:dyDescent="0.3">
      <c r="A60">
        <v>2048</v>
      </c>
      <c r="B60" s="3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s="12">
        <f t="shared" si="0"/>
        <v>41387</v>
      </c>
      <c r="L60" t="b">
        <v>0</v>
      </c>
      <c r="M60">
        <v>1373</v>
      </c>
      <c r="N60" t="b">
        <v>1</v>
      </c>
      <c r="O60" t="s">
        <v>8293</v>
      </c>
      <c r="P60" t="s">
        <v>8308</v>
      </c>
      <c r="Q60">
        <f t="shared" si="1"/>
        <v>2013</v>
      </c>
      <c r="R60" s="14" t="s">
        <v>8307</v>
      </c>
    </row>
    <row r="61" spans="1:18" ht="43.2" x14ac:dyDescent="0.3">
      <c r="A61">
        <v>2022</v>
      </c>
      <c r="B61" s="3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s="12">
        <f t="shared" si="0"/>
        <v>42502</v>
      </c>
      <c r="L61" t="b">
        <v>1</v>
      </c>
      <c r="M61">
        <v>325</v>
      </c>
      <c r="N61" t="b">
        <v>1</v>
      </c>
      <c r="O61" t="s">
        <v>8293</v>
      </c>
      <c r="P61" t="s">
        <v>8308</v>
      </c>
      <c r="Q61">
        <f t="shared" si="1"/>
        <v>2016</v>
      </c>
      <c r="R61" s="14" t="s">
        <v>8307</v>
      </c>
    </row>
    <row r="62" spans="1:18" ht="57.6" x14ac:dyDescent="0.3">
      <c r="A62">
        <v>2006</v>
      </c>
      <c r="B62" s="3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s="12">
        <f t="shared" si="0"/>
        <v>41941</v>
      </c>
      <c r="L62" t="b">
        <v>1</v>
      </c>
      <c r="M62">
        <v>303</v>
      </c>
      <c r="N62" t="b">
        <v>1</v>
      </c>
      <c r="O62" t="s">
        <v>8293</v>
      </c>
      <c r="P62" t="s">
        <v>8308</v>
      </c>
      <c r="Q62">
        <f t="shared" si="1"/>
        <v>2014</v>
      </c>
      <c r="R62" s="14" t="s">
        <v>8307</v>
      </c>
    </row>
    <row r="63" spans="1:18" ht="57.6" x14ac:dyDescent="0.3">
      <c r="A63">
        <v>389</v>
      </c>
      <c r="B63" s="3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s="12">
        <f t="shared" si="0"/>
        <v>41674</v>
      </c>
      <c r="L63" t="b">
        <v>0</v>
      </c>
      <c r="M63">
        <v>1510</v>
      </c>
      <c r="N63" t="b">
        <v>1</v>
      </c>
      <c r="O63" t="s">
        <v>8267</v>
      </c>
      <c r="P63" t="s">
        <v>8321</v>
      </c>
      <c r="Q63">
        <f t="shared" si="1"/>
        <v>2014</v>
      </c>
      <c r="R63" s="14" t="s">
        <v>8320</v>
      </c>
    </row>
    <row r="64" spans="1:18" ht="43.2" x14ac:dyDescent="0.3">
      <c r="A64">
        <v>2027</v>
      </c>
      <c r="B64" s="3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s="12">
        <f t="shared" si="0"/>
        <v>42048</v>
      </c>
      <c r="L64" t="b">
        <v>1</v>
      </c>
      <c r="M64">
        <v>539</v>
      </c>
      <c r="N64" t="b">
        <v>1</v>
      </c>
      <c r="O64" t="s">
        <v>8293</v>
      </c>
      <c r="P64" t="s">
        <v>8308</v>
      </c>
      <c r="Q64">
        <f t="shared" si="1"/>
        <v>2015</v>
      </c>
      <c r="R64" s="14" t="s">
        <v>8307</v>
      </c>
    </row>
    <row r="65" spans="1:18" ht="43.2" x14ac:dyDescent="0.3">
      <c r="A65">
        <v>2004</v>
      </c>
      <c r="B65" s="3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s="12">
        <f t="shared" si="0"/>
        <v>41800</v>
      </c>
      <c r="L65" t="b">
        <v>1</v>
      </c>
      <c r="M65">
        <v>354</v>
      </c>
      <c r="N65" t="b">
        <v>1</v>
      </c>
      <c r="O65" t="s">
        <v>8293</v>
      </c>
      <c r="P65" t="s">
        <v>8308</v>
      </c>
      <c r="Q65">
        <f t="shared" si="1"/>
        <v>2014</v>
      </c>
      <c r="R65" s="14" t="s">
        <v>8307</v>
      </c>
    </row>
    <row r="66" spans="1:18" ht="43.2" x14ac:dyDescent="0.3">
      <c r="A66">
        <v>280</v>
      </c>
      <c r="B66" s="3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s="12">
        <f t="shared" si="0"/>
        <v>41744</v>
      </c>
      <c r="L66" t="b">
        <v>1</v>
      </c>
      <c r="M66">
        <v>2139</v>
      </c>
      <c r="N66" t="b">
        <v>1</v>
      </c>
      <c r="O66" t="s">
        <v>8267</v>
      </c>
      <c r="P66" t="s">
        <v>8321</v>
      </c>
      <c r="Q66">
        <f t="shared" si="1"/>
        <v>2014</v>
      </c>
      <c r="R66" s="14" t="s">
        <v>8320</v>
      </c>
    </row>
    <row r="67" spans="1:18" ht="43.2" x14ac:dyDescent="0.3">
      <c r="A67">
        <v>1969</v>
      </c>
      <c r="B67" s="3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s="12">
        <f t="shared" ref="K67:K130" si="2">FLOOR(J67/60/60/24,1) + DATE(1970,1,1)</f>
        <v>42557</v>
      </c>
      <c r="L67" t="b">
        <v>1</v>
      </c>
      <c r="M67">
        <v>1887</v>
      </c>
      <c r="N67" t="b">
        <v>1</v>
      </c>
      <c r="O67" t="s">
        <v>8293</v>
      </c>
      <c r="P67" t="s">
        <v>8308</v>
      </c>
      <c r="Q67">
        <f t="shared" ref="Q67:Q130" si="3">YEAR(K67)</f>
        <v>2016</v>
      </c>
      <c r="R67" s="14" t="s">
        <v>8307</v>
      </c>
    </row>
    <row r="68" spans="1:18" ht="43.2" x14ac:dyDescent="0.3">
      <c r="A68">
        <v>689</v>
      </c>
      <c r="B68" s="3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s="12">
        <f t="shared" si="2"/>
        <v>42675</v>
      </c>
      <c r="L68" t="b">
        <v>0</v>
      </c>
      <c r="M68">
        <v>336</v>
      </c>
      <c r="N68" t="b">
        <v>0</v>
      </c>
      <c r="O68" t="s">
        <v>8271</v>
      </c>
      <c r="P68" t="s">
        <v>8309</v>
      </c>
      <c r="Q68">
        <f t="shared" si="3"/>
        <v>2016</v>
      </c>
      <c r="R68" s="14" t="s">
        <v>8307</v>
      </c>
    </row>
    <row r="69" spans="1:18" ht="57.6" x14ac:dyDescent="0.3">
      <c r="A69">
        <v>2062</v>
      </c>
      <c r="B69" s="3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s="12">
        <f t="shared" si="2"/>
        <v>42423</v>
      </c>
      <c r="L69" t="b">
        <v>0</v>
      </c>
      <c r="M69">
        <v>203</v>
      </c>
      <c r="N69" t="b">
        <v>1</v>
      </c>
      <c r="O69" t="s">
        <v>8293</v>
      </c>
      <c r="P69" t="s">
        <v>8308</v>
      </c>
      <c r="Q69">
        <f t="shared" si="3"/>
        <v>2016</v>
      </c>
      <c r="R69" s="14" t="s">
        <v>8307</v>
      </c>
    </row>
    <row r="70" spans="1:18" ht="43.2" x14ac:dyDescent="0.3">
      <c r="A70">
        <v>332</v>
      </c>
      <c r="B70" s="3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s="12">
        <f t="shared" si="2"/>
        <v>42263</v>
      </c>
      <c r="L70" t="b">
        <v>1</v>
      </c>
      <c r="M70">
        <v>555</v>
      </c>
      <c r="N70" t="b">
        <v>1</v>
      </c>
      <c r="O70" t="s">
        <v>8267</v>
      </c>
      <c r="P70" t="s">
        <v>8321</v>
      </c>
      <c r="Q70">
        <f t="shared" si="3"/>
        <v>2015</v>
      </c>
      <c r="R70" s="14" t="s">
        <v>8320</v>
      </c>
    </row>
    <row r="71" spans="1:18" ht="72" x14ac:dyDescent="0.3">
      <c r="A71">
        <v>3034</v>
      </c>
      <c r="B71" s="3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s="12">
        <f t="shared" si="2"/>
        <v>42644</v>
      </c>
      <c r="L71" t="b">
        <v>0</v>
      </c>
      <c r="M71">
        <v>1260</v>
      </c>
      <c r="N71" t="b">
        <v>1</v>
      </c>
      <c r="O71" t="s">
        <v>8301</v>
      </c>
      <c r="P71" t="s">
        <v>8323</v>
      </c>
      <c r="Q71">
        <f t="shared" si="3"/>
        <v>2016</v>
      </c>
      <c r="R71" s="14" t="s">
        <v>8322</v>
      </c>
    </row>
    <row r="72" spans="1:18" ht="43.2" x14ac:dyDescent="0.3">
      <c r="A72">
        <v>1961</v>
      </c>
      <c r="B72" s="3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s="12">
        <f t="shared" si="2"/>
        <v>41148</v>
      </c>
      <c r="L72" t="b">
        <v>1</v>
      </c>
      <c r="M72">
        <v>1633</v>
      </c>
      <c r="N72" t="b">
        <v>1</v>
      </c>
      <c r="O72" t="s">
        <v>8293</v>
      </c>
      <c r="P72" t="s">
        <v>8308</v>
      </c>
      <c r="Q72">
        <f t="shared" si="3"/>
        <v>2012</v>
      </c>
      <c r="R72" s="14" t="s">
        <v>8307</v>
      </c>
    </row>
    <row r="73" spans="1:18" ht="43.2" x14ac:dyDescent="0.3">
      <c r="A73">
        <v>2624</v>
      </c>
      <c r="B73" s="3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s="12">
        <f t="shared" si="2"/>
        <v>41144</v>
      </c>
      <c r="L73" t="b">
        <v>0</v>
      </c>
      <c r="M73">
        <v>3468</v>
      </c>
      <c r="N73" t="b">
        <v>1</v>
      </c>
      <c r="O73" t="s">
        <v>8299</v>
      </c>
      <c r="P73" t="s">
        <v>8314</v>
      </c>
      <c r="Q73">
        <f t="shared" si="3"/>
        <v>2012</v>
      </c>
      <c r="R73" s="14" t="s">
        <v>8307</v>
      </c>
    </row>
    <row r="74" spans="1:18" ht="43.2" x14ac:dyDescent="0.3">
      <c r="A74">
        <v>2002</v>
      </c>
      <c r="B74" s="3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s="12">
        <f t="shared" si="2"/>
        <v>42728</v>
      </c>
      <c r="L74" t="b">
        <v>1</v>
      </c>
      <c r="M74">
        <v>1375</v>
      </c>
      <c r="N74" t="b">
        <v>1</v>
      </c>
      <c r="O74" t="s">
        <v>8293</v>
      </c>
      <c r="P74" t="s">
        <v>8308</v>
      </c>
      <c r="Q74">
        <f t="shared" si="3"/>
        <v>2016</v>
      </c>
      <c r="R74" s="14" t="s">
        <v>8307</v>
      </c>
    </row>
    <row r="75" spans="1:18" ht="43.2" x14ac:dyDescent="0.3">
      <c r="A75">
        <v>2605</v>
      </c>
      <c r="B75" s="3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s="12">
        <f t="shared" si="2"/>
        <v>42508</v>
      </c>
      <c r="L75" t="b">
        <v>1</v>
      </c>
      <c r="M75">
        <v>1762</v>
      </c>
      <c r="N75" t="b">
        <v>1</v>
      </c>
      <c r="O75" t="s">
        <v>8299</v>
      </c>
      <c r="P75" t="s">
        <v>8314</v>
      </c>
      <c r="Q75">
        <f t="shared" si="3"/>
        <v>2016</v>
      </c>
      <c r="R75" s="14" t="s">
        <v>8307</v>
      </c>
    </row>
    <row r="76" spans="1:18" ht="43.2" x14ac:dyDescent="0.3">
      <c r="A76">
        <v>699</v>
      </c>
      <c r="B76" s="3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s="12">
        <f t="shared" si="2"/>
        <v>41563</v>
      </c>
      <c r="L76" t="b">
        <v>0</v>
      </c>
      <c r="M76">
        <v>890</v>
      </c>
      <c r="N76" t="b">
        <v>0</v>
      </c>
      <c r="O76" t="s">
        <v>8271</v>
      </c>
      <c r="P76" t="s">
        <v>8309</v>
      </c>
      <c r="Q76">
        <f t="shared" si="3"/>
        <v>2013</v>
      </c>
      <c r="R76" s="14" t="s">
        <v>8307</v>
      </c>
    </row>
    <row r="77" spans="1:18" ht="57.6" x14ac:dyDescent="0.3">
      <c r="A77">
        <v>2609</v>
      </c>
      <c r="B77" s="3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s="12">
        <f t="shared" si="2"/>
        <v>41075</v>
      </c>
      <c r="L77" t="b">
        <v>1</v>
      </c>
      <c r="M77">
        <v>676</v>
      </c>
      <c r="N77" t="b">
        <v>1</v>
      </c>
      <c r="O77" t="s">
        <v>8299</v>
      </c>
      <c r="P77" t="s">
        <v>8314</v>
      </c>
      <c r="Q77">
        <f t="shared" si="3"/>
        <v>2012</v>
      </c>
      <c r="R77" s="14" t="s">
        <v>8307</v>
      </c>
    </row>
    <row r="78" spans="1:18" ht="43.2" x14ac:dyDescent="0.3">
      <c r="A78">
        <v>1951</v>
      </c>
      <c r="B78" s="3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s="12">
        <f t="shared" si="2"/>
        <v>42651</v>
      </c>
      <c r="L78" t="b">
        <v>1</v>
      </c>
      <c r="M78">
        <v>834</v>
      </c>
      <c r="N78" t="b">
        <v>1</v>
      </c>
      <c r="O78" t="s">
        <v>8293</v>
      </c>
      <c r="P78" t="s">
        <v>8308</v>
      </c>
      <c r="Q78">
        <f t="shared" si="3"/>
        <v>2016</v>
      </c>
      <c r="R78" s="14" t="s">
        <v>8307</v>
      </c>
    </row>
    <row r="79" spans="1:18" ht="57.6" x14ac:dyDescent="0.3">
      <c r="A79">
        <v>653</v>
      </c>
      <c r="B79" s="3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s="12">
        <f t="shared" si="2"/>
        <v>42199</v>
      </c>
      <c r="L79" t="b">
        <v>0</v>
      </c>
      <c r="M79">
        <v>1107</v>
      </c>
      <c r="N79" t="b">
        <v>1</v>
      </c>
      <c r="O79" t="s">
        <v>8271</v>
      </c>
      <c r="P79" t="s">
        <v>8309</v>
      </c>
      <c r="Q79">
        <f t="shared" si="3"/>
        <v>2015</v>
      </c>
      <c r="R79" s="14" t="s">
        <v>8307</v>
      </c>
    </row>
    <row r="80" spans="1:18" ht="43.2" x14ac:dyDescent="0.3">
      <c r="A80">
        <v>2245</v>
      </c>
      <c r="B80" s="3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s="12">
        <f t="shared" si="2"/>
        <v>41660</v>
      </c>
      <c r="L80" t="b">
        <v>0</v>
      </c>
      <c r="M80">
        <v>1980</v>
      </c>
      <c r="N80" t="b">
        <v>1</v>
      </c>
      <c r="O80" t="s">
        <v>8295</v>
      </c>
      <c r="P80" t="s">
        <v>8316</v>
      </c>
      <c r="Q80">
        <f t="shared" si="3"/>
        <v>2014</v>
      </c>
      <c r="R80" s="14" t="s">
        <v>8315</v>
      </c>
    </row>
    <row r="81" spans="1:18" x14ac:dyDescent="0.3">
      <c r="A81">
        <v>2726</v>
      </c>
      <c r="B81" s="3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s="12">
        <f t="shared" si="2"/>
        <v>42452</v>
      </c>
      <c r="L81" t="b">
        <v>0</v>
      </c>
      <c r="M81">
        <v>404</v>
      </c>
      <c r="N81" t="b">
        <v>1</v>
      </c>
      <c r="O81" t="s">
        <v>8293</v>
      </c>
      <c r="P81" t="s">
        <v>8308</v>
      </c>
      <c r="Q81">
        <f t="shared" si="3"/>
        <v>2016</v>
      </c>
      <c r="R81" s="14" t="s">
        <v>8307</v>
      </c>
    </row>
    <row r="82" spans="1:18" ht="43.2" x14ac:dyDescent="0.3">
      <c r="A82">
        <v>2336</v>
      </c>
      <c r="B82" s="3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s="12">
        <f t="shared" si="2"/>
        <v>41666</v>
      </c>
      <c r="L82" t="b">
        <v>1</v>
      </c>
      <c r="M82">
        <v>2165</v>
      </c>
      <c r="N82" t="b">
        <v>1</v>
      </c>
      <c r="O82" t="s">
        <v>8296</v>
      </c>
      <c r="P82" t="s">
        <v>8319</v>
      </c>
      <c r="Q82">
        <f t="shared" si="3"/>
        <v>2014</v>
      </c>
      <c r="R82" s="14" t="s">
        <v>8318</v>
      </c>
    </row>
    <row r="83" spans="1:18" ht="43.2" x14ac:dyDescent="0.3">
      <c r="A83">
        <v>2047</v>
      </c>
      <c r="B83" s="3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s="12">
        <f t="shared" si="2"/>
        <v>42081</v>
      </c>
      <c r="L83" t="b">
        <v>0</v>
      </c>
      <c r="M83">
        <v>443</v>
      </c>
      <c r="N83" t="b">
        <v>1</v>
      </c>
      <c r="O83" t="s">
        <v>8293</v>
      </c>
      <c r="P83" t="s">
        <v>8308</v>
      </c>
      <c r="Q83">
        <f t="shared" si="3"/>
        <v>2015</v>
      </c>
      <c r="R83" s="14" t="s">
        <v>8307</v>
      </c>
    </row>
    <row r="84" spans="1:18" ht="57.6" x14ac:dyDescent="0.3">
      <c r="A84">
        <v>3838</v>
      </c>
      <c r="B84" s="3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s="12">
        <f t="shared" si="2"/>
        <v>42116</v>
      </c>
      <c r="L84" t="b">
        <v>0</v>
      </c>
      <c r="M84">
        <v>100</v>
      </c>
      <c r="N84" t="b">
        <v>1</v>
      </c>
      <c r="O84" t="s">
        <v>8269</v>
      </c>
      <c r="P84" t="s">
        <v>8325</v>
      </c>
      <c r="Q84">
        <f t="shared" si="3"/>
        <v>2015</v>
      </c>
      <c r="R84" s="14" t="s">
        <v>8322</v>
      </c>
    </row>
    <row r="85" spans="1:18" ht="43.2" x14ac:dyDescent="0.3">
      <c r="A85">
        <v>1958</v>
      </c>
      <c r="B85" s="3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s="12">
        <f t="shared" si="2"/>
        <v>41326</v>
      </c>
      <c r="L85" t="b">
        <v>1</v>
      </c>
      <c r="M85">
        <v>1356</v>
      </c>
      <c r="N85" t="b">
        <v>1</v>
      </c>
      <c r="O85" t="s">
        <v>8293</v>
      </c>
      <c r="P85" t="s">
        <v>8308</v>
      </c>
      <c r="Q85">
        <f t="shared" si="3"/>
        <v>2013</v>
      </c>
      <c r="R85" s="14" t="s">
        <v>8307</v>
      </c>
    </row>
    <row r="86" spans="1:18" ht="57.6" x14ac:dyDescent="0.3">
      <c r="A86">
        <v>3557</v>
      </c>
      <c r="B86" s="3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s="12">
        <f t="shared" si="2"/>
        <v>41730</v>
      </c>
      <c r="L86" t="b">
        <v>0</v>
      </c>
      <c r="M86">
        <v>558</v>
      </c>
      <c r="N86" t="b">
        <v>1</v>
      </c>
      <c r="O86" t="s">
        <v>8269</v>
      </c>
      <c r="P86" t="s">
        <v>8325</v>
      </c>
      <c r="Q86">
        <f t="shared" si="3"/>
        <v>2014</v>
      </c>
      <c r="R86" s="14" t="s">
        <v>8322</v>
      </c>
    </row>
    <row r="87" spans="1:18" ht="57.6" x14ac:dyDescent="0.3">
      <c r="A87">
        <v>259</v>
      </c>
      <c r="B87" s="3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s="12">
        <f t="shared" si="2"/>
        <v>42072</v>
      </c>
      <c r="L87" t="b">
        <v>1</v>
      </c>
      <c r="M87">
        <v>942</v>
      </c>
      <c r="N87" t="b">
        <v>1</v>
      </c>
      <c r="O87" t="s">
        <v>8267</v>
      </c>
      <c r="P87" t="s">
        <v>8321</v>
      </c>
      <c r="Q87">
        <f t="shared" si="3"/>
        <v>2015</v>
      </c>
      <c r="R87" s="14" t="s">
        <v>8320</v>
      </c>
    </row>
    <row r="88" spans="1:18" ht="43.2" x14ac:dyDescent="0.3">
      <c r="A88">
        <v>978</v>
      </c>
      <c r="B88" s="3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s="12">
        <f t="shared" si="2"/>
        <v>42395</v>
      </c>
      <c r="L88" t="b">
        <v>0</v>
      </c>
      <c r="M88">
        <v>123</v>
      </c>
      <c r="N88" t="b">
        <v>0</v>
      </c>
      <c r="O88" t="s">
        <v>8271</v>
      </c>
      <c r="P88" t="s">
        <v>8309</v>
      </c>
      <c r="Q88">
        <f t="shared" si="3"/>
        <v>2016</v>
      </c>
      <c r="R88" s="14" t="s">
        <v>8307</v>
      </c>
    </row>
    <row r="89" spans="1:18" ht="43.2" x14ac:dyDescent="0.3">
      <c r="A89">
        <v>1950</v>
      </c>
      <c r="B89" s="3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s="12">
        <f t="shared" si="2"/>
        <v>40624</v>
      </c>
      <c r="L89" t="b">
        <v>1</v>
      </c>
      <c r="M89">
        <v>1876</v>
      </c>
      <c r="N89" t="b">
        <v>1</v>
      </c>
      <c r="O89" t="s">
        <v>8293</v>
      </c>
      <c r="P89" t="s">
        <v>8308</v>
      </c>
      <c r="Q89">
        <f t="shared" si="3"/>
        <v>2011</v>
      </c>
      <c r="R89" s="14" t="s">
        <v>8307</v>
      </c>
    </row>
    <row r="90" spans="1:18" ht="28.8" x14ac:dyDescent="0.3">
      <c r="A90">
        <v>2010</v>
      </c>
      <c r="B90" s="3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s="12">
        <f t="shared" si="2"/>
        <v>42570</v>
      </c>
      <c r="L90" t="b">
        <v>1</v>
      </c>
      <c r="M90">
        <v>1737</v>
      </c>
      <c r="N90" t="b">
        <v>1</v>
      </c>
      <c r="O90" t="s">
        <v>8293</v>
      </c>
      <c r="P90" t="s">
        <v>8308</v>
      </c>
      <c r="Q90">
        <f t="shared" si="3"/>
        <v>2016</v>
      </c>
      <c r="R90" s="14" t="s">
        <v>8307</v>
      </c>
    </row>
    <row r="91" spans="1:18" ht="43.2" x14ac:dyDescent="0.3">
      <c r="A91">
        <v>2620</v>
      </c>
      <c r="B91" s="3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s="12">
        <f t="shared" si="2"/>
        <v>42251</v>
      </c>
      <c r="L91" t="b">
        <v>1</v>
      </c>
      <c r="M91">
        <v>1251</v>
      </c>
      <c r="N91" t="b">
        <v>1</v>
      </c>
      <c r="O91" t="s">
        <v>8299</v>
      </c>
      <c r="P91" t="s">
        <v>8314</v>
      </c>
      <c r="Q91">
        <f t="shared" si="3"/>
        <v>2015</v>
      </c>
      <c r="R91" s="14" t="s">
        <v>8307</v>
      </c>
    </row>
    <row r="92" spans="1:18" ht="43.2" x14ac:dyDescent="0.3">
      <c r="A92">
        <v>2185</v>
      </c>
      <c r="B92" s="3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s="12">
        <f t="shared" si="2"/>
        <v>41319</v>
      </c>
      <c r="L92" t="b">
        <v>0</v>
      </c>
      <c r="M92">
        <v>623</v>
      </c>
      <c r="N92" t="b">
        <v>1</v>
      </c>
      <c r="O92" t="s">
        <v>8295</v>
      </c>
      <c r="P92" t="s">
        <v>8316</v>
      </c>
      <c r="Q92">
        <f t="shared" si="3"/>
        <v>2013</v>
      </c>
      <c r="R92" s="14" t="s">
        <v>8315</v>
      </c>
    </row>
    <row r="93" spans="1:18" ht="28.8" x14ac:dyDescent="0.3">
      <c r="A93">
        <v>2710</v>
      </c>
      <c r="B93" s="3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s="12">
        <f t="shared" si="2"/>
        <v>41828</v>
      </c>
      <c r="L93" t="b">
        <v>1</v>
      </c>
      <c r="M93">
        <v>1088</v>
      </c>
      <c r="N93" t="b">
        <v>1</v>
      </c>
      <c r="O93" t="s">
        <v>8301</v>
      </c>
      <c r="P93" t="s">
        <v>8323</v>
      </c>
      <c r="Q93">
        <f t="shared" si="3"/>
        <v>2014</v>
      </c>
      <c r="R93" s="14" t="s">
        <v>8322</v>
      </c>
    </row>
    <row r="94" spans="1:18" ht="28.8" x14ac:dyDescent="0.3">
      <c r="A94">
        <v>2016</v>
      </c>
      <c r="B94" s="3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s="12">
        <f t="shared" si="2"/>
        <v>41312</v>
      </c>
      <c r="L94" t="b">
        <v>1</v>
      </c>
      <c r="M94">
        <v>479</v>
      </c>
      <c r="N94" t="b">
        <v>1</v>
      </c>
      <c r="O94" t="s">
        <v>8293</v>
      </c>
      <c r="P94" t="s">
        <v>8308</v>
      </c>
      <c r="Q94">
        <f t="shared" si="3"/>
        <v>2013</v>
      </c>
      <c r="R94" s="14" t="s">
        <v>8307</v>
      </c>
    </row>
    <row r="95" spans="1:18" ht="28.8" x14ac:dyDescent="0.3">
      <c r="A95">
        <v>1501</v>
      </c>
      <c r="B95" s="3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s="12">
        <f t="shared" si="2"/>
        <v>42163</v>
      </c>
      <c r="L95" t="b">
        <v>1</v>
      </c>
      <c r="M95">
        <v>885</v>
      </c>
      <c r="N95" t="b">
        <v>1</v>
      </c>
      <c r="O95" t="s">
        <v>8283</v>
      </c>
      <c r="P95" t="s">
        <v>8313</v>
      </c>
      <c r="Q95">
        <f t="shared" si="3"/>
        <v>2015</v>
      </c>
      <c r="R95" s="14" t="s">
        <v>8312</v>
      </c>
    </row>
    <row r="96" spans="1:18" ht="43.2" x14ac:dyDescent="0.3">
      <c r="A96">
        <v>248</v>
      </c>
      <c r="B96" s="3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s="12">
        <f t="shared" si="2"/>
        <v>40870</v>
      </c>
      <c r="L96" t="b">
        <v>1</v>
      </c>
      <c r="M96">
        <v>146</v>
      </c>
      <c r="N96" t="b">
        <v>1</v>
      </c>
      <c r="O96" t="s">
        <v>8267</v>
      </c>
      <c r="P96" t="s">
        <v>8321</v>
      </c>
      <c r="Q96">
        <f t="shared" si="3"/>
        <v>2011</v>
      </c>
      <c r="R96" s="14" t="s">
        <v>8320</v>
      </c>
    </row>
    <row r="97" spans="1:18" ht="43.2" x14ac:dyDescent="0.3">
      <c r="A97">
        <v>3123</v>
      </c>
      <c r="B97" s="3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s="12">
        <f t="shared" si="2"/>
        <v>42530</v>
      </c>
      <c r="L97" t="b">
        <v>0</v>
      </c>
      <c r="M97">
        <v>348</v>
      </c>
      <c r="N97" t="b">
        <v>0</v>
      </c>
      <c r="O97" t="s">
        <v>8301</v>
      </c>
      <c r="P97" t="s">
        <v>8323</v>
      </c>
      <c r="Q97">
        <f t="shared" si="3"/>
        <v>2016</v>
      </c>
      <c r="R97" s="14" t="s">
        <v>8322</v>
      </c>
    </row>
    <row r="98" spans="1:18" ht="43.2" x14ac:dyDescent="0.3">
      <c r="A98">
        <v>1336</v>
      </c>
      <c r="B98" s="3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s="12">
        <f t="shared" si="2"/>
        <v>41955</v>
      </c>
      <c r="L98" t="b">
        <v>0</v>
      </c>
      <c r="M98">
        <v>224</v>
      </c>
      <c r="N98" t="b">
        <v>0</v>
      </c>
      <c r="O98" t="s">
        <v>8271</v>
      </c>
      <c r="P98" t="s">
        <v>8309</v>
      </c>
      <c r="Q98">
        <f t="shared" si="3"/>
        <v>2014</v>
      </c>
      <c r="R98" s="14" t="s">
        <v>8307</v>
      </c>
    </row>
    <row r="99" spans="1:18" ht="43.2" x14ac:dyDescent="0.3">
      <c r="A99">
        <v>1960</v>
      </c>
      <c r="B99" s="3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s="12">
        <f t="shared" si="2"/>
        <v>41964</v>
      </c>
      <c r="L99" t="b">
        <v>1</v>
      </c>
      <c r="M99">
        <v>33</v>
      </c>
      <c r="N99" t="b">
        <v>1</v>
      </c>
      <c r="O99" t="s">
        <v>8293</v>
      </c>
      <c r="P99" t="s">
        <v>8308</v>
      </c>
      <c r="Q99">
        <f t="shared" si="3"/>
        <v>2014</v>
      </c>
      <c r="R99" s="14" t="s">
        <v>8307</v>
      </c>
    </row>
    <row r="100" spans="1:18" ht="57.6" x14ac:dyDescent="0.3">
      <c r="A100">
        <v>387</v>
      </c>
      <c r="B100" s="3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s="12">
        <f t="shared" si="2"/>
        <v>42200</v>
      </c>
      <c r="L100" t="b">
        <v>0</v>
      </c>
      <c r="M100">
        <v>562</v>
      </c>
      <c r="N100" t="b">
        <v>1</v>
      </c>
      <c r="O100" t="s">
        <v>8267</v>
      </c>
      <c r="P100" t="s">
        <v>8321</v>
      </c>
      <c r="Q100">
        <f t="shared" si="3"/>
        <v>2015</v>
      </c>
      <c r="R100" s="14" t="s">
        <v>8320</v>
      </c>
    </row>
    <row r="101" spans="1:18" ht="57.6" x14ac:dyDescent="0.3">
      <c r="A101">
        <v>1311</v>
      </c>
      <c r="B101" s="3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s="12">
        <f t="shared" si="2"/>
        <v>42669</v>
      </c>
      <c r="L101" t="b">
        <v>0</v>
      </c>
      <c r="M101">
        <v>100</v>
      </c>
      <c r="N101" t="b">
        <v>0</v>
      </c>
      <c r="O101" t="s">
        <v>8271</v>
      </c>
      <c r="P101" t="s">
        <v>8309</v>
      </c>
      <c r="Q101">
        <f t="shared" si="3"/>
        <v>2016</v>
      </c>
      <c r="R101" s="14" t="s">
        <v>8307</v>
      </c>
    </row>
    <row r="102" spans="1:18" ht="43.2" x14ac:dyDescent="0.3">
      <c r="A102">
        <v>2065</v>
      </c>
      <c r="B102" s="3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s="12">
        <f t="shared" si="2"/>
        <v>41603</v>
      </c>
      <c r="L102" t="b">
        <v>0</v>
      </c>
      <c r="M102">
        <v>1556</v>
      </c>
      <c r="N102" t="b">
        <v>1</v>
      </c>
      <c r="O102" t="s">
        <v>8293</v>
      </c>
      <c r="P102" t="s">
        <v>8308</v>
      </c>
      <c r="Q102">
        <f t="shared" si="3"/>
        <v>2013</v>
      </c>
      <c r="R102" s="14" t="s">
        <v>8307</v>
      </c>
    </row>
    <row r="103" spans="1:18" ht="57.6" x14ac:dyDescent="0.3">
      <c r="A103">
        <v>2310</v>
      </c>
      <c r="B103" s="3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s="12">
        <f t="shared" si="2"/>
        <v>41324</v>
      </c>
      <c r="L103" t="b">
        <v>1</v>
      </c>
      <c r="M103">
        <v>1224</v>
      </c>
      <c r="N103" t="b">
        <v>1</v>
      </c>
      <c r="O103" t="s">
        <v>8277</v>
      </c>
      <c r="P103" t="s">
        <v>8327</v>
      </c>
      <c r="Q103">
        <f t="shared" si="3"/>
        <v>2013</v>
      </c>
      <c r="R103" s="14" t="s">
        <v>8326</v>
      </c>
    </row>
    <row r="104" spans="1:18" ht="57.6" x14ac:dyDescent="0.3">
      <c r="A104">
        <v>2072</v>
      </c>
      <c r="B104" s="3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s="12">
        <f t="shared" si="2"/>
        <v>42467</v>
      </c>
      <c r="L104" t="b">
        <v>0</v>
      </c>
      <c r="M104">
        <v>350</v>
      </c>
      <c r="N104" t="b">
        <v>1</v>
      </c>
      <c r="O104" t="s">
        <v>8293</v>
      </c>
      <c r="P104" t="s">
        <v>8308</v>
      </c>
      <c r="Q104">
        <f t="shared" si="3"/>
        <v>2016</v>
      </c>
      <c r="R104" s="14" t="s">
        <v>8307</v>
      </c>
    </row>
    <row r="105" spans="1:18" ht="43.2" x14ac:dyDescent="0.3">
      <c r="A105">
        <v>328</v>
      </c>
      <c r="B105" s="3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s="12">
        <f t="shared" si="2"/>
        <v>42278</v>
      </c>
      <c r="L105" t="b">
        <v>1</v>
      </c>
      <c r="M105">
        <v>498</v>
      </c>
      <c r="N105" t="b">
        <v>1</v>
      </c>
      <c r="O105" t="s">
        <v>8267</v>
      </c>
      <c r="P105" t="s">
        <v>8321</v>
      </c>
      <c r="Q105">
        <f t="shared" si="3"/>
        <v>2015</v>
      </c>
      <c r="R105" s="14" t="s">
        <v>8320</v>
      </c>
    </row>
    <row r="106" spans="1:18" ht="43.2" x14ac:dyDescent="0.3">
      <c r="A106">
        <v>1025</v>
      </c>
      <c r="B106" s="3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s="12">
        <f t="shared" si="2"/>
        <v>42049</v>
      </c>
      <c r="L106" t="b">
        <v>1</v>
      </c>
      <c r="M106">
        <v>1071</v>
      </c>
      <c r="N106" t="b">
        <v>1</v>
      </c>
      <c r="O106" t="s">
        <v>8278</v>
      </c>
      <c r="P106" t="s">
        <v>8328</v>
      </c>
      <c r="Q106">
        <f t="shared" si="3"/>
        <v>2015</v>
      </c>
      <c r="R106" s="14" t="s">
        <v>8326</v>
      </c>
    </row>
    <row r="107" spans="1:18" ht="43.2" x14ac:dyDescent="0.3">
      <c r="A107">
        <v>2056</v>
      </c>
      <c r="B107" s="3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s="12">
        <f t="shared" si="2"/>
        <v>41351</v>
      </c>
      <c r="L107" t="b">
        <v>0</v>
      </c>
      <c r="M107">
        <v>554</v>
      </c>
      <c r="N107" t="b">
        <v>1</v>
      </c>
      <c r="O107" t="s">
        <v>8293</v>
      </c>
      <c r="P107" t="s">
        <v>8308</v>
      </c>
      <c r="Q107">
        <f t="shared" si="3"/>
        <v>2013</v>
      </c>
      <c r="R107" s="14" t="s">
        <v>8307</v>
      </c>
    </row>
    <row r="108" spans="1:18" ht="57.6" x14ac:dyDescent="0.3">
      <c r="A108">
        <v>292</v>
      </c>
      <c r="B108" s="3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s="12">
        <f t="shared" si="2"/>
        <v>40812</v>
      </c>
      <c r="L108" t="b">
        <v>1</v>
      </c>
      <c r="M108">
        <v>493</v>
      </c>
      <c r="N108" t="b">
        <v>1</v>
      </c>
      <c r="O108" t="s">
        <v>8267</v>
      </c>
      <c r="P108" t="s">
        <v>8321</v>
      </c>
      <c r="Q108">
        <f t="shared" si="3"/>
        <v>2011</v>
      </c>
      <c r="R108" s="14" t="s">
        <v>8320</v>
      </c>
    </row>
    <row r="109" spans="1:18" ht="43.2" x14ac:dyDescent="0.3">
      <c r="A109">
        <v>2267</v>
      </c>
      <c r="B109" s="3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s="12">
        <f t="shared" si="2"/>
        <v>41968</v>
      </c>
      <c r="L109" t="b">
        <v>0</v>
      </c>
      <c r="M109">
        <v>404</v>
      </c>
      <c r="N109" t="b">
        <v>1</v>
      </c>
      <c r="O109" t="s">
        <v>8295</v>
      </c>
      <c r="P109" t="s">
        <v>8316</v>
      </c>
      <c r="Q109">
        <f t="shared" si="3"/>
        <v>2014</v>
      </c>
      <c r="R109" s="14" t="s">
        <v>8315</v>
      </c>
    </row>
    <row r="110" spans="1:18" ht="43.2" x14ac:dyDescent="0.3">
      <c r="A110">
        <v>2032</v>
      </c>
      <c r="B110" s="3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s="12">
        <f t="shared" si="2"/>
        <v>42689</v>
      </c>
      <c r="L110" t="b">
        <v>1</v>
      </c>
      <c r="M110">
        <v>531</v>
      </c>
      <c r="N110" t="b">
        <v>1</v>
      </c>
      <c r="O110" t="s">
        <v>8293</v>
      </c>
      <c r="P110" t="s">
        <v>8308</v>
      </c>
      <c r="Q110">
        <f t="shared" si="3"/>
        <v>2016</v>
      </c>
      <c r="R110" s="14" t="s">
        <v>8307</v>
      </c>
    </row>
    <row r="111" spans="1:18" ht="43.2" x14ac:dyDescent="0.3">
      <c r="A111">
        <v>1974</v>
      </c>
      <c r="B111" s="3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s="12">
        <f t="shared" si="2"/>
        <v>41445</v>
      </c>
      <c r="L111" t="b">
        <v>1</v>
      </c>
      <c r="M111">
        <v>402</v>
      </c>
      <c r="N111" t="b">
        <v>1</v>
      </c>
      <c r="O111" t="s">
        <v>8293</v>
      </c>
      <c r="P111" t="s">
        <v>8308</v>
      </c>
      <c r="Q111">
        <f t="shared" si="3"/>
        <v>2013</v>
      </c>
      <c r="R111" s="14" t="s">
        <v>8307</v>
      </c>
    </row>
    <row r="112" spans="1:18" ht="43.2" x14ac:dyDescent="0.3">
      <c r="A112">
        <v>644</v>
      </c>
      <c r="B112" s="3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s="12">
        <f t="shared" si="2"/>
        <v>41898</v>
      </c>
      <c r="L112" t="b">
        <v>0</v>
      </c>
      <c r="M112">
        <v>1021</v>
      </c>
      <c r="N112" t="b">
        <v>1</v>
      </c>
      <c r="O112" t="s">
        <v>8271</v>
      </c>
      <c r="P112" t="s">
        <v>8309</v>
      </c>
      <c r="Q112">
        <f t="shared" si="3"/>
        <v>2014</v>
      </c>
      <c r="R112" s="14" t="s">
        <v>8307</v>
      </c>
    </row>
    <row r="113" spans="1:18" ht="43.2" x14ac:dyDescent="0.3">
      <c r="A113">
        <v>2030</v>
      </c>
      <c r="B113" s="3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s="12">
        <f t="shared" si="2"/>
        <v>41212</v>
      </c>
      <c r="L113" t="b">
        <v>1</v>
      </c>
      <c r="M113">
        <v>625</v>
      </c>
      <c r="N113" t="b">
        <v>1</v>
      </c>
      <c r="O113" t="s">
        <v>8293</v>
      </c>
      <c r="P113" t="s">
        <v>8308</v>
      </c>
      <c r="Q113">
        <f t="shared" si="3"/>
        <v>2012</v>
      </c>
      <c r="R113" s="14" t="s">
        <v>8307</v>
      </c>
    </row>
    <row r="114" spans="1:18" ht="43.2" x14ac:dyDescent="0.3">
      <c r="A114">
        <v>1967</v>
      </c>
      <c r="B114" s="3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s="12">
        <f t="shared" si="2"/>
        <v>41730</v>
      </c>
      <c r="L114" t="b">
        <v>1</v>
      </c>
      <c r="M114">
        <v>405</v>
      </c>
      <c r="N114" t="b">
        <v>1</v>
      </c>
      <c r="O114" t="s">
        <v>8293</v>
      </c>
      <c r="P114" t="s">
        <v>8308</v>
      </c>
      <c r="Q114">
        <f t="shared" si="3"/>
        <v>2014</v>
      </c>
      <c r="R114" s="14" t="s">
        <v>8307</v>
      </c>
    </row>
    <row r="115" spans="1:18" ht="43.2" x14ac:dyDescent="0.3">
      <c r="A115">
        <v>2737</v>
      </c>
      <c r="B115" s="3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s="12">
        <f t="shared" si="2"/>
        <v>41611</v>
      </c>
      <c r="L115" t="b">
        <v>0</v>
      </c>
      <c r="M115">
        <v>456</v>
      </c>
      <c r="N115" t="b">
        <v>1</v>
      </c>
      <c r="O115" t="s">
        <v>8293</v>
      </c>
      <c r="P115" t="s">
        <v>8308</v>
      </c>
      <c r="Q115">
        <f t="shared" si="3"/>
        <v>2013</v>
      </c>
      <c r="R115" s="14" t="s">
        <v>8307</v>
      </c>
    </row>
    <row r="116" spans="1:18" ht="43.2" x14ac:dyDescent="0.3">
      <c r="A116">
        <v>2339</v>
      </c>
      <c r="B116" s="3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s="12">
        <f t="shared" si="2"/>
        <v>42692</v>
      </c>
      <c r="L116" t="b">
        <v>1</v>
      </c>
      <c r="M116">
        <v>1104</v>
      </c>
      <c r="N116" t="b">
        <v>1</v>
      </c>
      <c r="O116" t="s">
        <v>8296</v>
      </c>
      <c r="P116" t="s">
        <v>8319</v>
      </c>
      <c r="Q116">
        <f t="shared" si="3"/>
        <v>2016</v>
      </c>
      <c r="R116" s="14" t="s">
        <v>8318</v>
      </c>
    </row>
    <row r="117" spans="1:18" ht="57.6" x14ac:dyDescent="0.3">
      <c r="A117">
        <v>1306</v>
      </c>
      <c r="B117" s="3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s="12">
        <f t="shared" si="2"/>
        <v>41947</v>
      </c>
      <c r="L117" t="b">
        <v>0</v>
      </c>
      <c r="M117">
        <v>356</v>
      </c>
      <c r="N117" t="b">
        <v>0</v>
      </c>
      <c r="O117" t="s">
        <v>8271</v>
      </c>
      <c r="P117" t="s">
        <v>8309</v>
      </c>
      <c r="Q117">
        <f t="shared" si="3"/>
        <v>2014</v>
      </c>
      <c r="R117" s="14" t="s">
        <v>8307</v>
      </c>
    </row>
    <row r="118" spans="1:18" ht="43.2" x14ac:dyDescent="0.3">
      <c r="A118">
        <v>277</v>
      </c>
      <c r="B118" s="3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s="12">
        <f t="shared" si="2"/>
        <v>42117</v>
      </c>
      <c r="L118" t="b">
        <v>1</v>
      </c>
      <c r="M118">
        <v>951</v>
      </c>
      <c r="N118" t="b">
        <v>1</v>
      </c>
      <c r="O118" t="s">
        <v>8267</v>
      </c>
      <c r="P118" t="s">
        <v>8321</v>
      </c>
      <c r="Q118">
        <f t="shared" si="3"/>
        <v>2015</v>
      </c>
      <c r="R118" s="14" t="s">
        <v>8320</v>
      </c>
    </row>
    <row r="119" spans="1:18" ht="43.2" x14ac:dyDescent="0.3">
      <c r="A119">
        <v>1952</v>
      </c>
      <c r="B119" s="3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s="12">
        <f t="shared" si="2"/>
        <v>41526</v>
      </c>
      <c r="L119" t="b">
        <v>1</v>
      </c>
      <c r="M119">
        <v>682</v>
      </c>
      <c r="N119" t="b">
        <v>1</v>
      </c>
      <c r="O119" t="s">
        <v>8293</v>
      </c>
      <c r="P119" t="s">
        <v>8308</v>
      </c>
      <c r="Q119">
        <f t="shared" si="3"/>
        <v>2013</v>
      </c>
      <c r="R119" s="14" t="s">
        <v>8307</v>
      </c>
    </row>
    <row r="120" spans="1:18" ht="57.6" x14ac:dyDescent="0.3">
      <c r="A120">
        <v>2193</v>
      </c>
      <c r="B120" s="3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s="12">
        <f t="shared" si="2"/>
        <v>42664</v>
      </c>
      <c r="L120" t="b">
        <v>0</v>
      </c>
      <c r="M120">
        <v>897</v>
      </c>
      <c r="N120" t="b">
        <v>1</v>
      </c>
      <c r="O120" t="s">
        <v>8295</v>
      </c>
      <c r="P120" t="s">
        <v>8316</v>
      </c>
      <c r="Q120">
        <f t="shared" si="3"/>
        <v>2016</v>
      </c>
      <c r="R120" s="14" t="s">
        <v>8315</v>
      </c>
    </row>
    <row r="121" spans="1:18" ht="43.2" x14ac:dyDescent="0.3">
      <c r="A121">
        <v>295</v>
      </c>
      <c r="B121" s="3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s="12">
        <f t="shared" si="2"/>
        <v>41519</v>
      </c>
      <c r="L121" t="b">
        <v>1</v>
      </c>
      <c r="M121">
        <v>665</v>
      </c>
      <c r="N121" t="b">
        <v>1</v>
      </c>
      <c r="O121" t="s">
        <v>8267</v>
      </c>
      <c r="P121" t="s">
        <v>8321</v>
      </c>
      <c r="Q121">
        <f t="shared" si="3"/>
        <v>2013</v>
      </c>
      <c r="R121" s="14" t="s">
        <v>8320</v>
      </c>
    </row>
    <row r="122" spans="1:18" ht="43.2" x14ac:dyDescent="0.3">
      <c r="A122">
        <v>2018</v>
      </c>
      <c r="B122" s="3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s="12">
        <f t="shared" si="2"/>
        <v>42199</v>
      </c>
      <c r="L122" t="b">
        <v>1</v>
      </c>
      <c r="M122">
        <v>450</v>
      </c>
      <c r="N122" t="b">
        <v>1</v>
      </c>
      <c r="O122" t="s">
        <v>8293</v>
      </c>
      <c r="P122" t="s">
        <v>8308</v>
      </c>
      <c r="Q122">
        <f t="shared" si="3"/>
        <v>2015</v>
      </c>
      <c r="R122" s="14" t="s">
        <v>8307</v>
      </c>
    </row>
    <row r="123" spans="1:18" ht="43.2" x14ac:dyDescent="0.3">
      <c r="A123">
        <v>1681</v>
      </c>
      <c r="B123" s="3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s="12">
        <f t="shared" si="2"/>
        <v>42774</v>
      </c>
      <c r="L123" t="b">
        <v>0</v>
      </c>
      <c r="M123">
        <v>884</v>
      </c>
      <c r="N123" t="b">
        <v>0</v>
      </c>
      <c r="O123" t="s">
        <v>8291</v>
      </c>
      <c r="P123" t="s">
        <v>8329</v>
      </c>
      <c r="Q123">
        <f t="shared" si="3"/>
        <v>2017</v>
      </c>
      <c r="R123" s="14" t="s">
        <v>8326</v>
      </c>
    </row>
    <row r="124" spans="1:18" ht="43.2" x14ac:dyDescent="0.3">
      <c r="A124">
        <v>1533</v>
      </c>
      <c r="B124" s="3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s="12">
        <f t="shared" si="2"/>
        <v>42443</v>
      </c>
      <c r="L124" t="b">
        <v>1</v>
      </c>
      <c r="M124">
        <v>740</v>
      </c>
      <c r="N124" t="b">
        <v>1</v>
      </c>
      <c r="O124" t="s">
        <v>8283</v>
      </c>
      <c r="P124" t="s">
        <v>8313</v>
      </c>
      <c r="Q124">
        <f t="shared" si="3"/>
        <v>2016</v>
      </c>
      <c r="R124" s="14" t="s">
        <v>8312</v>
      </c>
    </row>
    <row r="125" spans="1:18" ht="28.8" x14ac:dyDescent="0.3">
      <c r="A125">
        <v>1748</v>
      </c>
      <c r="B125" s="3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s="12">
        <f t="shared" si="2"/>
        <v>42219</v>
      </c>
      <c r="L125" t="b">
        <v>0</v>
      </c>
      <c r="M125">
        <v>181</v>
      </c>
      <c r="N125" t="b">
        <v>1</v>
      </c>
      <c r="O125" t="s">
        <v>8283</v>
      </c>
      <c r="P125" t="s">
        <v>8313</v>
      </c>
      <c r="Q125">
        <f t="shared" si="3"/>
        <v>2015</v>
      </c>
      <c r="R125" s="14" t="s">
        <v>8312</v>
      </c>
    </row>
    <row r="126" spans="1:18" ht="57.6" x14ac:dyDescent="0.3">
      <c r="A126">
        <v>2069</v>
      </c>
      <c r="B126" s="3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s="12">
        <f t="shared" si="2"/>
        <v>42340</v>
      </c>
      <c r="L126" t="b">
        <v>0</v>
      </c>
      <c r="M126">
        <v>263</v>
      </c>
      <c r="N126" t="b">
        <v>1</v>
      </c>
      <c r="O126" t="s">
        <v>8293</v>
      </c>
      <c r="P126" t="s">
        <v>8308</v>
      </c>
      <c r="Q126">
        <f t="shared" si="3"/>
        <v>2015</v>
      </c>
      <c r="R126" s="14" t="s">
        <v>8307</v>
      </c>
    </row>
    <row r="127" spans="1:18" ht="43.2" x14ac:dyDescent="0.3">
      <c r="A127">
        <v>2237</v>
      </c>
      <c r="B127" s="3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s="12">
        <f t="shared" si="2"/>
        <v>41915</v>
      </c>
      <c r="L127" t="b">
        <v>0</v>
      </c>
      <c r="M127">
        <v>983</v>
      </c>
      <c r="N127" t="b">
        <v>1</v>
      </c>
      <c r="O127" t="s">
        <v>8295</v>
      </c>
      <c r="P127" t="s">
        <v>8316</v>
      </c>
      <c r="Q127">
        <f t="shared" si="3"/>
        <v>2014</v>
      </c>
      <c r="R127" s="14" t="s">
        <v>8315</v>
      </c>
    </row>
    <row r="128" spans="1:18" ht="43.2" x14ac:dyDescent="0.3">
      <c r="A128">
        <v>353</v>
      </c>
      <c r="B128" s="3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s="12">
        <f t="shared" si="2"/>
        <v>42297</v>
      </c>
      <c r="L128" t="b">
        <v>1</v>
      </c>
      <c r="M128">
        <v>613</v>
      </c>
      <c r="N128" t="b">
        <v>1</v>
      </c>
      <c r="O128" t="s">
        <v>8267</v>
      </c>
      <c r="P128" t="s">
        <v>8321</v>
      </c>
      <c r="Q128">
        <f t="shared" si="3"/>
        <v>2015</v>
      </c>
      <c r="R128" s="14" t="s">
        <v>8320</v>
      </c>
    </row>
    <row r="129" spans="1:18" ht="57.6" x14ac:dyDescent="0.3">
      <c r="A129">
        <v>1522</v>
      </c>
      <c r="B129" s="3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s="12">
        <f t="shared" si="2"/>
        <v>41899</v>
      </c>
      <c r="L129" t="b">
        <v>1</v>
      </c>
      <c r="M129">
        <v>452</v>
      </c>
      <c r="N129" t="b">
        <v>1</v>
      </c>
      <c r="O129" t="s">
        <v>8283</v>
      </c>
      <c r="P129" t="s">
        <v>8313</v>
      </c>
      <c r="Q129">
        <f t="shared" si="3"/>
        <v>2014</v>
      </c>
      <c r="R129" s="14" t="s">
        <v>8312</v>
      </c>
    </row>
    <row r="130" spans="1:18" ht="28.8" x14ac:dyDescent="0.3">
      <c r="A130">
        <v>2996</v>
      </c>
      <c r="B130" s="3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s="12">
        <f t="shared" si="2"/>
        <v>42090</v>
      </c>
      <c r="L130" t="b">
        <v>0</v>
      </c>
      <c r="M130">
        <v>392</v>
      </c>
      <c r="N130" t="b">
        <v>1</v>
      </c>
      <c r="O130" t="s">
        <v>8301</v>
      </c>
      <c r="P130" t="s">
        <v>8323</v>
      </c>
      <c r="Q130">
        <f t="shared" si="3"/>
        <v>2015</v>
      </c>
      <c r="R130" s="14" t="s">
        <v>8322</v>
      </c>
    </row>
    <row r="131" spans="1:18" ht="43.2" x14ac:dyDescent="0.3">
      <c r="A131">
        <v>2031</v>
      </c>
      <c r="B131" s="3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s="12">
        <f t="shared" ref="K131:K194" si="4">FLOOR(J131/60/60/24,1) + DATE(1970,1,1)</f>
        <v>41975</v>
      </c>
      <c r="L131" t="b">
        <v>1</v>
      </c>
      <c r="M131">
        <v>508</v>
      </c>
      <c r="N131" t="b">
        <v>1</v>
      </c>
      <c r="O131" t="s">
        <v>8293</v>
      </c>
      <c r="P131" t="s">
        <v>8308</v>
      </c>
      <c r="Q131">
        <f t="shared" ref="Q131:Q194" si="5">YEAR(K131)</f>
        <v>2014</v>
      </c>
      <c r="R131" s="14" t="s">
        <v>8307</v>
      </c>
    </row>
    <row r="132" spans="1:18" x14ac:dyDescent="0.3">
      <c r="A132">
        <v>2049</v>
      </c>
      <c r="B132" s="3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s="12">
        <f t="shared" si="4"/>
        <v>41575</v>
      </c>
      <c r="L132" t="b">
        <v>0</v>
      </c>
      <c r="M132">
        <v>742</v>
      </c>
      <c r="N132" t="b">
        <v>1</v>
      </c>
      <c r="O132" t="s">
        <v>8293</v>
      </c>
      <c r="P132" t="s">
        <v>8308</v>
      </c>
      <c r="Q132">
        <f t="shared" si="5"/>
        <v>2013</v>
      </c>
      <c r="R132" s="14" t="s">
        <v>8307</v>
      </c>
    </row>
    <row r="133" spans="1:18" ht="57.6" x14ac:dyDescent="0.3">
      <c r="A133">
        <v>1250</v>
      </c>
      <c r="B133" s="3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s="12">
        <f t="shared" si="4"/>
        <v>41843</v>
      </c>
      <c r="L133" t="b">
        <v>1</v>
      </c>
      <c r="M133">
        <v>508</v>
      </c>
      <c r="N133" t="b">
        <v>1</v>
      </c>
      <c r="O133" t="s">
        <v>8274</v>
      </c>
      <c r="P133" t="s">
        <v>8330</v>
      </c>
      <c r="Q133">
        <f t="shared" si="5"/>
        <v>2014</v>
      </c>
      <c r="R133" s="14" t="s">
        <v>8326</v>
      </c>
    </row>
    <row r="134" spans="1:18" ht="43.2" x14ac:dyDescent="0.3">
      <c r="A134">
        <v>1480</v>
      </c>
      <c r="B134" s="3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s="12">
        <f t="shared" si="4"/>
        <v>41464</v>
      </c>
      <c r="L134" t="b">
        <v>1</v>
      </c>
      <c r="M134">
        <v>635</v>
      </c>
      <c r="N134" t="b">
        <v>1</v>
      </c>
      <c r="O134" t="s">
        <v>8286</v>
      </c>
      <c r="P134" t="s">
        <v>8311</v>
      </c>
      <c r="Q134">
        <f t="shared" si="5"/>
        <v>2013</v>
      </c>
      <c r="R134" s="14" t="s">
        <v>8310</v>
      </c>
    </row>
    <row r="135" spans="1:18" ht="43.2" x14ac:dyDescent="0.3">
      <c r="A135">
        <v>2725</v>
      </c>
      <c r="B135" s="3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s="12">
        <f t="shared" si="4"/>
        <v>42745</v>
      </c>
      <c r="L135" t="b">
        <v>0</v>
      </c>
      <c r="M135">
        <v>113</v>
      </c>
      <c r="N135" t="b">
        <v>1</v>
      </c>
      <c r="O135" t="s">
        <v>8293</v>
      </c>
      <c r="P135" t="s">
        <v>8308</v>
      </c>
      <c r="Q135">
        <f t="shared" si="5"/>
        <v>2017</v>
      </c>
      <c r="R135" s="14" t="s">
        <v>8307</v>
      </c>
    </row>
    <row r="136" spans="1:18" ht="43.2" x14ac:dyDescent="0.3">
      <c r="A136">
        <v>2077</v>
      </c>
      <c r="B136" s="3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s="12">
        <f t="shared" si="4"/>
        <v>42103</v>
      </c>
      <c r="L136" t="b">
        <v>0</v>
      </c>
      <c r="M136">
        <v>188</v>
      </c>
      <c r="N136" t="b">
        <v>1</v>
      </c>
      <c r="O136" t="s">
        <v>8293</v>
      </c>
      <c r="P136" t="s">
        <v>8308</v>
      </c>
      <c r="Q136">
        <f t="shared" si="5"/>
        <v>2015</v>
      </c>
      <c r="R136" s="14" t="s">
        <v>8307</v>
      </c>
    </row>
    <row r="137" spans="1:18" ht="43.2" x14ac:dyDescent="0.3">
      <c r="A137">
        <v>258</v>
      </c>
      <c r="B137" s="3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s="12">
        <f t="shared" si="4"/>
        <v>40682</v>
      </c>
      <c r="L137" t="b">
        <v>1</v>
      </c>
      <c r="M137">
        <v>688</v>
      </c>
      <c r="N137" t="b">
        <v>1</v>
      </c>
      <c r="O137" t="s">
        <v>8267</v>
      </c>
      <c r="P137" t="s">
        <v>8321</v>
      </c>
      <c r="Q137">
        <f t="shared" si="5"/>
        <v>2011</v>
      </c>
      <c r="R137" s="14" t="s">
        <v>8320</v>
      </c>
    </row>
    <row r="138" spans="1:18" ht="43.2" x14ac:dyDescent="0.3">
      <c r="A138">
        <v>1017</v>
      </c>
      <c r="B138" s="3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s="12">
        <f t="shared" si="4"/>
        <v>42289</v>
      </c>
      <c r="L138" t="b">
        <v>0</v>
      </c>
      <c r="M138">
        <v>355</v>
      </c>
      <c r="N138" t="b">
        <v>0</v>
      </c>
      <c r="O138" t="s">
        <v>8271</v>
      </c>
      <c r="P138" t="s">
        <v>8309</v>
      </c>
      <c r="Q138">
        <f t="shared" si="5"/>
        <v>2015</v>
      </c>
      <c r="R138" s="14" t="s">
        <v>8307</v>
      </c>
    </row>
    <row r="139" spans="1:18" ht="43.2" x14ac:dyDescent="0.3">
      <c r="A139">
        <v>2271</v>
      </c>
      <c r="B139" s="3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s="12">
        <f t="shared" si="4"/>
        <v>42684</v>
      </c>
      <c r="L139" t="b">
        <v>0</v>
      </c>
      <c r="M139">
        <v>1328</v>
      </c>
      <c r="N139" t="b">
        <v>1</v>
      </c>
      <c r="O139" t="s">
        <v>8295</v>
      </c>
      <c r="P139" t="s">
        <v>8316</v>
      </c>
      <c r="Q139">
        <f t="shared" si="5"/>
        <v>2016</v>
      </c>
      <c r="R139" s="14" t="s">
        <v>8315</v>
      </c>
    </row>
    <row r="140" spans="1:18" ht="43.2" x14ac:dyDescent="0.3">
      <c r="A140">
        <v>1970</v>
      </c>
      <c r="B140" s="3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s="12">
        <f t="shared" si="4"/>
        <v>41324</v>
      </c>
      <c r="L140" t="b">
        <v>1</v>
      </c>
      <c r="M140">
        <v>701</v>
      </c>
      <c r="N140" t="b">
        <v>1</v>
      </c>
      <c r="O140" t="s">
        <v>8293</v>
      </c>
      <c r="P140" t="s">
        <v>8308</v>
      </c>
      <c r="Q140">
        <f t="shared" si="5"/>
        <v>2013</v>
      </c>
      <c r="R140" s="14" t="s">
        <v>8307</v>
      </c>
    </row>
    <row r="141" spans="1:18" ht="43.2" x14ac:dyDescent="0.3">
      <c r="A141">
        <v>2071</v>
      </c>
      <c r="B141" s="3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s="12">
        <f t="shared" si="4"/>
        <v>42600</v>
      </c>
      <c r="L141" t="b">
        <v>0</v>
      </c>
      <c r="M141">
        <v>278</v>
      </c>
      <c r="N141" t="b">
        <v>1</v>
      </c>
      <c r="O141" t="s">
        <v>8293</v>
      </c>
      <c r="P141" t="s">
        <v>8308</v>
      </c>
      <c r="Q141">
        <f t="shared" si="5"/>
        <v>2016</v>
      </c>
      <c r="R141" s="14" t="s">
        <v>8307</v>
      </c>
    </row>
    <row r="142" spans="1:18" ht="43.2" x14ac:dyDescent="0.3">
      <c r="A142">
        <v>3166</v>
      </c>
      <c r="B142" s="3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s="12">
        <f t="shared" si="4"/>
        <v>41940</v>
      </c>
      <c r="L142" t="b">
        <v>1</v>
      </c>
      <c r="M142">
        <v>930</v>
      </c>
      <c r="N142" t="b">
        <v>1</v>
      </c>
      <c r="O142" t="s">
        <v>8269</v>
      </c>
      <c r="P142" t="s">
        <v>8325</v>
      </c>
      <c r="Q142">
        <f t="shared" si="5"/>
        <v>2014</v>
      </c>
      <c r="R142" s="14" t="s">
        <v>8322</v>
      </c>
    </row>
    <row r="143" spans="1:18" ht="43.2" x14ac:dyDescent="0.3">
      <c r="A143">
        <v>393</v>
      </c>
      <c r="B143" s="3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s="12">
        <f t="shared" si="4"/>
        <v>41526</v>
      </c>
      <c r="L143" t="b">
        <v>0</v>
      </c>
      <c r="M143">
        <v>351</v>
      </c>
      <c r="N143" t="b">
        <v>1</v>
      </c>
      <c r="O143" t="s">
        <v>8267</v>
      </c>
      <c r="P143" t="s">
        <v>8321</v>
      </c>
      <c r="Q143">
        <f t="shared" si="5"/>
        <v>2013</v>
      </c>
      <c r="R143" s="14" t="s">
        <v>8320</v>
      </c>
    </row>
    <row r="144" spans="1:18" ht="28.8" x14ac:dyDescent="0.3">
      <c r="A144">
        <v>342</v>
      </c>
      <c r="B144" s="3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s="12">
        <f t="shared" si="4"/>
        <v>42459</v>
      </c>
      <c r="L144" t="b">
        <v>1</v>
      </c>
      <c r="M144">
        <v>325</v>
      </c>
      <c r="N144" t="b">
        <v>1</v>
      </c>
      <c r="O144" t="s">
        <v>8267</v>
      </c>
      <c r="P144" t="s">
        <v>8321</v>
      </c>
      <c r="Q144">
        <f t="shared" si="5"/>
        <v>2016</v>
      </c>
      <c r="R144" s="14" t="s">
        <v>8320</v>
      </c>
    </row>
    <row r="145" spans="1:18" ht="57.6" x14ac:dyDescent="0.3">
      <c r="A145">
        <v>4</v>
      </c>
      <c r="B145" s="3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s="12">
        <f t="shared" si="4"/>
        <v>42327</v>
      </c>
      <c r="L145" t="b">
        <v>0</v>
      </c>
      <c r="M145">
        <v>284</v>
      </c>
      <c r="N145" t="b">
        <v>1</v>
      </c>
      <c r="O145" t="s">
        <v>8263</v>
      </c>
      <c r="P145" t="s">
        <v>8331</v>
      </c>
      <c r="Q145">
        <f t="shared" si="5"/>
        <v>2015</v>
      </c>
      <c r="R145" s="14" t="s">
        <v>8320</v>
      </c>
    </row>
    <row r="146" spans="1:18" ht="43.2" x14ac:dyDescent="0.3">
      <c r="A146">
        <v>735</v>
      </c>
      <c r="B146" s="3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s="12">
        <f t="shared" si="4"/>
        <v>41946</v>
      </c>
      <c r="L146" t="b">
        <v>0</v>
      </c>
      <c r="M146">
        <v>229</v>
      </c>
      <c r="N146" t="b">
        <v>1</v>
      </c>
      <c r="O146" t="s">
        <v>8272</v>
      </c>
      <c r="P146" t="s">
        <v>8332</v>
      </c>
      <c r="Q146">
        <f t="shared" si="5"/>
        <v>2014</v>
      </c>
      <c r="R146" s="14" t="s">
        <v>8310</v>
      </c>
    </row>
    <row r="147" spans="1:18" ht="43.2" x14ac:dyDescent="0.3">
      <c r="A147">
        <v>2733</v>
      </c>
      <c r="B147" s="3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s="12">
        <f t="shared" si="4"/>
        <v>42044</v>
      </c>
      <c r="L147" t="b">
        <v>0</v>
      </c>
      <c r="M147">
        <v>119</v>
      </c>
      <c r="N147" t="b">
        <v>1</v>
      </c>
      <c r="O147" t="s">
        <v>8293</v>
      </c>
      <c r="P147" t="s">
        <v>8308</v>
      </c>
      <c r="Q147">
        <f t="shared" si="5"/>
        <v>2015</v>
      </c>
      <c r="R147" s="14" t="s">
        <v>8307</v>
      </c>
    </row>
    <row r="148" spans="1:18" ht="57.6" x14ac:dyDescent="0.3">
      <c r="A148">
        <v>2194</v>
      </c>
      <c r="B148" s="3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s="12">
        <f t="shared" si="4"/>
        <v>42425</v>
      </c>
      <c r="L148" t="b">
        <v>0</v>
      </c>
      <c r="M148">
        <v>878</v>
      </c>
      <c r="N148" t="b">
        <v>1</v>
      </c>
      <c r="O148" t="s">
        <v>8295</v>
      </c>
      <c r="P148" t="s">
        <v>8316</v>
      </c>
      <c r="Q148">
        <f t="shared" si="5"/>
        <v>2016</v>
      </c>
      <c r="R148" s="14" t="s">
        <v>8315</v>
      </c>
    </row>
    <row r="149" spans="1:18" ht="43.2" x14ac:dyDescent="0.3">
      <c r="A149">
        <v>707</v>
      </c>
      <c r="B149" s="3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s="12">
        <f t="shared" si="4"/>
        <v>42696</v>
      </c>
      <c r="L149" t="b">
        <v>0</v>
      </c>
      <c r="M149">
        <v>456</v>
      </c>
      <c r="N149" t="b">
        <v>0</v>
      </c>
      <c r="O149" t="s">
        <v>8271</v>
      </c>
      <c r="P149" t="s">
        <v>8309</v>
      </c>
      <c r="Q149">
        <f t="shared" si="5"/>
        <v>2016</v>
      </c>
      <c r="R149" s="14" t="s">
        <v>8307</v>
      </c>
    </row>
    <row r="150" spans="1:18" ht="43.2" x14ac:dyDescent="0.3">
      <c r="A150">
        <v>2198</v>
      </c>
      <c r="B150" s="3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s="12">
        <f t="shared" si="4"/>
        <v>42292</v>
      </c>
      <c r="L150" t="b">
        <v>0</v>
      </c>
      <c r="M150">
        <v>651</v>
      </c>
      <c r="N150" t="b">
        <v>1</v>
      </c>
      <c r="O150" t="s">
        <v>8295</v>
      </c>
      <c r="P150" t="s">
        <v>8316</v>
      </c>
      <c r="Q150">
        <f t="shared" si="5"/>
        <v>2015</v>
      </c>
      <c r="R150" s="14" t="s">
        <v>8315</v>
      </c>
    </row>
    <row r="151" spans="1:18" ht="43.2" x14ac:dyDescent="0.3">
      <c r="A151">
        <v>1949</v>
      </c>
      <c r="B151" s="3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s="12">
        <f t="shared" si="4"/>
        <v>41800</v>
      </c>
      <c r="L151" t="b">
        <v>1</v>
      </c>
      <c r="M151">
        <v>943</v>
      </c>
      <c r="N151" t="b">
        <v>1</v>
      </c>
      <c r="O151" t="s">
        <v>8293</v>
      </c>
      <c r="P151" t="s">
        <v>8308</v>
      </c>
      <c r="Q151">
        <f t="shared" si="5"/>
        <v>2014</v>
      </c>
      <c r="R151" s="14" t="s">
        <v>8307</v>
      </c>
    </row>
    <row r="152" spans="1:18" ht="43.2" x14ac:dyDescent="0.3">
      <c r="A152">
        <v>3027</v>
      </c>
      <c r="B152" s="3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s="12">
        <f t="shared" si="4"/>
        <v>42053</v>
      </c>
      <c r="L152" t="b">
        <v>0</v>
      </c>
      <c r="M152">
        <v>320</v>
      </c>
      <c r="N152" t="b">
        <v>1</v>
      </c>
      <c r="O152" t="s">
        <v>8301</v>
      </c>
      <c r="P152" t="s">
        <v>8323</v>
      </c>
      <c r="Q152">
        <f t="shared" si="5"/>
        <v>2015</v>
      </c>
      <c r="R152" s="14" t="s">
        <v>8322</v>
      </c>
    </row>
    <row r="153" spans="1:18" ht="43.2" x14ac:dyDescent="0.3">
      <c r="A153">
        <v>325</v>
      </c>
      <c r="B153" s="3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s="12">
        <f t="shared" si="4"/>
        <v>42689</v>
      </c>
      <c r="L153" t="b">
        <v>1</v>
      </c>
      <c r="M153">
        <v>736</v>
      </c>
      <c r="N153" t="b">
        <v>1</v>
      </c>
      <c r="O153" t="s">
        <v>8267</v>
      </c>
      <c r="P153" t="s">
        <v>8321</v>
      </c>
      <c r="Q153">
        <f t="shared" si="5"/>
        <v>2016</v>
      </c>
      <c r="R153" s="14" t="s">
        <v>8320</v>
      </c>
    </row>
    <row r="154" spans="1:18" ht="43.2" x14ac:dyDescent="0.3">
      <c r="A154">
        <v>401</v>
      </c>
      <c r="B154" s="3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s="12">
        <f t="shared" si="4"/>
        <v>40732</v>
      </c>
      <c r="L154" t="b">
        <v>0</v>
      </c>
      <c r="M154">
        <v>73</v>
      </c>
      <c r="N154" t="b">
        <v>1</v>
      </c>
      <c r="O154" t="s">
        <v>8267</v>
      </c>
      <c r="P154" t="s">
        <v>8321</v>
      </c>
      <c r="Q154">
        <f t="shared" si="5"/>
        <v>2011</v>
      </c>
      <c r="R154" s="14" t="s">
        <v>8320</v>
      </c>
    </row>
    <row r="155" spans="1:18" ht="57.6" x14ac:dyDescent="0.3">
      <c r="A155">
        <v>288</v>
      </c>
      <c r="B155" s="3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s="12">
        <f t="shared" si="4"/>
        <v>41051</v>
      </c>
      <c r="L155" t="b">
        <v>1</v>
      </c>
      <c r="M155">
        <v>447</v>
      </c>
      <c r="N155" t="b">
        <v>1</v>
      </c>
      <c r="O155" t="s">
        <v>8267</v>
      </c>
      <c r="P155" t="s">
        <v>8321</v>
      </c>
      <c r="Q155">
        <f t="shared" si="5"/>
        <v>2012</v>
      </c>
      <c r="R155" s="14" t="s">
        <v>8320</v>
      </c>
    </row>
    <row r="156" spans="1:18" ht="43.2" x14ac:dyDescent="0.3">
      <c r="A156">
        <v>358</v>
      </c>
      <c r="B156" s="3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s="12">
        <f t="shared" si="4"/>
        <v>42507</v>
      </c>
      <c r="L156" t="b">
        <v>1</v>
      </c>
      <c r="M156">
        <v>267</v>
      </c>
      <c r="N156" t="b">
        <v>1</v>
      </c>
      <c r="O156" t="s">
        <v>8267</v>
      </c>
      <c r="P156" t="s">
        <v>8321</v>
      </c>
      <c r="Q156">
        <f t="shared" si="5"/>
        <v>2016</v>
      </c>
      <c r="R156" s="14" t="s">
        <v>8320</v>
      </c>
    </row>
    <row r="157" spans="1:18" ht="43.2" x14ac:dyDescent="0.3">
      <c r="A157">
        <v>2998</v>
      </c>
      <c r="B157" s="3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s="12">
        <f t="shared" si="4"/>
        <v>41778</v>
      </c>
      <c r="L157" t="b">
        <v>0</v>
      </c>
      <c r="M157">
        <v>433</v>
      </c>
      <c r="N157" t="b">
        <v>1</v>
      </c>
      <c r="O157" t="s">
        <v>8301</v>
      </c>
      <c r="P157" t="s">
        <v>8323</v>
      </c>
      <c r="Q157">
        <f t="shared" si="5"/>
        <v>2014</v>
      </c>
      <c r="R157" s="14" t="s">
        <v>8322</v>
      </c>
    </row>
    <row r="158" spans="1:18" ht="28.8" x14ac:dyDescent="0.3">
      <c r="A158">
        <v>3691</v>
      </c>
      <c r="B158" s="3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s="12">
        <f t="shared" si="4"/>
        <v>42020</v>
      </c>
      <c r="L158" t="b">
        <v>0</v>
      </c>
      <c r="M158">
        <v>274</v>
      </c>
      <c r="N158" t="b">
        <v>1</v>
      </c>
      <c r="O158" t="s">
        <v>8269</v>
      </c>
      <c r="P158" t="s">
        <v>8325</v>
      </c>
      <c r="Q158">
        <f t="shared" si="5"/>
        <v>2015</v>
      </c>
      <c r="R158" s="14" t="s">
        <v>8322</v>
      </c>
    </row>
    <row r="159" spans="1:18" ht="43.2" x14ac:dyDescent="0.3">
      <c r="A159">
        <v>1343</v>
      </c>
      <c r="B159" s="3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s="12">
        <f t="shared" si="4"/>
        <v>42542</v>
      </c>
      <c r="L159" t="b">
        <v>0</v>
      </c>
      <c r="M159">
        <v>323</v>
      </c>
      <c r="N159" t="b">
        <v>0</v>
      </c>
      <c r="O159" t="s">
        <v>8271</v>
      </c>
      <c r="P159" t="s">
        <v>8309</v>
      </c>
      <c r="Q159">
        <f t="shared" si="5"/>
        <v>2016</v>
      </c>
      <c r="R159" s="14" t="s">
        <v>8307</v>
      </c>
    </row>
    <row r="160" spans="1:18" ht="28.8" x14ac:dyDescent="0.3">
      <c r="A160">
        <v>1210</v>
      </c>
      <c r="B160" s="3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s="12">
        <f t="shared" si="4"/>
        <v>42132</v>
      </c>
      <c r="L160" t="b">
        <v>0</v>
      </c>
      <c r="M160">
        <v>103</v>
      </c>
      <c r="N160" t="b">
        <v>1</v>
      </c>
      <c r="O160" t="s">
        <v>8283</v>
      </c>
      <c r="P160" t="s">
        <v>8313</v>
      </c>
      <c r="Q160">
        <f t="shared" si="5"/>
        <v>2015</v>
      </c>
      <c r="R160" s="14" t="s">
        <v>8312</v>
      </c>
    </row>
    <row r="161" spans="1:18" ht="43.2" x14ac:dyDescent="0.3">
      <c r="A161">
        <v>2709</v>
      </c>
      <c r="B161" s="3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s="12">
        <f t="shared" si="4"/>
        <v>42612</v>
      </c>
      <c r="L161" t="b">
        <v>1</v>
      </c>
      <c r="M161">
        <v>308</v>
      </c>
      <c r="N161" t="b">
        <v>1</v>
      </c>
      <c r="O161" t="s">
        <v>8301</v>
      </c>
      <c r="P161" t="s">
        <v>8323</v>
      </c>
      <c r="Q161">
        <f t="shared" si="5"/>
        <v>2016</v>
      </c>
      <c r="R161" s="14" t="s">
        <v>8322</v>
      </c>
    </row>
    <row r="162" spans="1:18" ht="43.2" x14ac:dyDescent="0.3">
      <c r="A162">
        <v>2308</v>
      </c>
      <c r="B162" s="3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s="12">
        <f t="shared" si="4"/>
        <v>41851</v>
      </c>
      <c r="L162" t="b">
        <v>1</v>
      </c>
      <c r="M162">
        <v>614</v>
      </c>
      <c r="N162" t="b">
        <v>1</v>
      </c>
      <c r="O162" t="s">
        <v>8277</v>
      </c>
      <c r="P162" t="s">
        <v>8327</v>
      </c>
      <c r="Q162">
        <f t="shared" si="5"/>
        <v>2014</v>
      </c>
      <c r="R162" s="14" t="s">
        <v>8326</v>
      </c>
    </row>
    <row r="163" spans="1:18" ht="28.8" x14ac:dyDescent="0.3">
      <c r="A163">
        <v>1957</v>
      </c>
      <c r="B163" s="3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s="12">
        <f t="shared" si="4"/>
        <v>41179</v>
      </c>
      <c r="L163" t="b">
        <v>1</v>
      </c>
      <c r="M163">
        <v>660</v>
      </c>
      <c r="N163" t="b">
        <v>1</v>
      </c>
      <c r="O163" t="s">
        <v>8293</v>
      </c>
      <c r="P163" t="s">
        <v>8308</v>
      </c>
      <c r="Q163">
        <f t="shared" si="5"/>
        <v>2012</v>
      </c>
      <c r="R163" s="14" t="s">
        <v>8307</v>
      </c>
    </row>
    <row r="164" spans="1:18" ht="43.2" x14ac:dyDescent="0.3">
      <c r="A164">
        <v>333</v>
      </c>
      <c r="B164" s="3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s="12">
        <f t="shared" si="4"/>
        <v>42437</v>
      </c>
      <c r="L164" t="b">
        <v>1</v>
      </c>
      <c r="M164">
        <v>266</v>
      </c>
      <c r="N164" t="b">
        <v>1</v>
      </c>
      <c r="O164" t="s">
        <v>8267</v>
      </c>
      <c r="P164" t="s">
        <v>8321</v>
      </c>
      <c r="Q164">
        <f t="shared" si="5"/>
        <v>2016</v>
      </c>
      <c r="R164" s="14" t="s">
        <v>8320</v>
      </c>
    </row>
    <row r="165" spans="1:18" ht="57.6" x14ac:dyDescent="0.3">
      <c r="A165">
        <v>1364</v>
      </c>
      <c r="B165" s="3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s="12">
        <f t="shared" si="4"/>
        <v>41951</v>
      </c>
      <c r="L165" t="b">
        <v>0</v>
      </c>
      <c r="M165">
        <v>144</v>
      </c>
      <c r="N165" t="b">
        <v>1</v>
      </c>
      <c r="O165" t="s">
        <v>8274</v>
      </c>
      <c r="P165" t="s">
        <v>8330</v>
      </c>
      <c r="Q165">
        <f t="shared" si="5"/>
        <v>2014</v>
      </c>
      <c r="R165" s="14" t="s">
        <v>8326</v>
      </c>
    </row>
    <row r="166" spans="1:18" ht="43.2" x14ac:dyDescent="0.3">
      <c r="A166">
        <v>1202</v>
      </c>
      <c r="B166" s="3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s="12">
        <f t="shared" si="4"/>
        <v>42152</v>
      </c>
      <c r="L166" t="b">
        <v>0</v>
      </c>
      <c r="M166">
        <v>271</v>
      </c>
      <c r="N166" t="b">
        <v>1</v>
      </c>
      <c r="O166" t="s">
        <v>8283</v>
      </c>
      <c r="P166" t="s">
        <v>8313</v>
      </c>
      <c r="Q166">
        <f t="shared" si="5"/>
        <v>2015</v>
      </c>
      <c r="R166" s="14" t="s">
        <v>8312</v>
      </c>
    </row>
    <row r="167" spans="1:18" ht="57.6" x14ac:dyDescent="0.3">
      <c r="A167">
        <v>12</v>
      </c>
      <c r="B167" s="3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s="12">
        <f t="shared" si="4"/>
        <v>41791</v>
      </c>
      <c r="L167" t="b">
        <v>0</v>
      </c>
      <c r="M167">
        <v>827</v>
      </c>
      <c r="N167" t="b">
        <v>1</v>
      </c>
      <c r="O167" t="s">
        <v>8263</v>
      </c>
      <c r="P167" t="s">
        <v>8331</v>
      </c>
      <c r="Q167">
        <f t="shared" si="5"/>
        <v>2014</v>
      </c>
      <c r="R167" s="14" t="s">
        <v>8320</v>
      </c>
    </row>
    <row r="168" spans="1:18" ht="43.2" x14ac:dyDescent="0.3">
      <c r="A168">
        <v>2727</v>
      </c>
      <c r="B168" s="3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s="12">
        <f t="shared" si="4"/>
        <v>42198</v>
      </c>
      <c r="L168" t="b">
        <v>0</v>
      </c>
      <c r="M168">
        <v>707</v>
      </c>
      <c r="N168" t="b">
        <v>1</v>
      </c>
      <c r="O168" t="s">
        <v>8293</v>
      </c>
      <c r="P168" t="s">
        <v>8308</v>
      </c>
      <c r="Q168">
        <f t="shared" si="5"/>
        <v>2015</v>
      </c>
      <c r="R168" s="14" t="s">
        <v>8307</v>
      </c>
    </row>
    <row r="169" spans="1:18" ht="43.2" x14ac:dyDescent="0.3">
      <c r="A169">
        <v>2060</v>
      </c>
      <c r="B169" s="3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s="12">
        <f t="shared" si="4"/>
        <v>41783</v>
      </c>
      <c r="L169" t="b">
        <v>0</v>
      </c>
      <c r="M169">
        <v>1364</v>
      </c>
      <c r="N169" t="b">
        <v>1</v>
      </c>
      <c r="O169" t="s">
        <v>8293</v>
      </c>
      <c r="P169" t="s">
        <v>8308</v>
      </c>
      <c r="Q169">
        <f t="shared" si="5"/>
        <v>2014</v>
      </c>
      <c r="R169" s="14" t="s">
        <v>8307</v>
      </c>
    </row>
    <row r="170" spans="1:18" ht="43.2" x14ac:dyDescent="0.3">
      <c r="A170">
        <v>2116</v>
      </c>
      <c r="B170" s="3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s="12">
        <f t="shared" si="4"/>
        <v>41136</v>
      </c>
      <c r="L170" t="b">
        <v>0</v>
      </c>
      <c r="M170">
        <v>92</v>
      </c>
      <c r="N170" t="b">
        <v>1</v>
      </c>
      <c r="O170" t="s">
        <v>8277</v>
      </c>
      <c r="P170" t="s">
        <v>8327</v>
      </c>
      <c r="Q170">
        <f t="shared" si="5"/>
        <v>2012</v>
      </c>
      <c r="R170" s="14" t="s">
        <v>8326</v>
      </c>
    </row>
    <row r="171" spans="1:18" ht="43.2" x14ac:dyDescent="0.3">
      <c r="A171">
        <v>1469</v>
      </c>
      <c r="B171" s="3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s="12">
        <f t="shared" si="4"/>
        <v>41290</v>
      </c>
      <c r="L171" t="b">
        <v>1</v>
      </c>
      <c r="M171">
        <v>321</v>
      </c>
      <c r="N171" t="b">
        <v>1</v>
      </c>
      <c r="O171" t="s">
        <v>8286</v>
      </c>
      <c r="P171" t="s">
        <v>8311</v>
      </c>
      <c r="Q171">
        <f t="shared" si="5"/>
        <v>2013</v>
      </c>
      <c r="R171" s="14" t="s">
        <v>8310</v>
      </c>
    </row>
    <row r="172" spans="1:18" ht="43.2" x14ac:dyDescent="0.3">
      <c r="A172">
        <v>641</v>
      </c>
      <c r="B172" s="3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s="12">
        <f t="shared" si="4"/>
        <v>42199</v>
      </c>
      <c r="L172" t="b">
        <v>0</v>
      </c>
      <c r="M172">
        <v>315</v>
      </c>
      <c r="N172" t="b">
        <v>1</v>
      </c>
      <c r="O172" t="s">
        <v>8271</v>
      </c>
      <c r="P172" t="s">
        <v>8309</v>
      </c>
      <c r="Q172">
        <f t="shared" si="5"/>
        <v>2015</v>
      </c>
      <c r="R172" s="14" t="s">
        <v>8307</v>
      </c>
    </row>
    <row r="173" spans="1:18" ht="43.2" x14ac:dyDescent="0.3">
      <c r="A173">
        <v>2050</v>
      </c>
      <c r="B173" s="3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s="12">
        <f t="shared" si="4"/>
        <v>42115</v>
      </c>
      <c r="L173" t="b">
        <v>0</v>
      </c>
      <c r="M173">
        <v>170</v>
      </c>
      <c r="N173" t="b">
        <v>1</v>
      </c>
      <c r="O173" t="s">
        <v>8293</v>
      </c>
      <c r="P173" t="s">
        <v>8308</v>
      </c>
      <c r="Q173">
        <f t="shared" si="5"/>
        <v>2015</v>
      </c>
      <c r="R173" s="14" t="s">
        <v>8307</v>
      </c>
    </row>
    <row r="174" spans="1:18" ht="57.6" x14ac:dyDescent="0.3">
      <c r="A174">
        <v>1530</v>
      </c>
      <c r="B174" s="3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s="12">
        <f t="shared" si="4"/>
        <v>42275</v>
      </c>
      <c r="L174" t="b">
        <v>1</v>
      </c>
      <c r="M174">
        <v>874</v>
      </c>
      <c r="N174" t="b">
        <v>1</v>
      </c>
      <c r="O174" t="s">
        <v>8283</v>
      </c>
      <c r="P174" t="s">
        <v>8313</v>
      </c>
      <c r="Q174">
        <f t="shared" si="5"/>
        <v>2015</v>
      </c>
      <c r="R174" s="14" t="s">
        <v>8312</v>
      </c>
    </row>
    <row r="175" spans="1:18" ht="43.2" x14ac:dyDescent="0.3">
      <c r="A175">
        <v>1076</v>
      </c>
      <c r="B175" s="3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s="12">
        <f t="shared" si="4"/>
        <v>41838</v>
      </c>
      <c r="L175" t="b">
        <v>0</v>
      </c>
      <c r="M175">
        <v>975</v>
      </c>
      <c r="N175" t="b">
        <v>0</v>
      </c>
      <c r="O175" t="s">
        <v>8280</v>
      </c>
      <c r="P175" t="s">
        <v>8333</v>
      </c>
      <c r="Q175">
        <f t="shared" si="5"/>
        <v>2014</v>
      </c>
      <c r="R175" s="14" t="s">
        <v>8315</v>
      </c>
    </row>
    <row r="176" spans="1:18" ht="43.2" x14ac:dyDescent="0.3">
      <c r="A176">
        <v>2708</v>
      </c>
      <c r="B176" s="3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s="12">
        <f t="shared" si="4"/>
        <v>42512</v>
      </c>
      <c r="L176" t="b">
        <v>1</v>
      </c>
      <c r="M176">
        <v>1049</v>
      </c>
      <c r="N176" t="b">
        <v>1</v>
      </c>
      <c r="O176" t="s">
        <v>8301</v>
      </c>
      <c r="P176" t="s">
        <v>8323</v>
      </c>
      <c r="Q176">
        <f t="shared" si="5"/>
        <v>2016</v>
      </c>
      <c r="R176" s="14" t="s">
        <v>8322</v>
      </c>
    </row>
    <row r="177" spans="1:18" ht="43.2" x14ac:dyDescent="0.3">
      <c r="A177">
        <v>2925</v>
      </c>
      <c r="B177" s="3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s="12">
        <f t="shared" si="4"/>
        <v>41863</v>
      </c>
      <c r="L177" t="b">
        <v>0</v>
      </c>
      <c r="M177">
        <v>199</v>
      </c>
      <c r="N177" t="b">
        <v>1</v>
      </c>
      <c r="O177" t="s">
        <v>8303</v>
      </c>
      <c r="P177" t="s">
        <v>8334</v>
      </c>
      <c r="Q177">
        <f t="shared" si="5"/>
        <v>2014</v>
      </c>
      <c r="R177" s="14" t="s">
        <v>8322</v>
      </c>
    </row>
    <row r="178" spans="1:18" ht="28.8" x14ac:dyDescent="0.3">
      <c r="A178">
        <v>1467</v>
      </c>
      <c r="B178" s="3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s="12">
        <f t="shared" si="4"/>
        <v>40933</v>
      </c>
      <c r="L178" t="b">
        <v>1</v>
      </c>
      <c r="M178">
        <v>600</v>
      </c>
      <c r="N178" t="b">
        <v>1</v>
      </c>
      <c r="O178" t="s">
        <v>8286</v>
      </c>
      <c r="P178" t="s">
        <v>8311</v>
      </c>
      <c r="Q178">
        <f t="shared" si="5"/>
        <v>2012</v>
      </c>
      <c r="R178" s="14" t="s">
        <v>8310</v>
      </c>
    </row>
    <row r="179" spans="1:18" ht="43.2" x14ac:dyDescent="0.3">
      <c r="A179">
        <v>2730</v>
      </c>
      <c r="B179" s="3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s="12">
        <f t="shared" si="4"/>
        <v>41351</v>
      </c>
      <c r="L179" t="b">
        <v>0</v>
      </c>
      <c r="M179">
        <v>682</v>
      </c>
      <c r="N179" t="b">
        <v>1</v>
      </c>
      <c r="O179" t="s">
        <v>8293</v>
      </c>
      <c r="P179" t="s">
        <v>8308</v>
      </c>
      <c r="Q179">
        <f t="shared" si="5"/>
        <v>2013</v>
      </c>
      <c r="R179" s="14" t="s">
        <v>8307</v>
      </c>
    </row>
    <row r="180" spans="1:18" ht="43.2" x14ac:dyDescent="0.3">
      <c r="A180">
        <v>282</v>
      </c>
      <c r="B180" s="3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s="12">
        <f t="shared" si="4"/>
        <v>40194</v>
      </c>
      <c r="L180" t="b">
        <v>1</v>
      </c>
      <c r="M180">
        <v>179</v>
      </c>
      <c r="N180" t="b">
        <v>1</v>
      </c>
      <c r="O180" t="s">
        <v>8267</v>
      </c>
      <c r="P180" t="s">
        <v>8321</v>
      </c>
      <c r="Q180">
        <f t="shared" si="5"/>
        <v>2010</v>
      </c>
      <c r="R180" s="14" t="s">
        <v>8320</v>
      </c>
    </row>
    <row r="181" spans="1:18" ht="57.6" x14ac:dyDescent="0.3">
      <c r="A181">
        <v>3004</v>
      </c>
      <c r="B181" s="3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s="12">
        <f t="shared" si="4"/>
        <v>41928</v>
      </c>
      <c r="L181" t="b">
        <v>0</v>
      </c>
      <c r="M181">
        <v>277</v>
      </c>
      <c r="N181" t="b">
        <v>1</v>
      </c>
      <c r="O181" t="s">
        <v>8301</v>
      </c>
      <c r="P181" t="s">
        <v>8323</v>
      </c>
      <c r="Q181">
        <f t="shared" si="5"/>
        <v>2014</v>
      </c>
      <c r="R181" s="14" t="s">
        <v>8322</v>
      </c>
    </row>
    <row r="182" spans="1:18" ht="43.2" x14ac:dyDescent="0.3">
      <c r="A182">
        <v>2269</v>
      </c>
      <c r="B182" s="3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s="12">
        <f t="shared" si="4"/>
        <v>42776</v>
      </c>
      <c r="L182" t="b">
        <v>0</v>
      </c>
      <c r="M182">
        <v>902</v>
      </c>
      <c r="N182" t="b">
        <v>1</v>
      </c>
      <c r="O182" t="s">
        <v>8295</v>
      </c>
      <c r="P182" t="s">
        <v>8316</v>
      </c>
      <c r="Q182">
        <f t="shared" si="5"/>
        <v>2017</v>
      </c>
      <c r="R182" s="14" t="s">
        <v>8315</v>
      </c>
    </row>
    <row r="183" spans="1:18" ht="43.2" x14ac:dyDescent="0.3">
      <c r="A183">
        <v>2033</v>
      </c>
      <c r="B183" s="3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s="12">
        <f t="shared" si="4"/>
        <v>41725</v>
      </c>
      <c r="L183" t="b">
        <v>1</v>
      </c>
      <c r="M183">
        <v>158</v>
      </c>
      <c r="N183" t="b">
        <v>1</v>
      </c>
      <c r="O183" t="s">
        <v>8293</v>
      </c>
      <c r="P183" t="s">
        <v>8308</v>
      </c>
      <c r="Q183">
        <f t="shared" si="5"/>
        <v>2014</v>
      </c>
      <c r="R183" s="14" t="s">
        <v>8307</v>
      </c>
    </row>
    <row r="184" spans="1:18" ht="43.2" x14ac:dyDescent="0.3">
      <c r="A184">
        <v>347</v>
      </c>
      <c r="B184" s="3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s="12">
        <f t="shared" si="4"/>
        <v>42292</v>
      </c>
      <c r="L184" t="b">
        <v>1</v>
      </c>
      <c r="M184">
        <v>379</v>
      </c>
      <c r="N184" t="b">
        <v>1</v>
      </c>
      <c r="O184" t="s">
        <v>8267</v>
      </c>
      <c r="P184" t="s">
        <v>8321</v>
      </c>
      <c r="Q184">
        <f t="shared" si="5"/>
        <v>2015</v>
      </c>
      <c r="R184" s="14" t="s">
        <v>8320</v>
      </c>
    </row>
    <row r="185" spans="1:18" ht="28.8" x14ac:dyDescent="0.3">
      <c r="A185">
        <v>648</v>
      </c>
      <c r="B185" s="3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s="12">
        <f t="shared" si="4"/>
        <v>41891</v>
      </c>
      <c r="L185" t="b">
        <v>0</v>
      </c>
      <c r="M185">
        <v>27</v>
      </c>
      <c r="N185" t="b">
        <v>1</v>
      </c>
      <c r="O185" t="s">
        <v>8271</v>
      </c>
      <c r="P185" t="s">
        <v>8309</v>
      </c>
      <c r="Q185">
        <f t="shared" si="5"/>
        <v>2014</v>
      </c>
      <c r="R185" s="14" t="s">
        <v>8307</v>
      </c>
    </row>
    <row r="186" spans="1:18" ht="43.2" x14ac:dyDescent="0.3">
      <c r="A186">
        <v>340</v>
      </c>
      <c r="B186" s="3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s="12">
        <f t="shared" si="4"/>
        <v>42772</v>
      </c>
      <c r="L186" t="b">
        <v>1</v>
      </c>
      <c r="M186">
        <v>299</v>
      </c>
      <c r="N186" t="b">
        <v>1</v>
      </c>
      <c r="O186" t="s">
        <v>8267</v>
      </c>
      <c r="P186" t="s">
        <v>8321</v>
      </c>
      <c r="Q186">
        <f t="shared" si="5"/>
        <v>2017</v>
      </c>
      <c r="R186" s="14" t="s">
        <v>8320</v>
      </c>
    </row>
    <row r="187" spans="1:18" ht="43.2" x14ac:dyDescent="0.3">
      <c r="A187">
        <v>351</v>
      </c>
      <c r="B187" s="3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s="12">
        <f t="shared" si="4"/>
        <v>42427</v>
      </c>
      <c r="L187" t="b">
        <v>1</v>
      </c>
      <c r="M187">
        <v>964</v>
      </c>
      <c r="N187" t="b">
        <v>1</v>
      </c>
      <c r="O187" t="s">
        <v>8267</v>
      </c>
      <c r="P187" t="s">
        <v>8321</v>
      </c>
      <c r="Q187">
        <f t="shared" si="5"/>
        <v>2016</v>
      </c>
      <c r="R187" s="14" t="s">
        <v>8320</v>
      </c>
    </row>
    <row r="188" spans="1:18" ht="43.2" x14ac:dyDescent="0.3">
      <c r="A188">
        <v>2059</v>
      </c>
      <c r="B188" s="3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s="12">
        <f t="shared" si="4"/>
        <v>42361</v>
      </c>
      <c r="L188" t="b">
        <v>0</v>
      </c>
      <c r="M188">
        <v>375</v>
      </c>
      <c r="N188" t="b">
        <v>1</v>
      </c>
      <c r="O188" t="s">
        <v>8293</v>
      </c>
      <c r="P188" t="s">
        <v>8308</v>
      </c>
      <c r="Q188">
        <f t="shared" si="5"/>
        <v>2015</v>
      </c>
      <c r="R188" s="14" t="s">
        <v>8307</v>
      </c>
    </row>
    <row r="189" spans="1:18" ht="57.6" x14ac:dyDescent="0.3">
      <c r="A189">
        <v>669</v>
      </c>
      <c r="B189" s="3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s="12">
        <f t="shared" si="4"/>
        <v>42527</v>
      </c>
      <c r="L189" t="b">
        <v>0</v>
      </c>
      <c r="M189">
        <v>28</v>
      </c>
      <c r="N189" t="b">
        <v>0</v>
      </c>
      <c r="O189" t="s">
        <v>8271</v>
      </c>
      <c r="P189" t="s">
        <v>8309</v>
      </c>
      <c r="Q189">
        <f t="shared" si="5"/>
        <v>2016</v>
      </c>
      <c r="R189" s="14" t="s">
        <v>8307</v>
      </c>
    </row>
    <row r="190" spans="1:18" ht="43.2" x14ac:dyDescent="0.3">
      <c r="A190">
        <v>331</v>
      </c>
      <c r="B190" s="3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s="12">
        <f t="shared" si="4"/>
        <v>42507</v>
      </c>
      <c r="L190" t="b">
        <v>1</v>
      </c>
      <c r="M190">
        <v>438</v>
      </c>
      <c r="N190" t="b">
        <v>1</v>
      </c>
      <c r="O190" t="s">
        <v>8267</v>
      </c>
      <c r="P190" t="s">
        <v>8321</v>
      </c>
      <c r="Q190">
        <f t="shared" si="5"/>
        <v>2016</v>
      </c>
      <c r="R190" s="14" t="s">
        <v>8320</v>
      </c>
    </row>
    <row r="191" spans="1:18" ht="43.2" x14ac:dyDescent="0.3">
      <c r="A191">
        <v>2340</v>
      </c>
      <c r="B191" s="3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s="12">
        <f t="shared" si="4"/>
        <v>42643</v>
      </c>
      <c r="L191" t="b">
        <v>1</v>
      </c>
      <c r="M191">
        <v>403</v>
      </c>
      <c r="N191" t="b">
        <v>1</v>
      </c>
      <c r="O191" t="s">
        <v>8296</v>
      </c>
      <c r="P191" t="s">
        <v>8319</v>
      </c>
      <c r="Q191">
        <f t="shared" si="5"/>
        <v>2016</v>
      </c>
      <c r="R191" s="14" t="s">
        <v>8318</v>
      </c>
    </row>
    <row r="192" spans="1:18" ht="43.2" x14ac:dyDescent="0.3">
      <c r="A192">
        <v>2646</v>
      </c>
      <c r="B192" s="3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s="12">
        <f t="shared" si="4"/>
        <v>42226</v>
      </c>
      <c r="L192" t="b">
        <v>1</v>
      </c>
      <c r="M192">
        <v>535</v>
      </c>
      <c r="N192" t="b">
        <v>0</v>
      </c>
      <c r="O192" t="s">
        <v>8299</v>
      </c>
      <c r="P192" t="s">
        <v>8314</v>
      </c>
      <c r="Q192">
        <f t="shared" si="5"/>
        <v>2015</v>
      </c>
      <c r="R192" s="14" t="s">
        <v>8307</v>
      </c>
    </row>
    <row r="193" spans="1:18" ht="43.2" x14ac:dyDescent="0.3">
      <c r="A193">
        <v>3066</v>
      </c>
      <c r="B193" s="3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s="12">
        <f t="shared" si="4"/>
        <v>42531</v>
      </c>
      <c r="L193" t="b">
        <v>0</v>
      </c>
      <c r="M193">
        <v>15</v>
      </c>
      <c r="N193" t="b">
        <v>0</v>
      </c>
      <c r="O193" t="s">
        <v>8301</v>
      </c>
      <c r="P193" t="s">
        <v>8323</v>
      </c>
      <c r="Q193">
        <f t="shared" si="5"/>
        <v>2016</v>
      </c>
      <c r="R193" s="14" t="s">
        <v>8322</v>
      </c>
    </row>
    <row r="194" spans="1:18" ht="43.2" x14ac:dyDescent="0.3">
      <c r="A194">
        <v>284</v>
      </c>
      <c r="B194" s="3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s="12">
        <f t="shared" si="4"/>
        <v>40904</v>
      </c>
      <c r="L194" t="b">
        <v>1</v>
      </c>
      <c r="M194">
        <v>760</v>
      </c>
      <c r="N194" t="b">
        <v>1</v>
      </c>
      <c r="O194" t="s">
        <v>8267</v>
      </c>
      <c r="P194" t="s">
        <v>8321</v>
      </c>
      <c r="Q194">
        <f t="shared" si="5"/>
        <v>2011</v>
      </c>
      <c r="R194" s="14" t="s">
        <v>8320</v>
      </c>
    </row>
    <row r="195" spans="1:18" ht="28.8" x14ac:dyDescent="0.3">
      <c r="A195">
        <v>2703</v>
      </c>
      <c r="B195" s="3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s="12">
        <f t="shared" ref="K195:K258" si="6">FLOOR(J195/60/60/24,1) + DATE(1970,1,1)</f>
        <v>42756</v>
      </c>
      <c r="L195" t="b">
        <v>0</v>
      </c>
      <c r="M195">
        <v>45</v>
      </c>
      <c r="N195" t="b">
        <v>0</v>
      </c>
      <c r="O195" t="s">
        <v>8301</v>
      </c>
      <c r="P195" t="s">
        <v>8323</v>
      </c>
      <c r="Q195">
        <f t="shared" ref="Q195:Q258" si="7">YEAR(K195)</f>
        <v>2017</v>
      </c>
      <c r="R195" s="14" t="s">
        <v>8322</v>
      </c>
    </row>
    <row r="196" spans="1:18" ht="43.2" x14ac:dyDescent="0.3">
      <c r="A196">
        <v>241</v>
      </c>
      <c r="B196" s="3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s="12">
        <f t="shared" si="6"/>
        <v>41949</v>
      </c>
      <c r="L196" t="b">
        <v>1</v>
      </c>
      <c r="M196">
        <v>376</v>
      </c>
      <c r="N196" t="b">
        <v>1</v>
      </c>
      <c r="O196" t="s">
        <v>8267</v>
      </c>
      <c r="P196" t="s">
        <v>8321</v>
      </c>
      <c r="Q196">
        <f t="shared" si="7"/>
        <v>2014</v>
      </c>
      <c r="R196" s="14" t="s">
        <v>8320</v>
      </c>
    </row>
    <row r="197" spans="1:18" ht="43.2" x14ac:dyDescent="0.3">
      <c r="A197">
        <v>2942</v>
      </c>
      <c r="B197" s="3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s="12">
        <f t="shared" si="6"/>
        <v>42334</v>
      </c>
      <c r="L197" t="b">
        <v>0</v>
      </c>
      <c r="M197">
        <v>202</v>
      </c>
      <c r="N197" t="b">
        <v>0</v>
      </c>
      <c r="O197" t="s">
        <v>8301</v>
      </c>
      <c r="P197" t="s">
        <v>8323</v>
      </c>
      <c r="Q197">
        <f t="shared" si="7"/>
        <v>2015</v>
      </c>
      <c r="R197" s="14" t="s">
        <v>8322</v>
      </c>
    </row>
    <row r="198" spans="1:18" ht="43.2" x14ac:dyDescent="0.3">
      <c r="A198">
        <v>355</v>
      </c>
      <c r="B198" s="3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s="12">
        <f t="shared" si="6"/>
        <v>41943</v>
      </c>
      <c r="L198" t="b">
        <v>1</v>
      </c>
      <c r="M198">
        <v>165</v>
      </c>
      <c r="N198" t="b">
        <v>1</v>
      </c>
      <c r="O198" t="s">
        <v>8267</v>
      </c>
      <c r="P198" t="s">
        <v>8321</v>
      </c>
      <c r="Q198">
        <f t="shared" si="7"/>
        <v>2014</v>
      </c>
      <c r="R198" s="14" t="s">
        <v>8320</v>
      </c>
    </row>
    <row r="199" spans="1:18" ht="28.8" x14ac:dyDescent="0.3">
      <c r="A199">
        <v>278</v>
      </c>
      <c r="B199" s="3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s="12">
        <f t="shared" si="6"/>
        <v>41164</v>
      </c>
      <c r="L199" t="b">
        <v>1</v>
      </c>
      <c r="M199">
        <v>415</v>
      </c>
      <c r="N199" t="b">
        <v>1</v>
      </c>
      <c r="O199" t="s">
        <v>8267</v>
      </c>
      <c r="P199" t="s">
        <v>8321</v>
      </c>
      <c r="Q199">
        <f t="shared" si="7"/>
        <v>2012</v>
      </c>
      <c r="R199" s="14" t="s">
        <v>8320</v>
      </c>
    </row>
    <row r="200" spans="1:18" ht="43.2" x14ac:dyDescent="0.3">
      <c r="A200">
        <v>2443</v>
      </c>
      <c r="B200" s="3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s="12">
        <f t="shared" si="6"/>
        <v>41836</v>
      </c>
      <c r="L200" t="b">
        <v>0</v>
      </c>
      <c r="M200">
        <v>311</v>
      </c>
      <c r="N200" t="b">
        <v>1</v>
      </c>
      <c r="O200" t="s">
        <v>8296</v>
      </c>
      <c r="P200" t="s">
        <v>8319</v>
      </c>
      <c r="Q200">
        <f t="shared" si="7"/>
        <v>2014</v>
      </c>
      <c r="R200" s="14" t="s">
        <v>8318</v>
      </c>
    </row>
    <row r="201" spans="1:18" ht="28.8" x14ac:dyDescent="0.3">
      <c r="A201">
        <v>1315</v>
      </c>
      <c r="B201" s="3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s="12">
        <f t="shared" si="6"/>
        <v>42278</v>
      </c>
      <c r="L201" t="b">
        <v>0</v>
      </c>
      <c r="M201">
        <v>248</v>
      </c>
      <c r="N201" t="b">
        <v>0</v>
      </c>
      <c r="O201" t="s">
        <v>8271</v>
      </c>
      <c r="P201" t="s">
        <v>8309</v>
      </c>
      <c r="Q201">
        <f t="shared" si="7"/>
        <v>2015</v>
      </c>
      <c r="R201" s="14" t="s">
        <v>8307</v>
      </c>
    </row>
    <row r="202" spans="1:18" ht="43.2" x14ac:dyDescent="0.3">
      <c r="A202">
        <v>37</v>
      </c>
      <c r="B202" s="3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s="12">
        <f t="shared" si="6"/>
        <v>42032</v>
      </c>
      <c r="L202" t="b">
        <v>0</v>
      </c>
      <c r="M202">
        <v>253</v>
      </c>
      <c r="N202" t="b">
        <v>1</v>
      </c>
      <c r="O202" t="s">
        <v>8263</v>
      </c>
      <c r="P202" t="s">
        <v>8331</v>
      </c>
      <c r="Q202">
        <f t="shared" si="7"/>
        <v>2015</v>
      </c>
      <c r="R202" s="14" t="s">
        <v>8320</v>
      </c>
    </row>
    <row r="203" spans="1:18" ht="43.2" x14ac:dyDescent="0.3">
      <c r="A203">
        <v>1194</v>
      </c>
      <c r="B203" s="3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s="12">
        <f t="shared" si="6"/>
        <v>42072</v>
      </c>
      <c r="L203" t="b">
        <v>0</v>
      </c>
      <c r="M203">
        <v>714</v>
      </c>
      <c r="N203" t="b">
        <v>1</v>
      </c>
      <c r="O203" t="s">
        <v>8283</v>
      </c>
      <c r="P203" t="s">
        <v>8313</v>
      </c>
      <c r="Q203">
        <f t="shared" si="7"/>
        <v>2015</v>
      </c>
      <c r="R203" s="14" t="s">
        <v>8312</v>
      </c>
    </row>
    <row r="204" spans="1:18" ht="28.8" x14ac:dyDescent="0.3">
      <c r="A204">
        <v>3648</v>
      </c>
      <c r="B204" s="3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s="12">
        <f t="shared" si="6"/>
        <v>41887</v>
      </c>
      <c r="L204" t="b">
        <v>0</v>
      </c>
      <c r="M204">
        <v>73</v>
      </c>
      <c r="N204" t="b">
        <v>1</v>
      </c>
      <c r="O204" t="s">
        <v>8269</v>
      </c>
      <c r="P204" t="s">
        <v>8325</v>
      </c>
      <c r="Q204">
        <f t="shared" si="7"/>
        <v>2014</v>
      </c>
      <c r="R204" s="14" t="s">
        <v>8322</v>
      </c>
    </row>
    <row r="205" spans="1:18" ht="43.2" x14ac:dyDescent="0.3">
      <c r="A205">
        <v>2045</v>
      </c>
      <c r="B205" s="3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s="12">
        <f t="shared" si="6"/>
        <v>41069</v>
      </c>
      <c r="L205" t="b">
        <v>0</v>
      </c>
      <c r="M205">
        <v>263</v>
      </c>
      <c r="N205" t="b">
        <v>1</v>
      </c>
      <c r="O205" t="s">
        <v>8293</v>
      </c>
      <c r="P205" t="s">
        <v>8308</v>
      </c>
      <c r="Q205">
        <f t="shared" si="7"/>
        <v>2012</v>
      </c>
      <c r="R205" s="14" t="s">
        <v>8307</v>
      </c>
    </row>
    <row r="206" spans="1:18" ht="43.2" x14ac:dyDescent="0.3">
      <c r="A206">
        <v>961</v>
      </c>
      <c r="B206" s="3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s="12">
        <f t="shared" si="6"/>
        <v>42740</v>
      </c>
      <c r="L206" t="b">
        <v>0</v>
      </c>
      <c r="M206">
        <v>110</v>
      </c>
      <c r="N206" t="b">
        <v>0</v>
      </c>
      <c r="O206" t="s">
        <v>8271</v>
      </c>
      <c r="P206" t="s">
        <v>8309</v>
      </c>
      <c r="Q206">
        <f t="shared" si="7"/>
        <v>2017</v>
      </c>
      <c r="R206" s="14" t="s">
        <v>8307</v>
      </c>
    </row>
    <row r="207" spans="1:18" ht="43.2" x14ac:dyDescent="0.3">
      <c r="A207">
        <v>1521</v>
      </c>
      <c r="B207" s="3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s="12">
        <f t="shared" si="6"/>
        <v>42493</v>
      </c>
      <c r="L207" t="b">
        <v>1</v>
      </c>
      <c r="M207">
        <v>235</v>
      </c>
      <c r="N207" t="b">
        <v>1</v>
      </c>
      <c r="O207" t="s">
        <v>8283</v>
      </c>
      <c r="P207" t="s">
        <v>8313</v>
      </c>
      <c r="Q207">
        <f t="shared" si="7"/>
        <v>2016</v>
      </c>
      <c r="R207" s="14" t="s">
        <v>8312</v>
      </c>
    </row>
    <row r="208" spans="1:18" ht="43.2" x14ac:dyDescent="0.3">
      <c r="A208">
        <v>3547</v>
      </c>
      <c r="B208" s="3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s="12">
        <f t="shared" si="6"/>
        <v>42480</v>
      </c>
      <c r="L208" t="b">
        <v>0</v>
      </c>
      <c r="M208">
        <v>336</v>
      </c>
      <c r="N208" t="b">
        <v>1</v>
      </c>
      <c r="O208" t="s">
        <v>8269</v>
      </c>
      <c r="P208" t="s">
        <v>8325</v>
      </c>
      <c r="Q208">
        <f t="shared" si="7"/>
        <v>2016</v>
      </c>
      <c r="R208" s="14" t="s">
        <v>8322</v>
      </c>
    </row>
    <row r="209" spans="1:18" ht="43.2" x14ac:dyDescent="0.3">
      <c r="A209">
        <v>2054</v>
      </c>
      <c r="B209" s="3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s="12">
        <f t="shared" si="6"/>
        <v>41731</v>
      </c>
      <c r="L209" t="b">
        <v>0</v>
      </c>
      <c r="M209">
        <v>621</v>
      </c>
      <c r="N209" t="b">
        <v>1</v>
      </c>
      <c r="O209" t="s">
        <v>8293</v>
      </c>
      <c r="P209" t="s">
        <v>8308</v>
      </c>
      <c r="Q209">
        <f t="shared" si="7"/>
        <v>2014</v>
      </c>
      <c r="R209" s="14" t="s">
        <v>8307</v>
      </c>
    </row>
    <row r="210" spans="1:18" ht="28.8" x14ac:dyDescent="0.3">
      <c r="A210">
        <v>1476</v>
      </c>
      <c r="B210" s="3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s="12">
        <f t="shared" si="6"/>
        <v>40766</v>
      </c>
      <c r="L210" t="b">
        <v>1</v>
      </c>
      <c r="M210">
        <v>916</v>
      </c>
      <c r="N210" t="b">
        <v>1</v>
      </c>
      <c r="O210" t="s">
        <v>8286</v>
      </c>
      <c r="P210" t="s">
        <v>8311</v>
      </c>
      <c r="Q210">
        <f t="shared" si="7"/>
        <v>2011</v>
      </c>
      <c r="R210" s="14" t="s">
        <v>8310</v>
      </c>
    </row>
    <row r="211" spans="1:18" ht="57.6" x14ac:dyDescent="0.3">
      <c r="A211">
        <v>2280</v>
      </c>
      <c r="B211" s="3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s="12">
        <f t="shared" si="6"/>
        <v>42234</v>
      </c>
      <c r="L211" t="b">
        <v>0</v>
      </c>
      <c r="M211">
        <v>480</v>
      </c>
      <c r="N211" t="b">
        <v>1</v>
      </c>
      <c r="O211" t="s">
        <v>8295</v>
      </c>
      <c r="P211" t="s">
        <v>8316</v>
      </c>
      <c r="Q211">
        <f t="shared" si="7"/>
        <v>2015</v>
      </c>
      <c r="R211" s="14" t="s">
        <v>8315</v>
      </c>
    </row>
    <row r="212" spans="1:18" ht="43.2" x14ac:dyDescent="0.3">
      <c r="A212">
        <v>2036</v>
      </c>
      <c r="B212" s="3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s="12">
        <f t="shared" si="6"/>
        <v>41738</v>
      </c>
      <c r="L212" t="b">
        <v>1</v>
      </c>
      <c r="M212">
        <v>848</v>
      </c>
      <c r="N212" t="b">
        <v>1</v>
      </c>
      <c r="O212" t="s">
        <v>8293</v>
      </c>
      <c r="P212" t="s">
        <v>8308</v>
      </c>
      <c r="Q212">
        <f t="shared" si="7"/>
        <v>2014</v>
      </c>
      <c r="R212" s="14" t="s">
        <v>8307</v>
      </c>
    </row>
    <row r="213" spans="1:18" ht="43.2" x14ac:dyDescent="0.3">
      <c r="A213">
        <v>1215</v>
      </c>
      <c r="B213" s="3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s="12">
        <f t="shared" si="6"/>
        <v>41759</v>
      </c>
      <c r="L213" t="b">
        <v>0</v>
      </c>
      <c r="M213">
        <v>549</v>
      </c>
      <c r="N213" t="b">
        <v>1</v>
      </c>
      <c r="O213" t="s">
        <v>8283</v>
      </c>
      <c r="P213" t="s">
        <v>8313</v>
      </c>
      <c r="Q213">
        <f t="shared" si="7"/>
        <v>2014</v>
      </c>
      <c r="R213" s="14" t="s">
        <v>8312</v>
      </c>
    </row>
    <row r="214" spans="1:18" ht="43.2" x14ac:dyDescent="0.3">
      <c r="A214">
        <v>2706</v>
      </c>
      <c r="B214" s="3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s="12">
        <f t="shared" si="6"/>
        <v>41899</v>
      </c>
      <c r="L214" t="b">
        <v>1</v>
      </c>
      <c r="M214">
        <v>263</v>
      </c>
      <c r="N214" t="b">
        <v>1</v>
      </c>
      <c r="O214" t="s">
        <v>8301</v>
      </c>
      <c r="P214" t="s">
        <v>8323</v>
      </c>
      <c r="Q214">
        <f t="shared" si="7"/>
        <v>2014</v>
      </c>
      <c r="R214" s="14" t="s">
        <v>8322</v>
      </c>
    </row>
    <row r="215" spans="1:18" ht="28.8" x14ac:dyDescent="0.3">
      <c r="A215">
        <v>1196</v>
      </c>
      <c r="B215" s="3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s="12">
        <f t="shared" si="6"/>
        <v>42326</v>
      </c>
      <c r="L215" t="b">
        <v>0</v>
      </c>
      <c r="M215">
        <v>512</v>
      </c>
      <c r="N215" t="b">
        <v>1</v>
      </c>
      <c r="O215" t="s">
        <v>8283</v>
      </c>
      <c r="P215" t="s">
        <v>8313</v>
      </c>
      <c r="Q215">
        <f t="shared" si="7"/>
        <v>2015</v>
      </c>
      <c r="R215" s="14" t="s">
        <v>8312</v>
      </c>
    </row>
    <row r="216" spans="1:18" ht="43.2" x14ac:dyDescent="0.3">
      <c r="A216">
        <v>2602</v>
      </c>
      <c r="B216" s="3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s="12">
        <f t="shared" si="6"/>
        <v>41915</v>
      </c>
      <c r="L216" t="b">
        <v>1</v>
      </c>
      <c r="M216">
        <v>489</v>
      </c>
      <c r="N216" t="b">
        <v>1</v>
      </c>
      <c r="O216" t="s">
        <v>8299</v>
      </c>
      <c r="P216" t="s">
        <v>8314</v>
      </c>
      <c r="Q216">
        <f t="shared" si="7"/>
        <v>2014</v>
      </c>
      <c r="R216" s="14" t="s">
        <v>8307</v>
      </c>
    </row>
    <row r="217" spans="1:18" ht="43.2" x14ac:dyDescent="0.3">
      <c r="A217">
        <v>361</v>
      </c>
      <c r="B217" s="3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s="12">
        <f t="shared" si="6"/>
        <v>41936</v>
      </c>
      <c r="L217" t="b">
        <v>0</v>
      </c>
      <c r="M217">
        <v>354</v>
      </c>
      <c r="N217" t="b">
        <v>1</v>
      </c>
      <c r="O217" t="s">
        <v>8267</v>
      </c>
      <c r="P217" t="s">
        <v>8321</v>
      </c>
      <c r="Q217">
        <f t="shared" si="7"/>
        <v>2014</v>
      </c>
      <c r="R217" s="14" t="s">
        <v>8320</v>
      </c>
    </row>
    <row r="218" spans="1:18" ht="43.2" x14ac:dyDescent="0.3">
      <c r="A218">
        <v>1274</v>
      </c>
      <c r="B218" s="3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s="12">
        <f t="shared" si="6"/>
        <v>41116</v>
      </c>
      <c r="L218" t="b">
        <v>1</v>
      </c>
      <c r="M218">
        <v>467</v>
      </c>
      <c r="N218" t="b">
        <v>1</v>
      </c>
      <c r="O218" t="s">
        <v>8274</v>
      </c>
      <c r="P218" t="s">
        <v>8330</v>
      </c>
      <c r="Q218">
        <f t="shared" si="7"/>
        <v>2012</v>
      </c>
      <c r="R218" s="14" t="s">
        <v>8326</v>
      </c>
    </row>
    <row r="219" spans="1:18" ht="43.2" x14ac:dyDescent="0.3">
      <c r="A219">
        <v>366</v>
      </c>
      <c r="B219" s="3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s="12">
        <f t="shared" si="6"/>
        <v>41019</v>
      </c>
      <c r="L219" t="b">
        <v>0</v>
      </c>
      <c r="M219">
        <v>134</v>
      </c>
      <c r="N219" t="b">
        <v>1</v>
      </c>
      <c r="O219" t="s">
        <v>8267</v>
      </c>
      <c r="P219" t="s">
        <v>8321</v>
      </c>
      <c r="Q219">
        <f t="shared" si="7"/>
        <v>2012</v>
      </c>
      <c r="R219" s="14" t="s">
        <v>8320</v>
      </c>
    </row>
    <row r="220" spans="1:18" ht="28.8" x14ac:dyDescent="0.3">
      <c r="A220">
        <v>24</v>
      </c>
      <c r="B220" s="3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s="12">
        <f t="shared" si="6"/>
        <v>42229</v>
      </c>
      <c r="L220" t="b">
        <v>0</v>
      </c>
      <c r="M220">
        <v>574</v>
      </c>
      <c r="N220" t="b">
        <v>1</v>
      </c>
      <c r="O220" t="s">
        <v>8263</v>
      </c>
      <c r="P220" t="s">
        <v>8331</v>
      </c>
      <c r="Q220">
        <f t="shared" si="7"/>
        <v>2015</v>
      </c>
      <c r="R220" s="14" t="s">
        <v>8320</v>
      </c>
    </row>
    <row r="221" spans="1:18" ht="57.6" x14ac:dyDescent="0.3">
      <c r="A221">
        <v>1197</v>
      </c>
      <c r="B221" s="3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s="12">
        <f t="shared" si="6"/>
        <v>42503</v>
      </c>
      <c r="L221" t="b">
        <v>0</v>
      </c>
      <c r="M221">
        <v>314</v>
      </c>
      <c r="N221" t="b">
        <v>1</v>
      </c>
      <c r="O221" t="s">
        <v>8283</v>
      </c>
      <c r="P221" t="s">
        <v>8313</v>
      </c>
      <c r="Q221">
        <f t="shared" si="7"/>
        <v>2016</v>
      </c>
      <c r="R221" s="14" t="s">
        <v>8312</v>
      </c>
    </row>
    <row r="222" spans="1:18" ht="43.2" x14ac:dyDescent="0.3">
      <c r="A222">
        <v>257</v>
      </c>
      <c r="B222" s="3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s="12">
        <f t="shared" si="6"/>
        <v>42479</v>
      </c>
      <c r="L222" t="b">
        <v>1</v>
      </c>
      <c r="M222">
        <v>560</v>
      </c>
      <c r="N222" t="b">
        <v>1</v>
      </c>
      <c r="O222" t="s">
        <v>8267</v>
      </c>
      <c r="P222" t="s">
        <v>8321</v>
      </c>
      <c r="Q222">
        <f t="shared" si="7"/>
        <v>2016</v>
      </c>
      <c r="R222" s="14" t="s">
        <v>8320</v>
      </c>
    </row>
    <row r="223" spans="1:18" ht="43.2" x14ac:dyDescent="0.3">
      <c r="A223">
        <v>2005</v>
      </c>
      <c r="B223" s="3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s="12">
        <f t="shared" si="6"/>
        <v>41535</v>
      </c>
      <c r="L223" t="b">
        <v>1</v>
      </c>
      <c r="M223">
        <v>191</v>
      </c>
      <c r="N223" t="b">
        <v>1</v>
      </c>
      <c r="O223" t="s">
        <v>8293</v>
      </c>
      <c r="P223" t="s">
        <v>8308</v>
      </c>
      <c r="Q223">
        <f t="shared" si="7"/>
        <v>2013</v>
      </c>
      <c r="R223" s="14" t="s">
        <v>8307</v>
      </c>
    </row>
    <row r="224" spans="1:18" ht="43.2" x14ac:dyDescent="0.3">
      <c r="A224">
        <v>404</v>
      </c>
      <c r="B224" s="3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s="12">
        <f t="shared" si="6"/>
        <v>41646</v>
      </c>
      <c r="L224" t="b">
        <v>0</v>
      </c>
      <c r="M224">
        <v>271</v>
      </c>
      <c r="N224" t="b">
        <v>1</v>
      </c>
      <c r="O224" t="s">
        <v>8267</v>
      </c>
      <c r="P224" t="s">
        <v>8321</v>
      </c>
      <c r="Q224">
        <f t="shared" si="7"/>
        <v>2014</v>
      </c>
      <c r="R224" s="14" t="s">
        <v>8320</v>
      </c>
    </row>
    <row r="225" spans="1:18" ht="43.2" x14ac:dyDescent="0.3">
      <c r="A225">
        <v>321</v>
      </c>
      <c r="B225" s="3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s="12">
        <f t="shared" si="6"/>
        <v>42647</v>
      </c>
      <c r="L225" t="b">
        <v>1</v>
      </c>
      <c r="M225">
        <v>337</v>
      </c>
      <c r="N225" t="b">
        <v>1</v>
      </c>
      <c r="O225" t="s">
        <v>8267</v>
      </c>
      <c r="P225" t="s">
        <v>8321</v>
      </c>
      <c r="Q225">
        <f t="shared" si="7"/>
        <v>2016</v>
      </c>
      <c r="R225" s="14" t="s">
        <v>8320</v>
      </c>
    </row>
    <row r="226" spans="1:18" ht="43.2" x14ac:dyDescent="0.3">
      <c r="A226">
        <v>2330</v>
      </c>
      <c r="B226" s="3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s="12">
        <f t="shared" si="6"/>
        <v>42332</v>
      </c>
      <c r="L226" t="b">
        <v>1</v>
      </c>
      <c r="M226">
        <v>163</v>
      </c>
      <c r="N226" t="b">
        <v>1</v>
      </c>
      <c r="O226" t="s">
        <v>8296</v>
      </c>
      <c r="P226" t="s">
        <v>8319</v>
      </c>
      <c r="Q226">
        <f t="shared" si="7"/>
        <v>2015</v>
      </c>
      <c r="R226" s="14" t="s">
        <v>8318</v>
      </c>
    </row>
    <row r="227" spans="1:18" ht="43.2" x14ac:dyDescent="0.3">
      <c r="A227">
        <v>330</v>
      </c>
      <c r="B227" s="3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s="12">
        <f t="shared" si="6"/>
        <v>41379</v>
      </c>
      <c r="L227" t="b">
        <v>1</v>
      </c>
      <c r="M227">
        <v>340</v>
      </c>
      <c r="N227" t="b">
        <v>1</v>
      </c>
      <c r="O227" t="s">
        <v>8267</v>
      </c>
      <c r="P227" t="s">
        <v>8321</v>
      </c>
      <c r="Q227">
        <f t="shared" si="7"/>
        <v>2013</v>
      </c>
      <c r="R227" s="14" t="s">
        <v>8320</v>
      </c>
    </row>
    <row r="228" spans="1:18" ht="43.2" x14ac:dyDescent="0.3">
      <c r="A228">
        <v>1256</v>
      </c>
      <c r="B228" s="3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s="12">
        <f t="shared" si="6"/>
        <v>40921</v>
      </c>
      <c r="L228" t="b">
        <v>1</v>
      </c>
      <c r="M228">
        <v>361</v>
      </c>
      <c r="N228" t="b">
        <v>1</v>
      </c>
      <c r="O228" t="s">
        <v>8274</v>
      </c>
      <c r="P228" t="s">
        <v>8330</v>
      </c>
      <c r="Q228">
        <f t="shared" si="7"/>
        <v>2012</v>
      </c>
      <c r="R228" s="14" t="s">
        <v>8326</v>
      </c>
    </row>
    <row r="229" spans="1:18" ht="43.2" x14ac:dyDescent="0.3">
      <c r="A229">
        <v>693</v>
      </c>
      <c r="B229" s="3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s="12">
        <f t="shared" si="6"/>
        <v>42094</v>
      </c>
      <c r="L229" t="b">
        <v>0</v>
      </c>
      <c r="M229">
        <v>296</v>
      </c>
      <c r="N229" t="b">
        <v>0</v>
      </c>
      <c r="O229" t="s">
        <v>8271</v>
      </c>
      <c r="P229" t="s">
        <v>8309</v>
      </c>
      <c r="Q229">
        <f t="shared" si="7"/>
        <v>2015</v>
      </c>
      <c r="R229" s="14" t="s">
        <v>8307</v>
      </c>
    </row>
    <row r="230" spans="1:18" x14ac:dyDescent="0.3">
      <c r="A230">
        <v>2989</v>
      </c>
      <c r="B230" s="3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s="12">
        <f t="shared" si="6"/>
        <v>42337</v>
      </c>
      <c r="L230" t="b">
        <v>0</v>
      </c>
      <c r="M230">
        <v>364</v>
      </c>
      <c r="N230" t="b">
        <v>1</v>
      </c>
      <c r="O230" t="s">
        <v>8301</v>
      </c>
      <c r="P230" t="s">
        <v>8323</v>
      </c>
      <c r="Q230">
        <f t="shared" si="7"/>
        <v>2015</v>
      </c>
      <c r="R230" s="14" t="s">
        <v>8322</v>
      </c>
    </row>
    <row r="231" spans="1:18" ht="43.2" x14ac:dyDescent="0.3">
      <c r="A231">
        <v>2454</v>
      </c>
      <c r="B231" s="3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s="12">
        <f t="shared" si="6"/>
        <v>42770</v>
      </c>
      <c r="L231" t="b">
        <v>0</v>
      </c>
      <c r="M231">
        <v>130</v>
      </c>
      <c r="N231" t="b">
        <v>1</v>
      </c>
      <c r="O231" t="s">
        <v>8296</v>
      </c>
      <c r="P231" t="s">
        <v>8319</v>
      </c>
      <c r="Q231">
        <f t="shared" si="7"/>
        <v>2017</v>
      </c>
      <c r="R231" s="14" t="s">
        <v>8318</v>
      </c>
    </row>
    <row r="232" spans="1:18" ht="28.8" x14ac:dyDescent="0.3">
      <c r="A232">
        <v>3237</v>
      </c>
      <c r="B232" s="3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s="12">
        <f t="shared" si="6"/>
        <v>42252</v>
      </c>
      <c r="L232" t="b">
        <v>1</v>
      </c>
      <c r="M232">
        <v>269</v>
      </c>
      <c r="N232" t="b">
        <v>1</v>
      </c>
      <c r="O232" t="s">
        <v>8269</v>
      </c>
      <c r="P232" t="s">
        <v>8325</v>
      </c>
      <c r="Q232">
        <f t="shared" si="7"/>
        <v>2015</v>
      </c>
      <c r="R232" s="14" t="s">
        <v>8322</v>
      </c>
    </row>
    <row r="233" spans="1:18" ht="43.2" x14ac:dyDescent="0.3">
      <c r="A233">
        <v>998</v>
      </c>
      <c r="B233" s="3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s="12">
        <f t="shared" si="6"/>
        <v>42282</v>
      </c>
      <c r="L233" t="b">
        <v>0</v>
      </c>
      <c r="M233">
        <v>229</v>
      </c>
      <c r="N233" t="b">
        <v>0</v>
      </c>
      <c r="O233" t="s">
        <v>8271</v>
      </c>
      <c r="P233" t="s">
        <v>8309</v>
      </c>
      <c r="Q233">
        <f t="shared" si="7"/>
        <v>2015</v>
      </c>
      <c r="R233" s="14" t="s">
        <v>8307</v>
      </c>
    </row>
    <row r="234" spans="1:18" ht="57.6" x14ac:dyDescent="0.3">
      <c r="A234">
        <v>3215</v>
      </c>
      <c r="B234" s="3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s="12">
        <f t="shared" si="6"/>
        <v>42219</v>
      </c>
      <c r="L234" t="b">
        <v>1</v>
      </c>
      <c r="M234">
        <v>134</v>
      </c>
      <c r="N234" t="b">
        <v>1</v>
      </c>
      <c r="O234" t="s">
        <v>8269</v>
      </c>
      <c r="P234" t="s">
        <v>8325</v>
      </c>
      <c r="Q234">
        <f t="shared" si="7"/>
        <v>2015</v>
      </c>
      <c r="R234" s="14" t="s">
        <v>8322</v>
      </c>
    </row>
    <row r="235" spans="1:18" ht="43.2" x14ac:dyDescent="0.3">
      <c r="A235">
        <v>2190</v>
      </c>
      <c r="B235" s="3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s="12">
        <f t="shared" si="6"/>
        <v>42417</v>
      </c>
      <c r="L235" t="b">
        <v>0</v>
      </c>
      <c r="M235">
        <v>537</v>
      </c>
      <c r="N235" t="b">
        <v>1</v>
      </c>
      <c r="O235" t="s">
        <v>8295</v>
      </c>
      <c r="P235" t="s">
        <v>8316</v>
      </c>
      <c r="Q235">
        <f t="shared" si="7"/>
        <v>2016</v>
      </c>
      <c r="R235" s="14" t="s">
        <v>8315</v>
      </c>
    </row>
    <row r="236" spans="1:18" ht="57.6" x14ac:dyDescent="0.3">
      <c r="A236">
        <v>1472</v>
      </c>
      <c r="B236" s="3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s="12">
        <f t="shared" si="6"/>
        <v>41533</v>
      </c>
      <c r="L236" t="b">
        <v>1</v>
      </c>
      <c r="M236">
        <v>336</v>
      </c>
      <c r="N236" t="b">
        <v>1</v>
      </c>
      <c r="O236" t="s">
        <v>8286</v>
      </c>
      <c r="P236" t="s">
        <v>8311</v>
      </c>
      <c r="Q236">
        <f t="shared" si="7"/>
        <v>2013</v>
      </c>
      <c r="R236" s="14" t="s">
        <v>8310</v>
      </c>
    </row>
    <row r="237" spans="1:18" ht="43.2" x14ac:dyDescent="0.3">
      <c r="A237">
        <v>2178</v>
      </c>
      <c r="B237" s="3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s="12">
        <f t="shared" si="6"/>
        <v>42723</v>
      </c>
      <c r="L237" t="b">
        <v>0</v>
      </c>
      <c r="M237">
        <v>859</v>
      </c>
      <c r="N237" t="b">
        <v>1</v>
      </c>
      <c r="O237" t="s">
        <v>8274</v>
      </c>
      <c r="P237" t="s">
        <v>8330</v>
      </c>
      <c r="Q237">
        <f t="shared" si="7"/>
        <v>2016</v>
      </c>
      <c r="R237" s="14" t="s">
        <v>8326</v>
      </c>
    </row>
    <row r="238" spans="1:18" ht="43.2" x14ac:dyDescent="0.3">
      <c r="A238">
        <v>344</v>
      </c>
      <c r="B238" s="3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s="12">
        <f t="shared" si="6"/>
        <v>42111</v>
      </c>
      <c r="L238" t="b">
        <v>1</v>
      </c>
      <c r="M238">
        <v>285</v>
      </c>
      <c r="N238" t="b">
        <v>1</v>
      </c>
      <c r="O238" t="s">
        <v>8267</v>
      </c>
      <c r="P238" t="s">
        <v>8321</v>
      </c>
      <c r="Q238">
        <f t="shared" si="7"/>
        <v>2015</v>
      </c>
      <c r="R238" s="14" t="s">
        <v>8320</v>
      </c>
    </row>
    <row r="239" spans="1:18" ht="43.2" x14ac:dyDescent="0.3">
      <c r="A239">
        <v>1369</v>
      </c>
      <c r="B239" s="3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s="12">
        <f t="shared" si="6"/>
        <v>41710</v>
      </c>
      <c r="L239" t="b">
        <v>0</v>
      </c>
      <c r="M239">
        <v>406</v>
      </c>
      <c r="N239" t="b">
        <v>1</v>
      </c>
      <c r="O239" t="s">
        <v>8274</v>
      </c>
      <c r="P239" t="s">
        <v>8330</v>
      </c>
      <c r="Q239">
        <f t="shared" si="7"/>
        <v>2014</v>
      </c>
      <c r="R239" s="14" t="s">
        <v>8326</v>
      </c>
    </row>
    <row r="240" spans="1:18" ht="43.2" x14ac:dyDescent="0.3">
      <c r="A240">
        <v>1953</v>
      </c>
      <c r="B240" s="3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s="12">
        <f t="shared" si="6"/>
        <v>40941</v>
      </c>
      <c r="L240" t="b">
        <v>1</v>
      </c>
      <c r="M240">
        <v>147</v>
      </c>
      <c r="N240" t="b">
        <v>1</v>
      </c>
      <c r="O240" t="s">
        <v>8293</v>
      </c>
      <c r="P240" t="s">
        <v>8308</v>
      </c>
      <c r="Q240">
        <f t="shared" si="7"/>
        <v>2012</v>
      </c>
      <c r="R240" s="14" t="s">
        <v>8307</v>
      </c>
    </row>
    <row r="241" spans="1:18" ht="57.6" x14ac:dyDescent="0.3">
      <c r="A241">
        <v>711</v>
      </c>
      <c r="B241" s="3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s="12">
        <f t="shared" si="6"/>
        <v>42678</v>
      </c>
      <c r="L241" t="b">
        <v>0</v>
      </c>
      <c r="M241">
        <v>338</v>
      </c>
      <c r="N241" t="b">
        <v>0</v>
      </c>
      <c r="O241" t="s">
        <v>8271</v>
      </c>
      <c r="P241" t="s">
        <v>8309</v>
      </c>
      <c r="Q241">
        <f t="shared" si="7"/>
        <v>2016</v>
      </c>
      <c r="R241" s="14" t="s">
        <v>8307</v>
      </c>
    </row>
    <row r="242" spans="1:18" ht="43.2" x14ac:dyDescent="0.3">
      <c r="A242">
        <v>2038</v>
      </c>
      <c r="B242" s="3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s="12">
        <f t="shared" si="6"/>
        <v>41424</v>
      </c>
      <c r="L242" t="b">
        <v>1</v>
      </c>
      <c r="M242">
        <v>204</v>
      </c>
      <c r="N242" t="b">
        <v>1</v>
      </c>
      <c r="O242" t="s">
        <v>8293</v>
      </c>
      <c r="P242" t="s">
        <v>8308</v>
      </c>
      <c r="Q242">
        <f t="shared" si="7"/>
        <v>2013</v>
      </c>
      <c r="R242" s="14" t="s">
        <v>8307</v>
      </c>
    </row>
    <row r="243" spans="1:18" ht="43.2" x14ac:dyDescent="0.3">
      <c r="A243">
        <v>1910</v>
      </c>
      <c r="B243" s="3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s="12">
        <f t="shared" si="6"/>
        <v>42264</v>
      </c>
      <c r="L243" t="b">
        <v>0</v>
      </c>
      <c r="M243">
        <v>285</v>
      </c>
      <c r="N243" t="b">
        <v>0</v>
      </c>
      <c r="O243" t="s">
        <v>8292</v>
      </c>
      <c r="P243" t="s">
        <v>8317</v>
      </c>
      <c r="Q243">
        <f t="shared" si="7"/>
        <v>2015</v>
      </c>
      <c r="R243" s="14" t="s">
        <v>8307</v>
      </c>
    </row>
    <row r="244" spans="1:18" ht="28.8" x14ac:dyDescent="0.3">
      <c r="A244">
        <v>1975</v>
      </c>
      <c r="B244" s="3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s="12">
        <f t="shared" si="6"/>
        <v>41313</v>
      </c>
      <c r="L244" t="b">
        <v>1</v>
      </c>
      <c r="M244">
        <v>253</v>
      </c>
      <c r="N244" t="b">
        <v>1</v>
      </c>
      <c r="O244" t="s">
        <v>8293</v>
      </c>
      <c r="P244" t="s">
        <v>8308</v>
      </c>
      <c r="Q244">
        <f t="shared" si="7"/>
        <v>2013</v>
      </c>
      <c r="R244" s="14" t="s">
        <v>8307</v>
      </c>
    </row>
    <row r="245" spans="1:18" ht="43.2" x14ac:dyDescent="0.3">
      <c r="A245">
        <v>1477</v>
      </c>
      <c r="B245" s="3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s="12">
        <f t="shared" si="6"/>
        <v>40840</v>
      </c>
      <c r="L245" t="b">
        <v>1</v>
      </c>
      <c r="M245">
        <v>369</v>
      </c>
      <c r="N245" t="b">
        <v>1</v>
      </c>
      <c r="O245" t="s">
        <v>8286</v>
      </c>
      <c r="P245" t="s">
        <v>8311</v>
      </c>
      <c r="Q245">
        <f t="shared" si="7"/>
        <v>2011</v>
      </c>
      <c r="R245" s="14" t="s">
        <v>8310</v>
      </c>
    </row>
    <row r="246" spans="1:18" ht="28.8" x14ac:dyDescent="0.3">
      <c r="A246">
        <v>2026</v>
      </c>
      <c r="B246" s="3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s="12">
        <f t="shared" si="6"/>
        <v>41704</v>
      </c>
      <c r="L246" t="b">
        <v>1</v>
      </c>
      <c r="M246">
        <v>454</v>
      </c>
      <c r="N246" t="b">
        <v>1</v>
      </c>
      <c r="O246" t="s">
        <v>8293</v>
      </c>
      <c r="P246" t="s">
        <v>8308</v>
      </c>
      <c r="Q246">
        <f t="shared" si="7"/>
        <v>2014</v>
      </c>
      <c r="R246" s="14" t="s">
        <v>8307</v>
      </c>
    </row>
    <row r="247" spans="1:18" ht="43.2" x14ac:dyDescent="0.3">
      <c r="A247">
        <v>1471</v>
      </c>
      <c r="B247" s="3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s="12">
        <f t="shared" si="6"/>
        <v>42073</v>
      </c>
      <c r="L247" t="b">
        <v>1</v>
      </c>
      <c r="M247">
        <v>343</v>
      </c>
      <c r="N247" t="b">
        <v>1</v>
      </c>
      <c r="O247" t="s">
        <v>8286</v>
      </c>
      <c r="P247" t="s">
        <v>8311</v>
      </c>
      <c r="Q247">
        <f t="shared" si="7"/>
        <v>2015</v>
      </c>
      <c r="R247" s="14" t="s">
        <v>8310</v>
      </c>
    </row>
    <row r="248" spans="1:18" ht="43.2" x14ac:dyDescent="0.3">
      <c r="A248">
        <v>722</v>
      </c>
      <c r="B248" s="3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s="12">
        <f t="shared" si="6"/>
        <v>40977</v>
      </c>
      <c r="L248" t="b">
        <v>0</v>
      </c>
      <c r="M248">
        <v>153</v>
      </c>
      <c r="N248" t="b">
        <v>1</v>
      </c>
      <c r="O248" t="s">
        <v>8272</v>
      </c>
      <c r="P248" t="s">
        <v>8332</v>
      </c>
      <c r="Q248">
        <f t="shared" si="7"/>
        <v>2012</v>
      </c>
      <c r="R248" s="14" t="s">
        <v>8310</v>
      </c>
    </row>
    <row r="249" spans="1:18" ht="43.2" x14ac:dyDescent="0.3">
      <c r="A249">
        <v>3029</v>
      </c>
      <c r="B249" s="3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s="12">
        <f t="shared" si="6"/>
        <v>41932</v>
      </c>
      <c r="L249" t="b">
        <v>0</v>
      </c>
      <c r="M249">
        <v>348</v>
      </c>
      <c r="N249" t="b">
        <v>1</v>
      </c>
      <c r="O249" t="s">
        <v>8301</v>
      </c>
      <c r="P249" t="s">
        <v>8323</v>
      </c>
      <c r="Q249">
        <f t="shared" si="7"/>
        <v>2014</v>
      </c>
      <c r="R249" s="14" t="s">
        <v>8322</v>
      </c>
    </row>
    <row r="250" spans="1:18" ht="43.2" x14ac:dyDescent="0.3">
      <c r="A250">
        <v>854</v>
      </c>
      <c r="B250" s="3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s="12">
        <f t="shared" si="6"/>
        <v>42702</v>
      </c>
      <c r="L250" t="b">
        <v>0</v>
      </c>
      <c r="M250">
        <v>499</v>
      </c>
      <c r="N250" t="b">
        <v>1</v>
      </c>
      <c r="O250" t="s">
        <v>8275</v>
      </c>
      <c r="P250" t="s">
        <v>8335</v>
      </c>
      <c r="Q250">
        <f t="shared" si="7"/>
        <v>2016</v>
      </c>
      <c r="R250" s="14" t="s">
        <v>8326</v>
      </c>
    </row>
    <row r="251" spans="1:18" ht="57.6" x14ac:dyDescent="0.3">
      <c r="A251">
        <v>39</v>
      </c>
      <c r="B251" s="3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s="12">
        <f t="shared" si="6"/>
        <v>41754</v>
      </c>
      <c r="L251" t="b">
        <v>0</v>
      </c>
      <c r="M251">
        <v>217</v>
      </c>
      <c r="N251" t="b">
        <v>1</v>
      </c>
      <c r="O251" t="s">
        <v>8263</v>
      </c>
      <c r="P251" t="s">
        <v>8331</v>
      </c>
      <c r="Q251">
        <f t="shared" si="7"/>
        <v>2014</v>
      </c>
      <c r="R251" s="14" t="s">
        <v>8320</v>
      </c>
    </row>
    <row r="252" spans="1:18" ht="43.2" x14ac:dyDescent="0.3">
      <c r="A252">
        <v>2607</v>
      </c>
      <c r="B252" s="3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s="12">
        <f t="shared" si="6"/>
        <v>42184</v>
      </c>
      <c r="L252" t="b">
        <v>1</v>
      </c>
      <c r="M252">
        <v>398</v>
      </c>
      <c r="N252" t="b">
        <v>1</v>
      </c>
      <c r="O252" t="s">
        <v>8299</v>
      </c>
      <c r="P252" t="s">
        <v>8314</v>
      </c>
      <c r="Q252">
        <f t="shared" si="7"/>
        <v>2015</v>
      </c>
      <c r="R252" s="14" t="s">
        <v>8307</v>
      </c>
    </row>
    <row r="253" spans="1:18" ht="43.2" x14ac:dyDescent="0.3">
      <c r="A253">
        <v>2610</v>
      </c>
      <c r="B253" s="3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s="12">
        <f t="shared" si="6"/>
        <v>42564</v>
      </c>
      <c r="L253" t="b">
        <v>1</v>
      </c>
      <c r="M253">
        <v>577</v>
      </c>
      <c r="N253" t="b">
        <v>1</v>
      </c>
      <c r="O253" t="s">
        <v>8299</v>
      </c>
      <c r="P253" t="s">
        <v>8314</v>
      </c>
      <c r="Q253">
        <f t="shared" si="7"/>
        <v>2016</v>
      </c>
      <c r="R253" s="14" t="s">
        <v>8307</v>
      </c>
    </row>
    <row r="254" spans="1:18" ht="43.2" x14ac:dyDescent="0.3">
      <c r="A254">
        <v>654</v>
      </c>
      <c r="B254" s="3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s="12">
        <f t="shared" si="6"/>
        <v>42163</v>
      </c>
      <c r="L254" t="b">
        <v>0</v>
      </c>
      <c r="M254">
        <v>1013</v>
      </c>
      <c r="N254" t="b">
        <v>1</v>
      </c>
      <c r="O254" t="s">
        <v>8271</v>
      </c>
      <c r="P254" t="s">
        <v>8309</v>
      </c>
      <c r="Q254">
        <f t="shared" si="7"/>
        <v>2015</v>
      </c>
      <c r="R254" s="14" t="s">
        <v>8307</v>
      </c>
    </row>
    <row r="255" spans="1:18" ht="43.2" x14ac:dyDescent="0.3">
      <c r="A255">
        <v>285</v>
      </c>
      <c r="B255" s="3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s="12">
        <f t="shared" si="6"/>
        <v>41506</v>
      </c>
      <c r="L255" t="b">
        <v>1</v>
      </c>
      <c r="M255">
        <v>563</v>
      </c>
      <c r="N255" t="b">
        <v>1</v>
      </c>
      <c r="O255" t="s">
        <v>8267</v>
      </c>
      <c r="P255" t="s">
        <v>8321</v>
      </c>
      <c r="Q255">
        <f t="shared" si="7"/>
        <v>2013</v>
      </c>
      <c r="R255" s="14" t="s">
        <v>8320</v>
      </c>
    </row>
    <row r="256" spans="1:18" ht="28.8" x14ac:dyDescent="0.3">
      <c r="A256">
        <v>2239</v>
      </c>
      <c r="B256" s="3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s="12">
        <f t="shared" si="6"/>
        <v>41572</v>
      </c>
      <c r="L256" t="b">
        <v>0</v>
      </c>
      <c r="M256">
        <v>426</v>
      </c>
      <c r="N256" t="b">
        <v>1</v>
      </c>
      <c r="O256" t="s">
        <v>8295</v>
      </c>
      <c r="P256" t="s">
        <v>8316</v>
      </c>
      <c r="Q256">
        <f t="shared" si="7"/>
        <v>2013</v>
      </c>
      <c r="R256" s="14" t="s">
        <v>8315</v>
      </c>
    </row>
    <row r="257" spans="1:18" ht="43.2" x14ac:dyDescent="0.3">
      <c r="A257">
        <v>18</v>
      </c>
      <c r="B257" s="3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s="12">
        <f t="shared" si="6"/>
        <v>41869</v>
      </c>
      <c r="L257" t="b">
        <v>0</v>
      </c>
      <c r="M257">
        <v>342</v>
      </c>
      <c r="N257" t="b">
        <v>1</v>
      </c>
      <c r="O257" t="s">
        <v>8263</v>
      </c>
      <c r="P257" t="s">
        <v>8331</v>
      </c>
      <c r="Q257">
        <f t="shared" si="7"/>
        <v>2014</v>
      </c>
      <c r="R257" s="14" t="s">
        <v>8320</v>
      </c>
    </row>
    <row r="258" spans="1:18" ht="43.2" x14ac:dyDescent="0.3">
      <c r="A258">
        <v>3282</v>
      </c>
      <c r="B258" s="3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s="12">
        <f t="shared" si="6"/>
        <v>42445</v>
      </c>
      <c r="L258" t="b">
        <v>0</v>
      </c>
      <c r="M258">
        <v>237</v>
      </c>
      <c r="N258" t="b">
        <v>1</v>
      </c>
      <c r="O258" t="s">
        <v>8269</v>
      </c>
      <c r="P258" t="s">
        <v>8325</v>
      </c>
      <c r="Q258">
        <f t="shared" si="7"/>
        <v>2016</v>
      </c>
      <c r="R258" s="14" t="s">
        <v>8322</v>
      </c>
    </row>
    <row r="259" spans="1:18" ht="43.2" x14ac:dyDescent="0.3">
      <c r="A259">
        <v>2715</v>
      </c>
      <c r="B259" s="3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s="12">
        <f t="shared" ref="K259:K322" si="8">FLOOR(J259/60/60/24,1) + DATE(1970,1,1)</f>
        <v>42387</v>
      </c>
      <c r="L259" t="b">
        <v>1</v>
      </c>
      <c r="M259">
        <v>551</v>
      </c>
      <c r="N259" t="b">
        <v>1</v>
      </c>
      <c r="O259" t="s">
        <v>8301</v>
      </c>
      <c r="P259" t="s">
        <v>8323</v>
      </c>
      <c r="Q259">
        <f t="shared" ref="Q259:Q322" si="9">YEAR(K259)</f>
        <v>2016</v>
      </c>
      <c r="R259" s="14" t="s">
        <v>8322</v>
      </c>
    </row>
    <row r="260" spans="1:18" ht="43.2" x14ac:dyDescent="0.3">
      <c r="A260">
        <v>3036</v>
      </c>
      <c r="B260" s="3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s="12">
        <f t="shared" si="8"/>
        <v>41466</v>
      </c>
      <c r="L260" t="b">
        <v>0</v>
      </c>
      <c r="M260">
        <v>329</v>
      </c>
      <c r="N260" t="b">
        <v>1</v>
      </c>
      <c r="O260" t="s">
        <v>8301</v>
      </c>
      <c r="P260" t="s">
        <v>8323</v>
      </c>
      <c r="Q260">
        <f t="shared" si="9"/>
        <v>2013</v>
      </c>
      <c r="R260" s="14" t="s">
        <v>8322</v>
      </c>
    </row>
    <row r="261" spans="1:18" ht="43.2" x14ac:dyDescent="0.3">
      <c r="A261">
        <v>250</v>
      </c>
      <c r="B261" s="3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s="12">
        <f t="shared" si="8"/>
        <v>41401</v>
      </c>
      <c r="L261" t="b">
        <v>1</v>
      </c>
      <c r="M261">
        <v>437</v>
      </c>
      <c r="N261" t="b">
        <v>1</v>
      </c>
      <c r="O261" t="s">
        <v>8267</v>
      </c>
      <c r="P261" t="s">
        <v>8321</v>
      </c>
      <c r="Q261">
        <f t="shared" si="9"/>
        <v>2013</v>
      </c>
      <c r="R261" s="14" t="s">
        <v>8320</v>
      </c>
    </row>
    <row r="262" spans="1:18" ht="43.2" x14ac:dyDescent="0.3">
      <c r="A262">
        <v>2298</v>
      </c>
      <c r="B262" s="3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s="12">
        <f t="shared" si="8"/>
        <v>41694</v>
      </c>
      <c r="L262" t="b">
        <v>0</v>
      </c>
      <c r="M262">
        <v>288</v>
      </c>
      <c r="N262" t="b">
        <v>1</v>
      </c>
      <c r="O262" t="s">
        <v>8274</v>
      </c>
      <c r="P262" t="s">
        <v>8330</v>
      </c>
      <c r="Q262">
        <f t="shared" si="9"/>
        <v>2014</v>
      </c>
      <c r="R262" s="14" t="s">
        <v>8326</v>
      </c>
    </row>
    <row r="263" spans="1:18" ht="43.2" x14ac:dyDescent="0.3">
      <c r="A263">
        <v>271</v>
      </c>
      <c r="B263" s="3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s="12">
        <f t="shared" si="8"/>
        <v>41612</v>
      </c>
      <c r="L263" t="b">
        <v>1</v>
      </c>
      <c r="M263">
        <v>287</v>
      </c>
      <c r="N263" t="b">
        <v>1</v>
      </c>
      <c r="O263" t="s">
        <v>8267</v>
      </c>
      <c r="P263" t="s">
        <v>8321</v>
      </c>
      <c r="Q263">
        <f t="shared" si="9"/>
        <v>2013</v>
      </c>
      <c r="R263" s="14" t="s">
        <v>8320</v>
      </c>
    </row>
    <row r="264" spans="1:18" ht="43.2" x14ac:dyDescent="0.3">
      <c r="A264">
        <v>1534</v>
      </c>
      <c r="B264" s="3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s="12">
        <f t="shared" si="8"/>
        <v>42221</v>
      </c>
      <c r="L264" t="b">
        <v>1</v>
      </c>
      <c r="M264">
        <v>369</v>
      </c>
      <c r="N264" t="b">
        <v>1</v>
      </c>
      <c r="O264" t="s">
        <v>8283</v>
      </c>
      <c r="P264" t="s">
        <v>8313</v>
      </c>
      <c r="Q264">
        <f t="shared" si="9"/>
        <v>2015</v>
      </c>
      <c r="R264" s="14" t="s">
        <v>8312</v>
      </c>
    </row>
    <row r="265" spans="1:18" ht="57.6" x14ac:dyDescent="0.3">
      <c r="A265">
        <v>2731</v>
      </c>
      <c r="B265" s="3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s="12">
        <f t="shared" si="8"/>
        <v>41872</v>
      </c>
      <c r="L265" t="b">
        <v>0</v>
      </c>
      <c r="M265">
        <v>37</v>
      </c>
      <c r="N265" t="b">
        <v>1</v>
      </c>
      <c r="O265" t="s">
        <v>8293</v>
      </c>
      <c r="P265" t="s">
        <v>8308</v>
      </c>
      <c r="Q265">
        <f t="shared" si="9"/>
        <v>2014</v>
      </c>
      <c r="R265" s="14" t="s">
        <v>8307</v>
      </c>
    </row>
    <row r="266" spans="1:18" ht="43.2" x14ac:dyDescent="0.3">
      <c r="A266">
        <v>2017</v>
      </c>
      <c r="B266" s="3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s="12">
        <f t="shared" si="8"/>
        <v>40961</v>
      </c>
      <c r="L266" t="b">
        <v>1</v>
      </c>
      <c r="M266">
        <v>426</v>
      </c>
      <c r="N266" t="b">
        <v>1</v>
      </c>
      <c r="O266" t="s">
        <v>8293</v>
      </c>
      <c r="P266" t="s">
        <v>8308</v>
      </c>
      <c r="Q266">
        <f t="shared" si="9"/>
        <v>2012</v>
      </c>
      <c r="R266" s="14" t="s">
        <v>8307</v>
      </c>
    </row>
    <row r="267" spans="1:18" ht="43.2" x14ac:dyDescent="0.3">
      <c r="A267">
        <v>1112</v>
      </c>
      <c r="B267" s="3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s="12">
        <f t="shared" si="8"/>
        <v>41963</v>
      </c>
      <c r="L267" t="b">
        <v>0</v>
      </c>
      <c r="M267">
        <v>312</v>
      </c>
      <c r="N267" t="b">
        <v>0</v>
      </c>
      <c r="O267" t="s">
        <v>8280</v>
      </c>
      <c r="P267" t="s">
        <v>8333</v>
      </c>
      <c r="Q267">
        <f t="shared" si="9"/>
        <v>2014</v>
      </c>
      <c r="R267" s="14" t="s">
        <v>8315</v>
      </c>
    </row>
    <row r="268" spans="1:18" ht="43.2" x14ac:dyDescent="0.3">
      <c r="A268">
        <v>3425</v>
      </c>
      <c r="B268" s="3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s="12">
        <f t="shared" si="8"/>
        <v>41884</v>
      </c>
      <c r="L268" t="b">
        <v>0</v>
      </c>
      <c r="M268">
        <v>104</v>
      </c>
      <c r="N268" t="b">
        <v>1</v>
      </c>
      <c r="O268" t="s">
        <v>8269</v>
      </c>
      <c r="P268" t="s">
        <v>8325</v>
      </c>
      <c r="Q268">
        <f t="shared" si="9"/>
        <v>2014</v>
      </c>
      <c r="R268" s="14" t="s">
        <v>8322</v>
      </c>
    </row>
    <row r="269" spans="1:18" ht="43.2" x14ac:dyDescent="0.3">
      <c r="A269">
        <v>43</v>
      </c>
      <c r="B269" s="3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s="12">
        <f t="shared" si="8"/>
        <v>41802</v>
      </c>
      <c r="L269" t="b">
        <v>0</v>
      </c>
      <c r="M269">
        <v>263</v>
      </c>
      <c r="N269" t="b">
        <v>1</v>
      </c>
      <c r="O269" t="s">
        <v>8263</v>
      </c>
      <c r="P269" t="s">
        <v>8331</v>
      </c>
      <c r="Q269">
        <f t="shared" si="9"/>
        <v>2014</v>
      </c>
      <c r="R269" s="14" t="s">
        <v>8320</v>
      </c>
    </row>
    <row r="270" spans="1:18" ht="28.8" x14ac:dyDescent="0.3">
      <c r="A270">
        <v>1518</v>
      </c>
      <c r="B270" s="3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s="12">
        <f t="shared" si="8"/>
        <v>41760</v>
      </c>
      <c r="L270" t="b">
        <v>1</v>
      </c>
      <c r="M270">
        <v>236</v>
      </c>
      <c r="N270" t="b">
        <v>1</v>
      </c>
      <c r="O270" t="s">
        <v>8283</v>
      </c>
      <c r="P270" t="s">
        <v>8313</v>
      </c>
      <c r="Q270">
        <f t="shared" si="9"/>
        <v>2014</v>
      </c>
      <c r="R270" s="14" t="s">
        <v>8312</v>
      </c>
    </row>
    <row r="271" spans="1:18" ht="57.6" x14ac:dyDescent="0.3">
      <c r="A271">
        <v>983</v>
      </c>
      <c r="B271" s="3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s="12">
        <f t="shared" si="8"/>
        <v>42574</v>
      </c>
      <c r="L271" t="b">
        <v>0</v>
      </c>
      <c r="M271">
        <v>179</v>
      </c>
      <c r="N271" t="b">
        <v>0</v>
      </c>
      <c r="O271" t="s">
        <v>8271</v>
      </c>
      <c r="P271" t="s">
        <v>8309</v>
      </c>
      <c r="Q271">
        <f t="shared" si="9"/>
        <v>2016</v>
      </c>
      <c r="R271" s="14" t="s">
        <v>8307</v>
      </c>
    </row>
    <row r="272" spans="1:18" ht="57.6" x14ac:dyDescent="0.3">
      <c r="A272">
        <v>2459</v>
      </c>
      <c r="B272" s="3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s="12">
        <f t="shared" si="8"/>
        <v>42407</v>
      </c>
      <c r="L272" t="b">
        <v>0</v>
      </c>
      <c r="M272">
        <v>282</v>
      </c>
      <c r="N272" t="b">
        <v>1</v>
      </c>
      <c r="O272" t="s">
        <v>8296</v>
      </c>
      <c r="P272" t="s">
        <v>8319</v>
      </c>
      <c r="Q272">
        <f t="shared" si="9"/>
        <v>2016</v>
      </c>
      <c r="R272" s="14" t="s">
        <v>8318</v>
      </c>
    </row>
    <row r="273" spans="1:18" ht="57.6" x14ac:dyDescent="0.3">
      <c r="A273">
        <v>3224</v>
      </c>
      <c r="B273" s="3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s="12">
        <f t="shared" si="8"/>
        <v>42697</v>
      </c>
      <c r="L273" t="b">
        <v>1</v>
      </c>
      <c r="M273">
        <v>216</v>
      </c>
      <c r="N273" t="b">
        <v>1</v>
      </c>
      <c r="O273" t="s">
        <v>8269</v>
      </c>
      <c r="P273" t="s">
        <v>8325</v>
      </c>
      <c r="Q273">
        <f t="shared" si="9"/>
        <v>2016</v>
      </c>
      <c r="R273" s="14" t="s">
        <v>8322</v>
      </c>
    </row>
    <row r="274" spans="1:18" ht="43.2" x14ac:dyDescent="0.3">
      <c r="A274">
        <v>343</v>
      </c>
      <c r="B274" s="3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s="12">
        <f t="shared" si="8"/>
        <v>41926</v>
      </c>
      <c r="L274" t="b">
        <v>1</v>
      </c>
      <c r="M274">
        <v>524</v>
      </c>
      <c r="N274" t="b">
        <v>1</v>
      </c>
      <c r="O274" t="s">
        <v>8267</v>
      </c>
      <c r="P274" t="s">
        <v>8321</v>
      </c>
      <c r="Q274">
        <f t="shared" si="9"/>
        <v>2014</v>
      </c>
      <c r="R274" s="14" t="s">
        <v>8320</v>
      </c>
    </row>
    <row r="275" spans="1:18" ht="43.2" x14ac:dyDescent="0.3">
      <c r="A275">
        <v>370</v>
      </c>
      <c r="B275" s="3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s="12">
        <f t="shared" si="8"/>
        <v>42711</v>
      </c>
      <c r="L275" t="b">
        <v>0</v>
      </c>
      <c r="M275">
        <v>43</v>
      </c>
      <c r="N275" t="b">
        <v>1</v>
      </c>
      <c r="O275" t="s">
        <v>8267</v>
      </c>
      <c r="P275" t="s">
        <v>8321</v>
      </c>
      <c r="Q275">
        <f t="shared" si="9"/>
        <v>2016</v>
      </c>
      <c r="R275" s="14" t="s">
        <v>8320</v>
      </c>
    </row>
    <row r="276" spans="1:18" ht="43.2" x14ac:dyDescent="0.3">
      <c r="A276">
        <v>1253</v>
      </c>
      <c r="B276" s="3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s="12">
        <f t="shared" si="8"/>
        <v>41855</v>
      </c>
      <c r="L276" t="b">
        <v>1</v>
      </c>
      <c r="M276">
        <v>711</v>
      </c>
      <c r="N276" t="b">
        <v>1</v>
      </c>
      <c r="O276" t="s">
        <v>8274</v>
      </c>
      <c r="P276" t="s">
        <v>8330</v>
      </c>
      <c r="Q276">
        <f t="shared" si="9"/>
        <v>2014</v>
      </c>
      <c r="R276" s="14" t="s">
        <v>8326</v>
      </c>
    </row>
    <row r="277" spans="1:18" ht="57.6" x14ac:dyDescent="0.3">
      <c r="A277">
        <v>2057</v>
      </c>
      <c r="B277" s="3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s="12">
        <f t="shared" si="8"/>
        <v>42396</v>
      </c>
      <c r="L277" t="b">
        <v>0</v>
      </c>
      <c r="M277">
        <v>666</v>
      </c>
      <c r="N277" t="b">
        <v>1</v>
      </c>
      <c r="O277" t="s">
        <v>8293</v>
      </c>
      <c r="P277" t="s">
        <v>8308</v>
      </c>
      <c r="Q277">
        <f t="shared" si="9"/>
        <v>2016</v>
      </c>
      <c r="R277" s="14" t="s">
        <v>8307</v>
      </c>
    </row>
    <row r="278" spans="1:18" ht="43.2" x14ac:dyDescent="0.3">
      <c r="A278">
        <v>411</v>
      </c>
      <c r="B278" s="3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s="12">
        <f t="shared" si="8"/>
        <v>41598</v>
      </c>
      <c r="L278" t="b">
        <v>0</v>
      </c>
      <c r="M278">
        <v>241</v>
      </c>
      <c r="N278" t="b">
        <v>1</v>
      </c>
      <c r="O278" t="s">
        <v>8267</v>
      </c>
      <c r="P278" t="s">
        <v>8321</v>
      </c>
      <c r="Q278">
        <f t="shared" si="9"/>
        <v>2013</v>
      </c>
      <c r="R278" s="14" t="s">
        <v>8320</v>
      </c>
    </row>
    <row r="279" spans="1:18" ht="43.2" x14ac:dyDescent="0.3">
      <c r="A279">
        <v>2231</v>
      </c>
      <c r="B279" s="3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s="12">
        <f t="shared" si="8"/>
        <v>41423</v>
      </c>
      <c r="L279" t="b">
        <v>0</v>
      </c>
      <c r="M279">
        <v>1113</v>
      </c>
      <c r="N279" t="b">
        <v>1</v>
      </c>
      <c r="O279" t="s">
        <v>8295</v>
      </c>
      <c r="P279" t="s">
        <v>8316</v>
      </c>
      <c r="Q279">
        <f t="shared" si="9"/>
        <v>2013</v>
      </c>
      <c r="R279" s="14" t="s">
        <v>8315</v>
      </c>
    </row>
    <row r="280" spans="1:18" ht="28.8" x14ac:dyDescent="0.3">
      <c r="A280">
        <v>2728</v>
      </c>
      <c r="B280" s="3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s="12">
        <f t="shared" si="8"/>
        <v>42333</v>
      </c>
      <c r="L280" t="b">
        <v>0</v>
      </c>
      <c r="M280">
        <v>392</v>
      </c>
      <c r="N280" t="b">
        <v>1</v>
      </c>
      <c r="O280" t="s">
        <v>8293</v>
      </c>
      <c r="P280" t="s">
        <v>8308</v>
      </c>
      <c r="Q280">
        <f t="shared" si="9"/>
        <v>2015</v>
      </c>
      <c r="R280" s="14" t="s">
        <v>8307</v>
      </c>
    </row>
    <row r="281" spans="1:18" ht="43.2" x14ac:dyDescent="0.3">
      <c r="A281">
        <v>317</v>
      </c>
      <c r="B281" s="3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s="12">
        <f t="shared" si="8"/>
        <v>41589</v>
      </c>
      <c r="L281" t="b">
        <v>1</v>
      </c>
      <c r="M281">
        <v>316</v>
      </c>
      <c r="N281" t="b">
        <v>1</v>
      </c>
      <c r="O281" t="s">
        <v>8267</v>
      </c>
      <c r="P281" t="s">
        <v>8321</v>
      </c>
      <c r="Q281">
        <f t="shared" si="9"/>
        <v>2013</v>
      </c>
      <c r="R281" s="14" t="s">
        <v>8320</v>
      </c>
    </row>
    <row r="282" spans="1:18" ht="28.8" x14ac:dyDescent="0.3">
      <c r="A282">
        <v>2442</v>
      </c>
      <c r="B282" s="3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s="12">
        <f t="shared" si="8"/>
        <v>42052</v>
      </c>
      <c r="L282" t="b">
        <v>0</v>
      </c>
      <c r="M282">
        <v>372</v>
      </c>
      <c r="N282" t="b">
        <v>1</v>
      </c>
      <c r="O282" t="s">
        <v>8296</v>
      </c>
      <c r="P282" t="s">
        <v>8319</v>
      </c>
      <c r="Q282">
        <f t="shared" si="9"/>
        <v>2015</v>
      </c>
      <c r="R282" s="14" t="s">
        <v>8318</v>
      </c>
    </row>
    <row r="283" spans="1:18" ht="43.2" x14ac:dyDescent="0.3">
      <c r="A283">
        <v>658</v>
      </c>
      <c r="B283" s="3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s="12">
        <f t="shared" si="8"/>
        <v>42179</v>
      </c>
      <c r="L283" t="b">
        <v>0</v>
      </c>
      <c r="M283">
        <v>276</v>
      </c>
      <c r="N283" t="b">
        <v>1</v>
      </c>
      <c r="O283" t="s">
        <v>8271</v>
      </c>
      <c r="P283" t="s">
        <v>8309</v>
      </c>
      <c r="Q283">
        <f t="shared" si="9"/>
        <v>2015</v>
      </c>
      <c r="R283" s="14" t="s">
        <v>8307</v>
      </c>
    </row>
    <row r="284" spans="1:18" ht="43.2" x14ac:dyDescent="0.3">
      <c r="A284">
        <v>150</v>
      </c>
      <c r="B284" s="3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s="12">
        <f t="shared" si="8"/>
        <v>42090</v>
      </c>
      <c r="L284" t="b">
        <v>0</v>
      </c>
      <c r="M284">
        <v>67</v>
      </c>
      <c r="N284" t="b">
        <v>0</v>
      </c>
      <c r="O284" t="s">
        <v>8265</v>
      </c>
      <c r="P284" t="s">
        <v>8336</v>
      </c>
      <c r="Q284">
        <f t="shared" si="9"/>
        <v>2015</v>
      </c>
      <c r="R284" s="14" t="s">
        <v>8320</v>
      </c>
    </row>
    <row r="285" spans="1:18" ht="43.2" x14ac:dyDescent="0.3">
      <c r="A285">
        <v>2037</v>
      </c>
      <c r="B285" s="3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s="12">
        <f t="shared" si="8"/>
        <v>41578</v>
      </c>
      <c r="L285" t="b">
        <v>1</v>
      </c>
      <c r="M285">
        <v>429</v>
      </c>
      <c r="N285" t="b">
        <v>1</v>
      </c>
      <c r="O285" t="s">
        <v>8293</v>
      </c>
      <c r="P285" t="s">
        <v>8308</v>
      </c>
      <c r="Q285">
        <f t="shared" si="9"/>
        <v>2013</v>
      </c>
      <c r="R285" s="14" t="s">
        <v>8307</v>
      </c>
    </row>
    <row r="286" spans="1:18" ht="57.6" x14ac:dyDescent="0.3">
      <c r="A286">
        <v>1536</v>
      </c>
      <c r="B286" s="3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s="12">
        <f t="shared" si="8"/>
        <v>42213</v>
      </c>
      <c r="L286" t="b">
        <v>1</v>
      </c>
      <c r="M286">
        <v>455</v>
      </c>
      <c r="N286" t="b">
        <v>1</v>
      </c>
      <c r="O286" t="s">
        <v>8283</v>
      </c>
      <c r="P286" t="s">
        <v>8313</v>
      </c>
      <c r="Q286">
        <f t="shared" si="9"/>
        <v>2015</v>
      </c>
      <c r="R286" s="14" t="s">
        <v>8312</v>
      </c>
    </row>
    <row r="287" spans="1:18" ht="43.2" x14ac:dyDescent="0.3">
      <c r="A287">
        <v>2717</v>
      </c>
      <c r="B287" s="3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s="12">
        <f t="shared" si="8"/>
        <v>41934</v>
      </c>
      <c r="L287" t="b">
        <v>1</v>
      </c>
      <c r="M287">
        <v>325</v>
      </c>
      <c r="N287" t="b">
        <v>1</v>
      </c>
      <c r="O287" t="s">
        <v>8301</v>
      </c>
      <c r="P287" t="s">
        <v>8323</v>
      </c>
      <c r="Q287">
        <f t="shared" si="9"/>
        <v>2014</v>
      </c>
      <c r="R287" s="14" t="s">
        <v>8322</v>
      </c>
    </row>
    <row r="288" spans="1:18" ht="43.2" x14ac:dyDescent="0.3">
      <c r="A288">
        <v>3009</v>
      </c>
      <c r="B288" s="3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s="12">
        <f t="shared" si="8"/>
        <v>41939</v>
      </c>
      <c r="L288" t="b">
        <v>0</v>
      </c>
      <c r="M288">
        <v>128</v>
      </c>
      <c r="N288" t="b">
        <v>1</v>
      </c>
      <c r="O288" t="s">
        <v>8301</v>
      </c>
      <c r="P288" t="s">
        <v>8323</v>
      </c>
      <c r="Q288">
        <f t="shared" si="9"/>
        <v>2014</v>
      </c>
      <c r="R288" s="14" t="s">
        <v>8322</v>
      </c>
    </row>
    <row r="289" spans="1:18" ht="43.2" x14ac:dyDescent="0.3">
      <c r="A289">
        <v>296</v>
      </c>
      <c r="B289" s="3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s="12">
        <f t="shared" si="8"/>
        <v>41134</v>
      </c>
      <c r="L289" t="b">
        <v>1</v>
      </c>
      <c r="M289">
        <v>129</v>
      </c>
      <c r="N289" t="b">
        <v>1</v>
      </c>
      <c r="O289" t="s">
        <v>8267</v>
      </c>
      <c r="P289" t="s">
        <v>8321</v>
      </c>
      <c r="Q289">
        <f t="shared" si="9"/>
        <v>2012</v>
      </c>
      <c r="R289" s="14" t="s">
        <v>8320</v>
      </c>
    </row>
    <row r="290" spans="1:18" ht="43.2" x14ac:dyDescent="0.3">
      <c r="A290">
        <v>2720</v>
      </c>
      <c r="B290" s="3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s="12">
        <f t="shared" si="8"/>
        <v>42655</v>
      </c>
      <c r="L290" t="b">
        <v>0</v>
      </c>
      <c r="M290">
        <v>173</v>
      </c>
      <c r="N290" t="b">
        <v>1</v>
      </c>
      <c r="O290" t="s">
        <v>8301</v>
      </c>
      <c r="P290" t="s">
        <v>8323</v>
      </c>
      <c r="Q290">
        <f t="shared" si="9"/>
        <v>2016</v>
      </c>
      <c r="R290" s="14" t="s">
        <v>8322</v>
      </c>
    </row>
    <row r="291" spans="1:18" ht="57.6" x14ac:dyDescent="0.3">
      <c r="A291">
        <v>263</v>
      </c>
      <c r="B291" s="3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s="12">
        <f t="shared" si="8"/>
        <v>41149</v>
      </c>
      <c r="L291" t="b">
        <v>1</v>
      </c>
      <c r="M291">
        <v>963</v>
      </c>
      <c r="N291" t="b">
        <v>1</v>
      </c>
      <c r="O291" t="s">
        <v>8267</v>
      </c>
      <c r="P291" t="s">
        <v>8321</v>
      </c>
      <c r="Q291">
        <f t="shared" si="9"/>
        <v>2012</v>
      </c>
      <c r="R291" s="14" t="s">
        <v>8320</v>
      </c>
    </row>
    <row r="292" spans="1:18" ht="43.2" x14ac:dyDescent="0.3">
      <c r="A292">
        <v>336</v>
      </c>
      <c r="B292" s="3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s="12">
        <f t="shared" si="8"/>
        <v>42291</v>
      </c>
      <c r="L292" t="b">
        <v>1</v>
      </c>
      <c r="M292">
        <v>493</v>
      </c>
      <c r="N292" t="b">
        <v>1</v>
      </c>
      <c r="O292" t="s">
        <v>8267</v>
      </c>
      <c r="P292" t="s">
        <v>8321</v>
      </c>
      <c r="Q292">
        <f t="shared" si="9"/>
        <v>2015</v>
      </c>
      <c r="R292" s="14" t="s">
        <v>8320</v>
      </c>
    </row>
    <row r="293" spans="1:18" ht="28.8" x14ac:dyDescent="0.3">
      <c r="A293">
        <v>2714</v>
      </c>
      <c r="B293" s="3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s="12">
        <f t="shared" si="8"/>
        <v>42629</v>
      </c>
      <c r="L293" t="b">
        <v>1</v>
      </c>
      <c r="M293">
        <v>305</v>
      </c>
      <c r="N293" t="b">
        <v>1</v>
      </c>
      <c r="O293" t="s">
        <v>8301</v>
      </c>
      <c r="P293" t="s">
        <v>8323</v>
      </c>
      <c r="Q293">
        <f t="shared" si="9"/>
        <v>2016</v>
      </c>
      <c r="R293" s="14" t="s">
        <v>8322</v>
      </c>
    </row>
    <row r="294" spans="1:18" ht="43.2" x14ac:dyDescent="0.3">
      <c r="A294">
        <v>979</v>
      </c>
      <c r="B294" s="3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s="12">
        <f t="shared" si="8"/>
        <v>42506</v>
      </c>
      <c r="L294" t="b">
        <v>0</v>
      </c>
      <c r="M294">
        <v>96</v>
      </c>
      <c r="N294" t="b">
        <v>0</v>
      </c>
      <c r="O294" t="s">
        <v>8271</v>
      </c>
      <c r="P294" t="s">
        <v>8309</v>
      </c>
      <c r="Q294">
        <f t="shared" si="9"/>
        <v>2016</v>
      </c>
      <c r="R294" s="14" t="s">
        <v>8307</v>
      </c>
    </row>
    <row r="295" spans="1:18" ht="57.6" x14ac:dyDescent="0.3">
      <c r="A295">
        <v>2079</v>
      </c>
      <c r="B295" s="3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s="12">
        <f t="shared" si="8"/>
        <v>42150</v>
      </c>
      <c r="L295" t="b">
        <v>0</v>
      </c>
      <c r="M295">
        <v>607</v>
      </c>
      <c r="N295" t="b">
        <v>1</v>
      </c>
      <c r="O295" t="s">
        <v>8293</v>
      </c>
      <c r="P295" t="s">
        <v>8308</v>
      </c>
      <c r="Q295">
        <f t="shared" si="9"/>
        <v>2015</v>
      </c>
      <c r="R295" s="14" t="s">
        <v>8307</v>
      </c>
    </row>
    <row r="296" spans="1:18" ht="43.2" x14ac:dyDescent="0.3">
      <c r="A296">
        <v>2268</v>
      </c>
      <c r="B296" s="3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s="12">
        <f t="shared" si="8"/>
        <v>42776</v>
      </c>
      <c r="L296" t="b">
        <v>0</v>
      </c>
      <c r="M296">
        <v>194</v>
      </c>
      <c r="N296" t="b">
        <v>1</v>
      </c>
      <c r="O296" t="s">
        <v>8295</v>
      </c>
      <c r="P296" t="s">
        <v>8316</v>
      </c>
      <c r="Q296">
        <f t="shared" si="9"/>
        <v>2017</v>
      </c>
      <c r="R296" s="14" t="s">
        <v>8315</v>
      </c>
    </row>
    <row r="297" spans="1:18" ht="43.2" x14ac:dyDescent="0.3">
      <c r="A297">
        <v>350</v>
      </c>
      <c r="B297" s="3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s="12">
        <f t="shared" si="8"/>
        <v>42586</v>
      </c>
      <c r="L297" t="b">
        <v>1</v>
      </c>
      <c r="M297">
        <v>221</v>
      </c>
      <c r="N297" t="b">
        <v>1</v>
      </c>
      <c r="O297" t="s">
        <v>8267</v>
      </c>
      <c r="P297" t="s">
        <v>8321</v>
      </c>
      <c r="Q297">
        <f t="shared" si="9"/>
        <v>2016</v>
      </c>
      <c r="R297" s="14" t="s">
        <v>8320</v>
      </c>
    </row>
    <row r="298" spans="1:18" ht="43.2" x14ac:dyDescent="0.3">
      <c r="A298">
        <v>2616</v>
      </c>
      <c r="B298" s="3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s="12">
        <f t="shared" si="8"/>
        <v>42211</v>
      </c>
      <c r="L298" t="b">
        <v>1</v>
      </c>
      <c r="M298">
        <v>238</v>
      </c>
      <c r="N298" t="b">
        <v>1</v>
      </c>
      <c r="O298" t="s">
        <v>8299</v>
      </c>
      <c r="P298" t="s">
        <v>8314</v>
      </c>
      <c r="Q298">
        <f t="shared" si="9"/>
        <v>2015</v>
      </c>
      <c r="R298" s="14" t="s">
        <v>8307</v>
      </c>
    </row>
    <row r="299" spans="1:18" ht="57.6" x14ac:dyDescent="0.3">
      <c r="A299">
        <v>32</v>
      </c>
      <c r="B299" s="3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s="12">
        <f t="shared" si="8"/>
        <v>42461</v>
      </c>
      <c r="L299" t="b">
        <v>0</v>
      </c>
      <c r="M299">
        <v>89</v>
      </c>
      <c r="N299" t="b">
        <v>1</v>
      </c>
      <c r="O299" t="s">
        <v>8263</v>
      </c>
      <c r="P299" t="s">
        <v>8331</v>
      </c>
      <c r="Q299">
        <f t="shared" si="9"/>
        <v>2016</v>
      </c>
      <c r="R299" s="14" t="s">
        <v>8320</v>
      </c>
    </row>
    <row r="300" spans="1:18" ht="57.6" x14ac:dyDescent="0.3">
      <c r="A300">
        <v>2184</v>
      </c>
      <c r="B300" s="3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s="12">
        <f t="shared" si="8"/>
        <v>42380</v>
      </c>
      <c r="L300" t="b">
        <v>1</v>
      </c>
      <c r="M300">
        <v>266</v>
      </c>
      <c r="N300" t="b">
        <v>1</v>
      </c>
      <c r="O300" t="s">
        <v>8295</v>
      </c>
      <c r="P300" t="s">
        <v>8316</v>
      </c>
      <c r="Q300">
        <f t="shared" si="9"/>
        <v>2016</v>
      </c>
      <c r="R300" s="14" t="s">
        <v>8315</v>
      </c>
    </row>
    <row r="301" spans="1:18" ht="43.2" x14ac:dyDescent="0.3">
      <c r="A301">
        <v>1475</v>
      </c>
      <c r="B301" s="3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s="12">
        <f t="shared" si="8"/>
        <v>41960</v>
      </c>
      <c r="L301" t="b">
        <v>1</v>
      </c>
      <c r="M301">
        <v>441</v>
      </c>
      <c r="N301" t="b">
        <v>1</v>
      </c>
      <c r="O301" t="s">
        <v>8286</v>
      </c>
      <c r="P301" t="s">
        <v>8311</v>
      </c>
      <c r="Q301">
        <f t="shared" si="9"/>
        <v>2014</v>
      </c>
      <c r="R301" s="14" t="s">
        <v>8310</v>
      </c>
    </row>
    <row r="302" spans="1:18" ht="43.2" x14ac:dyDescent="0.3">
      <c r="A302">
        <v>3014</v>
      </c>
      <c r="B302" s="3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s="12">
        <f t="shared" si="8"/>
        <v>41920</v>
      </c>
      <c r="L302" t="b">
        <v>0</v>
      </c>
      <c r="M302">
        <v>557</v>
      </c>
      <c r="N302" t="b">
        <v>1</v>
      </c>
      <c r="O302" t="s">
        <v>8301</v>
      </c>
      <c r="P302" t="s">
        <v>8323</v>
      </c>
      <c r="Q302">
        <f t="shared" si="9"/>
        <v>2014</v>
      </c>
      <c r="R302" s="14" t="s">
        <v>8322</v>
      </c>
    </row>
    <row r="303" spans="1:18" ht="28.8" x14ac:dyDescent="0.3">
      <c r="A303">
        <v>2202</v>
      </c>
      <c r="B303" s="3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s="12">
        <f t="shared" si="8"/>
        <v>41184</v>
      </c>
      <c r="L303" t="b">
        <v>0</v>
      </c>
      <c r="M303">
        <v>721</v>
      </c>
      <c r="N303" t="b">
        <v>1</v>
      </c>
      <c r="O303" t="s">
        <v>8278</v>
      </c>
      <c r="P303" t="s">
        <v>8328</v>
      </c>
      <c r="Q303">
        <f t="shared" si="9"/>
        <v>2012</v>
      </c>
      <c r="R303" s="14" t="s">
        <v>8326</v>
      </c>
    </row>
    <row r="304" spans="1:18" ht="43.2" x14ac:dyDescent="0.3">
      <c r="A304">
        <v>2707</v>
      </c>
      <c r="B304" s="3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s="12">
        <f t="shared" si="8"/>
        <v>41391</v>
      </c>
      <c r="L304" t="b">
        <v>1</v>
      </c>
      <c r="M304">
        <v>394</v>
      </c>
      <c r="N304" t="b">
        <v>1</v>
      </c>
      <c r="O304" t="s">
        <v>8301</v>
      </c>
      <c r="P304" t="s">
        <v>8323</v>
      </c>
      <c r="Q304">
        <f t="shared" si="9"/>
        <v>2013</v>
      </c>
      <c r="R304" s="14" t="s">
        <v>8322</v>
      </c>
    </row>
    <row r="305" spans="1:18" ht="43.2" x14ac:dyDescent="0.3">
      <c r="A305">
        <v>254</v>
      </c>
      <c r="B305" s="3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s="12">
        <f t="shared" si="8"/>
        <v>42263</v>
      </c>
      <c r="L305" t="b">
        <v>1</v>
      </c>
      <c r="M305">
        <v>314</v>
      </c>
      <c r="N305" t="b">
        <v>1</v>
      </c>
      <c r="O305" t="s">
        <v>8267</v>
      </c>
      <c r="P305" t="s">
        <v>8321</v>
      </c>
      <c r="Q305">
        <f t="shared" si="9"/>
        <v>2015</v>
      </c>
      <c r="R305" s="14" t="s">
        <v>8320</v>
      </c>
    </row>
    <row r="306" spans="1:18" ht="43.2" x14ac:dyDescent="0.3">
      <c r="A306">
        <v>216</v>
      </c>
      <c r="B306" s="3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s="12">
        <f t="shared" si="8"/>
        <v>42066</v>
      </c>
      <c r="L306" t="b">
        <v>0</v>
      </c>
      <c r="M306">
        <v>84</v>
      </c>
      <c r="N306" t="b">
        <v>0</v>
      </c>
      <c r="O306" t="s">
        <v>8266</v>
      </c>
      <c r="P306" t="s">
        <v>8324</v>
      </c>
      <c r="Q306">
        <f t="shared" si="9"/>
        <v>2015</v>
      </c>
      <c r="R306" s="14" t="s">
        <v>8320</v>
      </c>
    </row>
    <row r="307" spans="1:18" ht="43.2" x14ac:dyDescent="0.3">
      <c r="A307">
        <v>1526</v>
      </c>
      <c r="B307" s="3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s="12">
        <f t="shared" si="8"/>
        <v>42339</v>
      </c>
      <c r="L307" t="b">
        <v>1</v>
      </c>
      <c r="M307">
        <v>280</v>
      </c>
      <c r="N307" t="b">
        <v>1</v>
      </c>
      <c r="O307" t="s">
        <v>8283</v>
      </c>
      <c r="P307" t="s">
        <v>8313</v>
      </c>
      <c r="Q307">
        <f t="shared" si="9"/>
        <v>2015</v>
      </c>
      <c r="R307" s="14" t="s">
        <v>8312</v>
      </c>
    </row>
    <row r="308" spans="1:18" ht="57.6" x14ac:dyDescent="0.3">
      <c r="A308">
        <v>2987</v>
      </c>
      <c r="B308" s="3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s="12">
        <f t="shared" si="8"/>
        <v>42627</v>
      </c>
      <c r="L308" t="b">
        <v>0</v>
      </c>
      <c r="M308">
        <v>265</v>
      </c>
      <c r="N308" t="b">
        <v>1</v>
      </c>
      <c r="O308" t="s">
        <v>8301</v>
      </c>
      <c r="P308" t="s">
        <v>8323</v>
      </c>
      <c r="Q308">
        <f t="shared" si="9"/>
        <v>2016</v>
      </c>
      <c r="R308" s="14" t="s">
        <v>8322</v>
      </c>
    </row>
    <row r="309" spans="1:18" ht="43.2" x14ac:dyDescent="0.3">
      <c r="A309">
        <v>3211</v>
      </c>
      <c r="B309" s="3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s="12">
        <f t="shared" si="8"/>
        <v>41834</v>
      </c>
      <c r="L309" t="b">
        <v>1</v>
      </c>
      <c r="M309">
        <v>322</v>
      </c>
      <c r="N309" t="b">
        <v>1</v>
      </c>
      <c r="O309" t="s">
        <v>8269</v>
      </c>
      <c r="P309" t="s">
        <v>8325</v>
      </c>
      <c r="Q309">
        <f t="shared" si="9"/>
        <v>2014</v>
      </c>
      <c r="R309" s="14" t="s">
        <v>8322</v>
      </c>
    </row>
    <row r="310" spans="1:18" ht="43.2" x14ac:dyDescent="0.3">
      <c r="A310">
        <v>1539</v>
      </c>
      <c r="B310" s="3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s="12">
        <f t="shared" si="8"/>
        <v>42705</v>
      </c>
      <c r="L310" t="b">
        <v>0</v>
      </c>
      <c r="M310">
        <v>284</v>
      </c>
      <c r="N310" t="b">
        <v>1</v>
      </c>
      <c r="O310" t="s">
        <v>8283</v>
      </c>
      <c r="P310" t="s">
        <v>8313</v>
      </c>
      <c r="Q310">
        <f t="shared" si="9"/>
        <v>2016</v>
      </c>
      <c r="R310" s="14" t="s">
        <v>8312</v>
      </c>
    </row>
    <row r="311" spans="1:18" ht="28.8" x14ac:dyDescent="0.3">
      <c r="A311">
        <v>3035</v>
      </c>
      <c r="B311" s="3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s="12">
        <f t="shared" si="8"/>
        <v>41368</v>
      </c>
      <c r="L311" t="b">
        <v>0</v>
      </c>
      <c r="M311">
        <v>307</v>
      </c>
      <c r="N311" t="b">
        <v>1</v>
      </c>
      <c r="O311" t="s">
        <v>8301</v>
      </c>
      <c r="P311" t="s">
        <v>8323</v>
      </c>
      <c r="Q311">
        <f t="shared" si="9"/>
        <v>2013</v>
      </c>
      <c r="R311" s="14" t="s">
        <v>8322</v>
      </c>
    </row>
    <row r="312" spans="1:18" ht="43.2" x14ac:dyDescent="0.3">
      <c r="A312">
        <v>1217</v>
      </c>
      <c r="B312" s="3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s="12">
        <f t="shared" si="8"/>
        <v>42535</v>
      </c>
      <c r="L312" t="b">
        <v>0</v>
      </c>
      <c r="M312">
        <v>183</v>
      </c>
      <c r="N312" t="b">
        <v>1</v>
      </c>
      <c r="O312" t="s">
        <v>8283</v>
      </c>
      <c r="P312" t="s">
        <v>8313</v>
      </c>
      <c r="Q312">
        <f t="shared" si="9"/>
        <v>2016</v>
      </c>
      <c r="R312" s="14" t="s">
        <v>8312</v>
      </c>
    </row>
    <row r="313" spans="1:18" ht="43.2" x14ac:dyDescent="0.3">
      <c r="A313">
        <v>322</v>
      </c>
      <c r="B313" s="3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s="12">
        <f t="shared" si="8"/>
        <v>42473</v>
      </c>
      <c r="L313" t="b">
        <v>1</v>
      </c>
      <c r="M313">
        <v>186</v>
      </c>
      <c r="N313" t="b">
        <v>1</v>
      </c>
      <c r="O313" t="s">
        <v>8267</v>
      </c>
      <c r="P313" t="s">
        <v>8321</v>
      </c>
      <c r="Q313">
        <f t="shared" si="9"/>
        <v>2016</v>
      </c>
      <c r="R313" s="14" t="s">
        <v>8320</v>
      </c>
    </row>
    <row r="314" spans="1:18" ht="43.2" x14ac:dyDescent="0.3">
      <c r="A314">
        <v>279</v>
      </c>
      <c r="B314" s="3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s="12">
        <f t="shared" si="8"/>
        <v>42759</v>
      </c>
      <c r="L314" t="b">
        <v>1</v>
      </c>
      <c r="M314">
        <v>305</v>
      </c>
      <c r="N314" t="b">
        <v>1</v>
      </c>
      <c r="O314" t="s">
        <v>8267</v>
      </c>
      <c r="P314" t="s">
        <v>8321</v>
      </c>
      <c r="Q314">
        <f t="shared" si="9"/>
        <v>2017</v>
      </c>
      <c r="R314" s="14" t="s">
        <v>8320</v>
      </c>
    </row>
    <row r="315" spans="1:18" ht="43.2" x14ac:dyDescent="0.3">
      <c r="A315">
        <v>1514</v>
      </c>
      <c r="B315" s="3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s="12">
        <f t="shared" si="8"/>
        <v>42234</v>
      </c>
      <c r="L315" t="b">
        <v>1</v>
      </c>
      <c r="M315">
        <v>176</v>
      </c>
      <c r="N315" t="b">
        <v>1</v>
      </c>
      <c r="O315" t="s">
        <v>8283</v>
      </c>
      <c r="P315" t="s">
        <v>8313</v>
      </c>
      <c r="Q315">
        <f t="shared" si="9"/>
        <v>2015</v>
      </c>
      <c r="R315" s="14" t="s">
        <v>8312</v>
      </c>
    </row>
    <row r="316" spans="1:18" ht="43.2" x14ac:dyDescent="0.3">
      <c r="A316">
        <v>2332</v>
      </c>
      <c r="B316" s="3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s="12">
        <f t="shared" si="8"/>
        <v>42011</v>
      </c>
      <c r="L316" t="b">
        <v>1</v>
      </c>
      <c r="M316">
        <v>352</v>
      </c>
      <c r="N316" t="b">
        <v>1</v>
      </c>
      <c r="O316" t="s">
        <v>8296</v>
      </c>
      <c r="P316" t="s">
        <v>8319</v>
      </c>
      <c r="Q316">
        <f t="shared" si="9"/>
        <v>2015</v>
      </c>
      <c r="R316" s="14" t="s">
        <v>8318</v>
      </c>
    </row>
    <row r="317" spans="1:18" ht="43.2" x14ac:dyDescent="0.3">
      <c r="A317">
        <v>385</v>
      </c>
      <c r="B317" s="3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s="12">
        <f t="shared" si="8"/>
        <v>41934</v>
      </c>
      <c r="L317" t="b">
        <v>0</v>
      </c>
      <c r="M317">
        <v>237</v>
      </c>
      <c r="N317" t="b">
        <v>1</v>
      </c>
      <c r="O317" t="s">
        <v>8267</v>
      </c>
      <c r="P317" t="s">
        <v>8321</v>
      </c>
      <c r="Q317">
        <f t="shared" si="9"/>
        <v>2014</v>
      </c>
      <c r="R317" s="14" t="s">
        <v>8320</v>
      </c>
    </row>
    <row r="318" spans="1:18" ht="43.2" x14ac:dyDescent="0.3">
      <c r="A318">
        <v>2329</v>
      </c>
      <c r="B318" s="3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s="12">
        <f t="shared" si="8"/>
        <v>41807</v>
      </c>
      <c r="L318" t="b">
        <v>1</v>
      </c>
      <c r="M318">
        <v>125</v>
      </c>
      <c r="N318" t="b">
        <v>1</v>
      </c>
      <c r="O318" t="s">
        <v>8296</v>
      </c>
      <c r="P318" t="s">
        <v>8319</v>
      </c>
      <c r="Q318">
        <f t="shared" si="9"/>
        <v>2014</v>
      </c>
      <c r="R318" s="14" t="s">
        <v>8318</v>
      </c>
    </row>
    <row r="319" spans="1:18" ht="43.2" x14ac:dyDescent="0.3">
      <c r="A319">
        <v>643</v>
      </c>
      <c r="B319" s="3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s="12">
        <f t="shared" si="8"/>
        <v>42100</v>
      </c>
      <c r="L319" t="b">
        <v>0</v>
      </c>
      <c r="M319">
        <v>152</v>
      </c>
      <c r="N319" t="b">
        <v>1</v>
      </c>
      <c r="O319" t="s">
        <v>8271</v>
      </c>
      <c r="P319" t="s">
        <v>8309</v>
      </c>
      <c r="Q319">
        <f t="shared" si="9"/>
        <v>2015</v>
      </c>
      <c r="R319" s="14" t="s">
        <v>8307</v>
      </c>
    </row>
    <row r="320" spans="1:18" ht="28.8" x14ac:dyDescent="0.3">
      <c r="A320">
        <v>287</v>
      </c>
      <c r="B320" s="3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s="12">
        <f t="shared" si="8"/>
        <v>41184</v>
      </c>
      <c r="L320" t="b">
        <v>1</v>
      </c>
      <c r="M320">
        <v>290</v>
      </c>
      <c r="N320" t="b">
        <v>1</v>
      </c>
      <c r="O320" t="s">
        <v>8267</v>
      </c>
      <c r="P320" t="s">
        <v>8321</v>
      </c>
      <c r="Q320">
        <f t="shared" si="9"/>
        <v>2012</v>
      </c>
      <c r="R320" s="14" t="s">
        <v>8320</v>
      </c>
    </row>
    <row r="321" spans="1:18" ht="28.8" x14ac:dyDescent="0.3">
      <c r="A321">
        <v>730</v>
      </c>
      <c r="B321" s="3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s="12">
        <f t="shared" si="8"/>
        <v>40854</v>
      </c>
      <c r="L321" t="b">
        <v>0</v>
      </c>
      <c r="M321">
        <v>265</v>
      </c>
      <c r="N321" t="b">
        <v>1</v>
      </c>
      <c r="O321" t="s">
        <v>8272</v>
      </c>
      <c r="P321" t="s">
        <v>8332</v>
      </c>
      <c r="Q321">
        <f t="shared" si="9"/>
        <v>2011</v>
      </c>
      <c r="R321" s="14" t="s">
        <v>8310</v>
      </c>
    </row>
    <row r="322" spans="1:18" ht="43.2" x14ac:dyDescent="0.3">
      <c r="A322">
        <v>293</v>
      </c>
      <c r="B322" s="3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s="12">
        <f t="shared" si="8"/>
        <v>41719</v>
      </c>
      <c r="L322" t="b">
        <v>1</v>
      </c>
      <c r="M322">
        <v>131</v>
      </c>
      <c r="N322" t="b">
        <v>1</v>
      </c>
      <c r="O322" t="s">
        <v>8267</v>
      </c>
      <c r="P322" t="s">
        <v>8321</v>
      </c>
      <c r="Q322">
        <f t="shared" si="9"/>
        <v>2014</v>
      </c>
      <c r="R322" s="14" t="s">
        <v>8320</v>
      </c>
    </row>
    <row r="323" spans="1:18" ht="57.6" x14ac:dyDescent="0.3">
      <c r="A323">
        <v>670</v>
      </c>
      <c r="B323" s="3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s="12">
        <f t="shared" ref="K323:K386" si="10">FLOOR(J323/60/60/24,1) + DATE(1970,1,1)</f>
        <v>42506</v>
      </c>
      <c r="L323" t="b">
        <v>0</v>
      </c>
      <c r="M323">
        <v>310</v>
      </c>
      <c r="N323" t="b">
        <v>0</v>
      </c>
      <c r="O323" t="s">
        <v>8271</v>
      </c>
      <c r="P323" t="s">
        <v>8309</v>
      </c>
      <c r="Q323">
        <f t="shared" ref="Q323:Q386" si="11">YEAR(K323)</f>
        <v>2016</v>
      </c>
      <c r="R323" s="14" t="s">
        <v>8307</v>
      </c>
    </row>
    <row r="324" spans="1:18" ht="43.2" x14ac:dyDescent="0.3">
      <c r="A324">
        <v>2068</v>
      </c>
      <c r="B324" s="3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s="12">
        <f t="shared" si="10"/>
        <v>42633</v>
      </c>
      <c r="L324" t="b">
        <v>0</v>
      </c>
      <c r="M324">
        <v>76</v>
      </c>
      <c r="N324" t="b">
        <v>1</v>
      </c>
      <c r="O324" t="s">
        <v>8293</v>
      </c>
      <c r="P324" t="s">
        <v>8308</v>
      </c>
      <c r="Q324">
        <f t="shared" si="11"/>
        <v>2016</v>
      </c>
      <c r="R324" s="14" t="s">
        <v>8307</v>
      </c>
    </row>
    <row r="325" spans="1:18" ht="43.2" x14ac:dyDescent="0.3">
      <c r="A325">
        <v>2078</v>
      </c>
      <c r="B325" s="3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s="12">
        <f t="shared" si="10"/>
        <v>42692</v>
      </c>
      <c r="L325" t="b">
        <v>0</v>
      </c>
      <c r="M325">
        <v>48</v>
      </c>
      <c r="N325" t="b">
        <v>1</v>
      </c>
      <c r="O325" t="s">
        <v>8293</v>
      </c>
      <c r="P325" t="s">
        <v>8308</v>
      </c>
      <c r="Q325">
        <f t="shared" si="11"/>
        <v>2016</v>
      </c>
      <c r="R325" s="14" t="s">
        <v>8307</v>
      </c>
    </row>
    <row r="326" spans="1:18" ht="43.2" x14ac:dyDescent="0.3">
      <c r="A326">
        <v>1657</v>
      </c>
      <c r="B326" s="3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s="12">
        <f t="shared" si="10"/>
        <v>41023</v>
      </c>
      <c r="L326" t="b">
        <v>0</v>
      </c>
      <c r="M326">
        <v>221</v>
      </c>
      <c r="N326" t="b">
        <v>1</v>
      </c>
      <c r="O326" t="s">
        <v>8290</v>
      </c>
      <c r="P326" t="s">
        <v>8337</v>
      </c>
      <c r="Q326">
        <f t="shared" si="11"/>
        <v>2012</v>
      </c>
      <c r="R326" s="14" t="s">
        <v>8326</v>
      </c>
    </row>
    <row r="327" spans="1:18" ht="43.2" x14ac:dyDescent="0.3">
      <c r="A327">
        <v>381</v>
      </c>
      <c r="B327" s="3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s="12">
        <f t="shared" si="10"/>
        <v>41085</v>
      </c>
      <c r="L327" t="b">
        <v>0</v>
      </c>
      <c r="M327">
        <v>251</v>
      </c>
      <c r="N327" t="b">
        <v>1</v>
      </c>
      <c r="O327" t="s">
        <v>8267</v>
      </c>
      <c r="P327" t="s">
        <v>8321</v>
      </c>
      <c r="Q327">
        <f t="shared" si="11"/>
        <v>2012</v>
      </c>
      <c r="R327" s="14" t="s">
        <v>8320</v>
      </c>
    </row>
    <row r="328" spans="1:18" ht="43.2" x14ac:dyDescent="0.3">
      <c r="A328">
        <v>357</v>
      </c>
      <c r="B328" s="3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s="12">
        <f t="shared" si="10"/>
        <v>42078</v>
      </c>
      <c r="L328" t="b">
        <v>1</v>
      </c>
      <c r="M328">
        <v>303</v>
      </c>
      <c r="N328" t="b">
        <v>1</v>
      </c>
      <c r="O328" t="s">
        <v>8267</v>
      </c>
      <c r="P328" t="s">
        <v>8321</v>
      </c>
      <c r="Q328">
        <f t="shared" si="11"/>
        <v>2015</v>
      </c>
      <c r="R328" s="14" t="s">
        <v>8320</v>
      </c>
    </row>
    <row r="329" spans="1:18" ht="28.8" x14ac:dyDescent="0.3">
      <c r="A329">
        <v>1219</v>
      </c>
      <c r="B329" s="3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s="12">
        <f t="shared" si="10"/>
        <v>42633</v>
      </c>
      <c r="L329" t="b">
        <v>0</v>
      </c>
      <c r="M329">
        <v>253</v>
      </c>
      <c r="N329" t="b">
        <v>1</v>
      </c>
      <c r="O329" t="s">
        <v>8283</v>
      </c>
      <c r="P329" t="s">
        <v>8313</v>
      </c>
      <c r="Q329">
        <f t="shared" si="11"/>
        <v>2016</v>
      </c>
      <c r="R329" s="14" t="s">
        <v>8312</v>
      </c>
    </row>
    <row r="330" spans="1:18" ht="43.2" x14ac:dyDescent="0.3">
      <c r="A330">
        <v>2924</v>
      </c>
      <c r="B330" s="3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s="12">
        <f t="shared" si="10"/>
        <v>42103</v>
      </c>
      <c r="L330" t="b">
        <v>0</v>
      </c>
      <c r="M330">
        <v>147</v>
      </c>
      <c r="N330" t="b">
        <v>1</v>
      </c>
      <c r="O330" t="s">
        <v>8303</v>
      </c>
      <c r="P330" t="s">
        <v>8334</v>
      </c>
      <c r="Q330">
        <f t="shared" si="11"/>
        <v>2015</v>
      </c>
      <c r="R330" s="14" t="s">
        <v>8322</v>
      </c>
    </row>
    <row r="331" spans="1:18" ht="43.2" x14ac:dyDescent="0.3">
      <c r="A331">
        <v>2493</v>
      </c>
      <c r="B331" s="3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s="12">
        <f t="shared" si="10"/>
        <v>41348</v>
      </c>
      <c r="L331" t="b">
        <v>0</v>
      </c>
      <c r="M331">
        <v>259</v>
      </c>
      <c r="N331" t="b">
        <v>1</v>
      </c>
      <c r="O331" t="s">
        <v>8277</v>
      </c>
      <c r="P331" t="s">
        <v>8327</v>
      </c>
      <c r="Q331">
        <f t="shared" si="11"/>
        <v>2013</v>
      </c>
      <c r="R331" s="14" t="s">
        <v>8326</v>
      </c>
    </row>
    <row r="332" spans="1:18" ht="43.2" x14ac:dyDescent="0.3">
      <c r="A332">
        <v>960</v>
      </c>
      <c r="B332" s="3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s="12">
        <f t="shared" si="10"/>
        <v>42766</v>
      </c>
      <c r="L332" t="b">
        <v>0</v>
      </c>
      <c r="M332">
        <v>188</v>
      </c>
      <c r="N332" t="b">
        <v>0</v>
      </c>
      <c r="O332" t="s">
        <v>8271</v>
      </c>
      <c r="P332" t="s">
        <v>8309</v>
      </c>
      <c r="Q332">
        <f t="shared" si="11"/>
        <v>2017</v>
      </c>
      <c r="R332" s="14" t="s">
        <v>8307</v>
      </c>
    </row>
    <row r="333" spans="1:18" ht="43.2" x14ac:dyDescent="0.3">
      <c r="A333">
        <v>243</v>
      </c>
      <c r="B333" s="3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s="12">
        <f t="shared" si="10"/>
        <v>41662</v>
      </c>
      <c r="L333" t="b">
        <v>1</v>
      </c>
      <c r="M333">
        <v>328</v>
      </c>
      <c r="N333" t="b">
        <v>1</v>
      </c>
      <c r="O333" t="s">
        <v>8267</v>
      </c>
      <c r="P333" t="s">
        <v>8321</v>
      </c>
      <c r="Q333">
        <f t="shared" si="11"/>
        <v>2014</v>
      </c>
      <c r="R333" s="14" t="s">
        <v>8320</v>
      </c>
    </row>
    <row r="334" spans="1:18" ht="43.2" x14ac:dyDescent="0.3">
      <c r="A334">
        <v>1258</v>
      </c>
      <c r="B334" s="3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s="12">
        <f t="shared" si="10"/>
        <v>41487</v>
      </c>
      <c r="L334" t="b">
        <v>1</v>
      </c>
      <c r="M334">
        <v>670</v>
      </c>
      <c r="N334" t="b">
        <v>1</v>
      </c>
      <c r="O334" t="s">
        <v>8274</v>
      </c>
      <c r="P334" t="s">
        <v>8330</v>
      </c>
      <c r="Q334">
        <f t="shared" si="11"/>
        <v>2013</v>
      </c>
      <c r="R334" s="14" t="s">
        <v>8326</v>
      </c>
    </row>
    <row r="335" spans="1:18" ht="43.2" x14ac:dyDescent="0.3">
      <c r="A335">
        <v>2335</v>
      </c>
      <c r="B335" s="3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s="12">
        <f t="shared" si="10"/>
        <v>41771</v>
      </c>
      <c r="L335" t="b">
        <v>1</v>
      </c>
      <c r="M335">
        <v>221</v>
      </c>
      <c r="N335" t="b">
        <v>1</v>
      </c>
      <c r="O335" t="s">
        <v>8296</v>
      </c>
      <c r="P335" t="s">
        <v>8319</v>
      </c>
      <c r="Q335">
        <f t="shared" si="11"/>
        <v>2014</v>
      </c>
      <c r="R335" s="14" t="s">
        <v>8318</v>
      </c>
    </row>
    <row r="336" spans="1:18" ht="57.6" x14ac:dyDescent="0.3">
      <c r="A336">
        <v>2328</v>
      </c>
      <c r="B336" s="3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s="12">
        <f t="shared" si="10"/>
        <v>42139</v>
      </c>
      <c r="L336" t="b">
        <v>1</v>
      </c>
      <c r="M336">
        <v>537</v>
      </c>
      <c r="N336" t="b">
        <v>1</v>
      </c>
      <c r="O336" t="s">
        <v>8296</v>
      </c>
      <c r="P336" t="s">
        <v>8319</v>
      </c>
      <c r="Q336">
        <f t="shared" si="11"/>
        <v>2015</v>
      </c>
      <c r="R336" s="14" t="s">
        <v>8318</v>
      </c>
    </row>
    <row r="337" spans="1:18" ht="43.2" x14ac:dyDescent="0.3">
      <c r="A337">
        <v>300</v>
      </c>
      <c r="B337" s="3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s="12">
        <f t="shared" si="10"/>
        <v>40626</v>
      </c>
      <c r="L337" t="b">
        <v>1</v>
      </c>
      <c r="M337">
        <v>298</v>
      </c>
      <c r="N337" t="b">
        <v>1</v>
      </c>
      <c r="O337" t="s">
        <v>8267</v>
      </c>
      <c r="P337" t="s">
        <v>8321</v>
      </c>
      <c r="Q337">
        <f t="shared" si="11"/>
        <v>2011</v>
      </c>
      <c r="R337" s="14" t="s">
        <v>8320</v>
      </c>
    </row>
    <row r="338" spans="1:18" ht="57.6" x14ac:dyDescent="0.3">
      <c r="A338">
        <v>3250</v>
      </c>
      <c r="B338" s="3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s="12">
        <f t="shared" si="10"/>
        <v>41918</v>
      </c>
      <c r="L338" t="b">
        <v>1</v>
      </c>
      <c r="M338">
        <v>213</v>
      </c>
      <c r="N338" t="b">
        <v>1</v>
      </c>
      <c r="O338" t="s">
        <v>8269</v>
      </c>
      <c r="P338" t="s">
        <v>8325</v>
      </c>
      <c r="Q338">
        <f t="shared" si="11"/>
        <v>2014</v>
      </c>
      <c r="R338" s="14" t="s">
        <v>8322</v>
      </c>
    </row>
    <row r="339" spans="1:18" ht="43.2" x14ac:dyDescent="0.3">
      <c r="A339">
        <v>359</v>
      </c>
      <c r="B339" s="3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s="12">
        <f t="shared" si="10"/>
        <v>41935</v>
      </c>
      <c r="L339" t="b">
        <v>1</v>
      </c>
      <c r="M339">
        <v>302</v>
      </c>
      <c r="N339" t="b">
        <v>1</v>
      </c>
      <c r="O339" t="s">
        <v>8267</v>
      </c>
      <c r="P339" t="s">
        <v>8321</v>
      </c>
      <c r="Q339">
        <f t="shared" si="11"/>
        <v>2014</v>
      </c>
      <c r="R339" s="14" t="s">
        <v>8320</v>
      </c>
    </row>
    <row r="340" spans="1:18" ht="43.2" x14ac:dyDescent="0.3">
      <c r="A340">
        <v>315</v>
      </c>
      <c r="B340" s="3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s="12">
        <f t="shared" si="10"/>
        <v>41113</v>
      </c>
      <c r="L340" t="b">
        <v>1</v>
      </c>
      <c r="M340">
        <v>126</v>
      </c>
      <c r="N340" t="b">
        <v>1</v>
      </c>
      <c r="O340" t="s">
        <v>8267</v>
      </c>
      <c r="P340" t="s">
        <v>8321</v>
      </c>
      <c r="Q340">
        <f t="shared" si="11"/>
        <v>2012</v>
      </c>
      <c r="R340" s="14" t="s">
        <v>8320</v>
      </c>
    </row>
    <row r="341" spans="1:18" ht="43.2" x14ac:dyDescent="0.3">
      <c r="A341">
        <v>1095</v>
      </c>
      <c r="B341" s="3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s="12">
        <f t="shared" si="10"/>
        <v>41486</v>
      </c>
      <c r="L341" t="b">
        <v>0</v>
      </c>
      <c r="M341">
        <v>94</v>
      </c>
      <c r="N341" t="b">
        <v>0</v>
      </c>
      <c r="O341" t="s">
        <v>8280</v>
      </c>
      <c r="P341" t="s">
        <v>8333</v>
      </c>
      <c r="Q341">
        <f t="shared" si="11"/>
        <v>2013</v>
      </c>
      <c r="R341" s="14" t="s">
        <v>8315</v>
      </c>
    </row>
    <row r="342" spans="1:18" ht="43.2" x14ac:dyDescent="0.3">
      <c r="A342">
        <v>651</v>
      </c>
      <c r="B342" s="3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s="12">
        <f t="shared" si="10"/>
        <v>41956</v>
      </c>
      <c r="L342" t="b">
        <v>0</v>
      </c>
      <c r="M342">
        <v>105</v>
      </c>
      <c r="N342" t="b">
        <v>1</v>
      </c>
      <c r="O342" t="s">
        <v>8271</v>
      </c>
      <c r="P342" t="s">
        <v>8309</v>
      </c>
      <c r="Q342">
        <f t="shared" si="11"/>
        <v>2014</v>
      </c>
      <c r="R342" s="14" t="s">
        <v>8307</v>
      </c>
    </row>
    <row r="343" spans="1:18" ht="57.6" x14ac:dyDescent="0.3">
      <c r="A343">
        <v>2984</v>
      </c>
      <c r="B343" s="3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s="12">
        <f t="shared" si="10"/>
        <v>42576</v>
      </c>
      <c r="L343" t="b">
        <v>1</v>
      </c>
      <c r="M343">
        <v>218</v>
      </c>
      <c r="N343" t="b">
        <v>1</v>
      </c>
      <c r="O343" t="s">
        <v>8301</v>
      </c>
      <c r="P343" t="s">
        <v>8323</v>
      </c>
      <c r="Q343">
        <f t="shared" si="11"/>
        <v>2016</v>
      </c>
      <c r="R343" s="14" t="s">
        <v>8322</v>
      </c>
    </row>
    <row r="344" spans="1:18" ht="43.2" x14ac:dyDescent="0.3">
      <c r="A344">
        <v>2232</v>
      </c>
      <c r="B344" s="3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s="12">
        <f t="shared" si="10"/>
        <v>41806</v>
      </c>
      <c r="L344" t="b">
        <v>0</v>
      </c>
      <c r="M344">
        <v>988</v>
      </c>
      <c r="N344" t="b">
        <v>1</v>
      </c>
      <c r="O344" t="s">
        <v>8295</v>
      </c>
      <c r="P344" t="s">
        <v>8316</v>
      </c>
      <c r="Q344">
        <f t="shared" si="11"/>
        <v>2014</v>
      </c>
      <c r="R344" s="14" t="s">
        <v>8315</v>
      </c>
    </row>
    <row r="345" spans="1:18" ht="43.2" x14ac:dyDescent="0.3">
      <c r="A345">
        <v>1337</v>
      </c>
      <c r="B345" s="3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s="12">
        <f t="shared" si="10"/>
        <v>42767</v>
      </c>
      <c r="L345" t="b">
        <v>0</v>
      </c>
      <c r="M345">
        <v>140</v>
      </c>
      <c r="N345" t="b">
        <v>0</v>
      </c>
      <c r="O345" t="s">
        <v>8271</v>
      </c>
      <c r="P345" t="s">
        <v>8309</v>
      </c>
      <c r="Q345">
        <f t="shared" si="11"/>
        <v>2017</v>
      </c>
      <c r="R345" s="14" t="s">
        <v>8307</v>
      </c>
    </row>
    <row r="346" spans="1:18" ht="43.2" x14ac:dyDescent="0.3">
      <c r="A346">
        <v>515</v>
      </c>
      <c r="B346" s="3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s="12">
        <f t="shared" si="10"/>
        <v>42327</v>
      </c>
      <c r="L346" t="b">
        <v>0</v>
      </c>
      <c r="M346">
        <v>34</v>
      </c>
      <c r="N346" t="b">
        <v>0</v>
      </c>
      <c r="O346" t="s">
        <v>8268</v>
      </c>
      <c r="P346" t="s">
        <v>8338</v>
      </c>
      <c r="Q346">
        <f t="shared" si="11"/>
        <v>2015</v>
      </c>
      <c r="R346" s="14" t="s">
        <v>8320</v>
      </c>
    </row>
    <row r="347" spans="1:18" ht="43.2" x14ac:dyDescent="0.3">
      <c r="A347">
        <v>2252</v>
      </c>
      <c r="B347" s="3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s="12">
        <f t="shared" si="10"/>
        <v>42573</v>
      </c>
      <c r="L347" t="b">
        <v>0</v>
      </c>
      <c r="M347">
        <v>249</v>
      </c>
      <c r="N347" t="b">
        <v>1</v>
      </c>
      <c r="O347" t="s">
        <v>8295</v>
      </c>
      <c r="P347" t="s">
        <v>8316</v>
      </c>
      <c r="Q347">
        <f t="shared" si="11"/>
        <v>2016</v>
      </c>
      <c r="R347" s="14" t="s">
        <v>8315</v>
      </c>
    </row>
    <row r="348" spans="1:18" x14ac:dyDescent="0.3">
      <c r="A348">
        <v>307</v>
      </c>
      <c r="B348" s="3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s="12">
        <f t="shared" si="10"/>
        <v>41282</v>
      </c>
      <c r="L348" t="b">
        <v>1</v>
      </c>
      <c r="M348">
        <v>576</v>
      </c>
      <c r="N348" t="b">
        <v>1</v>
      </c>
      <c r="O348" t="s">
        <v>8267</v>
      </c>
      <c r="P348" t="s">
        <v>8321</v>
      </c>
      <c r="Q348">
        <f t="shared" si="11"/>
        <v>2013</v>
      </c>
      <c r="R348" s="14" t="s">
        <v>8320</v>
      </c>
    </row>
    <row r="349" spans="1:18" ht="43.2" x14ac:dyDescent="0.3">
      <c r="A349">
        <v>3259</v>
      </c>
      <c r="B349" s="3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s="12">
        <f t="shared" si="10"/>
        <v>42614</v>
      </c>
      <c r="L349" t="b">
        <v>1</v>
      </c>
      <c r="M349">
        <v>97</v>
      </c>
      <c r="N349" t="b">
        <v>1</v>
      </c>
      <c r="O349" t="s">
        <v>8269</v>
      </c>
      <c r="P349" t="s">
        <v>8325</v>
      </c>
      <c r="Q349">
        <f t="shared" si="11"/>
        <v>2016</v>
      </c>
      <c r="R349" s="14" t="s">
        <v>8322</v>
      </c>
    </row>
    <row r="350" spans="1:18" ht="43.2" x14ac:dyDescent="0.3">
      <c r="A350">
        <v>1275</v>
      </c>
      <c r="B350" s="3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s="12">
        <f t="shared" si="10"/>
        <v>41458</v>
      </c>
      <c r="L350" t="b">
        <v>1</v>
      </c>
      <c r="M350">
        <v>389</v>
      </c>
      <c r="N350" t="b">
        <v>1</v>
      </c>
      <c r="O350" t="s">
        <v>8274</v>
      </c>
      <c r="P350" t="s">
        <v>8330</v>
      </c>
      <c r="Q350">
        <f t="shared" si="11"/>
        <v>2013</v>
      </c>
      <c r="R350" s="14" t="s">
        <v>8326</v>
      </c>
    </row>
    <row r="351" spans="1:18" ht="43.2" x14ac:dyDescent="0.3">
      <c r="A351">
        <v>2224</v>
      </c>
      <c r="B351" s="3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s="12">
        <f t="shared" si="10"/>
        <v>42644</v>
      </c>
      <c r="L351" t="b">
        <v>0</v>
      </c>
      <c r="M351">
        <v>296</v>
      </c>
      <c r="N351" t="b">
        <v>1</v>
      </c>
      <c r="O351" t="s">
        <v>8295</v>
      </c>
      <c r="P351" t="s">
        <v>8316</v>
      </c>
      <c r="Q351">
        <f t="shared" si="11"/>
        <v>2016</v>
      </c>
      <c r="R351" s="14" t="s">
        <v>8315</v>
      </c>
    </row>
    <row r="352" spans="1:18" ht="43.2" x14ac:dyDescent="0.3">
      <c r="A352">
        <v>1517</v>
      </c>
      <c r="B352" s="3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s="12">
        <f t="shared" si="10"/>
        <v>41948</v>
      </c>
      <c r="L352" t="b">
        <v>1</v>
      </c>
      <c r="M352">
        <v>615</v>
      </c>
      <c r="N352" t="b">
        <v>1</v>
      </c>
      <c r="O352" t="s">
        <v>8283</v>
      </c>
      <c r="P352" t="s">
        <v>8313</v>
      </c>
      <c r="Q352">
        <f t="shared" si="11"/>
        <v>2014</v>
      </c>
      <c r="R352" s="14" t="s">
        <v>8312</v>
      </c>
    </row>
    <row r="353" spans="1:18" ht="43.2" x14ac:dyDescent="0.3">
      <c r="A353">
        <v>1532</v>
      </c>
      <c r="B353" s="3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s="12">
        <f t="shared" si="10"/>
        <v>42391</v>
      </c>
      <c r="L353" t="b">
        <v>1</v>
      </c>
      <c r="M353">
        <v>294</v>
      </c>
      <c r="N353" t="b">
        <v>1</v>
      </c>
      <c r="O353" t="s">
        <v>8283</v>
      </c>
      <c r="P353" t="s">
        <v>8313</v>
      </c>
      <c r="Q353">
        <f t="shared" si="11"/>
        <v>2016</v>
      </c>
      <c r="R353" s="14" t="s">
        <v>8312</v>
      </c>
    </row>
    <row r="354" spans="1:18" ht="43.2" x14ac:dyDescent="0.3">
      <c r="A354">
        <v>1963</v>
      </c>
      <c r="B354" s="3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s="12">
        <f t="shared" si="10"/>
        <v>41863</v>
      </c>
      <c r="L354" t="b">
        <v>1</v>
      </c>
      <c r="M354">
        <v>205</v>
      </c>
      <c r="N354" t="b">
        <v>1</v>
      </c>
      <c r="O354" t="s">
        <v>8293</v>
      </c>
      <c r="P354" t="s">
        <v>8308</v>
      </c>
      <c r="Q354">
        <f t="shared" si="11"/>
        <v>2014</v>
      </c>
      <c r="R354" s="14" t="s">
        <v>8307</v>
      </c>
    </row>
    <row r="355" spans="1:18" ht="28.8" x14ac:dyDescent="0.3">
      <c r="A355">
        <v>684</v>
      </c>
      <c r="B355" s="3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s="12">
        <f t="shared" si="10"/>
        <v>41809</v>
      </c>
      <c r="L355" t="b">
        <v>0</v>
      </c>
      <c r="M355">
        <v>135</v>
      </c>
      <c r="N355" t="b">
        <v>0</v>
      </c>
      <c r="O355" t="s">
        <v>8271</v>
      </c>
      <c r="P355" t="s">
        <v>8309</v>
      </c>
      <c r="Q355">
        <f t="shared" si="11"/>
        <v>2014</v>
      </c>
      <c r="R355" s="14" t="s">
        <v>8307</v>
      </c>
    </row>
    <row r="356" spans="1:18" ht="43.2" x14ac:dyDescent="0.3">
      <c r="A356">
        <v>1024</v>
      </c>
      <c r="B356" s="3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s="12">
        <f t="shared" si="10"/>
        <v>42370</v>
      </c>
      <c r="L356" t="b">
        <v>1</v>
      </c>
      <c r="M356">
        <v>61</v>
      </c>
      <c r="N356" t="b">
        <v>1</v>
      </c>
      <c r="O356" t="s">
        <v>8278</v>
      </c>
      <c r="P356" t="s">
        <v>8328</v>
      </c>
      <c r="Q356">
        <f t="shared" si="11"/>
        <v>2016</v>
      </c>
      <c r="R356" s="14" t="s">
        <v>8326</v>
      </c>
    </row>
    <row r="357" spans="1:18" ht="43.2" x14ac:dyDescent="0.3">
      <c r="A357">
        <v>2457</v>
      </c>
      <c r="B357" s="3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s="12">
        <f t="shared" si="10"/>
        <v>42423</v>
      </c>
      <c r="L357" t="b">
        <v>0</v>
      </c>
      <c r="M357">
        <v>124</v>
      </c>
      <c r="N357" t="b">
        <v>1</v>
      </c>
      <c r="O357" t="s">
        <v>8296</v>
      </c>
      <c r="P357" t="s">
        <v>8319</v>
      </c>
      <c r="Q357">
        <f t="shared" si="11"/>
        <v>2016</v>
      </c>
      <c r="R357" s="14" t="s">
        <v>8318</v>
      </c>
    </row>
    <row r="358" spans="1:18" ht="43.2" x14ac:dyDescent="0.3">
      <c r="A358">
        <v>3147</v>
      </c>
      <c r="B358" s="3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s="12">
        <f t="shared" si="10"/>
        <v>41909</v>
      </c>
      <c r="L358" t="b">
        <v>1</v>
      </c>
      <c r="M358">
        <v>213</v>
      </c>
      <c r="N358" t="b">
        <v>1</v>
      </c>
      <c r="O358" t="s">
        <v>8269</v>
      </c>
      <c r="P358" t="s">
        <v>8325</v>
      </c>
      <c r="Q358">
        <f t="shared" si="11"/>
        <v>2014</v>
      </c>
      <c r="R358" s="14" t="s">
        <v>8322</v>
      </c>
    </row>
    <row r="359" spans="1:18" ht="43.2" x14ac:dyDescent="0.3">
      <c r="A359">
        <v>2024</v>
      </c>
      <c r="B359" s="3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s="12">
        <f t="shared" si="10"/>
        <v>41099</v>
      </c>
      <c r="L359" t="b">
        <v>1</v>
      </c>
      <c r="M359">
        <v>105</v>
      </c>
      <c r="N359" t="b">
        <v>1</v>
      </c>
      <c r="O359" t="s">
        <v>8293</v>
      </c>
      <c r="P359" t="s">
        <v>8308</v>
      </c>
      <c r="Q359">
        <f t="shared" si="11"/>
        <v>2012</v>
      </c>
      <c r="R359" s="14" t="s">
        <v>8307</v>
      </c>
    </row>
    <row r="360" spans="1:18" ht="43.2" x14ac:dyDescent="0.3">
      <c r="A360">
        <v>3017</v>
      </c>
      <c r="B360" s="3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s="12">
        <f t="shared" si="10"/>
        <v>41841</v>
      </c>
      <c r="L360" t="b">
        <v>0</v>
      </c>
      <c r="M360">
        <v>159</v>
      </c>
      <c r="N360" t="b">
        <v>1</v>
      </c>
      <c r="O360" t="s">
        <v>8301</v>
      </c>
      <c r="P360" t="s">
        <v>8323</v>
      </c>
      <c r="Q360">
        <f t="shared" si="11"/>
        <v>2014</v>
      </c>
      <c r="R360" s="14" t="s">
        <v>8322</v>
      </c>
    </row>
    <row r="361" spans="1:18" ht="43.2" x14ac:dyDescent="0.3">
      <c r="A361">
        <v>1523</v>
      </c>
      <c r="B361" s="3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s="12">
        <f t="shared" si="10"/>
        <v>41964</v>
      </c>
      <c r="L361" t="b">
        <v>1</v>
      </c>
      <c r="M361">
        <v>241</v>
      </c>
      <c r="N361" t="b">
        <v>1</v>
      </c>
      <c r="O361" t="s">
        <v>8283</v>
      </c>
      <c r="P361" t="s">
        <v>8313</v>
      </c>
      <c r="Q361">
        <f t="shared" si="11"/>
        <v>2014</v>
      </c>
      <c r="R361" s="14" t="s">
        <v>8312</v>
      </c>
    </row>
    <row r="362" spans="1:18" ht="43.2" x14ac:dyDescent="0.3">
      <c r="A362">
        <v>1184</v>
      </c>
      <c r="B362" s="3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s="12">
        <f t="shared" si="10"/>
        <v>42741</v>
      </c>
      <c r="L362" t="b">
        <v>0</v>
      </c>
      <c r="M362">
        <v>375</v>
      </c>
      <c r="N362" t="b">
        <v>1</v>
      </c>
      <c r="O362" t="s">
        <v>8283</v>
      </c>
      <c r="P362" t="s">
        <v>8313</v>
      </c>
      <c r="Q362">
        <f t="shared" si="11"/>
        <v>2017</v>
      </c>
      <c r="R362" s="14" t="s">
        <v>8312</v>
      </c>
    </row>
    <row r="363" spans="1:18" ht="43.2" x14ac:dyDescent="0.3">
      <c r="A363">
        <v>3001</v>
      </c>
      <c r="B363" s="3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s="12">
        <f t="shared" si="10"/>
        <v>42534</v>
      </c>
      <c r="L363" t="b">
        <v>0</v>
      </c>
      <c r="M363">
        <v>175</v>
      </c>
      <c r="N363" t="b">
        <v>1</v>
      </c>
      <c r="O363" t="s">
        <v>8301</v>
      </c>
      <c r="P363" t="s">
        <v>8323</v>
      </c>
      <c r="Q363">
        <f t="shared" si="11"/>
        <v>2016</v>
      </c>
      <c r="R363" s="14" t="s">
        <v>8322</v>
      </c>
    </row>
    <row r="364" spans="1:18" ht="43.2" x14ac:dyDescent="0.3">
      <c r="A364">
        <v>2631</v>
      </c>
      <c r="B364" s="3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s="12">
        <f t="shared" si="10"/>
        <v>42218</v>
      </c>
      <c r="L364" t="b">
        <v>0</v>
      </c>
      <c r="M364">
        <v>286</v>
      </c>
      <c r="N364" t="b">
        <v>1</v>
      </c>
      <c r="O364" t="s">
        <v>8299</v>
      </c>
      <c r="P364" t="s">
        <v>8314</v>
      </c>
      <c r="Q364">
        <f t="shared" si="11"/>
        <v>2015</v>
      </c>
      <c r="R364" s="14" t="s">
        <v>8307</v>
      </c>
    </row>
    <row r="365" spans="1:18" ht="43.2" x14ac:dyDescent="0.3">
      <c r="A365">
        <v>2188</v>
      </c>
      <c r="B365" s="3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s="12">
        <f t="shared" si="10"/>
        <v>42633</v>
      </c>
      <c r="L365" t="b">
        <v>0</v>
      </c>
      <c r="M365">
        <v>514</v>
      </c>
      <c r="N365" t="b">
        <v>1</v>
      </c>
      <c r="O365" t="s">
        <v>8295</v>
      </c>
      <c r="P365" t="s">
        <v>8316</v>
      </c>
      <c r="Q365">
        <f t="shared" si="11"/>
        <v>2016</v>
      </c>
      <c r="R365" s="14" t="s">
        <v>8315</v>
      </c>
    </row>
    <row r="366" spans="1:18" ht="43.2" x14ac:dyDescent="0.3">
      <c r="A366">
        <v>2734</v>
      </c>
      <c r="B366" s="3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s="12">
        <f t="shared" si="10"/>
        <v>42626</v>
      </c>
      <c r="L366" t="b">
        <v>0</v>
      </c>
      <c r="M366">
        <v>163</v>
      </c>
      <c r="N366" t="b">
        <v>1</v>
      </c>
      <c r="O366" t="s">
        <v>8293</v>
      </c>
      <c r="P366" t="s">
        <v>8308</v>
      </c>
      <c r="Q366">
        <f t="shared" si="11"/>
        <v>2016</v>
      </c>
      <c r="R366" s="14" t="s">
        <v>8307</v>
      </c>
    </row>
    <row r="367" spans="1:18" ht="43.2" x14ac:dyDescent="0.3">
      <c r="A367">
        <v>418</v>
      </c>
      <c r="B367" s="3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s="12">
        <f t="shared" si="10"/>
        <v>42178</v>
      </c>
      <c r="L367" t="b">
        <v>0</v>
      </c>
      <c r="M367">
        <v>104</v>
      </c>
      <c r="N367" t="b">
        <v>1</v>
      </c>
      <c r="O367" t="s">
        <v>8267</v>
      </c>
      <c r="P367" t="s">
        <v>8321</v>
      </c>
      <c r="Q367">
        <f t="shared" si="11"/>
        <v>2015</v>
      </c>
      <c r="R367" s="14" t="s">
        <v>8320</v>
      </c>
    </row>
    <row r="368" spans="1:18" ht="43.2" x14ac:dyDescent="0.3">
      <c r="A368">
        <v>384</v>
      </c>
      <c r="B368" s="3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s="12">
        <f t="shared" si="10"/>
        <v>41980</v>
      </c>
      <c r="L368" t="b">
        <v>0</v>
      </c>
      <c r="M368">
        <v>383</v>
      </c>
      <c r="N368" t="b">
        <v>1</v>
      </c>
      <c r="O368" t="s">
        <v>8267</v>
      </c>
      <c r="P368" t="s">
        <v>8321</v>
      </c>
      <c r="Q368">
        <f t="shared" si="11"/>
        <v>2014</v>
      </c>
      <c r="R368" s="14" t="s">
        <v>8320</v>
      </c>
    </row>
    <row r="369" spans="1:18" ht="43.2" x14ac:dyDescent="0.3">
      <c r="A369">
        <v>1267</v>
      </c>
      <c r="B369" s="3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s="12">
        <f t="shared" si="10"/>
        <v>41449</v>
      </c>
      <c r="L369" t="b">
        <v>1</v>
      </c>
      <c r="M369">
        <v>159</v>
      </c>
      <c r="N369" t="b">
        <v>1</v>
      </c>
      <c r="O369" t="s">
        <v>8274</v>
      </c>
      <c r="P369" t="s">
        <v>8330</v>
      </c>
      <c r="Q369">
        <f t="shared" si="11"/>
        <v>2013</v>
      </c>
      <c r="R369" s="14" t="s">
        <v>8326</v>
      </c>
    </row>
    <row r="370" spans="1:18" ht="43.2" x14ac:dyDescent="0.3">
      <c r="A370">
        <v>27</v>
      </c>
      <c r="B370" s="3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s="12">
        <f t="shared" si="10"/>
        <v>41929</v>
      </c>
      <c r="L370" t="b">
        <v>0</v>
      </c>
      <c r="M370">
        <v>150</v>
      </c>
      <c r="N370" t="b">
        <v>1</v>
      </c>
      <c r="O370" t="s">
        <v>8263</v>
      </c>
      <c r="P370" t="s">
        <v>8331</v>
      </c>
      <c r="Q370">
        <f t="shared" si="11"/>
        <v>2014</v>
      </c>
      <c r="R370" s="14" t="s">
        <v>8320</v>
      </c>
    </row>
    <row r="371" spans="1:18" ht="43.2" x14ac:dyDescent="0.3">
      <c r="A371">
        <v>1502</v>
      </c>
      <c r="B371" s="3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s="12">
        <f t="shared" si="10"/>
        <v>42426</v>
      </c>
      <c r="L371" t="b">
        <v>1</v>
      </c>
      <c r="M371">
        <v>329</v>
      </c>
      <c r="N371" t="b">
        <v>1</v>
      </c>
      <c r="O371" t="s">
        <v>8283</v>
      </c>
      <c r="P371" t="s">
        <v>8313</v>
      </c>
      <c r="Q371">
        <f t="shared" si="11"/>
        <v>2016</v>
      </c>
      <c r="R371" s="14" t="s">
        <v>8312</v>
      </c>
    </row>
    <row r="372" spans="1:18" ht="57.6" x14ac:dyDescent="0.3">
      <c r="A372">
        <v>1746</v>
      </c>
      <c r="B372" s="3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s="12">
        <f t="shared" si="10"/>
        <v>42668</v>
      </c>
      <c r="L372" t="b">
        <v>0</v>
      </c>
      <c r="M372">
        <v>107</v>
      </c>
      <c r="N372" t="b">
        <v>1</v>
      </c>
      <c r="O372" t="s">
        <v>8283</v>
      </c>
      <c r="P372" t="s">
        <v>8313</v>
      </c>
      <c r="Q372">
        <f t="shared" si="11"/>
        <v>2016</v>
      </c>
      <c r="R372" s="14" t="s">
        <v>8312</v>
      </c>
    </row>
    <row r="373" spans="1:18" ht="43.2" x14ac:dyDescent="0.3">
      <c r="A373">
        <v>1223</v>
      </c>
      <c r="B373" s="3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s="12">
        <f t="shared" si="10"/>
        <v>42654</v>
      </c>
      <c r="L373" t="b">
        <v>0</v>
      </c>
      <c r="M373">
        <v>191</v>
      </c>
      <c r="N373" t="b">
        <v>1</v>
      </c>
      <c r="O373" t="s">
        <v>8283</v>
      </c>
      <c r="P373" t="s">
        <v>8313</v>
      </c>
      <c r="Q373">
        <f t="shared" si="11"/>
        <v>2016</v>
      </c>
      <c r="R373" s="14" t="s">
        <v>8312</v>
      </c>
    </row>
    <row r="374" spans="1:18" ht="57.6" x14ac:dyDescent="0.3">
      <c r="A374">
        <v>2674</v>
      </c>
      <c r="B374" s="3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s="12">
        <f t="shared" si="10"/>
        <v>42529</v>
      </c>
      <c r="L374" t="b">
        <v>1</v>
      </c>
      <c r="M374">
        <v>171</v>
      </c>
      <c r="N374" t="b">
        <v>0</v>
      </c>
      <c r="O374" t="s">
        <v>8300</v>
      </c>
      <c r="P374" t="s">
        <v>8339</v>
      </c>
      <c r="Q374">
        <f t="shared" si="11"/>
        <v>2016</v>
      </c>
      <c r="R374" s="14" t="s">
        <v>8307</v>
      </c>
    </row>
    <row r="375" spans="1:18" ht="43.2" x14ac:dyDescent="0.3">
      <c r="A375">
        <v>2186</v>
      </c>
      <c r="B375" s="3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s="12">
        <f t="shared" si="10"/>
        <v>42583</v>
      </c>
      <c r="L375" t="b">
        <v>0</v>
      </c>
      <c r="M375">
        <v>392</v>
      </c>
      <c r="N375" t="b">
        <v>1</v>
      </c>
      <c r="O375" t="s">
        <v>8295</v>
      </c>
      <c r="P375" t="s">
        <v>8316</v>
      </c>
      <c r="Q375">
        <f t="shared" si="11"/>
        <v>2016</v>
      </c>
      <c r="R375" s="14" t="s">
        <v>8315</v>
      </c>
    </row>
    <row r="376" spans="1:18" ht="43.2" x14ac:dyDescent="0.3">
      <c r="A376">
        <v>1297</v>
      </c>
      <c r="B376" s="3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s="12">
        <f t="shared" si="10"/>
        <v>42461</v>
      </c>
      <c r="L376" t="b">
        <v>0</v>
      </c>
      <c r="M376">
        <v>238</v>
      </c>
      <c r="N376" t="b">
        <v>1</v>
      </c>
      <c r="O376" t="s">
        <v>8269</v>
      </c>
      <c r="P376" t="s">
        <v>8325</v>
      </c>
      <c r="Q376">
        <f t="shared" si="11"/>
        <v>2016</v>
      </c>
      <c r="R376" s="14" t="s">
        <v>8322</v>
      </c>
    </row>
    <row r="377" spans="1:18" ht="43.2" x14ac:dyDescent="0.3">
      <c r="A377">
        <v>3245</v>
      </c>
      <c r="B377" s="3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s="12">
        <f t="shared" si="10"/>
        <v>42135</v>
      </c>
      <c r="L377" t="b">
        <v>0</v>
      </c>
      <c r="M377">
        <v>270</v>
      </c>
      <c r="N377" t="b">
        <v>1</v>
      </c>
      <c r="O377" t="s">
        <v>8269</v>
      </c>
      <c r="P377" t="s">
        <v>8325</v>
      </c>
      <c r="Q377">
        <f t="shared" si="11"/>
        <v>2015</v>
      </c>
      <c r="R377" s="14" t="s">
        <v>8322</v>
      </c>
    </row>
    <row r="378" spans="1:18" ht="28.8" x14ac:dyDescent="0.3">
      <c r="A378">
        <v>2168</v>
      </c>
      <c r="B378" s="3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s="12">
        <f t="shared" si="10"/>
        <v>42745</v>
      </c>
      <c r="L378" t="b">
        <v>0</v>
      </c>
      <c r="M378">
        <v>340</v>
      </c>
      <c r="N378" t="b">
        <v>1</v>
      </c>
      <c r="O378" t="s">
        <v>8274</v>
      </c>
      <c r="P378" t="s">
        <v>8330</v>
      </c>
      <c r="Q378">
        <f t="shared" si="11"/>
        <v>2017</v>
      </c>
      <c r="R378" s="14" t="s">
        <v>8326</v>
      </c>
    </row>
    <row r="379" spans="1:18" ht="43.2" x14ac:dyDescent="0.3">
      <c r="A379">
        <v>2621</v>
      </c>
      <c r="B379" s="3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s="12">
        <f t="shared" si="10"/>
        <v>42115</v>
      </c>
      <c r="L379" t="b">
        <v>1</v>
      </c>
      <c r="M379">
        <v>465</v>
      </c>
      <c r="N379" t="b">
        <v>1</v>
      </c>
      <c r="O379" t="s">
        <v>8299</v>
      </c>
      <c r="P379" t="s">
        <v>8314</v>
      </c>
      <c r="Q379">
        <f t="shared" si="11"/>
        <v>2015</v>
      </c>
      <c r="R379" s="14" t="s">
        <v>8307</v>
      </c>
    </row>
    <row r="380" spans="1:18" ht="57.6" x14ac:dyDescent="0.3">
      <c r="A380">
        <v>1193</v>
      </c>
      <c r="B380" s="3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s="12">
        <f t="shared" si="10"/>
        <v>42409</v>
      </c>
      <c r="L380" t="b">
        <v>0</v>
      </c>
      <c r="M380">
        <v>273</v>
      </c>
      <c r="N380" t="b">
        <v>1</v>
      </c>
      <c r="O380" t="s">
        <v>8283</v>
      </c>
      <c r="P380" t="s">
        <v>8313</v>
      </c>
      <c r="Q380">
        <f t="shared" si="11"/>
        <v>2016</v>
      </c>
      <c r="R380" s="14" t="s">
        <v>8312</v>
      </c>
    </row>
    <row r="381" spans="1:18" ht="43.2" x14ac:dyDescent="0.3">
      <c r="A381">
        <v>3039</v>
      </c>
      <c r="B381" s="3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s="12">
        <f t="shared" si="10"/>
        <v>41610</v>
      </c>
      <c r="L381" t="b">
        <v>0</v>
      </c>
      <c r="M381">
        <v>236</v>
      </c>
      <c r="N381" t="b">
        <v>1</v>
      </c>
      <c r="O381" t="s">
        <v>8301</v>
      </c>
      <c r="P381" t="s">
        <v>8323</v>
      </c>
      <c r="Q381">
        <f t="shared" si="11"/>
        <v>2013</v>
      </c>
      <c r="R381" s="14" t="s">
        <v>8322</v>
      </c>
    </row>
    <row r="382" spans="1:18" ht="57.6" x14ac:dyDescent="0.3">
      <c r="A382">
        <v>2091</v>
      </c>
      <c r="B382" s="3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s="12">
        <f t="shared" si="10"/>
        <v>40555</v>
      </c>
      <c r="L382" t="b">
        <v>0</v>
      </c>
      <c r="M382">
        <v>246</v>
      </c>
      <c r="N382" t="b">
        <v>1</v>
      </c>
      <c r="O382" t="s">
        <v>8277</v>
      </c>
      <c r="P382" t="s">
        <v>8327</v>
      </c>
      <c r="Q382">
        <f t="shared" si="11"/>
        <v>2011</v>
      </c>
      <c r="R382" s="14" t="s">
        <v>8326</v>
      </c>
    </row>
    <row r="383" spans="1:18" ht="43.2" x14ac:dyDescent="0.3">
      <c r="A383">
        <v>275</v>
      </c>
      <c r="B383" s="3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s="12">
        <f t="shared" si="10"/>
        <v>41193</v>
      </c>
      <c r="L383" t="b">
        <v>1</v>
      </c>
      <c r="M383">
        <v>332</v>
      </c>
      <c r="N383" t="b">
        <v>1</v>
      </c>
      <c r="O383" t="s">
        <v>8267</v>
      </c>
      <c r="P383" t="s">
        <v>8321</v>
      </c>
      <c r="Q383">
        <f t="shared" si="11"/>
        <v>2012</v>
      </c>
      <c r="R383" s="14" t="s">
        <v>8320</v>
      </c>
    </row>
    <row r="384" spans="1:18" ht="43.2" x14ac:dyDescent="0.3">
      <c r="A384">
        <v>1509</v>
      </c>
      <c r="B384" s="3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s="12">
        <f t="shared" si="10"/>
        <v>42751</v>
      </c>
      <c r="L384" t="b">
        <v>1</v>
      </c>
      <c r="M384">
        <v>196</v>
      </c>
      <c r="N384" t="b">
        <v>1</v>
      </c>
      <c r="O384" t="s">
        <v>8283</v>
      </c>
      <c r="P384" t="s">
        <v>8313</v>
      </c>
      <c r="Q384">
        <f t="shared" si="11"/>
        <v>2017</v>
      </c>
      <c r="R384" s="14" t="s">
        <v>8312</v>
      </c>
    </row>
    <row r="385" spans="1:18" ht="43.2" x14ac:dyDescent="0.3">
      <c r="A385">
        <v>1537</v>
      </c>
      <c r="B385" s="3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s="12">
        <f t="shared" si="10"/>
        <v>42552</v>
      </c>
      <c r="L385" t="b">
        <v>1</v>
      </c>
      <c r="M385">
        <v>224</v>
      </c>
      <c r="N385" t="b">
        <v>1</v>
      </c>
      <c r="O385" t="s">
        <v>8283</v>
      </c>
      <c r="P385" t="s">
        <v>8313</v>
      </c>
      <c r="Q385">
        <f t="shared" si="11"/>
        <v>2016</v>
      </c>
      <c r="R385" s="14" t="s">
        <v>8312</v>
      </c>
    </row>
    <row r="386" spans="1:18" ht="43.2" x14ac:dyDescent="0.3">
      <c r="A386">
        <v>3229</v>
      </c>
      <c r="B386" s="3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s="12">
        <f t="shared" si="10"/>
        <v>41933</v>
      </c>
      <c r="L386" t="b">
        <v>1</v>
      </c>
      <c r="M386">
        <v>202</v>
      </c>
      <c r="N386" t="b">
        <v>1</v>
      </c>
      <c r="O386" t="s">
        <v>8269</v>
      </c>
      <c r="P386" t="s">
        <v>8325</v>
      </c>
      <c r="Q386">
        <f t="shared" si="11"/>
        <v>2014</v>
      </c>
      <c r="R386" s="14" t="s">
        <v>8322</v>
      </c>
    </row>
    <row r="387" spans="1:18" ht="28.8" x14ac:dyDescent="0.3">
      <c r="A387">
        <v>261</v>
      </c>
      <c r="B387" s="3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s="12">
        <f t="shared" ref="K387:K450" si="12">FLOOR(J387/60/60/24,1) + DATE(1970,1,1)</f>
        <v>41017</v>
      </c>
      <c r="L387" t="b">
        <v>1</v>
      </c>
      <c r="M387">
        <v>220</v>
      </c>
      <c r="N387" t="b">
        <v>1</v>
      </c>
      <c r="O387" t="s">
        <v>8267</v>
      </c>
      <c r="P387" t="s">
        <v>8321</v>
      </c>
      <c r="Q387">
        <f t="shared" ref="Q387:Q450" si="13">YEAR(K387)</f>
        <v>2012</v>
      </c>
      <c r="R387" s="14" t="s">
        <v>8320</v>
      </c>
    </row>
    <row r="388" spans="1:18" ht="43.2" x14ac:dyDescent="0.3">
      <c r="A388">
        <v>309</v>
      </c>
      <c r="B388" s="3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s="12">
        <f t="shared" si="12"/>
        <v>41134</v>
      </c>
      <c r="L388" t="b">
        <v>1</v>
      </c>
      <c r="M388">
        <v>238</v>
      </c>
      <c r="N388" t="b">
        <v>1</v>
      </c>
      <c r="O388" t="s">
        <v>8267</v>
      </c>
      <c r="P388" t="s">
        <v>8321</v>
      </c>
      <c r="Q388">
        <f t="shared" si="13"/>
        <v>2012</v>
      </c>
      <c r="R388" s="14" t="s">
        <v>8320</v>
      </c>
    </row>
    <row r="389" spans="1:18" ht="43.2" x14ac:dyDescent="0.3">
      <c r="A389">
        <v>1906</v>
      </c>
      <c r="B389" s="3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s="12">
        <f t="shared" si="12"/>
        <v>42514</v>
      </c>
      <c r="L389" t="b">
        <v>0</v>
      </c>
      <c r="M389">
        <v>99</v>
      </c>
      <c r="N389" t="b">
        <v>0</v>
      </c>
      <c r="O389" t="s">
        <v>8292</v>
      </c>
      <c r="P389" t="s">
        <v>8317</v>
      </c>
      <c r="Q389">
        <f t="shared" si="13"/>
        <v>2016</v>
      </c>
      <c r="R389" s="14" t="s">
        <v>8307</v>
      </c>
    </row>
    <row r="390" spans="1:18" ht="43.2" x14ac:dyDescent="0.3">
      <c r="A390">
        <v>399</v>
      </c>
      <c r="B390" s="3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s="12">
        <f t="shared" si="12"/>
        <v>42687</v>
      </c>
      <c r="L390" t="b">
        <v>0</v>
      </c>
      <c r="M390">
        <v>95</v>
      </c>
      <c r="N390" t="b">
        <v>1</v>
      </c>
      <c r="O390" t="s">
        <v>8267</v>
      </c>
      <c r="P390" t="s">
        <v>8321</v>
      </c>
      <c r="Q390">
        <f t="shared" si="13"/>
        <v>2016</v>
      </c>
      <c r="R390" s="14" t="s">
        <v>8320</v>
      </c>
    </row>
    <row r="391" spans="1:18" ht="43.2" x14ac:dyDescent="0.3">
      <c r="A391">
        <v>2662</v>
      </c>
      <c r="B391" s="3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s="12">
        <f t="shared" si="12"/>
        <v>42207</v>
      </c>
      <c r="L391" t="b">
        <v>0</v>
      </c>
      <c r="M391">
        <v>80</v>
      </c>
      <c r="N391" t="b">
        <v>1</v>
      </c>
      <c r="O391" t="s">
        <v>8300</v>
      </c>
      <c r="P391" t="s">
        <v>8339</v>
      </c>
      <c r="Q391">
        <f t="shared" si="13"/>
        <v>2015</v>
      </c>
      <c r="R391" s="14" t="s">
        <v>8307</v>
      </c>
    </row>
    <row r="392" spans="1:18" ht="43.2" x14ac:dyDescent="0.3">
      <c r="A392">
        <v>320</v>
      </c>
      <c r="B392" s="3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s="12">
        <f t="shared" si="12"/>
        <v>42331</v>
      </c>
      <c r="L392" t="b">
        <v>1</v>
      </c>
      <c r="M392">
        <v>158</v>
      </c>
      <c r="N392" t="b">
        <v>1</v>
      </c>
      <c r="O392" t="s">
        <v>8267</v>
      </c>
      <c r="P392" t="s">
        <v>8321</v>
      </c>
      <c r="Q392">
        <f t="shared" si="13"/>
        <v>2015</v>
      </c>
      <c r="R392" s="14" t="s">
        <v>8320</v>
      </c>
    </row>
    <row r="393" spans="1:18" ht="43.2" x14ac:dyDescent="0.3">
      <c r="A393">
        <v>1019</v>
      </c>
      <c r="B393" s="3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s="12">
        <f t="shared" si="12"/>
        <v>42009</v>
      </c>
      <c r="L393" t="b">
        <v>0</v>
      </c>
      <c r="M393">
        <v>400</v>
      </c>
      <c r="N393" t="b">
        <v>0</v>
      </c>
      <c r="O393" t="s">
        <v>8271</v>
      </c>
      <c r="P393" t="s">
        <v>8309</v>
      </c>
      <c r="Q393">
        <f t="shared" si="13"/>
        <v>2015</v>
      </c>
      <c r="R393" s="14" t="s">
        <v>8307</v>
      </c>
    </row>
    <row r="394" spans="1:18" ht="43.2" x14ac:dyDescent="0.3">
      <c r="A394">
        <v>1775</v>
      </c>
      <c r="B394" s="3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s="12">
        <f t="shared" si="12"/>
        <v>41891</v>
      </c>
      <c r="L394" t="b">
        <v>1</v>
      </c>
      <c r="M394">
        <v>124</v>
      </c>
      <c r="N394" t="b">
        <v>0</v>
      </c>
      <c r="O394" t="s">
        <v>8283</v>
      </c>
      <c r="P394" t="s">
        <v>8313</v>
      </c>
      <c r="Q394">
        <f t="shared" si="13"/>
        <v>2014</v>
      </c>
      <c r="R394" s="14" t="s">
        <v>8312</v>
      </c>
    </row>
    <row r="395" spans="1:18" ht="28.8" x14ac:dyDescent="0.3">
      <c r="A395">
        <v>2157</v>
      </c>
      <c r="B395" s="3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s="12">
        <f t="shared" si="12"/>
        <v>42694</v>
      </c>
      <c r="L395" t="b">
        <v>0</v>
      </c>
      <c r="M395">
        <v>57</v>
      </c>
      <c r="N395" t="b">
        <v>0</v>
      </c>
      <c r="O395" t="s">
        <v>8280</v>
      </c>
      <c r="P395" t="s">
        <v>8333</v>
      </c>
      <c r="Q395">
        <f t="shared" si="13"/>
        <v>2016</v>
      </c>
      <c r="R395" s="14" t="s">
        <v>8315</v>
      </c>
    </row>
    <row r="396" spans="1:18" ht="43.2" x14ac:dyDescent="0.3">
      <c r="A396">
        <v>2663</v>
      </c>
      <c r="B396" s="3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s="12">
        <f t="shared" si="12"/>
        <v>42222</v>
      </c>
      <c r="L396" t="b">
        <v>0</v>
      </c>
      <c r="M396">
        <v>56</v>
      </c>
      <c r="N396" t="b">
        <v>1</v>
      </c>
      <c r="O396" t="s">
        <v>8300</v>
      </c>
      <c r="P396" t="s">
        <v>8339</v>
      </c>
      <c r="Q396">
        <f t="shared" si="13"/>
        <v>2015</v>
      </c>
      <c r="R396" s="14" t="s">
        <v>8307</v>
      </c>
    </row>
    <row r="397" spans="1:18" ht="43.2" x14ac:dyDescent="0.3">
      <c r="A397">
        <v>2604</v>
      </c>
      <c r="B397" s="3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s="12">
        <f t="shared" si="12"/>
        <v>40998</v>
      </c>
      <c r="L397" t="b">
        <v>1</v>
      </c>
      <c r="M397">
        <v>321</v>
      </c>
      <c r="N397" t="b">
        <v>1</v>
      </c>
      <c r="O397" t="s">
        <v>8299</v>
      </c>
      <c r="P397" t="s">
        <v>8314</v>
      </c>
      <c r="Q397">
        <f t="shared" si="13"/>
        <v>2012</v>
      </c>
      <c r="R397" s="14" t="s">
        <v>8307</v>
      </c>
    </row>
    <row r="398" spans="1:18" ht="43.2" x14ac:dyDescent="0.3">
      <c r="A398">
        <v>311</v>
      </c>
      <c r="B398" s="3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s="12">
        <f t="shared" si="12"/>
        <v>40868</v>
      </c>
      <c r="L398" t="b">
        <v>1</v>
      </c>
      <c r="M398">
        <v>150</v>
      </c>
      <c r="N398" t="b">
        <v>1</v>
      </c>
      <c r="O398" t="s">
        <v>8267</v>
      </c>
      <c r="P398" t="s">
        <v>8321</v>
      </c>
      <c r="Q398">
        <f t="shared" si="13"/>
        <v>2011</v>
      </c>
      <c r="R398" s="14" t="s">
        <v>8320</v>
      </c>
    </row>
    <row r="399" spans="1:18" x14ac:dyDescent="0.3">
      <c r="A399">
        <v>2535</v>
      </c>
      <c r="B399" s="3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s="12">
        <f t="shared" si="12"/>
        <v>41943</v>
      </c>
      <c r="L399" t="b">
        <v>0</v>
      </c>
      <c r="M399">
        <v>78</v>
      </c>
      <c r="N399" t="b">
        <v>1</v>
      </c>
      <c r="O399" t="s">
        <v>8298</v>
      </c>
      <c r="P399" t="s">
        <v>8340</v>
      </c>
      <c r="Q399">
        <f t="shared" si="13"/>
        <v>2014</v>
      </c>
      <c r="R399" s="14" t="s">
        <v>8326</v>
      </c>
    </row>
    <row r="400" spans="1:18" ht="43.2" x14ac:dyDescent="0.3">
      <c r="A400">
        <v>1846</v>
      </c>
      <c r="B400" s="3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s="12">
        <f t="shared" si="12"/>
        <v>41228</v>
      </c>
      <c r="L400" t="b">
        <v>0</v>
      </c>
      <c r="M400">
        <v>209</v>
      </c>
      <c r="N400" t="b">
        <v>1</v>
      </c>
      <c r="O400" t="s">
        <v>8274</v>
      </c>
      <c r="P400" t="s">
        <v>8330</v>
      </c>
      <c r="Q400">
        <f t="shared" si="13"/>
        <v>2012</v>
      </c>
      <c r="R400" s="14" t="s">
        <v>8326</v>
      </c>
    </row>
    <row r="401" spans="1:18" ht="57.6" x14ac:dyDescent="0.3">
      <c r="A401">
        <v>2223</v>
      </c>
      <c r="B401" s="3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s="12">
        <f t="shared" si="12"/>
        <v>42152</v>
      </c>
      <c r="L401" t="b">
        <v>0</v>
      </c>
      <c r="M401">
        <v>100</v>
      </c>
      <c r="N401" t="b">
        <v>1</v>
      </c>
      <c r="O401" t="s">
        <v>8295</v>
      </c>
      <c r="P401" t="s">
        <v>8316</v>
      </c>
      <c r="Q401">
        <f t="shared" si="13"/>
        <v>2015</v>
      </c>
      <c r="R401" s="14" t="s">
        <v>8315</v>
      </c>
    </row>
    <row r="402" spans="1:18" ht="28.8" x14ac:dyDescent="0.3">
      <c r="A402">
        <v>283</v>
      </c>
      <c r="B402" s="3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s="12">
        <f t="shared" si="12"/>
        <v>40675</v>
      </c>
      <c r="L402" t="b">
        <v>1</v>
      </c>
      <c r="M402">
        <v>202</v>
      </c>
      <c r="N402" t="b">
        <v>1</v>
      </c>
      <c r="O402" t="s">
        <v>8267</v>
      </c>
      <c r="P402" t="s">
        <v>8321</v>
      </c>
      <c r="Q402">
        <f t="shared" si="13"/>
        <v>2011</v>
      </c>
      <c r="R402" s="14" t="s">
        <v>8320</v>
      </c>
    </row>
    <row r="403" spans="1:18" ht="28.8" x14ac:dyDescent="0.3">
      <c r="A403">
        <v>1004</v>
      </c>
      <c r="B403" s="3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s="12">
        <f t="shared" si="12"/>
        <v>42388</v>
      </c>
      <c r="L403" t="b">
        <v>0</v>
      </c>
      <c r="M403">
        <v>95</v>
      </c>
      <c r="N403" t="b">
        <v>0</v>
      </c>
      <c r="O403" t="s">
        <v>8271</v>
      </c>
      <c r="P403" t="s">
        <v>8309</v>
      </c>
      <c r="Q403">
        <f t="shared" si="13"/>
        <v>2016</v>
      </c>
      <c r="R403" s="14" t="s">
        <v>8307</v>
      </c>
    </row>
    <row r="404" spans="1:18" ht="43.2" x14ac:dyDescent="0.3">
      <c r="A404">
        <v>1508</v>
      </c>
      <c r="B404" s="3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s="12">
        <f t="shared" si="12"/>
        <v>41786</v>
      </c>
      <c r="L404" t="b">
        <v>1</v>
      </c>
      <c r="M404">
        <v>211</v>
      </c>
      <c r="N404" t="b">
        <v>1</v>
      </c>
      <c r="O404" t="s">
        <v>8283</v>
      </c>
      <c r="P404" t="s">
        <v>8313</v>
      </c>
      <c r="Q404">
        <f t="shared" si="13"/>
        <v>2014</v>
      </c>
      <c r="R404" s="14" t="s">
        <v>8312</v>
      </c>
    </row>
    <row r="405" spans="1:18" ht="43.2" x14ac:dyDescent="0.3">
      <c r="A405">
        <v>2227</v>
      </c>
      <c r="B405" s="3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s="12">
        <f t="shared" si="12"/>
        <v>41561</v>
      </c>
      <c r="L405" t="b">
        <v>0</v>
      </c>
      <c r="M405">
        <v>301</v>
      </c>
      <c r="N405" t="b">
        <v>1</v>
      </c>
      <c r="O405" t="s">
        <v>8295</v>
      </c>
      <c r="P405" t="s">
        <v>8316</v>
      </c>
      <c r="Q405">
        <f t="shared" si="13"/>
        <v>2013</v>
      </c>
      <c r="R405" s="14" t="s">
        <v>8315</v>
      </c>
    </row>
    <row r="406" spans="1:18" ht="43.2" x14ac:dyDescent="0.3">
      <c r="A406">
        <v>1269</v>
      </c>
      <c r="B406" s="3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s="12">
        <f t="shared" si="12"/>
        <v>42445</v>
      </c>
      <c r="L406" t="b">
        <v>1</v>
      </c>
      <c r="M406">
        <v>206</v>
      </c>
      <c r="N406" t="b">
        <v>1</v>
      </c>
      <c r="O406" t="s">
        <v>8274</v>
      </c>
      <c r="P406" t="s">
        <v>8330</v>
      </c>
      <c r="Q406">
        <f t="shared" si="13"/>
        <v>2016</v>
      </c>
      <c r="R406" s="14" t="s">
        <v>8326</v>
      </c>
    </row>
    <row r="407" spans="1:18" ht="28.8" x14ac:dyDescent="0.3">
      <c r="A407">
        <v>1216</v>
      </c>
      <c r="B407" s="3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s="12">
        <f t="shared" si="12"/>
        <v>42247</v>
      </c>
      <c r="L407" t="b">
        <v>0</v>
      </c>
      <c r="M407">
        <v>222</v>
      </c>
      <c r="N407" t="b">
        <v>1</v>
      </c>
      <c r="O407" t="s">
        <v>8283</v>
      </c>
      <c r="P407" t="s">
        <v>8313</v>
      </c>
      <c r="Q407">
        <f t="shared" si="13"/>
        <v>2015</v>
      </c>
      <c r="R407" s="14" t="s">
        <v>8312</v>
      </c>
    </row>
    <row r="408" spans="1:18" ht="43.2" x14ac:dyDescent="0.3">
      <c r="A408">
        <v>3253</v>
      </c>
      <c r="B408" s="3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s="12">
        <f t="shared" si="12"/>
        <v>42602</v>
      </c>
      <c r="L408" t="b">
        <v>1</v>
      </c>
      <c r="M408">
        <v>115</v>
      </c>
      <c r="N408" t="b">
        <v>1</v>
      </c>
      <c r="O408" t="s">
        <v>8269</v>
      </c>
      <c r="P408" t="s">
        <v>8325</v>
      </c>
      <c r="Q408">
        <f t="shared" si="13"/>
        <v>2016</v>
      </c>
      <c r="R408" s="14" t="s">
        <v>8322</v>
      </c>
    </row>
    <row r="409" spans="1:18" ht="28.8" x14ac:dyDescent="0.3">
      <c r="A409">
        <v>2538</v>
      </c>
      <c r="B409" s="3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s="12">
        <f t="shared" si="12"/>
        <v>41298</v>
      </c>
      <c r="L409" t="b">
        <v>0</v>
      </c>
      <c r="M409">
        <v>185</v>
      </c>
      <c r="N409" t="b">
        <v>1</v>
      </c>
      <c r="O409" t="s">
        <v>8298</v>
      </c>
      <c r="P409" t="s">
        <v>8340</v>
      </c>
      <c r="Q409">
        <f t="shared" si="13"/>
        <v>2013</v>
      </c>
      <c r="R409" s="14" t="s">
        <v>8326</v>
      </c>
    </row>
    <row r="410" spans="1:18" ht="28.8" x14ac:dyDescent="0.3">
      <c r="A410">
        <v>1351</v>
      </c>
      <c r="B410" s="3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s="12">
        <f t="shared" si="12"/>
        <v>42382</v>
      </c>
      <c r="L410" t="b">
        <v>0</v>
      </c>
      <c r="M410">
        <v>120</v>
      </c>
      <c r="N410" t="b">
        <v>1</v>
      </c>
      <c r="O410" t="s">
        <v>8272</v>
      </c>
      <c r="P410" t="s">
        <v>8332</v>
      </c>
      <c r="Q410">
        <f t="shared" si="13"/>
        <v>2016</v>
      </c>
      <c r="R410" s="14" t="s">
        <v>8310</v>
      </c>
    </row>
    <row r="411" spans="1:18" ht="43.2" x14ac:dyDescent="0.3">
      <c r="A411">
        <v>21</v>
      </c>
      <c r="B411" s="3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s="12">
        <f t="shared" si="12"/>
        <v>41878</v>
      </c>
      <c r="L411" t="b">
        <v>0</v>
      </c>
      <c r="M411">
        <v>101</v>
      </c>
      <c r="N411" t="b">
        <v>1</v>
      </c>
      <c r="O411" t="s">
        <v>8263</v>
      </c>
      <c r="P411" t="s">
        <v>8331</v>
      </c>
      <c r="Q411">
        <f t="shared" si="13"/>
        <v>2014</v>
      </c>
      <c r="R411" s="14" t="s">
        <v>8320</v>
      </c>
    </row>
    <row r="412" spans="1:18" ht="43.2" x14ac:dyDescent="0.3">
      <c r="A412">
        <v>297</v>
      </c>
      <c r="B412" s="3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s="12">
        <f t="shared" si="12"/>
        <v>42089</v>
      </c>
      <c r="L412" t="b">
        <v>1</v>
      </c>
      <c r="M412">
        <v>142</v>
      </c>
      <c r="N412" t="b">
        <v>1</v>
      </c>
      <c r="O412" t="s">
        <v>8267</v>
      </c>
      <c r="P412" t="s">
        <v>8321</v>
      </c>
      <c r="Q412">
        <f t="shared" si="13"/>
        <v>2015</v>
      </c>
      <c r="R412" s="14" t="s">
        <v>8320</v>
      </c>
    </row>
    <row r="413" spans="1:18" ht="43.2" x14ac:dyDescent="0.3">
      <c r="A413">
        <v>391</v>
      </c>
      <c r="B413" s="3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s="12">
        <f t="shared" si="12"/>
        <v>40865</v>
      </c>
      <c r="L413" t="b">
        <v>0</v>
      </c>
      <c r="M413">
        <v>193</v>
      </c>
      <c r="N413" t="b">
        <v>1</v>
      </c>
      <c r="O413" t="s">
        <v>8267</v>
      </c>
      <c r="P413" t="s">
        <v>8321</v>
      </c>
      <c r="Q413">
        <f t="shared" si="13"/>
        <v>2011</v>
      </c>
      <c r="R413" s="14" t="s">
        <v>8320</v>
      </c>
    </row>
    <row r="414" spans="1:18" ht="43.2" x14ac:dyDescent="0.3">
      <c r="A414">
        <v>3236</v>
      </c>
      <c r="B414" s="3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s="12">
        <f t="shared" si="12"/>
        <v>42702</v>
      </c>
      <c r="L414" t="b">
        <v>0</v>
      </c>
      <c r="M414">
        <v>110</v>
      </c>
      <c r="N414" t="b">
        <v>1</v>
      </c>
      <c r="O414" t="s">
        <v>8269</v>
      </c>
      <c r="P414" t="s">
        <v>8325</v>
      </c>
      <c r="Q414">
        <f t="shared" si="13"/>
        <v>2016</v>
      </c>
      <c r="R414" s="14" t="s">
        <v>8322</v>
      </c>
    </row>
    <row r="415" spans="1:18" ht="43.2" x14ac:dyDescent="0.3">
      <c r="A415">
        <v>725</v>
      </c>
      <c r="B415" s="3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s="12">
        <f t="shared" si="12"/>
        <v>42321</v>
      </c>
      <c r="L415" t="b">
        <v>0</v>
      </c>
      <c r="M415">
        <v>140</v>
      </c>
      <c r="N415" t="b">
        <v>1</v>
      </c>
      <c r="O415" t="s">
        <v>8272</v>
      </c>
      <c r="P415" t="s">
        <v>8332</v>
      </c>
      <c r="Q415">
        <f t="shared" si="13"/>
        <v>2015</v>
      </c>
      <c r="R415" s="14" t="s">
        <v>8310</v>
      </c>
    </row>
    <row r="416" spans="1:18" ht="57.6" x14ac:dyDescent="0.3">
      <c r="A416">
        <v>1828</v>
      </c>
      <c r="B416" s="3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s="12">
        <f t="shared" si="12"/>
        <v>41736</v>
      </c>
      <c r="L416" t="b">
        <v>0</v>
      </c>
      <c r="M416">
        <v>48</v>
      </c>
      <c r="N416" t="b">
        <v>1</v>
      </c>
      <c r="O416" t="s">
        <v>8274</v>
      </c>
      <c r="P416" t="s">
        <v>8330</v>
      </c>
      <c r="Q416">
        <f t="shared" si="13"/>
        <v>2014</v>
      </c>
      <c r="R416" s="14" t="s">
        <v>8326</v>
      </c>
    </row>
    <row r="417" spans="1:18" ht="43.2" x14ac:dyDescent="0.3">
      <c r="A417">
        <v>59</v>
      </c>
      <c r="B417" s="3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s="12">
        <f t="shared" si="12"/>
        <v>42230</v>
      </c>
      <c r="L417" t="b">
        <v>0</v>
      </c>
      <c r="M417">
        <v>33</v>
      </c>
      <c r="N417" t="b">
        <v>1</v>
      </c>
      <c r="O417" t="s">
        <v>8263</v>
      </c>
      <c r="P417" t="s">
        <v>8331</v>
      </c>
      <c r="Q417">
        <f t="shared" si="13"/>
        <v>2015</v>
      </c>
      <c r="R417" s="14" t="s">
        <v>8320</v>
      </c>
    </row>
    <row r="418" spans="1:18" ht="43.2" x14ac:dyDescent="0.3">
      <c r="A418">
        <v>3219</v>
      </c>
      <c r="B418" s="3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s="12">
        <f t="shared" si="12"/>
        <v>42050</v>
      </c>
      <c r="L418" t="b">
        <v>1</v>
      </c>
      <c r="M418">
        <v>119</v>
      </c>
      <c r="N418" t="b">
        <v>1</v>
      </c>
      <c r="O418" t="s">
        <v>8269</v>
      </c>
      <c r="P418" t="s">
        <v>8325</v>
      </c>
      <c r="Q418">
        <f t="shared" si="13"/>
        <v>2015</v>
      </c>
      <c r="R418" s="14" t="s">
        <v>8322</v>
      </c>
    </row>
    <row r="419" spans="1:18" ht="28.8" x14ac:dyDescent="0.3">
      <c r="A419">
        <v>2235</v>
      </c>
      <c r="B419" s="3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s="12">
        <f t="shared" si="12"/>
        <v>42062</v>
      </c>
      <c r="L419" t="b">
        <v>0</v>
      </c>
      <c r="M419">
        <v>147</v>
      </c>
      <c r="N419" t="b">
        <v>1</v>
      </c>
      <c r="O419" t="s">
        <v>8295</v>
      </c>
      <c r="P419" t="s">
        <v>8316</v>
      </c>
      <c r="Q419">
        <f t="shared" si="13"/>
        <v>2015</v>
      </c>
      <c r="R419" s="14" t="s">
        <v>8315</v>
      </c>
    </row>
    <row r="420" spans="1:18" ht="43.2" x14ac:dyDescent="0.3">
      <c r="A420">
        <v>42</v>
      </c>
      <c r="B420" s="3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s="12">
        <f t="shared" si="12"/>
        <v>41971</v>
      </c>
      <c r="L420" t="b">
        <v>0</v>
      </c>
      <c r="M420">
        <v>169</v>
      </c>
      <c r="N420" t="b">
        <v>1</v>
      </c>
      <c r="O420" t="s">
        <v>8263</v>
      </c>
      <c r="P420" t="s">
        <v>8331</v>
      </c>
      <c r="Q420">
        <f t="shared" si="13"/>
        <v>2014</v>
      </c>
      <c r="R420" s="14" t="s">
        <v>8320</v>
      </c>
    </row>
    <row r="421" spans="1:18" ht="43.2" x14ac:dyDescent="0.3">
      <c r="A421">
        <v>1000</v>
      </c>
      <c r="B421" s="3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s="12">
        <f t="shared" si="12"/>
        <v>42749</v>
      </c>
      <c r="L421" t="b">
        <v>0</v>
      </c>
      <c r="M421">
        <v>6</v>
      </c>
      <c r="N421" t="b">
        <v>0</v>
      </c>
      <c r="O421" t="s">
        <v>8271</v>
      </c>
      <c r="P421" t="s">
        <v>8309</v>
      </c>
      <c r="Q421">
        <f t="shared" si="13"/>
        <v>2017</v>
      </c>
      <c r="R421" s="14" t="s">
        <v>8307</v>
      </c>
    </row>
    <row r="422" spans="1:18" ht="43.2" x14ac:dyDescent="0.3">
      <c r="A422">
        <v>2158</v>
      </c>
      <c r="B422" s="3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s="12">
        <f t="shared" si="12"/>
        <v>41264</v>
      </c>
      <c r="L422" t="b">
        <v>0</v>
      </c>
      <c r="M422">
        <v>311</v>
      </c>
      <c r="N422" t="b">
        <v>0</v>
      </c>
      <c r="O422" t="s">
        <v>8280</v>
      </c>
      <c r="P422" t="s">
        <v>8333</v>
      </c>
      <c r="Q422">
        <f t="shared" si="13"/>
        <v>2012</v>
      </c>
      <c r="R422" s="14" t="s">
        <v>8315</v>
      </c>
    </row>
    <row r="423" spans="1:18" ht="28.8" x14ac:dyDescent="0.3">
      <c r="A423">
        <v>952</v>
      </c>
      <c r="B423" s="3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s="12">
        <f t="shared" si="12"/>
        <v>42662</v>
      </c>
      <c r="L423" t="b">
        <v>0</v>
      </c>
      <c r="M423">
        <v>196</v>
      </c>
      <c r="N423" t="b">
        <v>0</v>
      </c>
      <c r="O423" t="s">
        <v>8271</v>
      </c>
      <c r="P423" t="s">
        <v>8309</v>
      </c>
      <c r="Q423">
        <f t="shared" si="13"/>
        <v>2016</v>
      </c>
      <c r="R423" s="14" t="s">
        <v>8307</v>
      </c>
    </row>
    <row r="424" spans="1:18" ht="43.2" x14ac:dyDescent="0.3">
      <c r="A424">
        <v>1512</v>
      </c>
      <c r="B424" s="3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s="12">
        <f t="shared" si="12"/>
        <v>42741</v>
      </c>
      <c r="L424" t="b">
        <v>1</v>
      </c>
      <c r="M424">
        <v>335</v>
      </c>
      <c r="N424" t="b">
        <v>1</v>
      </c>
      <c r="O424" t="s">
        <v>8283</v>
      </c>
      <c r="P424" t="s">
        <v>8313</v>
      </c>
      <c r="Q424">
        <f t="shared" si="13"/>
        <v>2017</v>
      </c>
      <c r="R424" s="14" t="s">
        <v>8312</v>
      </c>
    </row>
    <row r="425" spans="1:18" ht="43.2" x14ac:dyDescent="0.3">
      <c r="A425">
        <v>2226</v>
      </c>
      <c r="B425" s="3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s="12">
        <f t="shared" si="12"/>
        <v>42381</v>
      </c>
      <c r="L425" t="b">
        <v>0</v>
      </c>
      <c r="M425">
        <v>321</v>
      </c>
      <c r="N425" t="b">
        <v>1</v>
      </c>
      <c r="O425" t="s">
        <v>8295</v>
      </c>
      <c r="P425" t="s">
        <v>8316</v>
      </c>
      <c r="Q425">
        <f t="shared" si="13"/>
        <v>2016</v>
      </c>
      <c r="R425" s="14" t="s">
        <v>8315</v>
      </c>
    </row>
    <row r="426" spans="1:18" ht="43.2" x14ac:dyDescent="0.3">
      <c r="A426">
        <v>680</v>
      </c>
      <c r="B426" s="3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s="12">
        <f t="shared" si="12"/>
        <v>41864</v>
      </c>
      <c r="L426" t="b">
        <v>0</v>
      </c>
      <c r="M426">
        <v>129</v>
      </c>
      <c r="N426" t="b">
        <v>0</v>
      </c>
      <c r="O426" t="s">
        <v>8271</v>
      </c>
      <c r="P426" t="s">
        <v>8309</v>
      </c>
      <c r="Q426">
        <f t="shared" si="13"/>
        <v>2014</v>
      </c>
      <c r="R426" s="14" t="s">
        <v>8307</v>
      </c>
    </row>
    <row r="427" spans="1:18" ht="43.2" x14ac:dyDescent="0.3">
      <c r="A427">
        <v>959</v>
      </c>
      <c r="B427" s="3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s="12">
        <f t="shared" si="12"/>
        <v>41993</v>
      </c>
      <c r="L427" t="b">
        <v>0</v>
      </c>
      <c r="M427">
        <v>171</v>
      </c>
      <c r="N427" t="b">
        <v>0</v>
      </c>
      <c r="O427" t="s">
        <v>8271</v>
      </c>
      <c r="P427" t="s">
        <v>8309</v>
      </c>
      <c r="Q427">
        <f t="shared" si="13"/>
        <v>2014</v>
      </c>
      <c r="R427" s="14" t="s">
        <v>8307</v>
      </c>
    </row>
    <row r="428" spans="1:18" ht="28.8" x14ac:dyDescent="0.3">
      <c r="A428">
        <v>2247</v>
      </c>
      <c r="B428" s="3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s="12">
        <f t="shared" si="12"/>
        <v>42200</v>
      </c>
      <c r="L428" t="b">
        <v>0</v>
      </c>
      <c r="M428">
        <v>380</v>
      </c>
      <c r="N428" t="b">
        <v>1</v>
      </c>
      <c r="O428" t="s">
        <v>8295</v>
      </c>
      <c r="P428" t="s">
        <v>8316</v>
      </c>
      <c r="Q428">
        <f t="shared" si="13"/>
        <v>2015</v>
      </c>
      <c r="R428" s="14" t="s">
        <v>8315</v>
      </c>
    </row>
    <row r="429" spans="1:18" ht="43.2" x14ac:dyDescent="0.3">
      <c r="A429">
        <v>1962</v>
      </c>
      <c r="B429" s="3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s="12">
        <f t="shared" si="12"/>
        <v>41742</v>
      </c>
      <c r="L429" t="b">
        <v>1</v>
      </c>
      <c r="M429">
        <v>306</v>
      </c>
      <c r="N429" t="b">
        <v>1</v>
      </c>
      <c r="O429" t="s">
        <v>8293</v>
      </c>
      <c r="P429" t="s">
        <v>8308</v>
      </c>
      <c r="Q429">
        <f t="shared" si="13"/>
        <v>2014</v>
      </c>
      <c r="R429" s="14" t="s">
        <v>8307</v>
      </c>
    </row>
    <row r="430" spans="1:18" x14ac:dyDescent="0.3">
      <c r="A430">
        <v>951</v>
      </c>
      <c r="B430" s="3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s="12">
        <f t="shared" si="12"/>
        <v>42480</v>
      </c>
      <c r="L430" t="b">
        <v>0</v>
      </c>
      <c r="M430">
        <v>121</v>
      </c>
      <c r="N430" t="b">
        <v>0</v>
      </c>
      <c r="O430" t="s">
        <v>8271</v>
      </c>
      <c r="P430" t="s">
        <v>8309</v>
      </c>
      <c r="Q430">
        <f t="shared" si="13"/>
        <v>2016</v>
      </c>
      <c r="R430" s="14" t="s">
        <v>8307</v>
      </c>
    </row>
    <row r="431" spans="1:18" ht="28.8" x14ac:dyDescent="0.3">
      <c r="A431">
        <v>1529</v>
      </c>
      <c r="B431" s="3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s="12">
        <f t="shared" si="12"/>
        <v>42052</v>
      </c>
      <c r="L431" t="b">
        <v>1</v>
      </c>
      <c r="M431">
        <v>141</v>
      </c>
      <c r="N431" t="b">
        <v>1</v>
      </c>
      <c r="O431" t="s">
        <v>8283</v>
      </c>
      <c r="P431" t="s">
        <v>8313</v>
      </c>
      <c r="Q431">
        <f t="shared" si="13"/>
        <v>2015</v>
      </c>
      <c r="R431" s="14" t="s">
        <v>8312</v>
      </c>
    </row>
    <row r="432" spans="1:18" ht="43.2" x14ac:dyDescent="0.3">
      <c r="A432">
        <v>414</v>
      </c>
      <c r="B432" s="3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s="12">
        <f t="shared" si="12"/>
        <v>41529</v>
      </c>
      <c r="L432" t="b">
        <v>0</v>
      </c>
      <c r="M432">
        <v>208</v>
      </c>
      <c r="N432" t="b">
        <v>1</v>
      </c>
      <c r="O432" t="s">
        <v>8267</v>
      </c>
      <c r="P432" t="s">
        <v>8321</v>
      </c>
      <c r="Q432">
        <f t="shared" si="13"/>
        <v>2013</v>
      </c>
      <c r="R432" s="14" t="s">
        <v>8320</v>
      </c>
    </row>
    <row r="433" spans="1:18" ht="43.2" x14ac:dyDescent="0.3">
      <c r="A433">
        <v>657</v>
      </c>
      <c r="B433" s="3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s="12">
        <f t="shared" si="12"/>
        <v>42331</v>
      </c>
      <c r="L433" t="b">
        <v>0</v>
      </c>
      <c r="M433">
        <v>99</v>
      </c>
      <c r="N433" t="b">
        <v>1</v>
      </c>
      <c r="O433" t="s">
        <v>8271</v>
      </c>
      <c r="P433" t="s">
        <v>8309</v>
      </c>
      <c r="Q433">
        <f t="shared" si="13"/>
        <v>2015</v>
      </c>
      <c r="R433" s="14" t="s">
        <v>8307</v>
      </c>
    </row>
    <row r="434" spans="1:18" ht="43.2" x14ac:dyDescent="0.3">
      <c r="A434">
        <v>2244</v>
      </c>
      <c r="B434" s="3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s="12">
        <f t="shared" si="12"/>
        <v>42647</v>
      </c>
      <c r="L434" t="b">
        <v>0</v>
      </c>
      <c r="M434">
        <v>290</v>
      </c>
      <c r="N434" t="b">
        <v>1</v>
      </c>
      <c r="O434" t="s">
        <v>8295</v>
      </c>
      <c r="P434" t="s">
        <v>8316</v>
      </c>
      <c r="Q434">
        <f t="shared" si="13"/>
        <v>2016</v>
      </c>
      <c r="R434" s="14" t="s">
        <v>8315</v>
      </c>
    </row>
    <row r="435" spans="1:18" ht="43.2" x14ac:dyDescent="0.3">
      <c r="A435">
        <v>2259</v>
      </c>
      <c r="B435" s="3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s="12">
        <f t="shared" si="12"/>
        <v>42702</v>
      </c>
      <c r="L435" t="b">
        <v>0</v>
      </c>
      <c r="M435">
        <v>206</v>
      </c>
      <c r="N435" t="b">
        <v>1</v>
      </c>
      <c r="O435" t="s">
        <v>8295</v>
      </c>
      <c r="P435" t="s">
        <v>8316</v>
      </c>
      <c r="Q435">
        <f t="shared" si="13"/>
        <v>2016</v>
      </c>
      <c r="R435" s="14" t="s">
        <v>8315</v>
      </c>
    </row>
    <row r="436" spans="1:18" ht="43.2" x14ac:dyDescent="0.3">
      <c r="A436">
        <v>392</v>
      </c>
      <c r="B436" s="3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s="12">
        <f t="shared" si="12"/>
        <v>40763</v>
      </c>
      <c r="L436" t="b">
        <v>0</v>
      </c>
      <c r="M436">
        <v>206</v>
      </c>
      <c r="N436" t="b">
        <v>1</v>
      </c>
      <c r="O436" t="s">
        <v>8267</v>
      </c>
      <c r="P436" t="s">
        <v>8321</v>
      </c>
      <c r="Q436">
        <f t="shared" si="13"/>
        <v>2011</v>
      </c>
      <c r="R436" s="14" t="s">
        <v>8320</v>
      </c>
    </row>
    <row r="437" spans="1:18" ht="43.2" x14ac:dyDescent="0.3">
      <c r="A437">
        <v>2718</v>
      </c>
      <c r="B437" s="3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s="12">
        <f t="shared" si="12"/>
        <v>42465</v>
      </c>
      <c r="L437" t="b">
        <v>1</v>
      </c>
      <c r="M437">
        <v>148</v>
      </c>
      <c r="N437" t="b">
        <v>1</v>
      </c>
      <c r="O437" t="s">
        <v>8301</v>
      </c>
      <c r="P437" t="s">
        <v>8323</v>
      </c>
      <c r="Q437">
        <f t="shared" si="13"/>
        <v>2016</v>
      </c>
      <c r="R437" s="14" t="s">
        <v>8322</v>
      </c>
    </row>
    <row r="438" spans="1:18" ht="28.8" x14ac:dyDescent="0.3">
      <c r="A438">
        <v>1520</v>
      </c>
      <c r="B438" s="3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s="12">
        <f t="shared" si="12"/>
        <v>41955</v>
      </c>
      <c r="L438" t="b">
        <v>1</v>
      </c>
      <c r="M438">
        <v>167</v>
      </c>
      <c r="N438" t="b">
        <v>1</v>
      </c>
      <c r="O438" t="s">
        <v>8283</v>
      </c>
      <c r="P438" t="s">
        <v>8313</v>
      </c>
      <c r="Q438">
        <f t="shared" si="13"/>
        <v>2014</v>
      </c>
      <c r="R438" s="14" t="s">
        <v>8312</v>
      </c>
    </row>
    <row r="439" spans="1:18" ht="43.2" x14ac:dyDescent="0.3">
      <c r="A439">
        <v>1282</v>
      </c>
      <c r="B439" s="3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s="12">
        <f t="shared" si="12"/>
        <v>41586</v>
      </c>
      <c r="L439" t="b">
        <v>1</v>
      </c>
      <c r="M439">
        <v>274</v>
      </c>
      <c r="N439" t="b">
        <v>1</v>
      </c>
      <c r="O439" t="s">
        <v>8274</v>
      </c>
      <c r="P439" t="s">
        <v>8330</v>
      </c>
      <c r="Q439">
        <f t="shared" si="13"/>
        <v>2013</v>
      </c>
      <c r="R439" s="14" t="s">
        <v>8326</v>
      </c>
    </row>
    <row r="440" spans="1:18" ht="43.2" x14ac:dyDescent="0.3">
      <c r="A440">
        <v>1516</v>
      </c>
      <c r="B440" s="3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s="12">
        <f t="shared" si="12"/>
        <v>42619</v>
      </c>
      <c r="L440" t="b">
        <v>1</v>
      </c>
      <c r="M440">
        <v>116</v>
      </c>
      <c r="N440" t="b">
        <v>1</v>
      </c>
      <c r="O440" t="s">
        <v>8283</v>
      </c>
      <c r="P440" t="s">
        <v>8313</v>
      </c>
      <c r="Q440">
        <f t="shared" si="13"/>
        <v>2016</v>
      </c>
      <c r="R440" s="14" t="s">
        <v>8312</v>
      </c>
    </row>
    <row r="441" spans="1:18" ht="43.2" x14ac:dyDescent="0.3">
      <c r="A441">
        <v>2305</v>
      </c>
      <c r="B441" s="3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s="12">
        <f t="shared" si="12"/>
        <v>41834</v>
      </c>
      <c r="L441" t="b">
        <v>1</v>
      </c>
      <c r="M441">
        <v>167</v>
      </c>
      <c r="N441" t="b">
        <v>1</v>
      </c>
      <c r="O441" t="s">
        <v>8277</v>
      </c>
      <c r="P441" t="s">
        <v>8327</v>
      </c>
      <c r="Q441">
        <f t="shared" si="13"/>
        <v>2014</v>
      </c>
      <c r="R441" s="14" t="s">
        <v>8326</v>
      </c>
    </row>
    <row r="442" spans="1:18" ht="43.2" x14ac:dyDescent="0.3">
      <c r="A442">
        <v>3019</v>
      </c>
      <c r="B442" s="3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s="12">
        <f t="shared" si="12"/>
        <v>41758</v>
      </c>
      <c r="L442" t="b">
        <v>0</v>
      </c>
      <c r="M442">
        <v>226</v>
      </c>
      <c r="N442" t="b">
        <v>1</v>
      </c>
      <c r="O442" t="s">
        <v>8301</v>
      </c>
      <c r="P442" t="s">
        <v>8323</v>
      </c>
      <c r="Q442">
        <f t="shared" si="13"/>
        <v>2014</v>
      </c>
      <c r="R442" s="14" t="s">
        <v>8322</v>
      </c>
    </row>
    <row r="443" spans="1:18" ht="43.2" x14ac:dyDescent="0.3">
      <c r="A443">
        <v>2664</v>
      </c>
      <c r="B443" s="3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s="12">
        <f t="shared" si="12"/>
        <v>42313</v>
      </c>
      <c r="L443" t="b">
        <v>0</v>
      </c>
      <c r="M443">
        <v>104</v>
      </c>
      <c r="N443" t="b">
        <v>1</v>
      </c>
      <c r="O443" t="s">
        <v>8300</v>
      </c>
      <c r="P443" t="s">
        <v>8339</v>
      </c>
      <c r="Q443">
        <f t="shared" si="13"/>
        <v>2015</v>
      </c>
      <c r="R443" s="14" t="s">
        <v>8307</v>
      </c>
    </row>
    <row r="444" spans="1:18" ht="43.2" x14ac:dyDescent="0.3">
      <c r="A444">
        <v>256</v>
      </c>
      <c r="B444" s="3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s="12">
        <f t="shared" si="12"/>
        <v>41319</v>
      </c>
      <c r="L444" t="b">
        <v>1</v>
      </c>
      <c r="M444">
        <v>275</v>
      </c>
      <c r="N444" t="b">
        <v>1</v>
      </c>
      <c r="O444" t="s">
        <v>8267</v>
      </c>
      <c r="P444" t="s">
        <v>8321</v>
      </c>
      <c r="Q444">
        <f t="shared" si="13"/>
        <v>2013</v>
      </c>
      <c r="R444" s="14" t="s">
        <v>8320</v>
      </c>
    </row>
    <row r="445" spans="1:18" ht="43.2" x14ac:dyDescent="0.3">
      <c r="A445">
        <v>1504</v>
      </c>
      <c r="B445" s="3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s="12">
        <f t="shared" si="12"/>
        <v>41772</v>
      </c>
      <c r="L445" t="b">
        <v>1</v>
      </c>
      <c r="M445">
        <v>269</v>
      </c>
      <c r="N445" t="b">
        <v>1</v>
      </c>
      <c r="O445" t="s">
        <v>8283</v>
      </c>
      <c r="P445" t="s">
        <v>8313</v>
      </c>
      <c r="Q445">
        <f t="shared" si="13"/>
        <v>2014</v>
      </c>
      <c r="R445" s="14" t="s">
        <v>8312</v>
      </c>
    </row>
    <row r="446" spans="1:18" ht="43.2" x14ac:dyDescent="0.3">
      <c r="A446">
        <v>2608</v>
      </c>
      <c r="B446" s="3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s="12">
        <f t="shared" si="12"/>
        <v>42767</v>
      </c>
      <c r="L446" t="b">
        <v>1</v>
      </c>
      <c r="M446">
        <v>304</v>
      </c>
      <c r="N446" t="b">
        <v>1</v>
      </c>
      <c r="O446" t="s">
        <v>8299</v>
      </c>
      <c r="P446" t="s">
        <v>8314</v>
      </c>
      <c r="Q446">
        <f t="shared" si="13"/>
        <v>2017</v>
      </c>
      <c r="R446" s="14" t="s">
        <v>8307</v>
      </c>
    </row>
    <row r="447" spans="1:18" ht="57.6" x14ac:dyDescent="0.3">
      <c r="A447">
        <v>299</v>
      </c>
      <c r="B447" s="3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s="12">
        <f t="shared" si="12"/>
        <v>40469</v>
      </c>
      <c r="L447" t="b">
        <v>1</v>
      </c>
      <c r="M447">
        <v>244</v>
      </c>
      <c r="N447" t="b">
        <v>1</v>
      </c>
      <c r="O447" t="s">
        <v>8267</v>
      </c>
      <c r="P447" t="s">
        <v>8321</v>
      </c>
      <c r="Q447">
        <f t="shared" si="13"/>
        <v>2010</v>
      </c>
      <c r="R447" s="14" t="s">
        <v>8320</v>
      </c>
    </row>
    <row r="448" spans="1:18" ht="43.2" x14ac:dyDescent="0.3">
      <c r="A448">
        <v>345</v>
      </c>
      <c r="B448" s="3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s="12">
        <f t="shared" si="12"/>
        <v>42114</v>
      </c>
      <c r="L448" t="b">
        <v>1</v>
      </c>
      <c r="M448">
        <v>179</v>
      </c>
      <c r="N448" t="b">
        <v>1</v>
      </c>
      <c r="O448" t="s">
        <v>8267</v>
      </c>
      <c r="P448" t="s">
        <v>8321</v>
      </c>
      <c r="Q448">
        <f t="shared" si="13"/>
        <v>2015</v>
      </c>
      <c r="R448" s="14" t="s">
        <v>8320</v>
      </c>
    </row>
    <row r="449" spans="1:18" ht="57.6" x14ac:dyDescent="0.3">
      <c r="A449">
        <v>313</v>
      </c>
      <c r="B449" s="3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s="12">
        <f t="shared" si="12"/>
        <v>40357</v>
      </c>
      <c r="L449" t="b">
        <v>1</v>
      </c>
      <c r="M449">
        <v>222</v>
      </c>
      <c r="N449" t="b">
        <v>1</v>
      </c>
      <c r="O449" t="s">
        <v>8267</v>
      </c>
      <c r="P449" t="s">
        <v>8321</v>
      </c>
      <c r="Q449">
        <f t="shared" si="13"/>
        <v>2010</v>
      </c>
      <c r="R449" s="14" t="s">
        <v>8320</v>
      </c>
    </row>
    <row r="450" spans="1:18" ht="43.2" x14ac:dyDescent="0.3">
      <c r="A450">
        <v>2633</v>
      </c>
      <c r="B450" s="3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s="12">
        <f t="shared" si="12"/>
        <v>41667</v>
      </c>
      <c r="L450" t="b">
        <v>0</v>
      </c>
      <c r="M450">
        <v>199</v>
      </c>
      <c r="N450" t="b">
        <v>1</v>
      </c>
      <c r="O450" t="s">
        <v>8299</v>
      </c>
      <c r="P450" t="s">
        <v>8314</v>
      </c>
      <c r="Q450">
        <f t="shared" si="13"/>
        <v>2014</v>
      </c>
      <c r="R450" s="14" t="s">
        <v>8307</v>
      </c>
    </row>
    <row r="451" spans="1:18" ht="43.2" x14ac:dyDescent="0.3">
      <c r="A451">
        <v>1540</v>
      </c>
      <c r="B451" s="3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s="12">
        <f t="shared" ref="K451:K514" si="14">FLOOR(J451/60/60/24,1) + DATE(1970,1,1)</f>
        <v>41939</v>
      </c>
      <c r="L451" t="b">
        <v>1</v>
      </c>
      <c r="M451">
        <v>98</v>
      </c>
      <c r="N451" t="b">
        <v>1</v>
      </c>
      <c r="O451" t="s">
        <v>8283</v>
      </c>
      <c r="P451" t="s">
        <v>8313</v>
      </c>
      <c r="Q451">
        <f t="shared" ref="Q451:Q514" si="15">YEAR(K451)</f>
        <v>2014</v>
      </c>
      <c r="R451" s="14" t="s">
        <v>8312</v>
      </c>
    </row>
    <row r="452" spans="1:18" ht="57.6" x14ac:dyDescent="0.3">
      <c r="A452">
        <v>1341</v>
      </c>
      <c r="B452" s="3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s="12">
        <f t="shared" si="14"/>
        <v>42612</v>
      </c>
      <c r="L452" t="b">
        <v>0</v>
      </c>
      <c r="M452">
        <v>46</v>
      </c>
      <c r="N452" t="b">
        <v>0</v>
      </c>
      <c r="O452" t="s">
        <v>8271</v>
      </c>
      <c r="P452" t="s">
        <v>8309</v>
      </c>
      <c r="Q452">
        <f t="shared" si="15"/>
        <v>2016</v>
      </c>
      <c r="R452" s="14" t="s">
        <v>8307</v>
      </c>
    </row>
    <row r="453" spans="1:18" ht="43.2" x14ac:dyDescent="0.3">
      <c r="A453">
        <v>993</v>
      </c>
      <c r="B453" s="3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s="12">
        <f t="shared" si="14"/>
        <v>42652</v>
      </c>
      <c r="L453" t="b">
        <v>0</v>
      </c>
      <c r="M453">
        <v>196</v>
      </c>
      <c r="N453" t="b">
        <v>0</v>
      </c>
      <c r="O453" t="s">
        <v>8271</v>
      </c>
      <c r="P453" t="s">
        <v>8309</v>
      </c>
      <c r="Q453">
        <f t="shared" si="15"/>
        <v>2016</v>
      </c>
      <c r="R453" s="14" t="s">
        <v>8307</v>
      </c>
    </row>
    <row r="454" spans="1:18" ht="43.2" x14ac:dyDescent="0.3">
      <c r="A454">
        <v>1852</v>
      </c>
      <c r="B454" s="3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s="12">
        <f t="shared" si="14"/>
        <v>42081</v>
      </c>
      <c r="L454" t="b">
        <v>0</v>
      </c>
      <c r="M454">
        <v>131</v>
      </c>
      <c r="N454" t="b">
        <v>1</v>
      </c>
      <c r="O454" t="s">
        <v>8274</v>
      </c>
      <c r="P454" t="s">
        <v>8330</v>
      </c>
      <c r="Q454">
        <f t="shared" si="15"/>
        <v>2015</v>
      </c>
      <c r="R454" s="14" t="s">
        <v>8326</v>
      </c>
    </row>
    <row r="455" spans="1:18" ht="43.2" x14ac:dyDescent="0.3">
      <c r="A455">
        <v>821</v>
      </c>
      <c r="B455" s="3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s="12">
        <f t="shared" si="14"/>
        <v>42093</v>
      </c>
      <c r="L455" t="b">
        <v>0</v>
      </c>
      <c r="M455">
        <v>78</v>
      </c>
      <c r="N455" t="b">
        <v>1</v>
      </c>
      <c r="O455" t="s">
        <v>8274</v>
      </c>
      <c r="P455" t="s">
        <v>8330</v>
      </c>
      <c r="Q455">
        <f t="shared" si="15"/>
        <v>2015</v>
      </c>
      <c r="R455" s="14" t="s">
        <v>8326</v>
      </c>
    </row>
    <row r="456" spans="1:18" ht="57.6" x14ac:dyDescent="0.3">
      <c r="A456">
        <v>3187</v>
      </c>
      <c r="B456" s="3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s="12">
        <f t="shared" si="14"/>
        <v>41835</v>
      </c>
      <c r="L456" t="b">
        <v>1</v>
      </c>
      <c r="M456">
        <v>244</v>
      </c>
      <c r="N456" t="b">
        <v>1</v>
      </c>
      <c r="O456" t="s">
        <v>8269</v>
      </c>
      <c r="P456" t="s">
        <v>8325</v>
      </c>
      <c r="Q456">
        <f t="shared" si="15"/>
        <v>2014</v>
      </c>
      <c r="R456" s="14" t="s">
        <v>8322</v>
      </c>
    </row>
    <row r="457" spans="1:18" ht="43.2" x14ac:dyDescent="0.3">
      <c r="A457">
        <v>379</v>
      </c>
      <c r="B457" s="3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s="12">
        <f t="shared" si="14"/>
        <v>40987</v>
      </c>
      <c r="L457" t="b">
        <v>0</v>
      </c>
      <c r="M457">
        <v>149</v>
      </c>
      <c r="N457" t="b">
        <v>1</v>
      </c>
      <c r="O457" t="s">
        <v>8267</v>
      </c>
      <c r="P457" t="s">
        <v>8321</v>
      </c>
      <c r="Q457">
        <f t="shared" si="15"/>
        <v>2012</v>
      </c>
      <c r="R457" s="14" t="s">
        <v>8320</v>
      </c>
    </row>
    <row r="458" spans="1:18" ht="28.8" x14ac:dyDescent="0.3">
      <c r="A458">
        <v>1207</v>
      </c>
      <c r="B458" s="3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s="12">
        <f t="shared" si="14"/>
        <v>42430</v>
      </c>
      <c r="L458" t="b">
        <v>0</v>
      </c>
      <c r="M458">
        <v>141</v>
      </c>
      <c r="N458" t="b">
        <v>1</v>
      </c>
      <c r="O458" t="s">
        <v>8283</v>
      </c>
      <c r="P458" t="s">
        <v>8313</v>
      </c>
      <c r="Q458">
        <f t="shared" si="15"/>
        <v>2016</v>
      </c>
      <c r="R458" s="14" t="s">
        <v>8312</v>
      </c>
    </row>
    <row r="459" spans="1:18" ht="43.2" x14ac:dyDescent="0.3">
      <c r="A459">
        <v>1938</v>
      </c>
      <c r="B459" s="3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s="12">
        <f t="shared" si="14"/>
        <v>41426</v>
      </c>
      <c r="L459" t="b">
        <v>0</v>
      </c>
      <c r="M459">
        <v>114</v>
      </c>
      <c r="N459" t="b">
        <v>1</v>
      </c>
      <c r="O459" t="s">
        <v>8277</v>
      </c>
      <c r="P459" t="s">
        <v>8327</v>
      </c>
      <c r="Q459">
        <f t="shared" si="15"/>
        <v>2013</v>
      </c>
      <c r="R459" s="14" t="s">
        <v>8326</v>
      </c>
    </row>
    <row r="460" spans="1:18" ht="43.2" x14ac:dyDescent="0.3">
      <c r="A460">
        <v>1890</v>
      </c>
      <c r="B460" s="3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s="12">
        <f t="shared" si="14"/>
        <v>41228</v>
      </c>
      <c r="L460" t="b">
        <v>0</v>
      </c>
      <c r="M460">
        <v>246</v>
      </c>
      <c r="N460" t="b">
        <v>1</v>
      </c>
      <c r="O460" t="s">
        <v>8277</v>
      </c>
      <c r="P460" t="s">
        <v>8327</v>
      </c>
      <c r="Q460">
        <f t="shared" si="15"/>
        <v>2012</v>
      </c>
      <c r="R460" s="14" t="s">
        <v>8326</v>
      </c>
    </row>
    <row r="461" spans="1:18" ht="43.2" x14ac:dyDescent="0.3">
      <c r="A461">
        <v>2041</v>
      </c>
      <c r="B461" s="3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s="12">
        <f t="shared" si="14"/>
        <v>42654</v>
      </c>
      <c r="L461" t="b">
        <v>0</v>
      </c>
      <c r="M461">
        <v>120</v>
      </c>
      <c r="N461" t="b">
        <v>1</v>
      </c>
      <c r="O461" t="s">
        <v>8293</v>
      </c>
      <c r="P461" t="s">
        <v>8308</v>
      </c>
      <c r="Q461">
        <f t="shared" si="15"/>
        <v>2016</v>
      </c>
      <c r="R461" s="14" t="s">
        <v>8307</v>
      </c>
    </row>
    <row r="462" spans="1:18" ht="43.2" x14ac:dyDescent="0.3">
      <c r="A462">
        <v>1466</v>
      </c>
      <c r="B462" s="3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s="12">
        <f t="shared" si="14"/>
        <v>42340</v>
      </c>
      <c r="L462" t="b">
        <v>1</v>
      </c>
      <c r="M462">
        <v>248</v>
      </c>
      <c r="N462" t="b">
        <v>1</v>
      </c>
      <c r="O462" t="s">
        <v>8286</v>
      </c>
      <c r="P462" t="s">
        <v>8311</v>
      </c>
      <c r="Q462">
        <f t="shared" si="15"/>
        <v>2015</v>
      </c>
      <c r="R462" s="14" t="s">
        <v>8310</v>
      </c>
    </row>
    <row r="463" spans="1:18" ht="43.2" x14ac:dyDescent="0.3">
      <c r="A463">
        <v>2612</v>
      </c>
      <c r="B463" s="3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s="12">
        <f t="shared" si="14"/>
        <v>41982</v>
      </c>
      <c r="L463" t="b">
        <v>1</v>
      </c>
      <c r="M463">
        <v>294</v>
      </c>
      <c r="N463" t="b">
        <v>1</v>
      </c>
      <c r="O463" t="s">
        <v>8299</v>
      </c>
      <c r="P463" t="s">
        <v>8314</v>
      </c>
      <c r="Q463">
        <f t="shared" si="15"/>
        <v>2014</v>
      </c>
      <c r="R463" s="14" t="s">
        <v>8307</v>
      </c>
    </row>
    <row r="464" spans="1:18" ht="57.6" x14ac:dyDescent="0.3">
      <c r="A464">
        <v>2108</v>
      </c>
      <c r="B464" s="3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s="12">
        <f t="shared" si="14"/>
        <v>41135</v>
      </c>
      <c r="L464" t="b">
        <v>0</v>
      </c>
      <c r="M464">
        <v>191</v>
      </c>
      <c r="N464" t="b">
        <v>1</v>
      </c>
      <c r="O464" t="s">
        <v>8277</v>
      </c>
      <c r="P464" t="s">
        <v>8327</v>
      </c>
      <c r="Q464">
        <f t="shared" si="15"/>
        <v>2012</v>
      </c>
      <c r="R464" s="14" t="s">
        <v>8326</v>
      </c>
    </row>
    <row r="465" spans="1:18" ht="28.8" x14ac:dyDescent="0.3">
      <c r="A465">
        <v>2656</v>
      </c>
      <c r="B465" s="3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s="12">
        <f t="shared" si="14"/>
        <v>42767</v>
      </c>
      <c r="L465" t="b">
        <v>0</v>
      </c>
      <c r="M465">
        <v>152</v>
      </c>
      <c r="N465" t="b">
        <v>0</v>
      </c>
      <c r="O465" t="s">
        <v>8299</v>
      </c>
      <c r="P465" t="s">
        <v>8314</v>
      </c>
      <c r="Q465">
        <f t="shared" si="15"/>
        <v>2017</v>
      </c>
      <c r="R465" s="14" t="s">
        <v>8307</v>
      </c>
    </row>
    <row r="466" spans="1:18" ht="28.8" x14ac:dyDescent="0.3">
      <c r="A466">
        <v>316</v>
      </c>
      <c r="B466" s="3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s="12">
        <f t="shared" si="14"/>
        <v>41950</v>
      </c>
      <c r="L466" t="b">
        <v>1</v>
      </c>
      <c r="M466">
        <v>158</v>
      </c>
      <c r="N466" t="b">
        <v>1</v>
      </c>
      <c r="O466" t="s">
        <v>8267</v>
      </c>
      <c r="P466" t="s">
        <v>8321</v>
      </c>
      <c r="Q466">
        <f t="shared" si="15"/>
        <v>2014</v>
      </c>
      <c r="R466" s="14" t="s">
        <v>8320</v>
      </c>
    </row>
    <row r="467" spans="1:18" ht="43.2" x14ac:dyDescent="0.3">
      <c r="A467">
        <v>346</v>
      </c>
      <c r="B467" s="3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s="12">
        <f t="shared" si="14"/>
        <v>42261</v>
      </c>
      <c r="L467" t="b">
        <v>1</v>
      </c>
      <c r="M467">
        <v>188</v>
      </c>
      <c r="N467" t="b">
        <v>1</v>
      </c>
      <c r="O467" t="s">
        <v>8267</v>
      </c>
      <c r="P467" t="s">
        <v>8321</v>
      </c>
      <c r="Q467">
        <f t="shared" si="15"/>
        <v>2015</v>
      </c>
      <c r="R467" s="14" t="s">
        <v>8320</v>
      </c>
    </row>
    <row r="468" spans="1:18" ht="43.2" x14ac:dyDescent="0.3">
      <c r="A468">
        <v>955</v>
      </c>
      <c r="B468" s="3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s="12">
        <f t="shared" si="14"/>
        <v>42586</v>
      </c>
      <c r="L468" t="b">
        <v>0</v>
      </c>
      <c r="M468">
        <v>93</v>
      </c>
      <c r="N468" t="b">
        <v>0</v>
      </c>
      <c r="O468" t="s">
        <v>8271</v>
      </c>
      <c r="P468" t="s">
        <v>8309</v>
      </c>
      <c r="Q468">
        <f t="shared" si="15"/>
        <v>2016</v>
      </c>
      <c r="R468" s="14" t="s">
        <v>8307</v>
      </c>
    </row>
    <row r="469" spans="1:18" ht="43.2" x14ac:dyDescent="0.3">
      <c r="A469">
        <v>1972</v>
      </c>
      <c r="B469" s="3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s="12">
        <f t="shared" si="14"/>
        <v>41201</v>
      </c>
      <c r="L469" t="b">
        <v>1</v>
      </c>
      <c r="M469">
        <v>238</v>
      </c>
      <c r="N469" t="b">
        <v>1</v>
      </c>
      <c r="O469" t="s">
        <v>8293</v>
      </c>
      <c r="P469" t="s">
        <v>8308</v>
      </c>
      <c r="Q469">
        <f t="shared" si="15"/>
        <v>2012</v>
      </c>
      <c r="R469" s="14" t="s">
        <v>8307</v>
      </c>
    </row>
    <row r="470" spans="1:18" ht="43.2" x14ac:dyDescent="0.3">
      <c r="A470">
        <v>2723</v>
      </c>
      <c r="B470" s="3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s="12">
        <f t="shared" si="14"/>
        <v>41944</v>
      </c>
      <c r="L470" t="b">
        <v>0</v>
      </c>
      <c r="M470">
        <v>176</v>
      </c>
      <c r="N470" t="b">
        <v>1</v>
      </c>
      <c r="O470" t="s">
        <v>8293</v>
      </c>
      <c r="P470" t="s">
        <v>8308</v>
      </c>
      <c r="Q470">
        <f t="shared" si="15"/>
        <v>2014</v>
      </c>
      <c r="R470" s="14" t="s">
        <v>8307</v>
      </c>
    </row>
    <row r="471" spans="1:18" ht="43.2" x14ac:dyDescent="0.3">
      <c r="A471">
        <v>1203</v>
      </c>
      <c r="B471" s="3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s="12">
        <f t="shared" si="14"/>
        <v>42125</v>
      </c>
      <c r="L471" t="b">
        <v>0</v>
      </c>
      <c r="M471">
        <v>101</v>
      </c>
      <c r="N471" t="b">
        <v>1</v>
      </c>
      <c r="O471" t="s">
        <v>8283</v>
      </c>
      <c r="P471" t="s">
        <v>8313</v>
      </c>
      <c r="Q471">
        <f t="shared" si="15"/>
        <v>2015</v>
      </c>
      <c r="R471" s="14" t="s">
        <v>8312</v>
      </c>
    </row>
    <row r="472" spans="1:18" ht="43.2" x14ac:dyDescent="0.3">
      <c r="A472">
        <v>1280</v>
      </c>
      <c r="B472" s="3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s="12">
        <f t="shared" si="14"/>
        <v>40513</v>
      </c>
      <c r="L472" t="b">
        <v>1</v>
      </c>
      <c r="M472">
        <v>130</v>
      </c>
      <c r="N472" t="b">
        <v>1</v>
      </c>
      <c r="O472" t="s">
        <v>8274</v>
      </c>
      <c r="P472" t="s">
        <v>8330</v>
      </c>
      <c r="Q472">
        <f t="shared" si="15"/>
        <v>2010</v>
      </c>
      <c r="R472" s="14" t="s">
        <v>8326</v>
      </c>
    </row>
    <row r="473" spans="1:18" ht="57.6" x14ac:dyDescent="0.3">
      <c r="A473">
        <v>1505</v>
      </c>
      <c r="B473" s="3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s="12">
        <f t="shared" si="14"/>
        <v>42414</v>
      </c>
      <c r="L473" t="b">
        <v>1</v>
      </c>
      <c r="M473">
        <v>345</v>
      </c>
      <c r="N473" t="b">
        <v>1</v>
      </c>
      <c r="O473" t="s">
        <v>8283</v>
      </c>
      <c r="P473" t="s">
        <v>8313</v>
      </c>
      <c r="Q473">
        <f t="shared" si="15"/>
        <v>2016</v>
      </c>
      <c r="R473" s="14" t="s">
        <v>8312</v>
      </c>
    </row>
    <row r="474" spans="1:18" ht="43.2" x14ac:dyDescent="0.3">
      <c r="A474">
        <v>338</v>
      </c>
      <c r="B474" s="3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s="12">
        <f t="shared" si="14"/>
        <v>42559</v>
      </c>
      <c r="L474" t="b">
        <v>1</v>
      </c>
      <c r="M474">
        <v>236</v>
      </c>
      <c r="N474" t="b">
        <v>1</v>
      </c>
      <c r="O474" t="s">
        <v>8267</v>
      </c>
      <c r="P474" t="s">
        <v>8321</v>
      </c>
      <c r="Q474">
        <f t="shared" si="15"/>
        <v>2016</v>
      </c>
      <c r="R474" s="14" t="s">
        <v>8320</v>
      </c>
    </row>
    <row r="475" spans="1:18" ht="43.2" x14ac:dyDescent="0.3">
      <c r="A475">
        <v>3043</v>
      </c>
      <c r="B475" s="3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s="12">
        <f t="shared" si="14"/>
        <v>42083</v>
      </c>
      <c r="L475" t="b">
        <v>0</v>
      </c>
      <c r="M475">
        <v>128</v>
      </c>
      <c r="N475" t="b">
        <v>1</v>
      </c>
      <c r="O475" t="s">
        <v>8301</v>
      </c>
      <c r="P475" t="s">
        <v>8323</v>
      </c>
      <c r="Q475">
        <f t="shared" si="15"/>
        <v>2015</v>
      </c>
      <c r="R475" s="14" t="s">
        <v>8322</v>
      </c>
    </row>
    <row r="476" spans="1:18" ht="43.2" x14ac:dyDescent="0.3">
      <c r="A476">
        <v>3402</v>
      </c>
      <c r="B476" s="3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s="12">
        <f t="shared" si="14"/>
        <v>42290</v>
      </c>
      <c r="L476" t="b">
        <v>0</v>
      </c>
      <c r="M476">
        <v>165</v>
      </c>
      <c r="N476" t="b">
        <v>1</v>
      </c>
      <c r="O476" t="s">
        <v>8269</v>
      </c>
      <c r="P476" t="s">
        <v>8325</v>
      </c>
      <c r="Q476">
        <f t="shared" si="15"/>
        <v>2015</v>
      </c>
      <c r="R476" s="14" t="s">
        <v>8322</v>
      </c>
    </row>
    <row r="477" spans="1:18" ht="43.2" x14ac:dyDescent="0.3">
      <c r="A477">
        <v>286</v>
      </c>
      <c r="B477" s="3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s="12">
        <f t="shared" si="14"/>
        <v>41313</v>
      </c>
      <c r="L477" t="b">
        <v>1</v>
      </c>
      <c r="M477">
        <v>135</v>
      </c>
      <c r="N477" t="b">
        <v>1</v>
      </c>
      <c r="O477" t="s">
        <v>8267</v>
      </c>
      <c r="P477" t="s">
        <v>8321</v>
      </c>
      <c r="Q477">
        <f t="shared" si="15"/>
        <v>2013</v>
      </c>
      <c r="R477" s="14" t="s">
        <v>8320</v>
      </c>
    </row>
    <row r="478" spans="1:18" ht="43.2" x14ac:dyDescent="0.3">
      <c r="A478">
        <v>3128</v>
      </c>
      <c r="B478" s="3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s="12">
        <f t="shared" si="14"/>
        <v>42780</v>
      </c>
      <c r="L478" t="b">
        <v>0</v>
      </c>
      <c r="M478">
        <v>117</v>
      </c>
      <c r="N478" t="b">
        <v>0</v>
      </c>
      <c r="O478" t="s">
        <v>8269</v>
      </c>
      <c r="P478" t="s">
        <v>8325</v>
      </c>
      <c r="Q478">
        <f t="shared" si="15"/>
        <v>2017</v>
      </c>
      <c r="R478" s="14" t="s">
        <v>8322</v>
      </c>
    </row>
    <row r="479" spans="1:18" ht="43.2" x14ac:dyDescent="0.3">
      <c r="A479">
        <v>2044</v>
      </c>
      <c r="B479" s="3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s="12">
        <f t="shared" si="14"/>
        <v>42138</v>
      </c>
      <c r="L479" t="b">
        <v>0</v>
      </c>
      <c r="M479">
        <v>180</v>
      </c>
      <c r="N479" t="b">
        <v>1</v>
      </c>
      <c r="O479" t="s">
        <v>8293</v>
      </c>
      <c r="P479" t="s">
        <v>8308</v>
      </c>
      <c r="Q479">
        <f t="shared" si="15"/>
        <v>2015</v>
      </c>
      <c r="R479" s="14" t="s">
        <v>8307</v>
      </c>
    </row>
    <row r="480" spans="1:18" ht="43.2" x14ac:dyDescent="0.3">
      <c r="A480">
        <v>1257</v>
      </c>
      <c r="B480" s="3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s="12">
        <f t="shared" si="14"/>
        <v>40587</v>
      </c>
      <c r="L480" t="b">
        <v>1</v>
      </c>
      <c r="M480">
        <v>176</v>
      </c>
      <c r="N480" t="b">
        <v>1</v>
      </c>
      <c r="O480" t="s">
        <v>8274</v>
      </c>
      <c r="P480" t="s">
        <v>8330</v>
      </c>
      <c r="Q480">
        <f t="shared" si="15"/>
        <v>2011</v>
      </c>
      <c r="R480" s="14" t="s">
        <v>8326</v>
      </c>
    </row>
    <row r="481" spans="1:18" ht="43.2" x14ac:dyDescent="0.3">
      <c r="A481">
        <v>1753</v>
      </c>
      <c r="B481" s="3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s="12">
        <f t="shared" si="14"/>
        <v>42420</v>
      </c>
      <c r="L481" t="b">
        <v>0</v>
      </c>
      <c r="M481">
        <v>35</v>
      </c>
      <c r="N481" t="b">
        <v>1</v>
      </c>
      <c r="O481" t="s">
        <v>8283</v>
      </c>
      <c r="P481" t="s">
        <v>8313</v>
      </c>
      <c r="Q481">
        <f t="shared" si="15"/>
        <v>2016</v>
      </c>
      <c r="R481" s="14" t="s">
        <v>8312</v>
      </c>
    </row>
    <row r="482" spans="1:18" ht="43.2" x14ac:dyDescent="0.3">
      <c r="A482">
        <v>1510</v>
      </c>
      <c r="B482" s="3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s="12">
        <f t="shared" si="14"/>
        <v>41809</v>
      </c>
      <c r="L482" t="b">
        <v>1</v>
      </c>
      <c r="M482">
        <v>405</v>
      </c>
      <c r="N482" t="b">
        <v>1</v>
      </c>
      <c r="O482" t="s">
        <v>8283</v>
      </c>
      <c r="P482" t="s">
        <v>8313</v>
      </c>
      <c r="Q482">
        <f t="shared" si="15"/>
        <v>2014</v>
      </c>
      <c r="R482" s="14" t="s">
        <v>8312</v>
      </c>
    </row>
    <row r="483" spans="1:18" ht="57.6" x14ac:dyDescent="0.3">
      <c r="A483">
        <v>240</v>
      </c>
      <c r="B483" s="3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s="12">
        <f t="shared" si="14"/>
        <v>41354</v>
      </c>
      <c r="L483" t="b">
        <v>1</v>
      </c>
      <c r="M483">
        <v>137</v>
      </c>
      <c r="N483" t="b">
        <v>1</v>
      </c>
      <c r="O483" t="s">
        <v>8267</v>
      </c>
      <c r="P483" t="s">
        <v>8321</v>
      </c>
      <c r="Q483">
        <f t="shared" si="15"/>
        <v>2013</v>
      </c>
      <c r="R483" s="14" t="s">
        <v>8320</v>
      </c>
    </row>
    <row r="484" spans="1:18" ht="43.2" x14ac:dyDescent="0.3">
      <c r="A484">
        <v>396</v>
      </c>
      <c r="B484" s="3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s="12">
        <f t="shared" si="14"/>
        <v>41082</v>
      </c>
      <c r="L484" t="b">
        <v>0</v>
      </c>
      <c r="M484">
        <v>196</v>
      </c>
      <c r="N484" t="b">
        <v>1</v>
      </c>
      <c r="O484" t="s">
        <v>8267</v>
      </c>
      <c r="P484" t="s">
        <v>8321</v>
      </c>
      <c r="Q484">
        <f t="shared" si="15"/>
        <v>2012</v>
      </c>
      <c r="R484" s="14" t="s">
        <v>8320</v>
      </c>
    </row>
    <row r="485" spans="1:18" ht="28.8" x14ac:dyDescent="0.3">
      <c r="A485">
        <v>2196</v>
      </c>
      <c r="B485" s="3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s="12">
        <f t="shared" si="14"/>
        <v>42675</v>
      </c>
      <c r="L485" t="b">
        <v>0</v>
      </c>
      <c r="M485">
        <v>234</v>
      </c>
      <c r="N485" t="b">
        <v>1</v>
      </c>
      <c r="O485" t="s">
        <v>8295</v>
      </c>
      <c r="P485" t="s">
        <v>8316</v>
      </c>
      <c r="Q485">
        <f t="shared" si="15"/>
        <v>2016</v>
      </c>
      <c r="R485" s="14" t="s">
        <v>8315</v>
      </c>
    </row>
    <row r="486" spans="1:18" ht="43.2" x14ac:dyDescent="0.3">
      <c r="A486">
        <v>2666</v>
      </c>
      <c r="B486" s="3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s="12">
        <f t="shared" si="14"/>
        <v>42235</v>
      </c>
      <c r="L486" t="b">
        <v>0</v>
      </c>
      <c r="M486">
        <v>206</v>
      </c>
      <c r="N486" t="b">
        <v>1</v>
      </c>
      <c r="O486" t="s">
        <v>8300</v>
      </c>
      <c r="P486" t="s">
        <v>8339</v>
      </c>
      <c r="Q486">
        <f t="shared" si="15"/>
        <v>2015</v>
      </c>
      <c r="R486" s="14" t="s">
        <v>8307</v>
      </c>
    </row>
    <row r="487" spans="1:18" ht="43.2" x14ac:dyDescent="0.3">
      <c r="A487">
        <v>1277</v>
      </c>
      <c r="B487" s="3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s="12">
        <f t="shared" si="14"/>
        <v>41121</v>
      </c>
      <c r="L487" t="b">
        <v>1</v>
      </c>
      <c r="M487">
        <v>413</v>
      </c>
      <c r="N487" t="b">
        <v>1</v>
      </c>
      <c r="O487" t="s">
        <v>8274</v>
      </c>
      <c r="P487" t="s">
        <v>8330</v>
      </c>
      <c r="Q487">
        <f t="shared" si="15"/>
        <v>2012</v>
      </c>
      <c r="R487" s="14" t="s">
        <v>8326</v>
      </c>
    </row>
    <row r="488" spans="1:18" ht="57.6" x14ac:dyDescent="0.3">
      <c r="A488">
        <v>2257</v>
      </c>
      <c r="B488" s="3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s="12">
        <f t="shared" si="14"/>
        <v>42505</v>
      </c>
      <c r="L488" t="b">
        <v>0</v>
      </c>
      <c r="M488">
        <v>169</v>
      </c>
      <c r="N488" t="b">
        <v>1</v>
      </c>
      <c r="O488" t="s">
        <v>8295</v>
      </c>
      <c r="P488" t="s">
        <v>8316</v>
      </c>
      <c r="Q488">
        <f t="shared" si="15"/>
        <v>2016</v>
      </c>
      <c r="R488" s="14" t="s">
        <v>8315</v>
      </c>
    </row>
    <row r="489" spans="1:18" ht="43.2" x14ac:dyDescent="0.3">
      <c r="A489">
        <v>1304</v>
      </c>
      <c r="B489" s="3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s="12">
        <f t="shared" si="14"/>
        <v>42747</v>
      </c>
      <c r="L489" t="b">
        <v>0</v>
      </c>
      <c r="M489">
        <v>104</v>
      </c>
      <c r="N489" t="b">
        <v>0</v>
      </c>
      <c r="O489" t="s">
        <v>8271</v>
      </c>
      <c r="P489" t="s">
        <v>8309</v>
      </c>
      <c r="Q489">
        <f t="shared" si="15"/>
        <v>2017</v>
      </c>
      <c r="R489" s="14" t="s">
        <v>8307</v>
      </c>
    </row>
    <row r="490" spans="1:18" ht="28.8" x14ac:dyDescent="0.3">
      <c r="A490">
        <v>2618</v>
      </c>
      <c r="B490" s="3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s="12">
        <f t="shared" si="14"/>
        <v>42279</v>
      </c>
      <c r="L490" t="b">
        <v>1</v>
      </c>
      <c r="M490">
        <v>77</v>
      </c>
      <c r="N490" t="b">
        <v>1</v>
      </c>
      <c r="O490" t="s">
        <v>8299</v>
      </c>
      <c r="P490" t="s">
        <v>8314</v>
      </c>
      <c r="Q490">
        <f t="shared" si="15"/>
        <v>2015</v>
      </c>
      <c r="R490" s="14" t="s">
        <v>8307</v>
      </c>
    </row>
    <row r="491" spans="1:18" ht="43.2" x14ac:dyDescent="0.3">
      <c r="A491">
        <v>2995</v>
      </c>
      <c r="B491" s="3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s="12">
        <f t="shared" si="14"/>
        <v>42724</v>
      </c>
      <c r="L491" t="b">
        <v>0</v>
      </c>
      <c r="M491">
        <v>249</v>
      </c>
      <c r="N491" t="b">
        <v>1</v>
      </c>
      <c r="O491" t="s">
        <v>8301</v>
      </c>
      <c r="P491" t="s">
        <v>8323</v>
      </c>
      <c r="Q491">
        <f t="shared" si="15"/>
        <v>2016</v>
      </c>
      <c r="R491" s="14" t="s">
        <v>8322</v>
      </c>
    </row>
    <row r="492" spans="1:18" ht="43.2" x14ac:dyDescent="0.3">
      <c r="A492">
        <v>2182</v>
      </c>
      <c r="B492" s="3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s="12">
        <f t="shared" si="14"/>
        <v>41879</v>
      </c>
      <c r="L492" t="b">
        <v>0</v>
      </c>
      <c r="M492">
        <v>356</v>
      </c>
      <c r="N492" t="b">
        <v>1</v>
      </c>
      <c r="O492" t="s">
        <v>8295</v>
      </c>
      <c r="P492" t="s">
        <v>8316</v>
      </c>
      <c r="Q492">
        <f t="shared" si="15"/>
        <v>2014</v>
      </c>
      <c r="R492" s="14" t="s">
        <v>8315</v>
      </c>
    </row>
    <row r="493" spans="1:18" ht="43.2" x14ac:dyDescent="0.3">
      <c r="A493">
        <v>289</v>
      </c>
      <c r="B493" s="3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s="12">
        <f t="shared" si="14"/>
        <v>41550</v>
      </c>
      <c r="L493" t="b">
        <v>1</v>
      </c>
      <c r="M493">
        <v>232</v>
      </c>
      <c r="N493" t="b">
        <v>1</v>
      </c>
      <c r="O493" t="s">
        <v>8267</v>
      </c>
      <c r="P493" t="s">
        <v>8321</v>
      </c>
      <c r="Q493">
        <f t="shared" si="15"/>
        <v>2013</v>
      </c>
      <c r="R493" s="14" t="s">
        <v>8320</v>
      </c>
    </row>
    <row r="494" spans="1:18" ht="43.2" x14ac:dyDescent="0.3">
      <c r="A494">
        <v>3274</v>
      </c>
      <c r="B494" s="3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s="12">
        <f t="shared" si="14"/>
        <v>42400</v>
      </c>
      <c r="L494" t="b">
        <v>1</v>
      </c>
      <c r="M494">
        <v>286</v>
      </c>
      <c r="N494" t="b">
        <v>1</v>
      </c>
      <c r="O494" t="s">
        <v>8269</v>
      </c>
      <c r="P494" t="s">
        <v>8325</v>
      </c>
      <c r="Q494">
        <f t="shared" si="15"/>
        <v>2016</v>
      </c>
      <c r="R494" s="14" t="s">
        <v>8322</v>
      </c>
    </row>
    <row r="495" spans="1:18" ht="43.2" x14ac:dyDescent="0.3">
      <c r="A495">
        <v>534</v>
      </c>
      <c r="B495" s="3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s="12">
        <f t="shared" si="14"/>
        <v>42270</v>
      </c>
      <c r="L495" t="b">
        <v>0</v>
      </c>
      <c r="M495">
        <v>48</v>
      </c>
      <c r="N495" t="b">
        <v>1</v>
      </c>
      <c r="O495" t="s">
        <v>8269</v>
      </c>
      <c r="P495" t="s">
        <v>8325</v>
      </c>
      <c r="Q495">
        <f t="shared" si="15"/>
        <v>2015</v>
      </c>
      <c r="R495" s="14" t="s">
        <v>8322</v>
      </c>
    </row>
    <row r="496" spans="1:18" ht="43.2" x14ac:dyDescent="0.3">
      <c r="A496">
        <v>3013</v>
      </c>
      <c r="B496" s="3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s="12">
        <f t="shared" si="14"/>
        <v>42146</v>
      </c>
      <c r="L496" t="b">
        <v>0</v>
      </c>
      <c r="M496">
        <v>107</v>
      </c>
      <c r="N496" t="b">
        <v>1</v>
      </c>
      <c r="O496" t="s">
        <v>8301</v>
      </c>
      <c r="P496" t="s">
        <v>8323</v>
      </c>
      <c r="Q496">
        <f t="shared" si="15"/>
        <v>2015</v>
      </c>
      <c r="R496" s="14" t="s">
        <v>8322</v>
      </c>
    </row>
    <row r="497" spans="1:18" ht="43.2" x14ac:dyDescent="0.3">
      <c r="A497">
        <v>3304</v>
      </c>
      <c r="B497" s="3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s="12">
        <f t="shared" si="14"/>
        <v>42696</v>
      </c>
      <c r="L497" t="b">
        <v>0</v>
      </c>
      <c r="M497">
        <v>175</v>
      </c>
      <c r="N497" t="b">
        <v>1</v>
      </c>
      <c r="O497" t="s">
        <v>8269</v>
      </c>
      <c r="P497" t="s">
        <v>8325</v>
      </c>
      <c r="Q497">
        <f t="shared" si="15"/>
        <v>2016</v>
      </c>
      <c r="R497" s="14" t="s">
        <v>8322</v>
      </c>
    </row>
    <row r="498" spans="1:18" ht="57.6" x14ac:dyDescent="0.3">
      <c r="A498">
        <v>1959</v>
      </c>
      <c r="B498" s="3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s="12">
        <f t="shared" si="14"/>
        <v>41871</v>
      </c>
      <c r="L498" t="b">
        <v>1</v>
      </c>
      <c r="M498">
        <v>424</v>
      </c>
      <c r="N498" t="b">
        <v>1</v>
      </c>
      <c r="O498" t="s">
        <v>8293</v>
      </c>
      <c r="P498" t="s">
        <v>8308</v>
      </c>
      <c r="Q498">
        <f t="shared" si="15"/>
        <v>2014</v>
      </c>
      <c r="R498" s="14" t="s">
        <v>8307</v>
      </c>
    </row>
    <row r="499" spans="1:18" ht="57.6" x14ac:dyDescent="0.3">
      <c r="A499">
        <v>1511</v>
      </c>
      <c r="B499" s="3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s="12">
        <f t="shared" si="14"/>
        <v>42296</v>
      </c>
      <c r="L499" t="b">
        <v>1</v>
      </c>
      <c r="M499">
        <v>206</v>
      </c>
      <c r="N499" t="b">
        <v>1</v>
      </c>
      <c r="O499" t="s">
        <v>8283</v>
      </c>
      <c r="P499" t="s">
        <v>8313</v>
      </c>
      <c r="Q499">
        <f t="shared" si="15"/>
        <v>2015</v>
      </c>
      <c r="R499" s="14" t="s">
        <v>8312</v>
      </c>
    </row>
    <row r="500" spans="1:18" ht="43.2" x14ac:dyDescent="0.3">
      <c r="A500">
        <v>795</v>
      </c>
      <c r="B500" s="3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s="12">
        <f t="shared" si="14"/>
        <v>40963</v>
      </c>
      <c r="L500" t="b">
        <v>0</v>
      </c>
      <c r="M500">
        <v>184</v>
      </c>
      <c r="N500" t="b">
        <v>1</v>
      </c>
      <c r="O500" t="s">
        <v>8274</v>
      </c>
      <c r="P500" t="s">
        <v>8330</v>
      </c>
      <c r="Q500">
        <f t="shared" si="15"/>
        <v>2012</v>
      </c>
      <c r="R500" s="14" t="s">
        <v>8326</v>
      </c>
    </row>
    <row r="501" spans="1:18" ht="57.6" x14ac:dyDescent="0.3">
      <c r="A501">
        <v>2316</v>
      </c>
      <c r="B501" s="3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s="12">
        <f t="shared" si="14"/>
        <v>40079</v>
      </c>
      <c r="L501" t="b">
        <v>1</v>
      </c>
      <c r="M501">
        <v>200</v>
      </c>
      <c r="N501" t="b">
        <v>1</v>
      </c>
      <c r="O501" t="s">
        <v>8277</v>
      </c>
      <c r="P501" t="s">
        <v>8327</v>
      </c>
      <c r="Q501">
        <f t="shared" si="15"/>
        <v>2009</v>
      </c>
      <c r="R501" s="14" t="s">
        <v>8326</v>
      </c>
    </row>
    <row r="502" spans="1:18" ht="28.8" x14ac:dyDescent="0.3">
      <c r="A502">
        <v>3779</v>
      </c>
      <c r="B502" s="3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s="12">
        <f t="shared" si="14"/>
        <v>42425</v>
      </c>
      <c r="L502" t="b">
        <v>0</v>
      </c>
      <c r="M502">
        <v>115</v>
      </c>
      <c r="N502" t="b">
        <v>1</v>
      </c>
      <c r="O502" t="s">
        <v>8303</v>
      </c>
      <c r="P502" t="s">
        <v>8334</v>
      </c>
      <c r="Q502">
        <f t="shared" si="15"/>
        <v>2016</v>
      </c>
      <c r="R502" s="14" t="s">
        <v>8322</v>
      </c>
    </row>
    <row r="503" spans="1:18" ht="43.2" x14ac:dyDescent="0.3">
      <c r="A503">
        <v>365</v>
      </c>
      <c r="B503" s="3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s="12">
        <f t="shared" si="14"/>
        <v>41668</v>
      </c>
      <c r="L503" t="b">
        <v>0</v>
      </c>
      <c r="M503">
        <v>65</v>
      </c>
      <c r="N503" t="b">
        <v>1</v>
      </c>
      <c r="O503" t="s">
        <v>8267</v>
      </c>
      <c r="P503" t="s">
        <v>8321</v>
      </c>
      <c r="Q503">
        <f t="shared" si="15"/>
        <v>2014</v>
      </c>
      <c r="R503" s="14" t="s">
        <v>8320</v>
      </c>
    </row>
    <row r="504" spans="1:18" ht="43.2" x14ac:dyDescent="0.3">
      <c r="A504">
        <v>1631</v>
      </c>
      <c r="B504" s="3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s="12">
        <f t="shared" si="14"/>
        <v>41164</v>
      </c>
      <c r="L504" t="b">
        <v>0</v>
      </c>
      <c r="M504">
        <v>133</v>
      </c>
      <c r="N504" t="b">
        <v>1</v>
      </c>
      <c r="O504" t="s">
        <v>8274</v>
      </c>
      <c r="P504" t="s">
        <v>8330</v>
      </c>
      <c r="Q504">
        <f t="shared" si="15"/>
        <v>2012</v>
      </c>
      <c r="R504" s="14" t="s">
        <v>8326</v>
      </c>
    </row>
    <row r="505" spans="1:18" ht="43.2" x14ac:dyDescent="0.3">
      <c r="A505">
        <v>1220</v>
      </c>
      <c r="B505" s="3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s="12">
        <f t="shared" si="14"/>
        <v>42211</v>
      </c>
      <c r="L505" t="b">
        <v>0</v>
      </c>
      <c r="M505">
        <v>140</v>
      </c>
      <c r="N505" t="b">
        <v>1</v>
      </c>
      <c r="O505" t="s">
        <v>8283</v>
      </c>
      <c r="P505" t="s">
        <v>8313</v>
      </c>
      <c r="Q505">
        <f t="shared" si="15"/>
        <v>2015</v>
      </c>
      <c r="R505" s="14" t="s">
        <v>8312</v>
      </c>
    </row>
    <row r="506" spans="1:18" ht="43.2" x14ac:dyDescent="0.3">
      <c r="A506">
        <v>3411</v>
      </c>
      <c r="B506" s="3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s="12">
        <f t="shared" si="14"/>
        <v>42265</v>
      </c>
      <c r="L506" t="b">
        <v>0</v>
      </c>
      <c r="M506">
        <v>78</v>
      </c>
      <c r="N506" t="b">
        <v>1</v>
      </c>
      <c r="O506" t="s">
        <v>8269</v>
      </c>
      <c r="P506" t="s">
        <v>8325</v>
      </c>
      <c r="Q506">
        <f t="shared" si="15"/>
        <v>2015</v>
      </c>
      <c r="R506" s="14" t="s">
        <v>8322</v>
      </c>
    </row>
    <row r="507" spans="1:18" ht="43.2" x14ac:dyDescent="0.3">
      <c r="A507">
        <v>1208</v>
      </c>
      <c r="B507" s="3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s="12">
        <f t="shared" si="14"/>
        <v>42423</v>
      </c>
      <c r="L507" t="b">
        <v>0</v>
      </c>
      <c r="M507">
        <v>75</v>
      </c>
      <c r="N507" t="b">
        <v>1</v>
      </c>
      <c r="O507" t="s">
        <v>8283</v>
      </c>
      <c r="P507" t="s">
        <v>8313</v>
      </c>
      <c r="Q507">
        <f t="shared" si="15"/>
        <v>2016</v>
      </c>
      <c r="R507" s="14" t="s">
        <v>8312</v>
      </c>
    </row>
    <row r="508" spans="1:18" ht="43.2" x14ac:dyDescent="0.3">
      <c r="A508">
        <v>1218</v>
      </c>
      <c r="B508" s="3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s="12">
        <f t="shared" si="14"/>
        <v>42278</v>
      </c>
      <c r="L508" t="b">
        <v>0</v>
      </c>
      <c r="M508">
        <v>89</v>
      </c>
      <c r="N508" t="b">
        <v>1</v>
      </c>
      <c r="O508" t="s">
        <v>8283</v>
      </c>
      <c r="P508" t="s">
        <v>8313</v>
      </c>
      <c r="Q508">
        <f t="shared" si="15"/>
        <v>2015</v>
      </c>
      <c r="R508" s="14" t="s">
        <v>8312</v>
      </c>
    </row>
    <row r="509" spans="1:18" ht="43.2" x14ac:dyDescent="0.3">
      <c r="A509">
        <v>3235</v>
      </c>
      <c r="B509" s="3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s="12">
        <f t="shared" si="14"/>
        <v>42522</v>
      </c>
      <c r="L509" t="b">
        <v>1</v>
      </c>
      <c r="M509">
        <v>181</v>
      </c>
      <c r="N509" t="b">
        <v>1</v>
      </c>
      <c r="O509" t="s">
        <v>8269</v>
      </c>
      <c r="P509" t="s">
        <v>8325</v>
      </c>
      <c r="Q509">
        <f t="shared" si="15"/>
        <v>2016</v>
      </c>
      <c r="R509" s="14" t="s">
        <v>8322</v>
      </c>
    </row>
    <row r="510" spans="1:18" ht="43.2" x14ac:dyDescent="0.3">
      <c r="A510">
        <v>3272</v>
      </c>
      <c r="B510" s="3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s="12">
        <f t="shared" si="14"/>
        <v>42284</v>
      </c>
      <c r="L510" t="b">
        <v>1</v>
      </c>
      <c r="M510">
        <v>145</v>
      </c>
      <c r="N510" t="b">
        <v>1</v>
      </c>
      <c r="O510" t="s">
        <v>8269</v>
      </c>
      <c r="P510" t="s">
        <v>8325</v>
      </c>
      <c r="Q510">
        <f t="shared" si="15"/>
        <v>2015</v>
      </c>
      <c r="R510" s="14" t="s">
        <v>8322</v>
      </c>
    </row>
    <row r="511" spans="1:18" ht="43.2" x14ac:dyDescent="0.3">
      <c r="A511">
        <v>301</v>
      </c>
      <c r="B511" s="3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s="12">
        <f t="shared" si="14"/>
        <v>41312</v>
      </c>
      <c r="L511" t="b">
        <v>1</v>
      </c>
      <c r="M511">
        <v>251</v>
      </c>
      <c r="N511" t="b">
        <v>1</v>
      </c>
      <c r="O511" t="s">
        <v>8267</v>
      </c>
      <c r="P511" t="s">
        <v>8321</v>
      </c>
      <c r="Q511">
        <f t="shared" si="15"/>
        <v>2013</v>
      </c>
      <c r="R511" s="14" t="s">
        <v>8320</v>
      </c>
    </row>
    <row r="512" spans="1:18" ht="43.2" x14ac:dyDescent="0.3">
      <c r="A512">
        <v>698</v>
      </c>
      <c r="B512" s="3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s="12">
        <f t="shared" si="14"/>
        <v>41866</v>
      </c>
      <c r="L512" t="b">
        <v>0</v>
      </c>
      <c r="M512">
        <v>29</v>
      </c>
      <c r="N512" t="b">
        <v>0</v>
      </c>
      <c r="O512" t="s">
        <v>8271</v>
      </c>
      <c r="P512" t="s">
        <v>8309</v>
      </c>
      <c r="Q512">
        <f t="shared" si="15"/>
        <v>2014</v>
      </c>
      <c r="R512" s="14" t="s">
        <v>8307</v>
      </c>
    </row>
    <row r="513" spans="1:18" ht="57.6" x14ac:dyDescent="0.3">
      <c r="A513">
        <v>1293</v>
      </c>
      <c r="B513" s="3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s="12">
        <f t="shared" si="14"/>
        <v>42292</v>
      </c>
      <c r="L513" t="b">
        <v>0</v>
      </c>
      <c r="M513">
        <v>120</v>
      </c>
      <c r="N513" t="b">
        <v>1</v>
      </c>
      <c r="O513" t="s">
        <v>8269</v>
      </c>
      <c r="P513" t="s">
        <v>8325</v>
      </c>
      <c r="Q513">
        <f t="shared" si="15"/>
        <v>2015</v>
      </c>
      <c r="R513" s="14" t="s">
        <v>8322</v>
      </c>
    </row>
    <row r="514" spans="1:18" ht="28.8" x14ac:dyDescent="0.3">
      <c r="A514">
        <v>3338</v>
      </c>
      <c r="B514" s="3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s="12">
        <f t="shared" si="14"/>
        <v>42769</v>
      </c>
      <c r="L514" t="b">
        <v>0</v>
      </c>
      <c r="M514">
        <v>112</v>
      </c>
      <c r="N514" t="b">
        <v>1</v>
      </c>
      <c r="O514" t="s">
        <v>8269</v>
      </c>
      <c r="P514" t="s">
        <v>8325</v>
      </c>
      <c r="Q514">
        <f t="shared" si="15"/>
        <v>2017</v>
      </c>
      <c r="R514" s="14" t="s">
        <v>8322</v>
      </c>
    </row>
    <row r="515" spans="1:18" ht="43.2" x14ac:dyDescent="0.3">
      <c r="A515">
        <v>1854</v>
      </c>
      <c r="B515" s="3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s="12">
        <f t="shared" ref="K515:K578" si="16">FLOOR(J515/60/60/24,1) + DATE(1970,1,1)</f>
        <v>41388</v>
      </c>
      <c r="L515" t="b">
        <v>0</v>
      </c>
      <c r="M515">
        <v>174</v>
      </c>
      <c r="N515" t="b">
        <v>1</v>
      </c>
      <c r="O515" t="s">
        <v>8274</v>
      </c>
      <c r="P515" t="s">
        <v>8330</v>
      </c>
      <c r="Q515">
        <f t="shared" ref="Q515:Q578" si="17">YEAR(K515)</f>
        <v>2013</v>
      </c>
      <c r="R515" s="14" t="s">
        <v>8326</v>
      </c>
    </row>
    <row r="516" spans="1:18" ht="43.2" x14ac:dyDescent="0.3">
      <c r="A516">
        <v>3267</v>
      </c>
      <c r="B516" s="3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s="12">
        <f t="shared" si="16"/>
        <v>42172</v>
      </c>
      <c r="L516" t="b">
        <v>1</v>
      </c>
      <c r="M516">
        <v>288</v>
      </c>
      <c r="N516" t="b">
        <v>1</v>
      </c>
      <c r="O516" t="s">
        <v>8269</v>
      </c>
      <c r="P516" t="s">
        <v>8325</v>
      </c>
      <c r="Q516">
        <f t="shared" si="17"/>
        <v>2015</v>
      </c>
      <c r="R516" s="14" t="s">
        <v>8322</v>
      </c>
    </row>
    <row r="517" spans="1:18" ht="43.2" x14ac:dyDescent="0.3">
      <c r="A517">
        <v>57</v>
      </c>
      <c r="B517" s="3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s="12">
        <f t="shared" si="16"/>
        <v>42089</v>
      </c>
      <c r="L517" t="b">
        <v>0</v>
      </c>
      <c r="M517">
        <v>69</v>
      </c>
      <c r="N517" t="b">
        <v>1</v>
      </c>
      <c r="O517" t="s">
        <v>8263</v>
      </c>
      <c r="P517" t="s">
        <v>8331</v>
      </c>
      <c r="Q517">
        <f t="shared" si="17"/>
        <v>2015</v>
      </c>
      <c r="R517" s="14" t="s">
        <v>8320</v>
      </c>
    </row>
    <row r="518" spans="1:18" ht="28.8" x14ac:dyDescent="0.3">
      <c r="A518">
        <v>1792</v>
      </c>
      <c r="B518" s="3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s="12">
        <f t="shared" si="16"/>
        <v>42189</v>
      </c>
      <c r="L518" t="b">
        <v>1</v>
      </c>
      <c r="M518">
        <v>139</v>
      </c>
      <c r="N518" t="b">
        <v>0</v>
      </c>
      <c r="O518" t="s">
        <v>8283</v>
      </c>
      <c r="P518" t="s">
        <v>8313</v>
      </c>
      <c r="Q518">
        <f t="shared" si="17"/>
        <v>2015</v>
      </c>
      <c r="R518" s="14" t="s">
        <v>8312</v>
      </c>
    </row>
    <row r="519" spans="1:18" ht="43.2" x14ac:dyDescent="0.3">
      <c r="A519">
        <v>246</v>
      </c>
      <c r="B519" s="3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s="12">
        <f t="shared" si="16"/>
        <v>40480</v>
      </c>
      <c r="L519" t="b">
        <v>1</v>
      </c>
      <c r="M519">
        <v>223</v>
      </c>
      <c r="N519" t="b">
        <v>1</v>
      </c>
      <c r="O519" t="s">
        <v>8267</v>
      </c>
      <c r="P519" t="s">
        <v>8321</v>
      </c>
      <c r="Q519">
        <f t="shared" si="17"/>
        <v>2010</v>
      </c>
      <c r="R519" s="14" t="s">
        <v>8320</v>
      </c>
    </row>
    <row r="520" spans="1:18" ht="57.6" x14ac:dyDescent="0.3">
      <c r="A520">
        <v>3286</v>
      </c>
      <c r="B520" s="3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s="12">
        <f t="shared" si="16"/>
        <v>42567</v>
      </c>
      <c r="L520" t="b">
        <v>0</v>
      </c>
      <c r="M520">
        <v>122</v>
      </c>
      <c r="N520" t="b">
        <v>1</v>
      </c>
      <c r="O520" t="s">
        <v>8269</v>
      </c>
      <c r="P520" t="s">
        <v>8325</v>
      </c>
      <c r="Q520">
        <f t="shared" si="17"/>
        <v>2016</v>
      </c>
      <c r="R520" s="14" t="s">
        <v>8322</v>
      </c>
    </row>
    <row r="521" spans="1:18" ht="43.2" x14ac:dyDescent="0.3">
      <c r="A521">
        <v>2450</v>
      </c>
      <c r="B521" s="3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s="12">
        <f t="shared" si="16"/>
        <v>41902</v>
      </c>
      <c r="L521" t="b">
        <v>0</v>
      </c>
      <c r="M521">
        <v>102</v>
      </c>
      <c r="N521" t="b">
        <v>1</v>
      </c>
      <c r="O521" t="s">
        <v>8296</v>
      </c>
      <c r="P521" t="s">
        <v>8319</v>
      </c>
      <c r="Q521">
        <f t="shared" si="17"/>
        <v>2014</v>
      </c>
      <c r="R521" s="14" t="s">
        <v>8318</v>
      </c>
    </row>
    <row r="522" spans="1:18" ht="43.2" x14ac:dyDescent="0.3">
      <c r="A522">
        <v>1830</v>
      </c>
      <c r="B522" s="3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s="12">
        <f t="shared" si="16"/>
        <v>41664</v>
      </c>
      <c r="L522" t="b">
        <v>0</v>
      </c>
      <c r="M522">
        <v>226</v>
      </c>
      <c r="N522" t="b">
        <v>1</v>
      </c>
      <c r="O522" t="s">
        <v>8274</v>
      </c>
      <c r="P522" t="s">
        <v>8330</v>
      </c>
      <c r="Q522">
        <f t="shared" si="17"/>
        <v>2014</v>
      </c>
      <c r="R522" s="14" t="s">
        <v>8326</v>
      </c>
    </row>
    <row r="523" spans="1:18" ht="28.8" x14ac:dyDescent="0.3">
      <c r="A523">
        <v>1461</v>
      </c>
      <c r="B523" s="3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s="12">
        <f t="shared" si="16"/>
        <v>41899</v>
      </c>
      <c r="L523" t="b">
        <v>1</v>
      </c>
      <c r="M523">
        <v>340</v>
      </c>
      <c r="N523" t="b">
        <v>1</v>
      </c>
      <c r="O523" t="s">
        <v>8286</v>
      </c>
      <c r="P523" t="s">
        <v>8311</v>
      </c>
      <c r="Q523">
        <f t="shared" si="17"/>
        <v>2014</v>
      </c>
      <c r="R523" s="14" t="s">
        <v>8310</v>
      </c>
    </row>
    <row r="524" spans="1:18" ht="43.2" x14ac:dyDescent="0.3">
      <c r="A524">
        <v>2338</v>
      </c>
      <c r="B524" s="3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s="12">
        <f t="shared" si="16"/>
        <v>41789</v>
      </c>
      <c r="L524" t="b">
        <v>1</v>
      </c>
      <c r="M524">
        <v>123</v>
      </c>
      <c r="N524" t="b">
        <v>1</v>
      </c>
      <c r="O524" t="s">
        <v>8296</v>
      </c>
      <c r="P524" t="s">
        <v>8319</v>
      </c>
      <c r="Q524">
        <f t="shared" si="17"/>
        <v>2014</v>
      </c>
      <c r="R524" s="14" t="s">
        <v>8318</v>
      </c>
    </row>
    <row r="525" spans="1:18" ht="28.8" x14ac:dyDescent="0.3">
      <c r="A525">
        <v>3220</v>
      </c>
      <c r="B525" s="3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s="12">
        <f t="shared" si="16"/>
        <v>42772</v>
      </c>
      <c r="L525" t="b">
        <v>1</v>
      </c>
      <c r="M525">
        <v>59</v>
      </c>
      <c r="N525" t="b">
        <v>1</v>
      </c>
      <c r="O525" t="s">
        <v>8269</v>
      </c>
      <c r="P525" t="s">
        <v>8325</v>
      </c>
      <c r="Q525">
        <f t="shared" si="17"/>
        <v>2017</v>
      </c>
      <c r="R525" s="14" t="s">
        <v>8322</v>
      </c>
    </row>
    <row r="526" spans="1:18" ht="43.2" x14ac:dyDescent="0.3">
      <c r="A526">
        <v>538</v>
      </c>
      <c r="B526" s="3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s="12">
        <f t="shared" si="16"/>
        <v>42473</v>
      </c>
      <c r="L526" t="b">
        <v>0</v>
      </c>
      <c r="M526">
        <v>60</v>
      </c>
      <c r="N526" t="b">
        <v>1</v>
      </c>
      <c r="O526" t="s">
        <v>8269</v>
      </c>
      <c r="P526" t="s">
        <v>8325</v>
      </c>
      <c r="Q526">
        <f t="shared" si="17"/>
        <v>2016</v>
      </c>
      <c r="R526" s="14" t="s">
        <v>8322</v>
      </c>
    </row>
    <row r="527" spans="1:18" ht="43.2" x14ac:dyDescent="0.3">
      <c r="A527">
        <v>832</v>
      </c>
      <c r="B527" s="3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s="12">
        <f t="shared" si="16"/>
        <v>40869</v>
      </c>
      <c r="L527" t="b">
        <v>0</v>
      </c>
      <c r="M527">
        <v>154</v>
      </c>
      <c r="N527" t="b">
        <v>1</v>
      </c>
      <c r="O527" t="s">
        <v>8274</v>
      </c>
      <c r="P527" t="s">
        <v>8330</v>
      </c>
      <c r="Q527">
        <f t="shared" si="17"/>
        <v>2011</v>
      </c>
      <c r="R527" s="14" t="s">
        <v>8326</v>
      </c>
    </row>
    <row r="528" spans="1:18" ht="57.6" x14ac:dyDescent="0.3">
      <c r="A528">
        <v>3046</v>
      </c>
      <c r="B528" s="3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s="12">
        <f t="shared" si="16"/>
        <v>41862</v>
      </c>
      <c r="L528" t="b">
        <v>0</v>
      </c>
      <c r="M528">
        <v>58</v>
      </c>
      <c r="N528" t="b">
        <v>1</v>
      </c>
      <c r="O528" t="s">
        <v>8301</v>
      </c>
      <c r="P528" t="s">
        <v>8323</v>
      </c>
      <c r="Q528">
        <f t="shared" si="17"/>
        <v>2014</v>
      </c>
      <c r="R528" s="14" t="s">
        <v>8322</v>
      </c>
    </row>
    <row r="529" spans="1:18" ht="43.2" x14ac:dyDescent="0.3">
      <c r="A529">
        <v>2236</v>
      </c>
      <c r="B529" s="3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s="12">
        <f t="shared" si="16"/>
        <v>42371</v>
      </c>
      <c r="L529" t="b">
        <v>0</v>
      </c>
      <c r="M529">
        <v>680</v>
      </c>
      <c r="N529" t="b">
        <v>1</v>
      </c>
      <c r="O529" t="s">
        <v>8295</v>
      </c>
      <c r="P529" t="s">
        <v>8316</v>
      </c>
      <c r="Q529">
        <f t="shared" si="17"/>
        <v>2016</v>
      </c>
      <c r="R529" s="14" t="s">
        <v>8315</v>
      </c>
    </row>
    <row r="530" spans="1:18" ht="43.2" x14ac:dyDescent="0.3">
      <c r="A530">
        <v>242</v>
      </c>
      <c r="B530" s="3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s="12">
        <f t="shared" si="16"/>
        <v>40862</v>
      </c>
      <c r="L530" t="b">
        <v>1</v>
      </c>
      <c r="M530">
        <v>202</v>
      </c>
      <c r="N530" t="b">
        <v>1</v>
      </c>
      <c r="O530" t="s">
        <v>8267</v>
      </c>
      <c r="P530" t="s">
        <v>8321</v>
      </c>
      <c r="Q530">
        <f t="shared" si="17"/>
        <v>2011</v>
      </c>
      <c r="R530" s="14" t="s">
        <v>8320</v>
      </c>
    </row>
    <row r="531" spans="1:18" ht="28.8" x14ac:dyDescent="0.3">
      <c r="A531">
        <v>1</v>
      </c>
      <c r="B531" s="3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s="12">
        <f t="shared" si="16"/>
        <v>42766</v>
      </c>
      <c r="L531" t="b">
        <v>0</v>
      </c>
      <c r="M531">
        <v>79</v>
      </c>
      <c r="N531" t="b">
        <v>1</v>
      </c>
      <c r="O531" t="s">
        <v>8263</v>
      </c>
      <c r="P531" t="s">
        <v>8331</v>
      </c>
      <c r="Q531">
        <f t="shared" si="17"/>
        <v>2017</v>
      </c>
      <c r="R531" s="14" t="s">
        <v>8320</v>
      </c>
    </row>
    <row r="532" spans="1:18" ht="43.2" x14ac:dyDescent="0.3">
      <c r="A532">
        <v>688</v>
      </c>
      <c r="B532" s="3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s="12">
        <f t="shared" si="16"/>
        <v>42262</v>
      </c>
      <c r="L532" t="b">
        <v>0</v>
      </c>
      <c r="M532">
        <v>36</v>
      </c>
      <c r="N532" t="b">
        <v>0</v>
      </c>
      <c r="O532" t="s">
        <v>8271</v>
      </c>
      <c r="P532" t="s">
        <v>8309</v>
      </c>
      <c r="Q532">
        <f t="shared" si="17"/>
        <v>2015</v>
      </c>
      <c r="R532" s="14" t="s">
        <v>8307</v>
      </c>
    </row>
    <row r="533" spans="1:18" ht="43.2" x14ac:dyDescent="0.3">
      <c r="A533">
        <v>1607</v>
      </c>
      <c r="B533" s="3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s="12">
        <f t="shared" si="16"/>
        <v>41053</v>
      </c>
      <c r="L533" t="b">
        <v>0</v>
      </c>
      <c r="M533">
        <v>205</v>
      </c>
      <c r="N533" t="b">
        <v>1</v>
      </c>
      <c r="O533" t="s">
        <v>8274</v>
      </c>
      <c r="P533" t="s">
        <v>8330</v>
      </c>
      <c r="Q533">
        <f t="shared" si="17"/>
        <v>2012</v>
      </c>
      <c r="R533" s="14" t="s">
        <v>8326</v>
      </c>
    </row>
    <row r="534" spans="1:18" ht="43.2" x14ac:dyDescent="0.3">
      <c r="A534">
        <v>3163</v>
      </c>
      <c r="B534" s="3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s="12">
        <f t="shared" si="16"/>
        <v>41775</v>
      </c>
      <c r="L534" t="b">
        <v>1</v>
      </c>
      <c r="M534">
        <v>72</v>
      </c>
      <c r="N534" t="b">
        <v>1</v>
      </c>
      <c r="O534" t="s">
        <v>8269</v>
      </c>
      <c r="P534" t="s">
        <v>8325</v>
      </c>
      <c r="Q534">
        <f t="shared" si="17"/>
        <v>2014</v>
      </c>
      <c r="R534" s="14" t="s">
        <v>8322</v>
      </c>
    </row>
    <row r="535" spans="1:18" ht="43.2" x14ac:dyDescent="0.3">
      <c r="A535">
        <v>790</v>
      </c>
      <c r="B535" s="3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s="12">
        <f t="shared" si="16"/>
        <v>41276</v>
      </c>
      <c r="L535" t="b">
        <v>0</v>
      </c>
      <c r="M535">
        <v>156</v>
      </c>
      <c r="N535" t="b">
        <v>1</v>
      </c>
      <c r="O535" t="s">
        <v>8274</v>
      </c>
      <c r="P535" t="s">
        <v>8330</v>
      </c>
      <c r="Q535">
        <f t="shared" si="17"/>
        <v>2013</v>
      </c>
      <c r="R535" s="14" t="s">
        <v>8326</v>
      </c>
    </row>
    <row r="536" spans="1:18" ht="43.2" x14ac:dyDescent="0.3">
      <c r="A536">
        <v>1334</v>
      </c>
      <c r="B536" s="3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s="12">
        <f t="shared" si="16"/>
        <v>42410</v>
      </c>
      <c r="L536" t="b">
        <v>0</v>
      </c>
      <c r="M536">
        <v>276</v>
      </c>
      <c r="N536" t="b">
        <v>0</v>
      </c>
      <c r="O536" t="s">
        <v>8271</v>
      </c>
      <c r="P536" t="s">
        <v>8309</v>
      </c>
      <c r="Q536">
        <f t="shared" si="17"/>
        <v>2016</v>
      </c>
      <c r="R536" s="14" t="s">
        <v>8307</v>
      </c>
    </row>
    <row r="537" spans="1:18" ht="43.2" x14ac:dyDescent="0.3">
      <c r="A537">
        <v>2137</v>
      </c>
      <c r="B537" s="3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s="12">
        <f t="shared" si="16"/>
        <v>41948</v>
      </c>
      <c r="L537" t="b">
        <v>0</v>
      </c>
      <c r="M537">
        <v>534</v>
      </c>
      <c r="N537" t="b">
        <v>0</v>
      </c>
      <c r="O537" t="s">
        <v>8280</v>
      </c>
      <c r="P537" t="s">
        <v>8333</v>
      </c>
      <c r="Q537">
        <f t="shared" si="17"/>
        <v>2014</v>
      </c>
      <c r="R537" s="14" t="s">
        <v>8315</v>
      </c>
    </row>
    <row r="538" spans="1:18" ht="43.2" x14ac:dyDescent="0.3">
      <c r="A538">
        <v>2732</v>
      </c>
      <c r="B538" s="3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s="12">
        <f t="shared" si="16"/>
        <v>41389</v>
      </c>
      <c r="L538" t="b">
        <v>0</v>
      </c>
      <c r="M538">
        <v>146</v>
      </c>
      <c r="N538" t="b">
        <v>1</v>
      </c>
      <c r="O538" t="s">
        <v>8293</v>
      </c>
      <c r="P538" t="s">
        <v>8308</v>
      </c>
      <c r="Q538">
        <f t="shared" si="17"/>
        <v>2013</v>
      </c>
      <c r="R538" s="14" t="s">
        <v>8307</v>
      </c>
    </row>
    <row r="539" spans="1:18" ht="43.2" x14ac:dyDescent="0.3">
      <c r="A539">
        <v>318</v>
      </c>
      <c r="B539" s="3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s="12">
        <f t="shared" si="16"/>
        <v>41330</v>
      </c>
      <c r="L539" t="b">
        <v>1</v>
      </c>
      <c r="M539">
        <v>284</v>
      </c>
      <c r="N539" t="b">
        <v>1</v>
      </c>
      <c r="O539" t="s">
        <v>8267</v>
      </c>
      <c r="P539" t="s">
        <v>8321</v>
      </c>
      <c r="Q539">
        <f t="shared" si="17"/>
        <v>2013</v>
      </c>
      <c r="R539" s="14" t="s">
        <v>8320</v>
      </c>
    </row>
    <row r="540" spans="1:18" ht="43.2" x14ac:dyDescent="0.3">
      <c r="A540">
        <v>51</v>
      </c>
      <c r="B540" s="3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s="12">
        <f t="shared" si="16"/>
        <v>42196</v>
      </c>
      <c r="L540" t="b">
        <v>0</v>
      </c>
      <c r="M540">
        <v>119</v>
      </c>
      <c r="N540" t="b">
        <v>1</v>
      </c>
      <c r="O540" t="s">
        <v>8263</v>
      </c>
      <c r="P540" t="s">
        <v>8331</v>
      </c>
      <c r="Q540">
        <f t="shared" si="17"/>
        <v>2015</v>
      </c>
      <c r="R540" s="14" t="s">
        <v>8320</v>
      </c>
    </row>
    <row r="541" spans="1:18" ht="43.2" x14ac:dyDescent="0.3">
      <c r="A541">
        <v>2021</v>
      </c>
      <c r="B541" s="3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s="12">
        <f t="shared" si="16"/>
        <v>41861</v>
      </c>
      <c r="L541" t="b">
        <v>1</v>
      </c>
      <c r="M541">
        <v>95</v>
      </c>
      <c r="N541" t="b">
        <v>1</v>
      </c>
      <c r="O541" t="s">
        <v>8293</v>
      </c>
      <c r="P541" t="s">
        <v>8308</v>
      </c>
      <c r="Q541">
        <f t="shared" si="17"/>
        <v>2014</v>
      </c>
      <c r="R541" s="14" t="s">
        <v>8307</v>
      </c>
    </row>
    <row r="542" spans="1:18" ht="28.8" x14ac:dyDescent="0.3">
      <c r="A542">
        <v>969</v>
      </c>
      <c r="B542" s="3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s="12">
        <f t="shared" si="16"/>
        <v>42742</v>
      </c>
      <c r="L542" t="b">
        <v>0</v>
      </c>
      <c r="M542">
        <v>11</v>
      </c>
      <c r="N542" t="b">
        <v>0</v>
      </c>
      <c r="O542" t="s">
        <v>8271</v>
      </c>
      <c r="P542" t="s">
        <v>8309</v>
      </c>
      <c r="Q542">
        <f t="shared" si="17"/>
        <v>2017</v>
      </c>
      <c r="R542" s="14" t="s">
        <v>8307</v>
      </c>
    </row>
    <row r="543" spans="1:18" ht="28.8" x14ac:dyDescent="0.3">
      <c r="A543">
        <v>1268</v>
      </c>
      <c r="B543" s="3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s="12">
        <f t="shared" si="16"/>
        <v>41507</v>
      </c>
      <c r="L543" t="b">
        <v>1</v>
      </c>
      <c r="M543">
        <v>182</v>
      </c>
      <c r="N543" t="b">
        <v>1</v>
      </c>
      <c r="O543" t="s">
        <v>8274</v>
      </c>
      <c r="P543" t="s">
        <v>8330</v>
      </c>
      <c r="Q543">
        <f t="shared" si="17"/>
        <v>2013</v>
      </c>
      <c r="R543" s="14" t="s">
        <v>8326</v>
      </c>
    </row>
    <row r="544" spans="1:18" ht="43.2" x14ac:dyDescent="0.3">
      <c r="A544">
        <v>1279</v>
      </c>
      <c r="B544" s="3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s="12">
        <f t="shared" si="16"/>
        <v>41682</v>
      </c>
      <c r="L544" t="b">
        <v>1</v>
      </c>
      <c r="M544">
        <v>189</v>
      </c>
      <c r="N544" t="b">
        <v>1</v>
      </c>
      <c r="O544" t="s">
        <v>8274</v>
      </c>
      <c r="P544" t="s">
        <v>8330</v>
      </c>
      <c r="Q544">
        <f t="shared" si="17"/>
        <v>2014</v>
      </c>
      <c r="R544" s="14" t="s">
        <v>8326</v>
      </c>
    </row>
    <row r="545" spans="1:18" ht="28.8" x14ac:dyDescent="0.3">
      <c r="A545">
        <v>1976</v>
      </c>
      <c r="B545" s="3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s="12">
        <f t="shared" si="16"/>
        <v>41438</v>
      </c>
      <c r="L545" t="b">
        <v>1</v>
      </c>
      <c r="M545">
        <v>473</v>
      </c>
      <c r="N545" t="b">
        <v>1</v>
      </c>
      <c r="O545" t="s">
        <v>8293</v>
      </c>
      <c r="P545" t="s">
        <v>8308</v>
      </c>
      <c r="Q545">
        <f t="shared" si="17"/>
        <v>2013</v>
      </c>
      <c r="R545" s="14" t="s">
        <v>8307</v>
      </c>
    </row>
    <row r="546" spans="1:18" ht="43.2" x14ac:dyDescent="0.3">
      <c r="A546">
        <v>1770</v>
      </c>
      <c r="B546" s="3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s="12">
        <f t="shared" si="16"/>
        <v>41891</v>
      </c>
      <c r="L546" t="b">
        <v>1</v>
      </c>
      <c r="M546">
        <v>92</v>
      </c>
      <c r="N546" t="b">
        <v>0</v>
      </c>
      <c r="O546" t="s">
        <v>8283</v>
      </c>
      <c r="P546" t="s">
        <v>8313</v>
      </c>
      <c r="Q546">
        <f t="shared" si="17"/>
        <v>2014</v>
      </c>
      <c r="R546" s="14" t="s">
        <v>8312</v>
      </c>
    </row>
    <row r="547" spans="1:18" ht="43.2" x14ac:dyDescent="0.3">
      <c r="A547">
        <v>377</v>
      </c>
      <c r="B547" s="3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s="12">
        <f t="shared" si="16"/>
        <v>42292</v>
      </c>
      <c r="L547" t="b">
        <v>0</v>
      </c>
      <c r="M547">
        <v>133</v>
      </c>
      <c r="N547" t="b">
        <v>1</v>
      </c>
      <c r="O547" t="s">
        <v>8267</v>
      </c>
      <c r="P547" t="s">
        <v>8321</v>
      </c>
      <c r="Q547">
        <f t="shared" si="17"/>
        <v>2015</v>
      </c>
      <c r="R547" s="14" t="s">
        <v>8320</v>
      </c>
    </row>
    <row r="548" spans="1:18" ht="43.2" x14ac:dyDescent="0.3">
      <c r="A548">
        <v>2229</v>
      </c>
      <c r="B548" s="3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s="12">
        <f t="shared" si="16"/>
        <v>41484</v>
      </c>
      <c r="L548" t="b">
        <v>0</v>
      </c>
      <c r="M548">
        <v>539</v>
      </c>
      <c r="N548" t="b">
        <v>1</v>
      </c>
      <c r="O548" t="s">
        <v>8295</v>
      </c>
      <c r="P548" t="s">
        <v>8316</v>
      </c>
      <c r="Q548">
        <f t="shared" si="17"/>
        <v>2013</v>
      </c>
      <c r="R548" s="14" t="s">
        <v>8315</v>
      </c>
    </row>
    <row r="549" spans="1:18" ht="43.2" x14ac:dyDescent="0.3">
      <c r="A549">
        <v>545</v>
      </c>
      <c r="B549" s="3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s="12">
        <f t="shared" si="16"/>
        <v>42283</v>
      </c>
      <c r="L549" t="b">
        <v>0</v>
      </c>
      <c r="M549">
        <v>34</v>
      </c>
      <c r="N549" t="b">
        <v>0</v>
      </c>
      <c r="O549" t="s">
        <v>8270</v>
      </c>
      <c r="P549" t="s">
        <v>8341</v>
      </c>
      <c r="Q549">
        <f t="shared" si="17"/>
        <v>2015</v>
      </c>
      <c r="R549" s="14" t="s">
        <v>8307</v>
      </c>
    </row>
    <row r="550" spans="1:18" ht="57.6" x14ac:dyDescent="0.3">
      <c r="A550">
        <v>2521</v>
      </c>
      <c r="B550" s="3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s="12">
        <f t="shared" si="16"/>
        <v>42269</v>
      </c>
      <c r="L550" t="b">
        <v>0</v>
      </c>
      <c r="M550">
        <v>132</v>
      </c>
      <c r="N550" t="b">
        <v>1</v>
      </c>
      <c r="O550" t="s">
        <v>8298</v>
      </c>
      <c r="P550" t="s">
        <v>8340</v>
      </c>
      <c r="Q550">
        <f t="shared" si="17"/>
        <v>2015</v>
      </c>
      <c r="R550" s="14" t="s">
        <v>8326</v>
      </c>
    </row>
    <row r="551" spans="1:18" ht="43.2" x14ac:dyDescent="0.3">
      <c r="A551">
        <v>1352</v>
      </c>
      <c r="B551" s="3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s="12">
        <f t="shared" si="16"/>
        <v>42200</v>
      </c>
      <c r="L551" t="b">
        <v>0</v>
      </c>
      <c r="M551">
        <v>227</v>
      </c>
      <c r="N551" t="b">
        <v>1</v>
      </c>
      <c r="O551" t="s">
        <v>8272</v>
      </c>
      <c r="P551" t="s">
        <v>8332</v>
      </c>
      <c r="Q551">
        <f t="shared" si="17"/>
        <v>2015</v>
      </c>
      <c r="R551" s="14" t="s">
        <v>8310</v>
      </c>
    </row>
    <row r="552" spans="1:18" ht="43.2" x14ac:dyDescent="0.3">
      <c r="A552">
        <v>2272</v>
      </c>
      <c r="B552" s="3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s="12">
        <f t="shared" si="16"/>
        <v>42315</v>
      </c>
      <c r="L552" t="b">
        <v>0</v>
      </c>
      <c r="M552">
        <v>944</v>
      </c>
      <c r="N552" t="b">
        <v>1</v>
      </c>
      <c r="O552" t="s">
        <v>8295</v>
      </c>
      <c r="P552" t="s">
        <v>8316</v>
      </c>
      <c r="Q552">
        <f t="shared" si="17"/>
        <v>2015</v>
      </c>
      <c r="R552" s="14" t="s">
        <v>8315</v>
      </c>
    </row>
    <row r="553" spans="1:18" ht="43.2" x14ac:dyDescent="0.3">
      <c r="A553">
        <v>2240</v>
      </c>
      <c r="B553" s="3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s="12">
        <f t="shared" si="16"/>
        <v>42452</v>
      </c>
      <c r="L553" t="b">
        <v>0</v>
      </c>
      <c r="M553">
        <v>96</v>
      </c>
      <c r="N553" t="b">
        <v>1</v>
      </c>
      <c r="O553" t="s">
        <v>8295</v>
      </c>
      <c r="P553" t="s">
        <v>8316</v>
      </c>
      <c r="Q553">
        <f t="shared" si="17"/>
        <v>2016</v>
      </c>
      <c r="R553" s="14" t="s">
        <v>8315</v>
      </c>
    </row>
    <row r="554" spans="1:18" ht="57.6" x14ac:dyDescent="0.3">
      <c r="A554">
        <v>1195</v>
      </c>
      <c r="B554" s="3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s="12">
        <f t="shared" si="16"/>
        <v>42298</v>
      </c>
      <c r="L554" t="b">
        <v>0</v>
      </c>
      <c r="M554">
        <v>170</v>
      </c>
      <c r="N554" t="b">
        <v>1</v>
      </c>
      <c r="O554" t="s">
        <v>8283</v>
      </c>
      <c r="P554" t="s">
        <v>8313</v>
      </c>
      <c r="Q554">
        <f t="shared" si="17"/>
        <v>2015</v>
      </c>
      <c r="R554" s="14" t="s">
        <v>8312</v>
      </c>
    </row>
    <row r="555" spans="1:18" ht="43.2" x14ac:dyDescent="0.3">
      <c r="A555">
        <v>1855</v>
      </c>
      <c r="B555" s="3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s="12">
        <f t="shared" si="16"/>
        <v>41600</v>
      </c>
      <c r="L555" t="b">
        <v>0</v>
      </c>
      <c r="M555">
        <v>191</v>
      </c>
      <c r="N555" t="b">
        <v>1</v>
      </c>
      <c r="O555" t="s">
        <v>8274</v>
      </c>
      <c r="P555" t="s">
        <v>8330</v>
      </c>
      <c r="Q555">
        <f t="shared" si="17"/>
        <v>2013</v>
      </c>
      <c r="R555" s="14" t="s">
        <v>8326</v>
      </c>
    </row>
    <row r="556" spans="1:18" ht="43.2" x14ac:dyDescent="0.3">
      <c r="A556">
        <v>413</v>
      </c>
      <c r="B556" s="3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s="12">
        <f t="shared" si="16"/>
        <v>41079</v>
      </c>
      <c r="L556" t="b">
        <v>0</v>
      </c>
      <c r="M556">
        <v>171</v>
      </c>
      <c r="N556" t="b">
        <v>1</v>
      </c>
      <c r="O556" t="s">
        <v>8267</v>
      </c>
      <c r="P556" t="s">
        <v>8321</v>
      </c>
      <c r="Q556">
        <f t="shared" si="17"/>
        <v>2012</v>
      </c>
      <c r="R556" s="14" t="s">
        <v>8320</v>
      </c>
    </row>
    <row r="557" spans="1:18" ht="43.2" x14ac:dyDescent="0.3">
      <c r="A557">
        <v>1204</v>
      </c>
      <c r="B557" s="3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s="12">
        <f t="shared" si="16"/>
        <v>42297</v>
      </c>
      <c r="L557" t="b">
        <v>0</v>
      </c>
      <c r="M557">
        <v>57</v>
      </c>
      <c r="N557" t="b">
        <v>1</v>
      </c>
      <c r="O557" t="s">
        <v>8283</v>
      </c>
      <c r="P557" t="s">
        <v>8313</v>
      </c>
      <c r="Q557">
        <f t="shared" si="17"/>
        <v>2015</v>
      </c>
      <c r="R557" s="14" t="s">
        <v>8312</v>
      </c>
    </row>
    <row r="558" spans="1:18" ht="43.2" x14ac:dyDescent="0.3">
      <c r="A558">
        <v>1254</v>
      </c>
      <c r="B558" s="3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s="12">
        <f t="shared" si="16"/>
        <v>40487</v>
      </c>
      <c r="L558" t="b">
        <v>1</v>
      </c>
      <c r="M558">
        <v>141</v>
      </c>
      <c r="N558" t="b">
        <v>1</v>
      </c>
      <c r="O558" t="s">
        <v>8274</v>
      </c>
      <c r="P558" t="s">
        <v>8330</v>
      </c>
      <c r="Q558">
        <f t="shared" si="17"/>
        <v>2010</v>
      </c>
      <c r="R558" s="14" t="s">
        <v>8326</v>
      </c>
    </row>
    <row r="559" spans="1:18" ht="43.2" x14ac:dyDescent="0.3">
      <c r="A559">
        <v>1007</v>
      </c>
      <c r="B559" s="3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s="12">
        <f t="shared" si="16"/>
        <v>42676</v>
      </c>
      <c r="L559" t="b">
        <v>0</v>
      </c>
      <c r="M559">
        <v>76</v>
      </c>
      <c r="N559" t="b">
        <v>0</v>
      </c>
      <c r="O559" t="s">
        <v>8271</v>
      </c>
      <c r="P559" t="s">
        <v>8309</v>
      </c>
      <c r="Q559">
        <f t="shared" si="17"/>
        <v>2016</v>
      </c>
      <c r="R559" s="14" t="s">
        <v>8307</v>
      </c>
    </row>
    <row r="560" spans="1:18" ht="28.8" x14ac:dyDescent="0.3">
      <c r="A560">
        <v>741</v>
      </c>
      <c r="B560" s="3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s="12">
        <f t="shared" si="16"/>
        <v>41401</v>
      </c>
      <c r="L560" t="b">
        <v>0</v>
      </c>
      <c r="M560">
        <v>94</v>
      </c>
      <c r="N560" t="b">
        <v>1</v>
      </c>
      <c r="O560" t="s">
        <v>8272</v>
      </c>
      <c r="P560" t="s">
        <v>8332</v>
      </c>
      <c r="Q560">
        <f t="shared" si="17"/>
        <v>2013</v>
      </c>
      <c r="R560" s="14" t="s">
        <v>8310</v>
      </c>
    </row>
    <row r="561" spans="1:18" ht="28.8" x14ac:dyDescent="0.3">
      <c r="A561">
        <v>2337</v>
      </c>
      <c r="B561" s="3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s="12">
        <f t="shared" si="16"/>
        <v>41786</v>
      </c>
      <c r="L561" t="b">
        <v>1</v>
      </c>
      <c r="M561">
        <v>179</v>
      </c>
      <c r="N561" t="b">
        <v>1</v>
      </c>
      <c r="O561" t="s">
        <v>8296</v>
      </c>
      <c r="P561" t="s">
        <v>8319</v>
      </c>
      <c r="Q561">
        <f t="shared" si="17"/>
        <v>2014</v>
      </c>
      <c r="R561" s="14" t="s">
        <v>8318</v>
      </c>
    </row>
    <row r="562" spans="1:18" ht="28.8" x14ac:dyDescent="0.3">
      <c r="A562">
        <v>2199</v>
      </c>
      <c r="B562" s="3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s="12">
        <f t="shared" si="16"/>
        <v>42262</v>
      </c>
      <c r="L562" t="b">
        <v>1</v>
      </c>
      <c r="M562">
        <v>251</v>
      </c>
      <c r="N562" t="b">
        <v>1</v>
      </c>
      <c r="O562" t="s">
        <v>8295</v>
      </c>
      <c r="P562" t="s">
        <v>8316</v>
      </c>
      <c r="Q562">
        <f t="shared" si="17"/>
        <v>2015</v>
      </c>
      <c r="R562" s="14" t="s">
        <v>8315</v>
      </c>
    </row>
    <row r="563" spans="1:18" ht="57.6" x14ac:dyDescent="0.3">
      <c r="A563">
        <v>1185</v>
      </c>
      <c r="B563" s="3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s="12">
        <f t="shared" si="16"/>
        <v>42130</v>
      </c>
      <c r="L563" t="b">
        <v>0</v>
      </c>
      <c r="M563">
        <v>111</v>
      </c>
      <c r="N563" t="b">
        <v>1</v>
      </c>
      <c r="O563" t="s">
        <v>8283</v>
      </c>
      <c r="P563" t="s">
        <v>8313</v>
      </c>
      <c r="Q563">
        <f t="shared" si="17"/>
        <v>2015</v>
      </c>
      <c r="R563" s="14" t="s">
        <v>8312</v>
      </c>
    </row>
    <row r="564" spans="1:18" ht="43.2" x14ac:dyDescent="0.3">
      <c r="A564">
        <v>3254</v>
      </c>
      <c r="B564" s="3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s="12">
        <f t="shared" si="16"/>
        <v>42059</v>
      </c>
      <c r="L564" t="b">
        <v>1</v>
      </c>
      <c r="M564">
        <v>186</v>
      </c>
      <c r="N564" t="b">
        <v>1</v>
      </c>
      <c r="O564" t="s">
        <v>8269</v>
      </c>
      <c r="P564" t="s">
        <v>8325</v>
      </c>
      <c r="Q564">
        <f t="shared" si="17"/>
        <v>2015</v>
      </c>
      <c r="R564" s="14" t="s">
        <v>8322</v>
      </c>
    </row>
    <row r="565" spans="1:18" ht="43.2" x14ac:dyDescent="0.3">
      <c r="A565">
        <v>3044</v>
      </c>
      <c r="B565" s="3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s="12">
        <f t="shared" si="16"/>
        <v>42387</v>
      </c>
      <c r="L565" t="b">
        <v>0</v>
      </c>
      <c r="M565">
        <v>156</v>
      </c>
      <c r="N565" t="b">
        <v>1</v>
      </c>
      <c r="O565" t="s">
        <v>8301</v>
      </c>
      <c r="P565" t="s">
        <v>8323</v>
      </c>
      <c r="Q565">
        <f t="shared" si="17"/>
        <v>2016</v>
      </c>
      <c r="R565" s="14" t="s">
        <v>8322</v>
      </c>
    </row>
    <row r="566" spans="1:18" ht="43.2" x14ac:dyDescent="0.3">
      <c r="A566">
        <v>1965</v>
      </c>
      <c r="B566" s="3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s="12">
        <f t="shared" si="16"/>
        <v>40898</v>
      </c>
      <c r="L566" t="b">
        <v>1</v>
      </c>
      <c r="M566">
        <v>103</v>
      </c>
      <c r="N566" t="b">
        <v>1</v>
      </c>
      <c r="O566" t="s">
        <v>8293</v>
      </c>
      <c r="P566" t="s">
        <v>8308</v>
      </c>
      <c r="Q566">
        <f t="shared" si="17"/>
        <v>2011</v>
      </c>
      <c r="R566" s="14" t="s">
        <v>8307</v>
      </c>
    </row>
    <row r="567" spans="1:18" ht="43.2" x14ac:dyDescent="0.3">
      <c r="A567">
        <v>1205</v>
      </c>
      <c r="B567" s="3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s="12">
        <f t="shared" si="16"/>
        <v>42138</v>
      </c>
      <c r="L567" t="b">
        <v>0</v>
      </c>
      <c r="M567">
        <v>62</v>
      </c>
      <c r="N567" t="b">
        <v>1</v>
      </c>
      <c r="O567" t="s">
        <v>8283</v>
      </c>
      <c r="P567" t="s">
        <v>8313</v>
      </c>
      <c r="Q567">
        <f t="shared" si="17"/>
        <v>2015</v>
      </c>
      <c r="R567" s="14" t="s">
        <v>8312</v>
      </c>
    </row>
    <row r="568" spans="1:18" ht="43.2" x14ac:dyDescent="0.3">
      <c r="A568">
        <v>368</v>
      </c>
      <c r="B568" s="3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s="12">
        <f t="shared" si="16"/>
        <v>42043</v>
      </c>
      <c r="L568" t="b">
        <v>0</v>
      </c>
      <c r="M568">
        <v>159</v>
      </c>
      <c r="N568" t="b">
        <v>1</v>
      </c>
      <c r="O568" t="s">
        <v>8267</v>
      </c>
      <c r="P568" t="s">
        <v>8321</v>
      </c>
      <c r="Q568">
        <f t="shared" si="17"/>
        <v>2015</v>
      </c>
      <c r="R568" s="14" t="s">
        <v>8320</v>
      </c>
    </row>
    <row r="569" spans="1:18" ht="43.2" x14ac:dyDescent="0.3">
      <c r="A569">
        <v>267</v>
      </c>
      <c r="B569" s="3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s="12">
        <f t="shared" si="16"/>
        <v>41785</v>
      </c>
      <c r="L569" t="b">
        <v>1</v>
      </c>
      <c r="M569">
        <v>165</v>
      </c>
      <c r="N569" t="b">
        <v>1</v>
      </c>
      <c r="O569" t="s">
        <v>8267</v>
      </c>
      <c r="P569" t="s">
        <v>8321</v>
      </c>
      <c r="Q569">
        <f t="shared" si="17"/>
        <v>2014</v>
      </c>
      <c r="R569" s="14" t="s">
        <v>8320</v>
      </c>
    </row>
    <row r="570" spans="1:18" ht="57.6" x14ac:dyDescent="0.3">
      <c r="A570">
        <v>397</v>
      </c>
      <c r="B570" s="3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s="12">
        <f t="shared" si="16"/>
        <v>40379</v>
      </c>
      <c r="L570" t="b">
        <v>0</v>
      </c>
      <c r="M570">
        <v>229</v>
      </c>
      <c r="N570" t="b">
        <v>1</v>
      </c>
      <c r="O570" t="s">
        <v>8267</v>
      </c>
      <c r="P570" t="s">
        <v>8321</v>
      </c>
      <c r="Q570">
        <f t="shared" si="17"/>
        <v>2010</v>
      </c>
      <c r="R570" s="14" t="s">
        <v>8320</v>
      </c>
    </row>
    <row r="571" spans="1:18" ht="43.2" x14ac:dyDescent="0.3">
      <c r="A571">
        <v>1309</v>
      </c>
      <c r="B571" s="3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s="12">
        <f t="shared" si="16"/>
        <v>42257</v>
      </c>
      <c r="L571" t="b">
        <v>0</v>
      </c>
      <c r="M571">
        <v>35</v>
      </c>
      <c r="N571" t="b">
        <v>0</v>
      </c>
      <c r="O571" t="s">
        <v>8271</v>
      </c>
      <c r="P571" t="s">
        <v>8309</v>
      </c>
      <c r="Q571">
        <f t="shared" si="17"/>
        <v>2015</v>
      </c>
      <c r="R571" s="14" t="s">
        <v>8307</v>
      </c>
    </row>
    <row r="572" spans="1:18" ht="43.2" x14ac:dyDescent="0.3">
      <c r="A572">
        <v>80</v>
      </c>
      <c r="B572" s="3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s="12">
        <f t="shared" si="16"/>
        <v>41583</v>
      </c>
      <c r="L572" t="b">
        <v>0</v>
      </c>
      <c r="M572">
        <v>47</v>
      </c>
      <c r="N572" t="b">
        <v>1</v>
      </c>
      <c r="O572" t="s">
        <v>8264</v>
      </c>
      <c r="P572" t="s">
        <v>8342</v>
      </c>
      <c r="Q572">
        <f t="shared" si="17"/>
        <v>2013</v>
      </c>
      <c r="R572" s="14" t="s">
        <v>8320</v>
      </c>
    </row>
    <row r="573" spans="1:18" ht="43.2" x14ac:dyDescent="0.3">
      <c r="A573">
        <v>613</v>
      </c>
      <c r="B573" s="3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s="12">
        <f t="shared" si="16"/>
        <v>42247</v>
      </c>
      <c r="L573" t="b">
        <v>0</v>
      </c>
      <c r="M573">
        <v>121</v>
      </c>
      <c r="N573" t="b">
        <v>0</v>
      </c>
      <c r="O573" t="s">
        <v>8270</v>
      </c>
      <c r="P573" t="s">
        <v>8341</v>
      </c>
      <c r="Q573">
        <f t="shared" si="17"/>
        <v>2015</v>
      </c>
      <c r="R573" s="14" t="s">
        <v>8307</v>
      </c>
    </row>
    <row r="574" spans="1:18" ht="43.2" x14ac:dyDescent="0.3">
      <c r="A574">
        <v>3256</v>
      </c>
      <c r="B574" s="3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s="12">
        <f t="shared" si="16"/>
        <v>42144</v>
      </c>
      <c r="L574" t="b">
        <v>1</v>
      </c>
      <c r="M574">
        <v>176</v>
      </c>
      <c r="N574" t="b">
        <v>1</v>
      </c>
      <c r="O574" t="s">
        <v>8269</v>
      </c>
      <c r="P574" t="s">
        <v>8325</v>
      </c>
      <c r="Q574">
        <f t="shared" si="17"/>
        <v>2015</v>
      </c>
      <c r="R574" s="14" t="s">
        <v>8322</v>
      </c>
    </row>
    <row r="575" spans="1:18" ht="43.2" x14ac:dyDescent="0.3">
      <c r="A575">
        <v>753</v>
      </c>
      <c r="B575" s="3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s="12">
        <f t="shared" si="16"/>
        <v>42019</v>
      </c>
      <c r="L575" t="b">
        <v>0</v>
      </c>
      <c r="M575">
        <v>26</v>
      </c>
      <c r="N575" t="b">
        <v>1</v>
      </c>
      <c r="O575" t="s">
        <v>8272</v>
      </c>
      <c r="P575" t="s">
        <v>8332</v>
      </c>
      <c r="Q575">
        <f t="shared" si="17"/>
        <v>2015</v>
      </c>
      <c r="R575" s="14" t="s">
        <v>8310</v>
      </c>
    </row>
    <row r="576" spans="1:18" ht="43.2" x14ac:dyDescent="0.3">
      <c r="A576">
        <v>2803</v>
      </c>
      <c r="B576" s="3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s="12">
        <f t="shared" si="16"/>
        <v>42158</v>
      </c>
      <c r="L576" t="b">
        <v>0</v>
      </c>
      <c r="M576">
        <v>141</v>
      </c>
      <c r="N576" t="b">
        <v>1</v>
      </c>
      <c r="O576" t="s">
        <v>8269</v>
      </c>
      <c r="P576" t="s">
        <v>8325</v>
      </c>
      <c r="Q576">
        <f t="shared" si="17"/>
        <v>2015</v>
      </c>
      <c r="R576" s="14" t="s">
        <v>8322</v>
      </c>
    </row>
    <row r="577" spans="1:18" ht="57.6" x14ac:dyDescent="0.3">
      <c r="A577">
        <v>677</v>
      </c>
      <c r="B577" s="3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s="12">
        <f t="shared" si="16"/>
        <v>42504</v>
      </c>
      <c r="L577" t="b">
        <v>0</v>
      </c>
      <c r="M577">
        <v>96</v>
      </c>
      <c r="N577" t="b">
        <v>0</v>
      </c>
      <c r="O577" t="s">
        <v>8271</v>
      </c>
      <c r="P577" t="s">
        <v>8309</v>
      </c>
      <c r="Q577">
        <f t="shared" si="17"/>
        <v>2016</v>
      </c>
      <c r="R577" s="14" t="s">
        <v>8307</v>
      </c>
    </row>
    <row r="578" spans="1:18" ht="43.2" x14ac:dyDescent="0.3">
      <c r="A578">
        <v>3005</v>
      </c>
      <c r="B578" s="3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s="12">
        <f t="shared" si="16"/>
        <v>41888</v>
      </c>
      <c r="L578" t="b">
        <v>0</v>
      </c>
      <c r="M578">
        <v>118</v>
      </c>
      <c r="N578" t="b">
        <v>1</v>
      </c>
      <c r="O578" t="s">
        <v>8301</v>
      </c>
      <c r="P578" t="s">
        <v>8323</v>
      </c>
      <c r="Q578">
        <f t="shared" si="17"/>
        <v>2014</v>
      </c>
      <c r="R578" s="14" t="s">
        <v>8322</v>
      </c>
    </row>
    <row r="579" spans="1:18" ht="43.2" x14ac:dyDescent="0.3">
      <c r="A579">
        <v>3242</v>
      </c>
      <c r="B579" s="3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s="12">
        <f t="shared" ref="K579:K642" si="18">FLOOR(J579/60/60/24,1) + DATE(1970,1,1)</f>
        <v>41871</v>
      </c>
      <c r="L579" t="b">
        <v>1</v>
      </c>
      <c r="M579">
        <v>183</v>
      </c>
      <c r="N579" t="b">
        <v>1</v>
      </c>
      <c r="O579" t="s">
        <v>8269</v>
      </c>
      <c r="P579" t="s">
        <v>8325</v>
      </c>
      <c r="Q579">
        <f t="shared" ref="Q579:Q642" si="19">YEAR(K579)</f>
        <v>2014</v>
      </c>
      <c r="R579" s="14" t="s">
        <v>8322</v>
      </c>
    </row>
    <row r="580" spans="1:18" ht="43.2" x14ac:dyDescent="0.3">
      <c r="A580">
        <v>308</v>
      </c>
      <c r="B580" s="3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s="12">
        <f t="shared" si="18"/>
        <v>40567</v>
      </c>
      <c r="L580" t="b">
        <v>1</v>
      </c>
      <c r="M580">
        <v>202</v>
      </c>
      <c r="N580" t="b">
        <v>1</v>
      </c>
      <c r="O580" t="s">
        <v>8267</v>
      </c>
      <c r="P580" t="s">
        <v>8321</v>
      </c>
      <c r="Q580">
        <f t="shared" si="19"/>
        <v>2011</v>
      </c>
      <c r="R580" s="14" t="s">
        <v>8320</v>
      </c>
    </row>
    <row r="581" spans="1:18" ht="43.2" x14ac:dyDescent="0.3">
      <c r="A581">
        <v>2722</v>
      </c>
      <c r="B581" s="3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s="12">
        <f t="shared" si="18"/>
        <v>42704</v>
      </c>
      <c r="L581" t="b">
        <v>0</v>
      </c>
      <c r="M581">
        <v>185</v>
      </c>
      <c r="N581" t="b">
        <v>1</v>
      </c>
      <c r="O581" t="s">
        <v>8293</v>
      </c>
      <c r="P581" t="s">
        <v>8308</v>
      </c>
      <c r="Q581">
        <f t="shared" si="19"/>
        <v>2016</v>
      </c>
      <c r="R581" s="14" t="s">
        <v>8307</v>
      </c>
    </row>
    <row r="582" spans="1:18" ht="28.8" x14ac:dyDescent="0.3">
      <c r="A582">
        <v>3262</v>
      </c>
      <c r="B582" s="3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s="12">
        <f t="shared" si="18"/>
        <v>41964</v>
      </c>
      <c r="L582" t="b">
        <v>1</v>
      </c>
      <c r="M582">
        <v>134</v>
      </c>
      <c r="N582" t="b">
        <v>1</v>
      </c>
      <c r="O582" t="s">
        <v>8269</v>
      </c>
      <c r="P582" t="s">
        <v>8325</v>
      </c>
      <c r="Q582">
        <f t="shared" si="19"/>
        <v>2014</v>
      </c>
      <c r="R582" s="14" t="s">
        <v>8322</v>
      </c>
    </row>
    <row r="583" spans="1:18" ht="28.8" x14ac:dyDescent="0.3">
      <c r="A583">
        <v>825</v>
      </c>
      <c r="B583" s="3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s="12">
        <f t="shared" si="18"/>
        <v>41186</v>
      </c>
      <c r="L583" t="b">
        <v>0</v>
      </c>
      <c r="M583">
        <v>99</v>
      </c>
      <c r="N583" t="b">
        <v>1</v>
      </c>
      <c r="O583" t="s">
        <v>8274</v>
      </c>
      <c r="P583" t="s">
        <v>8330</v>
      </c>
      <c r="Q583">
        <f t="shared" si="19"/>
        <v>2012</v>
      </c>
      <c r="R583" s="14" t="s">
        <v>8326</v>
      </c>
    </row>
    <row r="584" spans="1:18" ht="28.8" x14ac:dyDescent="0.3">
      <c r="A584">
        <v>4022</v>
      </c>
      <c r="B584" s="3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s="12">
        <f t="shared" si="18"/>
        <v>41990</v>
      </c>
      <c r="L584" t="b">
        <v>0</v>
      </c>
      <c r="M584">
        <v>197</v>
      </c>
      <c r="N584" t="b">
        <v>0</v>
      </c>
      <c r="O584" t="s">
        <v>8269</v>
      </c>
      <c r="P584" t="s">
        <v>8325</v>
      </c>
      <c r="Q584">
        <f t="shared" si="19"/>
        <v>2014</v>
      </c>
      <c r="R584" s="14" t="s">
        <v>8322</v>
      </c>
    </row>
    <row r="585" spans="1:18" ht="43.2" x14ac:dyDescent="0.3">
      <c r="A585">
        <v>1313</v>
      </c>
      <c r="B585" s="3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s="12">
        <f t="shared" si="18"/>
        <v>42402</v>
      </c>
      <c r="L585" t="b">
        <v>0</v>
      </c>
      <c r="M585">
        <v>122</v>
      </c>
      <c r="N585" t="b">
        <v>0</v>
      </c>
      <c r="O585" t="s">
        <v>8271</v>
      </c>
      <c r="P585" t="s">
        <v>8309</v>
      </c>
      <c r="Q585">
        <f t="shared" si="19"/>
        <v>2016</v>
      </c>
      <c r="R585" s="14" t="s">
        <v>8307</v>
      </c>
    </row>
    <row r="586" spans="1:18" ht="57.6" x14ac:dyDescent="0.3">
      <c r="A586">
        <v>1401</v>
      </c>
      <c r="B586" s="3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s="12">
        <f t="shared" si="18"/>
        <v>41399</v>
      </c>
      <c r="L586" t="b">
        <v>0</v>
      </c>
      <c r="M586">
        <v>240</v>
      </c>
      <c r="N586" t="b">
        <v>1</v>
      </c>
      <c r="O586" t="s">
        <v>8274</v>
      </c>
      <c r="P586" t="s">
        <v>8330</v>
      </c>
      <c r="Q586">
        <f t="shared" si="19"/>
        <v>2013</v>
      </c>
      <c r="R586" s="14" t="s">
        <v>8326</v>
      </c>
    </row>
    <row r="587" spans="1:18" ht="28.8" x14ac:dyDescent="0.3">
      <c r="A587">
        <v>1749</v>
      </c>
      <c r="B587" s="3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s="12">
        <f t="shared" si="18"/>
        <v>42758</v>
      </c>
      <c r="L587" t="b">
        <v>0</v>
      </c>
      <c r="M587">
        <v>131</v>
      </c>
      <c r="N587" t="b">
        <v>1</v>
      </c>
      <c r="O587" t="s">
        <v>8283</v>
      </c>
      <c r="P587" t="s">
        <v>8313</v>
      </c>
      <c r="Q587">
        <f t="shared" si="19"/>
        <v>2017</v>
      </c>
      <c r="R587" s="14" t="s">
        <v>8312</v>
      </c>
    </row>
    <row r="588" spans="1:18" ht="57.6" x14ac:dyDescent="0.3">
      <c r="A588">
        <v>1843</v>
      </c>
      <c r="B588" s="3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s="12">
        <f t="shared" si="18"/>
        <v>40564</v>
      </c>
      <c r="L588" t="b">
        <v>0</v>
      </c>
      <c r="M588">
        <v>134</v>
      </c>
      <c r="N588" t="b">
        <v>1</v>
      </c>
      <c r="O588" t="s">
        <v>8274</v>
      </c>
      <c r="P588" t="s">
        <v>8330</v>
      </c>
      <c r="Q588">
        <f t="shared" si="19"/>
        <v>2011</v>
      </c>
      <c r="R588" s="14" t="s">
        <v>8326</v>
      </c>
    </row>
    <row r="589" spans="1:18" ht="43.2" x14ac:dyDescent="0.3">
      <c r="A589">
        <v>2042</v>
      </c>
      <c r="B589" s="3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s="12">
        <f t="shared" si="18"/>
        <v>42331</v>
      </c>
      <c r="L589" t="b">
        <v>0</v>
      </c>
      <c r="M589">
        <v>140</v>
      </c>
      <c r="N589" t="b">
        <v>1</v>
      </c>
      <c r="O589" t="s">
        <v>8293</v>
      </c>
      <c r="P589" t="s">
        <v>8308</v>
      </c>
      <c r="Q589">
        <f t="shared" si="19"/>
        <v>2015</v>
      </c>
      <c r="R589" s="14" t="s">
        <v>8307</v>
      </c>
    </row>
    <row r="590" spans="1:18" ht="43.2" x14ac:dyDescent="0.3">
      <c r="A590">
        <v>3677</v>
      </c>
      <c r="B590" s="3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s="12">
        <f t="shared" si="18"/>
        <v>41802</v>
      </c>
      <c r="L590" t="b">
        <v>0</v>
      </c>
      <c r="M590">
        <v>199</v>
      </c>
      <c r="N590" t="b">
        <v>1</v>
      </c>
      <c r="O590" t="s">
        <v>8269</v>
      </c>
      <c r="P590" t="s">
        <v>8325</v>
      </c>
      <c r="Q590">
        <f t="shared" si="19"/>
        <v>2014</v>
      </c>
      <c r="R590" s="14" t="s">
        <v>8322</v>
      </c>
    </row>
    <row r="591" spans="1:18" ht="43.2" x14ac:dyDescent="0.3">
      <c r="A591">
        <v>532</v>
      </c>
      <c r="B591" s="3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s="12">
        <f t="shared" si="18"/>
        <v>42473</v>
      </c>
      <c r="L591" t="b">
        <v>0</v>
      </c>
      <c r="M591">
        <v>173</v>
      </c>
      <c r="N591" t="b">
        <v>1</v>
      </c>
      <c r="O591" t="s">
        <v>8269</v>
      </c>
      <c r="P591" t="s">
        <v>8325</v>
      </c>
      <c r="Q591">
        <f t="shared" si="19"/>
        <v>2016</v>
      </c>
      <c r="R591" s="14" t="s">
        <v>8322</v>
      </c>
    </row>
    <row r="592" spans="1:18" ht="43.2" x14ac:dyDescent="0.3">
      <c r="A592">
        <v>3024</v>
      </c>
      <c r="B592" s="3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s="12">
        <f t="shared" si="18"/>
        <v>41158</v>
      </c>
      <c r="L592" t="b">
        <v>0</v>
      </c>
      <c r="M592">
        <v>182</v>
      </c>
      <c r="N592" t="b">
        <v>1</v>
      </c>
      <c r="O592" t="s">
        <v>8301</v>
      </c>
      <c r="P592" t="s">
        <v>8323</v>
      </c>
      <c r="Q592">
        <f t="shared" si="19"/>
        <v>2012</v>
      </c>
      <c r="R592" s="14" t="s">
        <v>8322</v>
      </c>
    </row>
    <row r="593" spans="1:18" ht="43.2" x14ac:dyDescent="0.3">
      <c r="A593">
        <v>3214</v>
      </c>
      <c r="B593" s="3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s="12">
        <f t="shared" si="18"/>
        <v>42337</v>
      </c>
      <c r="L593" t="b">
        <v>1</v>
      </c>
      <c r="M593">
        <v>115</v>
      </c>
      <c r="N593" t="b">
        <v>1</v>
      </c>
      <c r="O593" t="s">
        <v>8269</v>
      </c>
      <c r="P593" t="s">
        <v>8325</v>
      </c>
      <c r="Q593">
        <f t="shared" si="19"/>
        <v>2015</v>
      </c>
      <c r="R593" s="14" t="s">
        <v>8322</v>
      </c>
    </row>
    <row r="594" spans="1:18" ht="43.2" x14ac:dyDescent="0.3">
      <c r="A594">
        <v>3218</v>
      </c>
      <c r="B594" s="3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s="12">
        <f t="shared" si="18"/>
        <v>41971</v>
      </c>
      <c r="L594" t="b">
        <v>1</v>
      </c>
      <c r="M594">
        <v>184</v>
      </c>
      <c r="N594" t="b">
        <v>1</v>
      </c>
      <c r="O594" t="s">
        <v>8269</v>
      </c>
      <c r="P594" t="s">
        <v>8325</v>
      </c>
      <c r="Q594">
        <f t="shared" si="19"/>
        <v>2014</v>
      </c>
      <c r="R594" s="14" t="s">
        <v>8322</v>
      </c>
    </row>
    <row r="595" spans="1:18" ht="57.6" x14ac:dyDescent="0.3">
      <c r="A595">
        <v>1763</v>
      </c>
      <c r="B595" s="3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s="12">
        <f t="shared" si="18"/>
        <v>42636</v>
      </c>
      <c r="L595" t="b">
        <v>0</v>
      </c>
      <c r="M595">
        <v>118</v>
      </c>
      <c r="N595" t="b">
        <v>1</v>
      </c>
      <c r="O595" t="s">
        <v>8283</v>
      </c>
      <c r="P595" t="s">
        <v>8313</v>
      </c>
      <c r="Q595">
        <f t="shared" si="19"/>
        <v>2016</v>
      </c>
      <c r="R595" s="14" t="s">
        <v>8312</v>
      </c>
    </row>
    <row r="596" spans="1:18" ht="43.2" x14ac:dyDescent="0.3">
      <c r="A596">
        <v>3468</v>
      </c>
      <c r="B596" s="3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s="12">
        <f t="shared" si="18"/>
        <v>42605</v>
      </c>
      <c r="L596" t="b">
        <v>0</v>
      </c>
      <c r="M596">
        <v>17</v>
      </c>
      <c r="N596" t="b">
        <v>1</v>
      </c>
      <c r="O596" t="s">
        <v>8269</v>
      </c>
      <c r="P596" t="s">
        <v>8325</v>
      </c>
      <c r="Q596">
        <f t="shared" si="19"/>
        <v>2016</v>
      </c>
      <c r="R596" s="14" t="s">
        <v>8322</v>
      </c>
    </row>
    <row r="597" spans="1:18" ht="43.2" x14ac:dyDescent="0.3">
      <c r="A597">
        <v>360</v>
      </c>
      <c r="B597" s="3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s="12">
        <f t="shared" si="18"/>
        <v>42163</v>
      </c>
      <c r="L597" t="b">
        <v>0</v>
      </c>
      <c r="M597">
        <v>87</v>
      </c>
      <c r="N597" t="b">
        <v>1</v>
      </c>
      <c r="O597" t="s">
        <v>8267</v>
      </c>
      <c r="P597" t="s">
        <v>8321</v>
      </c>
      <c r="Q597">
        <f t="shared" si="19"/>
        <v>2015</v>
      </c>
      <c r="R597" s="14" t="s">
        <v>8320</v>
      </c>
    </row>
    <row r="598" spans="1:18" ht="57.6" x14ac:dyDescent="0.3">
      <c r="A598">
        <v>2985</v>
      </c>
      <c r="B598" s="3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s="12">
        <f t="shared" si="18"/>
        <v>42654</v>
      </c>
      <c r="L598" t="b">
        <v>0</v>
      </c>
      <c r="M598">
        <v>111</v>
      </c>
      <c r="N598" t="b">
        <v>1</v>
      </c>
      <c r="O598" t="s">
        <v>8301</v>
      </c>
      <c r="P598" t="s">
        <v>8323</v>
      </c>
      <c r="Q598">
        <f t="shared" si="19"/>
        <v>2016</v>
      </c>
      <c r="R598" s="14" t="s">
        <v>8322</v>
      </c>
    </row>
    <row r="599" spans="1:18" ht="43.2" x14ac:dyDescent="0.3">
      <c r="A599">
        <v>2046</v>
      </c>
      <c r="B599" s="3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s="12">
        <f t="shared" si="18"/>
        <v>41387</v>
      </c>
      <c r="L599" t="b">
        <v>0</v>
      </c>
      <c r="M599">
        <v>217</v>
      </c>
      <c r="N599" t="b">
        <v>1</v>
      </c>
      <c r="O599" t="s">
        <v>8293</v>
      </c>
      <c r="P599" t="s">
        <v>8308</v>
      </c>
      <c r="Q599">
        <f t="shared" si="19"/>
        <v>2013</v>
      </c>
      <c r="R599" s="14" t="s">
        <v>8307</v>
      </c>
    </row>
    <row r="600" spans="1:18" ht="57.6" x14ac:dyDescent="0.3">
      <c r="A600">
        <v>2606</v>
      </c>
      <c r="B600" s="3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s="12">
        <f t="shared" si="18"/>
        <v>41726</v>
      </c>
      <c r="L600" t="b">
        <v>1</v>
      </c>
      <c r="M600">
        <v>385</v>
      </c>
      <c r="N600" t="b">
        <v>1</v>
      </c>
      <c r="O600" t="s">
        <v>8299</v>
      </c>
      <c r="P600" t="s">
        <v>8314</v>
      </c>
      <c r="Q600">
        <f t="shared" si="19"/>
        <v>2014</v>
      </c>
      <c r="R600" s="14" t="s">
        <v>8307</v>
      </c>
    </row>
    <row r="601" spans="1:18" ht="28.8" x14ac:dyDescent="0.3">
      <c r="A601">
        <v>3248</v>
      </c>
      <c r="B601" s="3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s="12">
        <f t="shared" si="18"/>
        <v>42068</v>
      </c>
      <c r="L601" t="b">
        <v>1</v>
      </c>
      <c r="M601">
        <v>200</v>
      </c>
      <c r="N601" t="b">
        <v>1</v>
      </c>
      <c r="O601" t="s">
        <v>8269</v>
      </c>
      <c r="P601" t="s">
        <v>8325</v>
      </c>
      <c r="Q601">
        <f t="shared" si="19"/>
        <v>2015</v>
      </c>
      <c r="R601" s="14" t="s">
        <v>8322</v>
      </c>
    </row>
    <row r="602" spans="1:18" ht="28.8" x14ac:dyDescent="0.3">
      <c r="A602">
        <v>28</v>
      </c>
      <c r="B602" s="3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s="12">
        <f t="shared" si="18"/>
        <v>42324</v>
      </c>
      <c r="L602" t="b">
        <v>0</v>
      </c>
      <c r="M602">
        <v>71</v>
      </c>
      <c r="N602" t="b">
        <v>1</v>
      </c>
      <c r="O602" t="s">
        <v>8263</v>
      </c>
      <c r="P602" t="s">
        <v>8331</v>
      </c>
      <c r="Q602">
        <f t="shared" si="19"/>
        <v>2015</v>
      </c>
      <c r="R602" s="14" t="s">
        <v>8320</v>
      </c>
    </row>
    <row r="603" spans="1:18" ht="43.2" x14ac:dyDescent="0.3">
      <c r="A603">
        <v>840</v>
      </c>
      <c r="B603" s="3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s="12">
        <f t="shared" si="18"/>
        <v>42607</v>
      </c>
      <c r="L603" t="b">
        <v>0</v>
      </c>
      <c r="M603">
        <v>190</v>
      </c>
      <c r="N603" t="b">
        <v>1</v>
      </c>
      <c r="O603" t="s">
        <v>8275</v>
      </c>
      <c r="P603" t="s">
        <v>8335</v>
      </c>
      <c r="Q603">
        <f t="shared" si="19"/>
        <v>2016</v>
      </c>
      <c r="R603" s="14" t="s">
        <v>8326</v>
      </c>
    </row>
    <row r="604" spans="1:18" ht="43.2" x14ac:dyDescent="0.3">
      <c r="A604">
        <v>16</v>
      </c>
      <c r="B604" s="3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s="12">
        <f t="shared" si="18"/>
        <v>41760</v>
      </c>
      <c r="L604" t="b">
        <v>0</v>
      </c>
      <c r="M604">
        <v>70</v>
      </c>
      <c r="N604" t="b">
        <v>1</v>
      </c>
      <c r="O604" t="s">
        <v>8263</v>
      </c>
      <c r="P604" t="s">
        <v>8331</v>
      </c>
      <c r="Q604">
        <f t="shared" si="19"/>
        <v>2014</v>
      </c>
      <c r="R604" s="14" t="s">
        <v>8320</v>
      </c>
    </row>
    <row r="605" spans="1:18" ht="43.2" x14ac:dyDescent="0.3">
      <c r="A605">
        <v>349</v>
      </c>
      <c r="B605" s="3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s="12">
        <f t="shared" si="18"/>
        <v>42760</v>
      </c>
      <c r="L605" t="b">
        <v>1</v>
      </c>
      <c r="M605">
        <v>167</v>
      </c>
      <c r="N605" t="b">
        <v>1</v>
      </c>
      <c r="O605" t="s">
        <v>8267</v>
      </c>
      <c r="P605" t="s">
        <v>8321</v>
      </c>
      <c r="Q605">
        <f t="shared" si="19"/>
        <v>2017</v>
      </c>
      <c r="R605" s="14" t="s">
        <v>8320</v>
      </c>
    </row>
    <row r="606" spans="1:18" ht="43.2" x14ac:dyDescent="0.3">
      <c r="A606">
        <v>1513</v>
      </c>
      <c r="B606" s="3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s="12">
        <f t="shared" si="18"/>
        <v>41806</v>
      </c>
      <c r="L606" t="b">
        <v>1</v>
      </c>
      <c r="M606">
        <v>215</v>
      </c>
      <c r="N606" t="b">
        <v>1</v>
      </c>
      <c r="O606" t="s">
        <v>8283</v>
      </c>
      <c r="P606" t="s">
        <v>8313</v>
      </c>
      <c r="Q606">
        <f t="shared" si="19"/>
        <v>2014</v>
      </c>
      <c r="R606" s="14" t="s">
        <v>8312</v>
      </c>
    </row>
    <row r="607" spans="1:18" x14ac:dyDescent="0.3">
      <c r="A607">
        <v>49</v>
      </c>
      <c r="B607" s="3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s="12">
        <f t="shared" si="18"/>
        <v>42271</v>
      </c>
      <c r="L607" t="b">
        <v>0</v>
      </c>
      <c r="M607">
        <v>87</v>
      </c>
      <c r="N607" t="b">
        <v>1</v>
      </c>
      <c r="O607" t="s">
        <v>8263</v>
      </c>
      <c r="P607" t="s">
        <v>8331</v>
      </c>
      <c r="Q607">
        <f t="shared" si="19"/>
        <v>2015</v>
      </c>
      <c r="R607" s="14" t="s">
        <v>8320</v>
      </c>
    </row>
    <row r="608" spans="1:18" ht="57.6" x14ac:dyDescent="0.3">
      <c r="A608">
        <v>525</v>
      </c>
      <c r="B608" s="3" t="s">
        <v>526</v>
      </c>
      <c r="C608" s="3" t="s">
        <v>4635</v>
      </c>
      <c r="D608" s="5">
        <v>12000</v>
      </c>
      <c r="E608" s="7">
        <v>12000</v>
      </c>
      <c r="F608" t="s">
        <v>8218</v>
      </c>
      <c r="G608" t="s">
        <v>8223</v>
      </c>
      <c r="H608" t="s">
        <v>8245</v>
      </c>
      <c r="I608">
        <v>1410601041</v>
      </c>
      <c r="J608">
        <v>1406713041</v>
      </c>
      <c r="K608" s="12">
        <f t="shared" si="18"/>
        <v>41850</v>
      </c>
      <c r="L608" t="b">
        <v>0</v>
      </c>
      <c r="M608">
        <v>12</v>
      </c>
      <c r="N608" t="b">
        <v>1</v>
      </c>
      <c r="O608" t="s">
        <v>8269</v>
      </c>
      <c r="P608" t="s">
        <v>8325</v>
      </c>
      <c r="Q608">
        <f t="shared" si="19"/>
        <v>2014</v>
      </c>
      <c r="R608" s="14" t="s">
        <v>8322</v>
      </c>
    </row>
    <row r="609" spans="1:18" ht="57.6" x14ac:dyDescent="0.3">
      <c r="A609">
        <v>362</v>
      </c>
      <c r="B609" s="3" t="s">
        <v>363</v>
      </c>
      <c r="C609" s="3" t="s">
        <v>4472</v>
      </c>
      <c r="D609" s="5">
        <v>9665</v>
      </c>
      <c r="E609" s="7">
        <v>12000</v>
      </c>
      <c r="F609" t="s">
        <v>8218</v>
      </c>
      <c r="G609" t="s">
        <v>8223</v>
      </c>
      <c r="H609" t="s">
        <v>8245</v>
      </c>
      <c r="I609">
        <v>1407456000</v>
      </c>
      <c r="J609">
        <v>1405573391</v>
      </c>
      <c r="K609" s="12">
        <f t="shared" si="18"/>
        <v>41837</v>
      </c>
      <c r="L609" t="b">
        <v>0</v>
      </c>
      <c r="M609">
        <v>86</v>
      </c>
      <c r="N609" t="b">
        <v>1</v>
      </c>
      <c r="O609" t="s">
        <v>8267</v>
      </c>
      <c r="P609" t="s">
        <v>8321</v>
      </c>
      <c r="Q609">
        <f t="shared" si="19"/>
        <v>2014</v>
      </c>
      <c r="R609" s="14" t="s">
        <v>8320</v>
      </c>
    </row>
    <row r="610" spans="1:18" ht="72" x14ac:dyDescent="0.3">
      <c r="A610">
        <v>2716</v>
      </c>
      <c r="B610" s="3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s="12">
        <f t="shared" si="18"/>
        <v>42255</v>
      </c>
      <c r="L610" t="b">
        <v>1</v>
      </c>
      <c r="M610">
        <v>187</v>
      </c>
      <c r="N610" t="b">
        <v>1</v>
      </c>
      <c r="O610" t="s">
        <v>8301</v>
      </c>
      <c r="P610" t="s">
        <v>8323</v>
      </c>
      <c r="Q610">
        <f t="shared" si="19"/>
        <v>2015</v>
      </c>
      <c r="R610" s="14" t="s">
        <v>8322</v>
      </c>
    </row>
    <row r="611" spans="1:18" ht="43.2" x14ac:dyDescent="0.3">
      <c r="A611">
        <v>2277</v>
      </c>
      <c r="B611" s="3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s="12">
        <f t="shared" si="18"/>
        <v>40936</v>
      </c>
      <c r="L611" t="b">
        <v>0</v>
      </c>
      <c r="M611">
        <v>207</v>
      </c>
      <c r="N611" t="b">
        <v>1</v>
      </c>
      <c r="O611" t="s">
        <v>8295</v>
      </c>
      <c r="P611" t="s">
        <v>8316</v>
      </c>
      <c r="Q611">
        <f t="shared" si="19"/>
        <v>2012</v>
      </c>
      <c r="R611" s="14" t="s">
        <v>8315</v>
      </c>
    </row>
    <row r="612" spans="1:18" x14ac:dyDescent="0.3">
      <c r="A612">
        <v>217</v>
      </c>
      <c r="B612" s="3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s="12">
        <f t="shared" si="18"/>
        <v>41970</v>
      </c>
      <c r="L612" t="b">
        <v>0</v>
      </c>
      <c r="M612">
        <v>38</v>
      </c>
      <c r="N612" t="b">
        <v>0</v>
      </c>
      <c r="O612" t="s">
        <v>8266</v>
      </c>
      <c r="P612" t="s">
        <v>8324</v>
      </c>
      <c r="Q612">
        <f t="shared" si="19"/>
        <v>2014</v>
      </c>
      <c r="R612" s="14" t="s">
        <v>8320</v>
      </c>
    </row>
    <row r="613" spans="1:18" ht="43.2" x14ac:dyDescent="0.3">
      <c r="A613">
        <v>1780</v>
      </c>
      <c r="B613" s="3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s="12">
        <f t="shared" si="18"/>
        <v>42493</v>
      </c>
      <c r="L613" t="b">
        <v>1</v>
      </c>
      <c r="M613">
        <v>152</v>
      </c>
      <c r="N613" t="b">
        <v>0</v>
      </c>
      <c r="O613" t="s">
        <v>8283</v>
      </c>
      <c r="P613" t="s">
        <v>8313</v>
      </c>
      <c r="Q613">
        <f t="shared" si="19"/>
        <v>2016</v>
      </c>
      <c r="R613" s="14" t="s">
        <v>8312</v>
      </c>
    </row>
    <row r="614" spans="1:18" ht="43.2" x14ac:dyDescent="0.3">
      <c r="A614">
        <v>3481</v>
      </c>
      <c r="B614" s="3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s="12">
        <f t="shared" si="18"/>
        <v>41989</v>
      </c>
      <c r="L614" t="b">
        <v>0</v>
      </c>
      <c r="M614">
        <v>95</v>
      </c>
      <c r="N614" t="b">
        <v>1</v>
      </c>
      <c r="O614" t="s">
        <v>8269</v>
      </c>
      <c r="P614" t="s">
        <v>8325</v>
      </c>
      <c r="Q614">
        <f t="shared" si="19"/>
        <v>2014</v>
      </c>
      <c r="R614" s="14" t="s">
        <v>8322</v>
      </c>
    </row>
    <row r="615" spans="1:18" ht="57.6" x14ac:dyDescent="0.3">
      <c r="A615">
        <v>671</v>
      </c>
      <c r="B615" s="3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s="12">
        <f t="shared" si="18"/>
        <v>41984</v>
      </c>
      <c r="L615" t="b">
        <v>0</v>
      </c>
      <c r="M615">
        <v>15</v>
      </c>
      <c r="N615" t="b">
        <v>0</v>
      </c>
      <c r="O615" t="s">
        <v>8271</v>
      </c>
      <c r="P615" t="s">
        <v>8309</v>
      </c>
      <c r="Q615">
        <f t="shared" si="19"/>
        <v>2014</v>
      </c>
      <c r="R615" s="14" t="s">
        <v>8307</v>
      </c>
    </row>
    <row r="616" spans="1:18" ht="28.8" x14ac:dyDescent="0.3">
      <c r="A616">
        <v>1834</v>
      </c>
      <c r="B616" s="3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s="12">
        <f t="shared" si="18"/>
        <v>41988</v>
      </c>
      <c r="L616" t="b">
        <v>0</v>
      </c>
      <c r="M616">
        <v>90</v>
      </c>
      <c r="N616" t="b">
        <v>1</v>
      </c>
      <c r="O616" t="s">
        <v>8274</v>
      </c>
      <c r="P616" t="s">
        <v>8330</v>
      </c>
      <c r="Q616">
        <f t="shared" si="19"/>
        <v>2014</v>
      </c>
      <c r="R616" s="14" t="s">
        <v>8326</v>
      </c>
    </row>
    <row r="617" spans="1:18" ht="43.2" x14ac:dyDescent="0.3">
      <c r="A617">
        <v>655</v>
      </c>
      <c r="B617" s="3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s="12">
        <f t="shared" si="18"/>
        <v>42045</v>
      </c>
      <c r="L617" t="b">
        <v>0</v>
      </c>
      <c r="M617">
        <v>274</v>
      </c>
      <c r="N617" t="b">
        <v>1</v>
      </c>
      <c r="O617" t="s">
        <v>8271</v>
      </c>
      <c r="P617" t="s">
        <v>8309</v>
      </c>
      <c r="Q617">
        <f t="shared" si="19"/>
        <v>2015</v>
      </c>
      <c r="R617" s="14" t="s">
        <v>8307</v>
      </c>
    </row>
    <row r="618" spans="1:18" ht="72" x14ac:dyDescent="0.3">
      <c r="A618">
        <v>3316</v>
      </c>
      <c r="B618" s="3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s="12">
        <f t="shared" si="18"/>
        <v>41826</v>
      </c>
      <c r="L618" t="b">
        <v>0</v>
      </c>
      <c r="M618">
        <v>125</v>
      </c>
      <c r="N618" t="b">
        <v>1</v>
      </c>
      <c r="O618" t="s">
        <v>8269</v>
      </c>
      <c r="P618" t="s">
        <v>8325</v>
      </c>
      <c r="Q618">
        <f t="shared" si="19"/>
        <v>2014</v>
      </c>
      <c r="R618" s="14" t="s">
        <v>8322</v>
      </c>
    </row>
    <row r="619" spans="1:18" ht="43.2" x14ac:dyDescent="0.3">
      <c r="A619">
        <v>2012</v>
      </c>
      <c r="B619" s="3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s="12">
        <f t="shared" si="18"/>
        <v>42010</v>
      </c>
      <c r="L619" t="b">
        <v>1</v>
      </c>
      <c r="M619">
        <v>183</v>
      </c>
      <c r="N619" t="b">
        <v>1</v>
      </c>
      <c r="O619" t="s">
        <v>8293</v>
      </c>
      <c r="P619" t="s">
        <v>8308</v>
      </c>
      <c r="Q619">
        <f t="shared" si="19"/>
        <v>2015</v>
      </c>
      <c r="R619" s="14" t="s">
        <v>8307</v>
      </c>
    </row>
    <row r="620" spans="1:18" ht="57.6" x14ac:dyDescent="0.3">
      <c r="A620">
        <v>2228</v>
      </c>
      <c r="B620" s="3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s="12">
        <f t="shared" si="18"/>
        <v>42202</v>
      </c>
      <c r="L620" t="b">
        <v>0</v>
      </c>
      <c r="M620">
        <v>144</v>
      </c>
      <c r="N620" t="b">
        <v>1</v>
      </c>
      <c r="O620" t="s">
        <v>8295</v>
      </c>
      <c r="P620" t="s">
        <v>8316</v>
      </c>
      <c r="Q620">
        <f t="shared" si="19"/>
        <v>2015</v>
      </c>
      <c r="R620" s="14" t="s">
        <v>8315</v>
      </c>
    </row>
    <row r="621" spans="1:18" ht="43.2" x14ac:dyDescent="0.3">
      <c r="A621">
        <v>1028</v>
      </c>
      <c r="B621" s="3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s="12">
        <f t="shared" si="18"/>
        <v>42755</v>
      </c>
      <c r="L621" t="b">
        <v>1</v>
      </c>
      <c r="M621">
        <v>255</v>
      </c>
      <c r="N621" t="b">
        <v>1</v>
      </c>
      <c r="O621" t="s">
        <v>8278</v>
      </c>
      <c r="P621" t="s">
        <v>8328</v>
      </c>
      <c r="Q621">
        <f t="shared" si="19"/>
        <v>2017</v>
      </c>
      <c r="R621" s="14" t="s">
        <v>8326</v>
      </c>
    </row>
    <row r="622" spans="1:18" ht="43.2" x14ac:dyDescent="0.3">
      <c r="A622">
        <v>999</v>
      </c>
      <c r="B622" s="3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s="12">
        <f t="shared" si="18"/>
        <v>41926</v>
      </c>
      <c r="L622" t="b">
        <v>0</v>
      </c>
      <c r="M622">
        <v>40</v>
      </c>
      <c r="N622" t="b">
        <v>0</v>
      </c>
      <c r="O622" t="s">
        <v>8271</v>
      </c>
      <c r="P622" t="s">
        <v>8309</v>
      </c>
      <c r="Q622">
        <f t="shared" si="19"/>
        <v>2014</v>
      </c>
      <c r="R622" s="14" t="s">
        <v>8307</v>
      </c>
    </row>
    <row r="623" spans="1:18" ht="43.2" x14ac:dyDescent="0.3">
      <c r="A623">
        <v>352</v>
      </c>
      <c r="B623" s="3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s="12">
        <f t="shared" si="18"/>
        <v>41890</v>
      </c>
      <c r="L623" t="b">
        <v>1</v>
      </c>
      <c r="M623">
        <v>286</v>
      </c>
      <c r="N623" t="b">
        <v>1</v>
      </c>
      <c r="O623" t="s">
        <v>8267</v>
      </c>
      <c r="P623" t="s">
        <v>8321</v>
      </c>
      <c r="Q623">
        <f t="shared" si="19"/>
        <v>2014</v>
      </c>
      <c r="R623" s="14" t="s">
        <v>8320</v>
      </c>
    </row>
    <row r="624" spans="1:18" ht="57.6" x14ac:dyDescent="0.3">
      <c r="A624">
        <v>1625</v>
      </c>
      <c r="B624" s="3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s="12">
        <f t="shared" si="18"/>
        <v>41135</v>
      </c>
      <c r="L624" t="b">
        <v>0</v>
      </c>
      <c r="M624">
        <v>104</v>
      </c>
      <c r="N624" t="b">
        <v>1</v>
      </c>
      <c r="O624" t="s">
        <v>8274</v>
      </c>
      <c r="P624" t="s">
        <v>8330</v>
      </c>
      <c r="Q624">
        <f t="shared" si="19"/>
        <v>2012</v>
      </c>
      <c r="R624" s="14" t="s">
        <v>8326</v>
      </c>
    </row>
    <row r="625" spans="1:18" ht="43.2" x14ac:dyDescent="0.3">
      <c r="A625">
        <v>0</v>
      </c>
      <c r="B625" s="3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s="12">
        <f t="shared" si="18"/>
        <v>42177</v>
      </c>
      <c r="L625" t="b">
        <v>0</v>
      </c>
      <c r="M625">
        <v>182</v>
      </c>
      <c r="N625" t="b">
        <v>1</v>
      </c>
      <c r="O625" t="s">
        <v>8263</v>
      </c>
      <c r="P625" t="s">
        <v>8331</v>
      </c>
      <c r="Q625">
        <f t="shared" si="19"/>
        <v>2015</v>
      </c>
      <c r="R625" s="14" t="s">
        <v>8320</v>
      </c>
    </row>
    <row r="626" spans="1:18" ht="43.2" x14ac:dyDescent="0.3">
      <c r="A626">
        <v>52</v>
      </c>
      <c r="B626" s="3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s="12">
        <f t="shared" si="18"/>
        <v>41807</v>
      </c>
      <c r="L626" t="b">
        <v>0</v>
      </c>
      <c r="M626">
        <v>52</v>
      </c>
      <c r="N626" t="b">
        <v>1</v>
      </c>
      <c r="O626" t="s">
        <v>8263</v>
      </c>
      <c r="P626" t="s">
        <v>8331</v>
      </c>
      <c r="Q626">
        <f t="shared" si="19"/>
        <v>2014</v>
      </c>
      <c r="R626" s="14" t="s">
        <v>8320</v>
      </c>
    </row>
    <row r="627" spans="1:18" ht="43.2" x14ac:dyDescent="0.3">
      <c r="A627">
        <v>1808</v>
      </c>
      <c r="B627" s="3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s="12">
        <f t="shared" si="18"/>
        <v>42742</v>
      </c>
      <c r="L627" t="b">
        <v>1</v>
      </c>
      <c r="M627">
        <v>96</v>
      </c>
      <c r="N627" t="b">
        <v>0</v>
      </c>
      <c r="O627" t="s">
        <v>8283</v>
      </c>
      <c r="P627" t="s">
        <v>8313</v>
      </c>
      <c r="Q627">
        <f t="shared" si="19"/>
        <v>2017</v>
      </c>
      <c r="R627" s="14" t="s">
        <v>8312</v>
      </c>
    </row>
    <row r="628" spans="1:18" ht="57.6" x14ac:dyDescent="0.3">
      <c r="A628">
        <v>2007</v>
      </c>
      <c r="B628" s="3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s="12">
        <f t="shared" si="18"/>
        <v>40347</v>
      </c>
      <c r="L628" t="b">
        <v>1</v>
      </c>
      <c r="M628">
        <v>137</v>
      </c>
      <c r="N628" t="b">
        <v>1</v>
      </c>
      <c r="O628" t="s">
        <v>8293</v>
      </c>
      <c r="P628" t="s">
        <v>8308</v>
      </c>
      <c r="Q628">
        <f t="shared" si="19"/>
        <v>2010</v>
      </c>
      <c r="R628" s="14" t="s">
        <v>8307</v>
      </c>
    </row>
    <row r="629" spans="1:18" ht="43.2" x14ac:dyDescent="0.3">
      <c r="A629">
        <v>2331</v>
      </c>
      <c r="B629" s="3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s="12">
        <f t="shared" si="18"/>
        <v>41839</v>
      </c>
      <c r="L629" t="b">
        <v>1</v>
      </c>
      <c r="M629">
        <v>283</v>
      </c>
      <c r="N629" t="b">
        <v>1</v>
      </c>
      <c r="O629" t="s">
        <v>8296</v>
      </c>
      <c r="P629" t="s">
        <v>8319</v>
      </c>
      <c r="Q629">
        <f t="shared" si="19"/>
        <v>2014</v>
      </c>
      <c r="R629" s="14" t="s">
        <v>8318</v>
      </c>
    </row>
    <row r="630" spans="1:18" ht="43.2" x14ac:dyDescent="0.3">
      <c r="A630">
        <v>2451</v>
      </c>
      <c r="B630" s="3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s="12">
        <f t="shared" si="18"/>
        <v>42779</v>
      </c>
      <c r="L630" t="b">
        <v>0</v>
      </c>
      <c r="M630">
        <v>186</v>
      </c>
      <c r="N630" t="b">
        <v>1</v>
      </c>
      <c r="O630" t="s">
        <v>8296</v>
      </c>
      <c r="P630" t="s">
        <v>8319</v>
      </c>
      <c r="Q630">
        <f t="shared" si="19"/>
        <v>2017</v>
      </c>
      <c r="R630" s="14" t="s">
        <v>8318</v>
      </c>
    </row>
    <row r="631" spans="1:18" ht="57.6" x14ac:dyDescent="0.3">
      <c r="A631">
        <v>3712</v>
      </c>
      <c r="B631" s="3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s="12">
        <f t="shared" si="18"/>
        <v>42134</v>
      </c>
      <c r="L631" t="b">
        <v>0</v>
      </c>
      <c r="M631">
        <v>104</v>
      </c>
      <c r="N631" t="b">
        <v>1</v>
      </c>
      <c r="O631" t="s">
        <v>8269</v>
      </c>
      <c r="P631" t="s">
        <v>8325</v>
      </c>
      <c r="Q631">
        <f t="shared" si="19"/>
        <v>2015</v>
      </c>
      <c r="R631" s="14" t="s">
        <v>8322</v>
      </c>
    </row>
    <row r="632" spans="1:18" ht="43.2" x14ac:dyDescent="0.3">
      <c r="A632">
        <v>2635</v>
      </c>
      <c r="B632" s="3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s="12">
        <f t="shared" si="18"/>
        <v>42037</v>
      </c>
      <c r="L632" t="b">
        <v>0</v>
      </c>
      <c r="M632">
        <v>84</v>
      </c>
      <c r="N632" t="b">
        <v>1</v>
      </c>
      <c r="O632" t="s">
        <v>8299</v>
      </c>
      <c r="P632" t="s">
        <v>8314</v>
      </c>
      <c r="Q632">
        <f t="shared" si="19"/>
        <v>2015</v>
      </c>
      <c r="R632" s="14" t="s">
        <v>8307</v>
      </c>
    </row>
    <row r="633" spans="1:18" ht="28.8" x14ac:dyDescent="0.3">
      <c r="A633">
        <v>1270</v>
      </c>
      <c r="B633" s="3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s="12">
        <f t="shared" si="18"/>
        <v>40933</v>
      </c>
      <c r="L633" t="b">
        <v>1</v>
      </c>
      <c r="M633">
        <v>169</v>
      </c>
      <c r="N633" t="b">
        <v>1</v>
      </c>
      <c r="O633" t="s">
        <v>8274</v>
      </c>
      <c r="P633" t="s">
        <v>8330</v>
      </c>
      <c r="Q633">
        <f t="shared" si="19"/>
        <v>2012</v>
      </c>
      <c r="R633" s="14" t="s">
        <v>8326</v>
      </c>
    </row>
    <row r="634" spans="1:18" ht="57.6" x14ac:dyDescent="0.3">
      <c r="A634">
        <v>1317</v>
      </c>
      <c r="B634" s="3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s="12">
        <f t="shared" si="18"/>
        <v>42520</v>
      </c>
      <c r="L634" t="b">
        <v>0</v>
      </c>
      <c r="M634">
        <v>19</v>
      </c>
      <c r="N634" t="b">
        <v>0</v>
      </c>
      <c r="O634" t="s">
        <v>8271</v>
      </c>
      <c r="P634" t="s">
        <v>8309</v>
      </c>
      <c r="Q634">
        <f t="shared" si="19"/>
        <v>2016</v>
      </c>
      <c r="R634" s="14" t="s">
        <v>8307</v>
      </c>
    </row>
    <row r="635" spans="1:18" ht="43.2" x14ac:dyDescent="0.3">
      <c r="A635">
        <v>3389</v>
      </c>
      <c r="B635" s="3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s="12">
        <f t="shared" si="18"/>
        <v>42494</v>
      </c>
      <c r="L635" t="b">
        <v>0</v>
      </c>
      <c r="M635">
        <v>62</v>
      </c>
      <c r="N635" t="b">
        <v>1</v>
      </c>
      <c r="O635" t="s">
        <v>8269</v>
      </c>
      <c r="P635" t="s">
        <v>8325</v>
      </c>
      <c r="Q635">
        <f t="shared" si="19"/>
        <v>2016</v>
      </c>
      <c r="R635" s="14" t="s">
        <v>8322</v>
      </c>
    </row>
    <row r="636" spans="1:18" ht="43.2" x14ac:dyDescent="0.3">
      <c r="A636">
        <v>3090</v>
      </c>
      <c r="B636" s="3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s="12">
        <f t="shared" si="18"/>
        <v>42065</v>
      </c>
      <c r="L636" t="b">
        <v>0</v>
      </c>
      <c r="M636">
        <v>9</v>
      </c>
      <c r="N636" t="b">
        <v>0</v>
      </c>
      <c r="O636" t="s">
        <v>8301</v>
      </c>
      <c r="P636" t="s">
        <v>8323</v>
      </c>
      <c r="Q636">
        <f t="shared" si="19"/>
        <v>2015</v>
      </c>
      <c r="R636" s="14" t="s">
        <v>8322</v>
      </c>
    </row>
    <row r="637" spans="1:18" ht="43.2" x14ac:dyDescent="0.3">
      <c r="A637">
        <v>2251</v>
      </c>
      <c r="B637" s="3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s="12">
        <f t="shared" si="18"/>
        <v>41846</v>
      </c>
      <c r="L637" t="b">
        <v>0</v>
      </c>
      <c r="M637">
        <v>480</v>
      </c>
      <c r="N637" t="b">
        <v>1</v>
      </c>
      <c r="O637" t="s">
        <v>8295</v>
      </c>
      <c r="P637" t="s">
        <v>8316</v>
      </c>
      <c r="Q637">
        <f t="shared" si="19"/>
        <v>2014</v>
      </c>
      <c r="R637" s="14" t="s">
        <v>8315</v>
      </c>
    </row>
    <row r="638" spans="1:18" ht="43.2" x14ac:dyDescent="0.3">
      <c r="A638">
        <v>1397</v>
      </c>
      <c r="B638" s="3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s="12">
        <f t="shared" si="18"/>
        <v>42640</v>
      </c>
      <c r="L638" t="b">
        <v>0</v>
      </c>
      <c r="M638">
        <v>158</v>
      </c>
      <c r="N638" t="b">
        <v>1</v>
      </c>
      <c r="O638" t="s">
        <v>8274</v>
      </c>
      <c r="P638" t="s">
        <v>8330</v>
      </c>
      <c r="Q638">
        <f t="shared" si="19"/>
        <v>2016</v>
      </c>
      <c r="R638" s="14" t="s">
        <v>8326</v>
      </c>
    </row>
    <row r="639" spans="1:18" ht="28.8" x14ac:dyDescent="0.3">
      <c r="A639">
        <v>2103</v>
      </c>
      <c r="B639" s="3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s="12">
        <f t="shared" si="18"/>
        <v>41192</v>
      </c>
      <c r="L639" t="b">
        <v>0</v>
      </c>
      <c r="M639">
        <v>115</v>
      </c>
      <c r="N639" t="b">
        <v>1</v>
      </c>
      <c r="O639" t="s">
        <v>8277</v>
      </c>
      <c r="P639" t="s">
        <v>8327</v>
      </c>
      <c r="Q639">
        <f t="shared" si="19"/>
        <v>2012</v>
      </c>
      <c r="R639" s="14" t="s">
        <v>8326</v>
      </c>
    </row>
    <row r="640" spans="1:18" ht="43.2" x14ac:dyDescent="0.3">
      <c r="A640">
        <v>2966</v>
      </c>
      <c r="B640" s="3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s="12">
        <f t="shared" si="18"/>
        <v>42233</v>
      </c>
      <c r="L640" t="b">
        <v>0</v>
      </c>
      <c r="M640">
        <v>128</v>
      </c>
      <c r="N640" t="b">
        <v>1</v>
      </c>
      <c r="O640" t="s">
        <v>8269</v>
      </c>
      <c r="P640" t="s">
        <v>8325</v>
      </c>
      <c r="Q640">
        <f t="shared" si="19"/>
        <v>2015</v>
      </c>
      <c r="R640" s="14" t="s">
        <v>8322</v>
      </c>
    </row>
    <row r="641" spans="1:18" ht="43.2" x14ac:dyDescent="0.3">
      <c r="A641">
        <v>1399</v>
      </c>
      <c r="B641" s="3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s="12">
        <f t="shared" si="18"/>
        <v>41889</v>
      </c>
      <c r="L641" t="b">
        <v>0</v>
      </c>
      <c r="M641">
        <v>184</v>
      </c>
      <c r="N641" t="b">
        <v>1</v>
      </c>
      <c r="O641" t="s">
        <v>8274</v>
      </c>
      <c r="P641" t="s">
        <v>8330</v>
      </c>
      <c r="Q641">
        <f t="shared" si="19"/>
        <v>2014</v>
      </c>
      <c r="R641" s="14" t="s">
        <v>8326</v>
      </c>
    </row>
    <row r="642" spans="1:18" ht="43.2" x14ac:dyDescent="0.3">
      <c r="A642">
        <v>736</v>
      </c>
      <c r="B642" s="3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s="12">
        <f t="shared" si="18"/>
        <v>41579</v>
      </c>
      <c r="L642" t="b">
        <v>0</v>
      </c>
      <c r="M642">
        <v>108</v>
      </c>
      <c r="N642" t="b">
        <v>1</v>
      </c>
      <c r="O642" t="s">
        <v>8272</v>
      </c>
      <c r="P642" t="s">
        <v>8332</v>
      </c>
      <c r="Q642">
        <f t="shared" si="19"/>
        <v>2013</v>
      </c>
      <c r="R642" s="14" t="s">
        <v>8310</v>
      </c>
    </row>
    <row r="643" spans="1:18" ht="43.2" x14ac:dyDescent="0.3">
      <c r="A643">
        <v>3209</v>
      </c>
      <c r="B643" s="3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s="12">
        <f t="shared" ref="K643:K706" si="20">FLOOR(J643/60/60/24,1) + DATE(1970,1,1)</f>
        <v>41778</v>
      </c>
      <c r="L643" t="b">
        <v>1</v>
      </c>
      <c r="M643">
        <v>226</v>
      </c>
      <c r="N643" t="b">
        <v>1</v>
      </c>
      <c r="O643" t="s">
        <v>8269</v>
      </c>
      <c r="P643" t="s">
        <v>8325</v>
      </c>
      <c r="Q643">
        <f t="shared" ref="Q643:Q706" si="21">YEAR(K643)</f>
        <v>2014</v>
      </c>
      <c r="R643" s="14" t="s">
        <v>8322</v>
      </c>
    </row>
    <row r="644" spans="1:18" ht="28.8" x14ac:dyDescent="0.3">
      <c r="A644">
        <v>2255</v>
      </c>
      <c r="B644" s="3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s="12">
        <f t="shared" si="20"/>
        <v>42467</v>
      </c>
      <c r="L644" t="b">
        <v>0</v>
      </c>
      <c r="M644">
        <v>271</v>
      </c>
      <c r="N644" t="b">
        <v>1</v>
      </c>
      <c r="O644" t="s">
        <v>8295</v>
      </c>
      <c r="P644" t="s">
        <v>8316</v>
      </c>
      <c r="Q644">
        <f t="shared" si="21"/>
        <v>2016</v>
      </c>
      <c r="R644" s="14" t="s">
        <v>8315</v>
      </c>
    </row>
    <row r="645" spans="1:18" ht="57.6" x14ac:dyDescent="0.3">
      <c r="A645">
        <v>249</v>
      </c>
      <c r="B645" s="3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s="12">
        <f t="shared" si="20"/>
        <v>40332</v>
      </c>
      <c r="L645" t="b">
        <v>1</v>
      </c>
      <c r="M645">
        <v>235</v>
      </c>
      <c r="N645" t="b">
        <v>1</v>
      </c>
      <c r="O645" t="s">
        <v>8267</v>
      </c>
      <c r="P645" t="s">
        <v>8321</v>
      </c>
      <c r="Q645">
        <f t="shared" si="21"/>
        <v>2010</v>
      </c>
      <c r="R645" s="14" t="s">
        <v>8320</v>
      </c>
    </row>
    <row r="646" spans="1:18" ht="43.2" x14ac:dyDescent="0.3">
      <c r="A646">
        <v>1946</v>
      </c>
      <c r="B646" s="3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s="12">
        <f t="shared" si="20"/>
        <v>41689</v>
      </c>
      <c r="L646" t="b">
        <v>1</v>
      </c>
      <c r="M646">
        <v>70</v>
      </c>
      <c r="N646" t="b">
        <v>1</v>
      </c>
      <c r="O646" t="s">
        <v>8293</v>
      </c>
      <c r="P646" t="s">
        <v>8308</v>
      </c>
      <c r="Q646">
        <f t="shared" si="21"/>
        <v>2014</v>
      </c>
      <c r="R646" s="14" t="s">
        <v>8307</v>
      </c>
    </row>
    <row r="647" spans="1:18" ht="43.2" x14ac:dyDescent="0.3">
      <c r="A647">
        <v>400</v>
      </c>
      <c r="B647" s="3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s="12">
        <f t="shared" si="20"/>
        <v>41745</v>
      </c>
      <c r="L647" t="b">
        <v>0</v>
      </c>
      <c r="M647">
        <v>62</v>
      </c>
      <c r="N647" t="b">
        <v>1</v>
      </c>
      <c r="O647" t="s">
        <v>8267</v>
      </c>
      <c r="P647" t="s">
        <v>8321</v>
      </c>
      <c r="Q647">
        <f t="shared" si="21"/>
        <v>2014</v>
      </c>
      <c r="R647" s="14" t="s">
        <v>8320</v>
      </c>
    </row>
    <row r="648" spans="1:18" ht="43.2" x14ac:dyDescent="0.3">
      <c r="A648">
        <v>3079</v>
      </c>
      <c r="B648" s="3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s="12">
        <f t="shared" si="20"/>
        <v>42055</v>
      </c>
      <c r="L648" t="b">
        <v>0</v>
      </c>
      <c r="M648">
        <v>27</v>
      </c>
      <c r="N648" t="b">
        <v>0</v>
      </c>
      <c r="O648" t="s">
        <v>8301</v>
      </c>
      <c r="P648" t="s">
        <v>8323</v>
      </c>
      <c r="Q648">
        <f t="shared" si="21"/>
        <v>2015</v>
      </c>
      <c r="R648" s="14" t="s">
        <v>8322</v>
      </c>
    </row>
    <row r="649" spans="1:18" ht="28.8" x14ac:dyDescent="0.3">
      <c r="A649">
        <v>1222</v>
      </c>
      <c r="B649" s="3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s="12">
        <f t="shared" si="20"/>
        <v>42430</v>
      </c>
      <c r="L649" t="b">
        <v>0</v>
      </c>
      <c r="M649">
        <v>138</v>
      </c>
      <c r="N649" t="b">
        <v>1</v>
      </c>
      <c r="O649" t="s">
        <v>8283</v>
      </c>
      <c r="P649" t="s">
        <v>8313</v>
      </c>
      <c r="Q649">
        <f t="shared" si="21"/>
        <v>2016</v>
      </c>
      <c r="R649" s="14" t="s">
        <v>8312</v>
      </c>
    </row>
    <row r="650" spans="1:18" ht="28.8" x14ac:dyDescent="0.3">
      <c r="A650">
        <v>1029</v>
      </c>
      <c r="B650" s="3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s="12">
        <f t="shared" si="20"/>
        <v>42044</v>
      </c>
      <c r="L650" t="b">
        <v>0</v>
      </c>
      <c r="M650">
        <v>141</v>
      </c>
      <c r="N650" t="b">
        <v>1</v>
      </c>
      <c r="O650" t="s">
        <v>8278</v>
      </c>
      <c r="P650" t="s">
        <v>8328</v>
      </c>
      <c r="Q650">
        <f t="shared" si="21"/>
        <v>2015</v>
      </c>
      <c r="R650" s="14" t="s">
        <v>8326</v>
      </c>
    </row>
    <row r="651" spans="1:18" ht="28.8" x14ac:dyDescent="0.3">
      <c r="A651">
        <v>1379</v>
      </c>
      <c r="B651" s="3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s="12">
        <f t="shared" si="20"/>
        <v>42130</v>
      </c>
      <c r="L651" t="b">
        <v>0</v>
      </c>
      <c r="M651">
        <v>151</v>
      </c>
      <c r="N651" t="b">
        <v>1</v>
      </c>
      <c r="O651" t="s">
        <v>8274</v>
      </c>
      <c r="P651" t="s">
        <v>8330</v>
      </c>
      <c r="Q651">
        <f t="shared" si="21"/>
        <v>2015</v>
      </c>
      <c r="R651" s="14" t="s">
        <v>8326</v>
      </c>
    </row>
    <row r="652" spans="1:18" ht="43.2" x14ac:dyDescent="0.3">
      <c r="A652">
        <v>3246</v>
      </c>
      <c r="B652" s="3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s="12">
        <f t="shared" si="20"/>
        <v>42230</v>
      </c>
      <c r="L652" t="b">
        <v>1</v>
      </c>
      <c r="M652">
        <v>193</v>
      </c>
      <c r="N652" t="b">
        <v>1</v>
      </c>
      <c r="O652" t="s">
        <v>8269</v>
      </c>
      <c r="P652" t="s">
        <v>8325</v>
      </c>
      <c r="Q652">
        <f t="shared" si="21"/>
        <v>2015</v>
      </c>
      <c r="R652" s="14" t="s">
        <v>8322</v>
      </c>
    </row>
    <row r="653" spans="1:18" ht="43.2" x14ac:dyDescent="0.3">
      <c r="A653">
        <v>69</v>
      </c>
      <c r="B653" s="3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s="12">
        <f t="shared" si="20"/>
        <v>40786</v>
      </c>
      <c r="L653" t="b">
        <v>0</v>
      </c>
      <c r="M653">
        <v>178</v>
      </c>
      <c r="N653" t="b">
        <v>1</v>
      </c>
      <c r="O653" t="s">
        <v>8264</v>
      </c>
      <c r="P653" t="s">
        <v>8342</v>
      </c>
      <c r="Q653">
        <f t="shared" si="21"/>
        <v>2011</v>
      </c>
      <c r="R653" s="14" t="s">
        <v>8320</v>
      </c>
    </row>
    <row r="654" spans="1:18" ht="43.2" x14ac:dyDescent="0.3">
      <c r="A654">
        <v>55</v>
      </c>
      <c r="B654" s="3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s="12">
        <f t="shared" si="20"/>
        <v>42496</v>
      </c>
      <c r="L654" t="b">
        <v>0</v>
      </c>
      <c r="M654">
        <v>86</v>
      </c>
      <c r="N654" t="b">
        <v>1</v>
      </c>
      <c r="O654" t="s">
        <v>8263</v>
      </c>
      <c r="P654" t="s">
        <v>8331</v>
      </c>
      <c r="Q654">
        <f t="shared" si="21"/>
        <v>2016</v>
      </c>
      <c r="R654" s="14" t="s">
        <v>8320</v>
      </c>
    </row>
    <row r="655" spans="1:18" ht="57.6" x14ac:dyDescent="0.3">
      <c r="A655">
        <v>1939</v>
      </c>
      <c r="B655" s="3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s="12">
        <f t="shared" si="20"/>
        <v>41313</v>
      </c>
      <c r="L655" t="b">
        <v>0</v>
      </c>
      <c r="M655">
        <v>96</v>
      </c>
      <c r="N655" t="b">
        <v>1</v>
      </c>
      <c r="O655" t="s">
        <v>8277</v>
      </c>
      <c r="P655" t="s">
        <v>8327</v>
      </c>
      <c r="Q655">
        <f t="shared" si="21"/>
        <v>2013</v>
      </c>
      <c r="R655" s="14" t="s">
        <v>8326</v>
      </c>
    </row>
    <row r="656" spans="1:18" ht="57.6" x14ac:dyDescent="0.3">
      <c r="A656">
        <v>2793</v>
      </c>
      <c r="B656" s="3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s="12">
        <f t="shared" si="20"/>
        <v>42176</v>
      </c>
      <c r="L656" t="b">
        <v>0</v>
      </c>
      <c r="M656">
        <v>73</v>
      </c>
      <c r="N656" t="b">
        <v>1</v>
      </c>
      <c r="O656" t="s">
        <v>8269</v>
      </c>
      <c r="P656" t="s">
        <v>8325</v>
      </c>
      <c r="Q656">
        <f t="shared" si="21"/>
        <v>2015</v>
      </c>
      <c r="R656" s="14" t="s">
        <v>8322</v>
      </c>
    </row>
    <row r="657" spans="1:18" ht="43.2" x14ac:dyDescent="0.3">
      <c r="A657">
        <v>3620</v>
      </c>
      <c r="B657" s="3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s="12">
        <f t="shared" si="20"/>
        <v>42037</v>
      </c>
      <c r="L657" t="b">
        <v>0</v>
      </c>
      <c r="M657">
        <v>197</v>
      </c>
      <c r="N657" t="b">
        <v>1</v>
      </c>
      <c r="O657" t="s">
        <v>8269</v>
      </c>
      <c r="P657" t="s">
        <v>8325</v>
      </c>
      <c r="Q657">
        <f t="shared" si="21"/>
        <v>2015</v>
      </c>
      <c r="R657" s="14" t="s">
        <v>8322</v>
      </c>
    </row>
    <row r="658" spans="1:18" ht="43.2" x14ac:dyDescent="0.3">
      <c r="A658">
        <v>2673</v>
      </c>
      <c r="B658" s="3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s="12">
        <f t="shared" si="20"/>
        <v>41912</v>
      </c>
      <c r="L658" t="b">
        <v>1</v>
      </c>
      <c r="M658">
        <v>66</v>
      </c>
      <c r="N658" t="b">
        <v>0</v>
      </c>
      <c r="O658" t="s">
        <v>8300</v>
      </c>
      <c r="P658" t="s">
        <v>8339</v>
      </c>
      <c r="Q658">
        <f t="shared" si="21"/>
        <v>2014</v>
      </c>
      <c r="R658" s="14" t="s">
        <v>8307</v>
      </c>
    </row>
    <row r="659" spans="1:18" ht="43.2" x14ac:dyDescent="0.3">
      <c r="A659">
        <v>2721</v>
      </c>
      <c r="B659" s="3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s="12">
        <f t="shared" si="20"/>
        <v>41493</v>
      </c>
      <c r="L659" t="b">
        <v>0</v>
      </c>
      <c r="M659">
        <v>269</v>
      </c>
      <c r="N659" t="b">
        <v>1</v>
      </c>
      <c r="O659" t="s">
        <v>8293</v>
      </c>
      <c r="P659" t="s">
        <v>8308</v>
      </c>
      <c r="Q659">
        <f t="shared" si="21"/>
        <v>2013</v>
      </c>
      <c r="R659" s="14" t="s">
        <v>8307</v>
      </c>
    </row>
    <row r="660" spans="1:18" ht="43.2" x14ac:dyDescent="0.3">
      <c r="A660">
        <v>1644</v>
      </c>
      <c r="B660" s="3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s="12">
        <f t="shared" si="20"/>
        <v>41175</v>
      </c>
      <c r="L660" t="b">
        <v>0</v>
      </c>
      <c r="M660">
        <v>128</v>
      </c>
      <c r="N660" t="b">
        <v>1</v>
      </c>
      <c r="O660" t="s">
        <v>8290</v>
      </c>
      <c r="P660" t="s">
        <v>8337</v>
      </c>
      <c r="Q660">
        <f t="shared" si="21"/>
        <v>2012</v>
      </c>
      <c r="R660" s="14" t="s">
        <v>8326</v>
      </c>
    </row>
    <row r="661" spans="1:18" ht="43.2" x14ac:dyDescent="0.3">
      <c r="A661">
        <v>1795</v>
      </c>
      <c r="B661" s="3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s="12">
        <f t="shared" si="20"/>
        <v>42628</v>
      </c>
      <c r="L661" t="b">
        <v>1</v>
      </c>
      <c r="M661">
        <v>81</v>
      </c>
      <c r="N661" t="b">
        <v>0</v>
      </c>
      <c r="O661" t="s">
        <v>8283</v>
      </c>
      <c r="P661" t="s">
        <v>8313</v>
      </c>
      <c r="Q661">
        <f t="shared" si="21"/>
        <v>2016</v>
      </c>
      <c r="R661" s="14" t="s">
        <v>8312</v>
      </c>
    </row>
    <row r="662" spans="1:18" ht="43.2" x14ac:dyDescent="0.3">
      <c r="A662">
        <v>2200</v>
      </c>
      <c r="B662" s="3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s="12">
        <f t="shared" si="20"/>
        <v>42163</v>
      </c>
      <c r="L662" t="b">
        <v>0</v>
      </c>
      <c r="M662">
        <v>263</v>
      </c>
      <c r="N662" t="b">
        <v>1</v>
      </c>
      <c r="O662" t="s">
        <v>8295</v>
      </c>
      <c r="P662" t="s">
        <v>8316</v>
      </c>
      <c r="Q662">
        <f t="shared" si="21"/>
        <v>2015</v>
      </c>
      <c r="R662" s="14" t="s">
        <v>8315</v>
      </c>
    </row>
    <row r="663" spans="1:18" ht="43.2" x14ac:dyDescent="0.3">
      <c r="A663">
        <v>672</v>
      </c>
      <c r="B663" s="3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s="12">
        <f t="shared" si="20"/>
        <v>41974</v>
      </c>
      <c r="L663" t="b">
        <v>0</v>
      </c>
      <c r="M663">
        <v>215</v>
      </c>
      <c r="N663" t="b">
        <v>0</v>
      </c>
      <c r="O663" t="s">
        <v>8271</v>
      </c>
      <c r="P663" t="s">
        <v>8309</v>
      </c>
      <c r="Q663">
        <f t="shared" si="21"/>
        <v>2014</v>
      </c>
      <c r="R663" s="14" t="s">
        <v>8307</v>
      </c>
    </row>
    <row r="664" spans="1:18" ht="43.2" x14ac:dyDescent="0.3">
      <c r="A664">
        <v>395</v>
      </c>
      <c r="B664" s="3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s="12">
        <f t="shared" si="20"/>
        <v>40990</v>
      </c>
      <c r="L664" t="b">
        <v>0</v>
      </c>
      <c r="M664">
        <v>184</v>
      </c>
      <c r="N664" t="b">
        <v>1</v>
      </c>
      <c r="O664" t="s">
        <v>8267</v>
      </c>
      <c r="P664" t="s">
        <v>8321</v>
      </c>
      <c r="Q664">
        <f t="shared" si="21"/>
        <v>2012</v>
      </c>
      <c r="R664" s="14" t="s">
        <v>8320</v>
      </c>
    </row>
    <row r="665" spans="1:18" ht="57.6" x14ac:dyDescent="0.3">
      <c r="A665">
        <v>2264</v>
      </c>
      <c r="B665" s="3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s="12">
        <f t="shared" si="20"/>
        <v>42496</v>
      </c>
      <c r="L665" t="b">
        <v>0</v>
      </c>
      <c r="M665">
        <v>445</v>
      </c>
      <c r="N665" t="b">
        <v>1</v>
      </c>
      <c r="O665" t="s">
        <v>8295</v>
      </c>
      <c r="P665" t="s">
        <v>8316</v>
      </c>
      <c r="Q665">
        <f t="shared" si="21"/>
        <v>2016</v>
      </c>
      <c r="R665" s="14" t="s">
        <v>8315</v>
      </c>
    </row>
    <row r="666" spans="1:18" ht="43.2" x14ac:dyDescent="0.3">
      <c r="A666">
        <v>2449</v>
      </c>
      <c r="B666" s="3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s="12">
        <f t="shared" si="20"/>
        <v>41943</v>
      </c>
      <c r="L666" t="b">
        <v>0</v>
      </c>
      <c r="M666">
        <v>120</v>
      </c>
      <c r="N666" t="b">
        <v>1</v>
      </c>
      <c r="O666" t="s">
        <v>8296</v>
      </c>
      <c r="P666" t="s">
        <v>8319</v>
      </c>
      <c r="Q666">
        <f t="shared" si="21"/>
        <v>2014</v>
      </c>
      <c r="R666" s="14" t="s">
        <v>8318</v>
      </c>
    </row>
    <row r="667" spans="1:18" ht="57.6" x14ac:dyDescent="0.3">
      <c r="A667">
        <v>3893</v>
      </c>
      <c r="B667" s="3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s="12">
        <f t="shared" si="20"/>
        <v>41779</v>
      </c>
      <c r="L667" t="b">
        <v>0</v>
      </c>
      <c r="M667">
        <v>84</v>
      </c>
      <c r="N667" t="b">
        <v>0</v>
      </c>
      <c r="O667" t="s">
        <v>8269</v>
      </c>
      <c r="P667" t="s">
        <v>8325</v>
      </c>
      <c r="Q667">
        <f t="shared" si="21"/>
        <v>2014</v>
      </c>
      <c r="R667" s="14" t="s">
        <v>8322</v>
      </c>
    </row>
    <row r="668" spans="1:18" ht="57.6" x14ac:dyDescent="0.3">
      <c r="A668">
        <v>1031</v>
      </c>
      <c r="B668" s="3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s="12">
        <f t="shared" si="20"/>
        <v>42324</v>
      </c>
      <c r="L668" t="b">
        <v>0</v>
      </c>
      <c r="M668">
        <v>99</v>
      </c>
      <c r="N668" t="b">
        <v>1</v>
      </c>
      <c r="O668" t="s">
        <v>8278</v>
      </c>
      <c r="P668" t="s">
        <v>8328</v>
      </c>
      <c r="Q668">
        <f t="shared" si="21"/>
        <v>2015</v>
      </c>
      <c r="R668" s="14" t="s">
        <v>8326</v>
      </c>
    </row>
    <row r="669" spans="1:18" ht="43.2" x14ac:dyDescent="0.3">
      <c r="A669">
        <v>2614</v>
      </c>
      <c r="B669" s="3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s="12">
        <f t="shared" si="20"/>
        <v>41730</v>
      </c>
      <c r="L669" t="b">
        <v>1</v>
      </c>
      <c r="M669">
        <v>100</v>
      </c>
      <c r="N669" t="b">
        <v>1</v>
      </c>
      <c r="O669" t="s">
        <v>8299</v>
      </c>
      <c r="P669" t="s">
        <v>8314</v>
      </c>
      <c r="Q669">
        <f t="shared" si="21"/>
        <v>2014</v>
      </c>
      <c r="R669" s="14" t="s">
        <v>8307</v>
      </c>
    </row>
    <row r="670" spans="1:18" ht="43.2" x14ac:dyDescent="0.3">
      <c r="A670">
        <v>2230</v>
      </c>
      <c r="B670" s="3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s="12">
        <f t="shared" si="20"/>
        <v>41724</v>
      </c>
      <c r="L670" t="b">
        <v>0</v>
      </c>
      <c r="M670">
        <v>498</v>
      </c>
      <c r="N670" t="b">
        <v>1</v>
      </c>
      <c r="O670" t="s">
        <v>8295</v>
      </c>
      <c r="P670" t="s">
        <v>8316</v>
      </c>
      <c r="Q670">
        <f t="shared" si="21"/>
        <v>2014</v>
      </c>
      <c r="R670" s="14" t="s">
        <v>8315</v>
      </c>
    </row>
    <row r="671" spans="1:18" ht="57.6" x14ac:dyDescent="0.3">
      <c r="A671">
        <v>2963</v>
      </c>
      <c r="B671" s="3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s="12">
        <f t="shared" si="20"/>
        <v>42157</v>
      </c>
      <c r="L671" t="b">
        <v>0</v>
      </c>
      <c r="M671">
        <v>98</v>
      </c>
      <c r="N671" t="b">
        <v>1</v>
      </c>
      <c r="O671" t="s">
        <v>8269</v>
      </c>
      <c r="P671" t="s">
        <v>8325</v>
      </c>
      <c r="Q671">
        <f t="shared" si="21"/>
        <v>2015</v>
      </c>
      <c r="R671" s="14" t="s">
        <v>8322</v>
      </c>
    </row>
    <row r="672" spans="1:18" ht="57.6" x14ac:dyDescent="0.3">
      <c r="A672">
        <v>2447</v>
      </c>
      <c r="B672" s="3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s="12">
        <f t="shared" si="20"/>
        <v>42654</v>
      </c>
      <c r="L672" t="b">
        <v>0</v>
      </c>
      <c r="M672">
        <v>337</v>
      </c>
      <c r="N672" t="b">
        <v>1</v>
      </c>
      <c r="O672" t="s">
        <v>8296</v>
      </c>
      <c r="P672" t="s">
        <v>8319</v>
      </c>
      <c r="Q672">
        <f t="shared" si="21"/>
        <v>2016</v>
      </c>
      <c r="R672" s="14" t="s">
        <v>8318</v>
      </c>
    </row>
    <row r="673" spans="1:18" ht="43.2" x14ac:dyDescent="0.3">
      <c r="A673">
        <v>656</v>
      </c>
      <c r="B673" s="3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s="12">
        <f t="shared" si="20"/>
        <v>42417</v>
      </c>
      <c r="L673" t="b">
        <v>0</v>
      </c>
      <c r="M673">
        <v>87</v>
      </c>
      <c r="N673" t="b">
        <v>1</v>
      </c>
      <c r="O673" t="s">
        <v>8271</v>
      </c>
      <c r="P673" t="s">
        <v>8309</v>
      </c>
      <c r="Q673">
        <f t="shared" si="21"/>
        <v>2016</v>
      </c>
      <c r="R673" s="14" t="s">
        <v>8307</v>
      </c>
    </row>
    <row r="674" spans="1:18" ht="43.2" x14ac:dyDescent="0.3">
      <c r="A674">
        <v>734</v>
      </c>
      <c r="B674" s="3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s="12">
        <f t="shared" si="20"/>
        <v>42102</v>
      </c>
      <c r="L674" t="b">
        <v>0</v>
      </c>
      <c r="M674">
        <v>57</v>
      </c>
      <c r="N674" t="b">
        <v>1</v>
      </c>
      <c r="O674" t="s">
        <v>8272</v>
      </c>
      <c r="P674" t="s">
        <v>8332</v>
      </c>
      <c r="Q674">
        <f t="shared" si="21"/>
        <v>2015</v>
      </c>
      <c r="R674" s="14" t="s">
        <v>8310</v>
      </c>
    </row>
    <row r="675" spans="1:18" ht="43.2" x14ac:dyDescent="0.3">
      <c r="A675">
        <v>260</v>
      </c>
      <c r="B675" s="3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s="12">
        <f t="shared" si="20"/>
        <v>40330</v>
      </c>
      <c r="L675" t="b">
        <v>1</v>
      </c>
      <c r="M675">
        <v>88</v>
      </c>
      <c r="N675" t="b">
        <v>1</v>
      </c>
      <c r="O675" t="s">
        <v>8267</v>
      </c>
      <c r="P675" t="s">
        <v>8321</v>
      </c>
      <c r="Q675">
        <f t="shared" si="21"/>
        <v>2010</v>
      </c>
      <c r="R675" s="14" t="s">
        <v>8320</v>
      </c>
    </row>
    <row r="676" spans="1:18" ht="43.2" x14ac:dyDescent="0.3">
      <c r="A676">
        <v>1630</v>
      </c>
      <c r="B676" s="3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s="12">
        <f t="shared" si="20"/>
        <v>40939</v>
      </c>
      <c r="L676" t="b">
        <v>0</v>
      </c>
      <c r="M676">
        <v>126</v>
      </c>
      <c r="N676" t="b">
        <v>1</v>
      </c>
      <c r="O676" t="s">
        <v>8274</v>
      </c>
      <c r="P676" t="s">
        <v>8330</v>
      </c>
      <c r="Q676">
        <f t="shared" si="21"/>
        <v>2012</v>
      </c>
      <c r="R676" s="14" t="s">
        <v>8326</v>
      </c>
    </row>
    <row r="677" spans="1:18" ht="43.2" x14ac:dyDescent="0.3">
      <c r="A677">
        <v>2818</v>
      </c>
      <c r="B677" s="3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s="12">
        <f t="shared" si="20"/>
        <v>42250</v>
      </c>
      <c r="L677" t="b">
        <v>0</v>
      </c>
      <c r="M677">
        <v>102</v>
      </c>
      <c r="N677" t="b">
        <v>1</v>
      </c>
      <c r="O677" t="s">
        <v>8269</v>
      </c>
      <c r="P677" t="s">
        <v>8325</v>
      </c>
      <c r="Q677">
        <f t="shared" si="21"/>
        <v>2015</v>
      </c>
      <c r="R677" s="14" t="s">
        <v>8322</v>
      </c>
    </row>
    <row r="678" spans="1:18" ht="43.2" x14ac:dyDescent="0.3">
      <c r="A678">
        <v>749</v>
      </c>
      <c r="B678" s="3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s="12">
        <f t="shared" si="20"/>
        <v>42733</v>
      </c>
      <c r="L678" t="b">
        <v>0</v>
      </c>
      <c r="M678">
        <v>110</v>
      </c>
      <c r="N678" t="b">
        <v>1</v>
      </c>
      <c r="O678" t="s">
        <v>8272</v>
      </c>
      <c r="P678" t="s">
        <v>8332</v>
      </c>
      <c r="Q678">
        <f t="shared" si="21"/>
        <v>2016</v>
      </c>
      <c r="R678" s="14" t="s">
        <v>8310</v>
      </c>
    </row>
    <row r="679" spans="1:18" ht="57.6" x14ac:dyDescent="0.3">
      <c r="A679">
        <v>1891</v>
      </c>
      <c r="B679" s="3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s="12">
        <f t="shared" si="20"/>
        <v>40335</v>
      </c>
      <c r="L679" t="b">
        <v>0</v>
      </c>
      <c r="M679">
        <v>120</v>
      </c>
      <c r="N679" t="b">
        <v>1</v>
      </c>
      <c r="O679" t="s">
        <v>8277</v>
      </c>
      <c r="P679" t="s">
        <v>8327</v>
      </c>
      <c r="Q679">
        <f t="shared" si="21"/>
        <v>2010</v>
      </c>
      <c r="R679" s="14" t="s">
        <v>8326</v>
      </c>
    </row>
    <row r="680" spans="1:18" ht="43.2" x14ac:dyDescent="0.3">
      <c r="A680">
        <v>3434</v>
      </c>
      <c r="B680" s="3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s="12">
        <f t="shared" si="20"/>
        <v>41800</v>
      </c>
      <c r="L680" t="b">
        <v>0</v>
      </c>
      <c r="M680">
        <v>168</v>
      </c>
      <c r="N680" t="b">
        <v>1</v>
      </c>
      <c r="O680" t="s">
        <v>8269</v>
      </c>
      <c r="P680" t="s">
        <v>8325</v>
      </c>
      <c r="Q680">
        <f t="shared" si="21"/>
        <v>2014</v>
      </c>
      <c r="R680" s="14" t="s">
        <v>8322</v>
      </c>
    </row>
    <row r="681" spans="1:18" ht="43.2" x14ac:dyDescent="0.3">
      <c r="A681">
        <v>1021</v>
      </c>
      <c r="B681" s="3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s="12">
        <f t="shared" si="20"/>
        <v>42271</v>
      </c>
      <c r="L681" t="b">
        <v>1</v>
      </c>
      <c r="M681">
        <v>478</v>
      </c>
      <c r="N681" t="b">
        <v>1</v>
      </c>
      <c r="O681" t="s">
        <v>8278</v>
      </c>
      <c r="P681" t="s">
        <v>8328</v>
      </c>
      <c r="Q681">
        <f t="shared" si="21"/>
        <v>2015</v>
      </c>
      <c r="R681" s="14" t="s">
        <v>8326</v>
      </c>
    </row>
    <row r="682" spans="1:18" ht="43.2" x14ac:dyDescent="0.3">
      <c r="A682">
        <v>329</v>
      </c>
      <c r="B682" s="3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s="12">
        <f t="shared" si="20"/>
        <v>42291</v>
      </c>
      <c r="L682" t="b">
        <v>1</v>
      </c>
      <c r="M682">
        <v>167</v>
      </c>
      <c r="N682" t="b">
        <v>1</v>
      </c>
      <c r="O682" t="s">
        <v>8267</v>
      </c>
      <c r="P682" t="s">
        <v>8321</v>
      </c>
      <c r="Q682">
        <f t="shared" si="21"/>
        <v>2015</v>
      </c>
      <c r="R682" s="14" t="s">
        <v>8320</v>
      </c>
    </row>
    <row r="683" spans="1:18" ht="43.2" x14ac:dyDescent="0.3">
      <c r="A683">
        <v>417</v>
      </c>
      <c r="B683" s="3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s="12">
        <f t="shared" si="20"/>
        <v>41360</v>
      </c>
      <c r="L683" t="b">
        <v>0</v>
      </c>
      <c r="M683">
        <v>52</v>
      </c>
      <c r="N683" t="b">
        <v>1</v>
      </c>
      <c r="O683" t="s">
        <v>8267</v>
      </c>
      <c r="P683" t="s">
        <v>8321</v>
      </c>
      <c r="Q683">
        <f t="shared" si="21"/>
        <v>2013</v>
      </c>
      <c r="R683" s="14" t="s">
        <v>8320</v>
      </c>
    </row>
    <row r="684" spans="1:18" ht="28.8" x14ac:dyDescent="0.3">
      <c r="A684">
        <v>1373</v>
      </c>
      <c r="B684" s="3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s="12">
        <f t="shared" si="20"/>
        <v>42704</v>
      </c>
      <c r="L684" t="b">
        <v>0</v>
      </c>
      <c r="M684">
        <v>52</v>
      </c>
      <c r="N684" t="b">
        <v>1</v>
      </c>
      <c r="O684" t="s">
        <v>8274</v>
      </c>
      <c r="P684" t="s">
        <v>8330</v>
      </c>
      <c r="Q684">
        <f t="shared" si="21"/>
        <v>2016</v>
      </c>
      <c r="R684" s="14" t="s">
        <v>8326</v>
      </c>
    </row>
    <row r="685" spans="1:18" ht="43.2" x14ac:dyDescent="0.3">
      <c r="A685">
        <v>3507</v>
      </c>
      <c r="B685" s="3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s="12">
        <f t="shared" si="20"/>
        <v>42491</v>
      </c>
      <c r="L685" t="b">
        <v>0</v>
      </c>
      <c r="M685">
        <v>72</v>
      </c>
      <c r="N685" t="b">
        <v>1</v>
      </c>
      <c r="O685" t="s">
        <v>8269</v>
      </c>
      <c r="P685" t="s">
        <v>8325</v>
      </c>
      <c r="Q685">
        <f t="shared" si="21"/>
        <v>2016</v>
      </c>
      <c r="R685" s="14" t="s">
        <v>8322</v>
      </c>
    </row>
    <row r="686" spans="1:18" ht="43.2" x14ac:dyDescent="0.3">
      <c r="A686">
        <v>2296</v>
      </c>
      <c r="B686" s="3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s="12">
        <f t="shared" si="20"/>
        <v>40927</v>
      </c>
      <c r="L686" t="b">
        <v>0</v>
      </c>
      <c r="M686">
        <v>145</v>
      </c>
      <c r="N686" t="b">
        <v>1</v>
      </c>
      <c r="O686" t="s">
        <v>8274</v>
      </c>
      <c r="P686" t="s">
        <v>8330</v>
      </c>
      <c r="Q686">
        <f t="shared" si="21"/>
        <v>2012</v>
      </c>
      <c r="R686" s="14" t="s">
        <v>8326</v>
      </c>
    </row>
    <row r="687" spans="1:18" ht="43.2" x14ac:dyDescent="0.3">
      <c r="A687">
        <v>2051</v>
      </c>
      <c r="B687" s="3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s="12">
        <f t="shared" si="20"/>
        <v>41604</v>
      </c>
      <c r="L687" t="b">
        <v>0</v>
      </c>
      <c r="M687">
        <v>242</v>
      </c>
      <c r="N687" t="b">
        <v>1</v>
      </c>
      <c r="O687" t="s">
        <v>8293</v>
      </c>
      <c r="P687" t="s">
        <v>8308</v>
      </c>
      <c r="Q687">
        <f t="shared" si="21"/>
        <v>2013</v>
      </c>
      <c r="R687" s="14" t="s">
        <v>8307</v>
      </c>
    </row>
    <row r="688" spans="1:18" ht="43.2" x14ac:dyDescent="0.3">
      <c r="A688">
        <v>1616</v>
      </c>
      <c r="B688" s="3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s="12">
        <f t="shared" si="20"/>
        <v>41194</v>
      </c>
      <c r="L688" t="b">
        <v>0</v>
      </c>
      <c r="M688">
        <v>157</v>
      </c>
      <c r="N688" t="b">
        <v>1</v>
      </c>
      <c r="O688" t="s">
        <v>8274</v>
      </c>
      <c r="P688" t="s">
        <v>8330</v>
      </c>
      <c r="Q688">
        <f t="shared" si="21"/>
        <v>2012</v>
      </c>
      <c r="R688" s="14" t="s">
        <v>8326</v>
      </c>
    </row>
    <row r="689" spans="1:18" ht="28.8" x14ac:dyDescent="0.3">
      <c r="A689">
        <v>3</v>
      </c>
      <c r="B689" s="3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s="12">
        <f t="shared" si="20"/>
        <v>41828</v>
      </c>
      <c r="L689" t="b">
        <v>0</v>
      </c>
      <c r="M689">
        <v>150</v>
      </c>
      <c r="N689" t="b">
        <v>1</v>
      </c>
      <c r="O689" t="s">
        <v>8263</v>
      </c>
      <c r="P689" t="s">
        <v>8331</v>
      </c>
      <c r="Q689">
        <f t="shared" si="21"/>
        <v>2014</v>
      </c>
      <c r="R689" s="14" t="s">
        <v>8320</v>
      </c>
    </row>
    <row r="690" spans="1:18" ht="43.2" x14ac:dyDescent="0.3">
      <c r="A690">
        <v>2997</v>
      </c>
      <c r="B690" s="3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s="12">
        <f t="shared" si="20"/>
        <v>42775</v>
      </c>
      <c r="L690" t="b">
        <v>0</v>
      </c>
      <c r="M690">
        <v>115</v>
      </c>
      <c r="N690" t="b">
        <v>1</v>
      </c>
      <c r="O690" t="s">
        <v>8301</v>
      </c>
      <c r="P690" t="s">
        <v>8323</v>
      </c>
      <c r="Q690">
        <f t="shared" si="21"/>
        <v>2017</v>
      </c>
      <c r="R690" s="14" t="s">
        <v>8322</v>
      </c>
    </row>
    <row r="691" spans="1:18" ht="43.2" x14ac:dyDescent="0.3">
      <c r="A691">
        <v>1933</v>
      </c>
      <c r="B691" s="3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s="12">
        <f t="shared" si="20"/>
        <v>41879</v>
      </c>
      <c r="L691" t="b">
        <v>0</v>
      </c>
      <c r="M691">
        <v>110</v>
      </c>
      <c r="N691" t="b">
        <v>1</v>
      </c>
      <c r="O691" t="s">
        <v>8277</v>
      </c>
      <c r="P691" t="s">
        <v>8327</v>
      </c>
      <c r="Q691">
        <f t="shared" si="21"/>
        <v>2014</v>
      </c>
      <c r="R691" s="14" t="s">
        <v>8326</v>
      </c>
    </row>
    <row r="692" spans="1:18" ht="43.2" x14ac:dyDescent="0.3">
      <c r="A692">
        <v>3463</v>
      </c>
      <c r="B692" s="3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s="12">
        <f t="shared" si="20"/>
        <v>42612</v>
      </c>
      <c r="L692" t="b">
        <v>0</v>
      </c>
      <c r="M692">
        <v>114</v>
      </c>
      <c r="N692" t="b">
        <v>1</v>
      </c>
      <c r="O692" t="s">
        <v>8269</v>
      </c>
      <c r="P692" t="s">
        <v>8325</v>
      </c>
      <c r="Q692">
        <f t="shared" si="21"/>
        <v>2016</v>
      </c>
      <c r="R692" s="14" t="s">
        <v>8322</v>
      </c>
    </row>
    <row r="693" spans="1:18" ht="43.2" x14ac:dyDescent="0.3">
      <c r="A693">
        <v>367</v>
      </c>
      <c r="B693" s="3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s="12">
        <f t="shared" si="20"/>
        <v>41355</v>
      </c>
      <c r="L693" t="b">
        <v>0</v>
      </c>
      <c r="M693">
        <v>119</v>
      </c>
      <c r="N693" t="b">
        <v>1</v>
      </c>
      <c r="O693" t="s">
        <v>8267</v>
      </c>
      <c r="P693" t="s">
        <v>8321</v>
      </c>
      <c r="Q693">
        <f t="shared" si="21"/>
        <v>2013</v>
      </c>
      <c r="R693" s="14" t="s">
        <v>8320</v>
      </c>
    </row>
    <row r="694" spans="1:18" ht="43.2" x14ac:dyDescent="0.3">
      <c r="A694">
        <v>348</v>
      </c>
      <c r="B694" s="3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s="12">
        <f t="shared" si="20"/>
        <v>42207</v>
      </c>
      <c r="L694" t="b">
        <v>1</v>
      </c>
      <c r="M694">
        <v>119</v>
      </c>
      <c r="N694" t="b">
        <v>1</v>
      </c>
      <c r="O694" t="s">
        <v>8267</v>
      </c>
      <c r="P694" t="s">
        <v>8321</v>
      </c>
      <c r="Q694">
        <f t="shared" si="21"/>
        <v>2015</v>
      </c>
      <c r="R694" s="14" t="s">
        <v>8320</v>
      </c>
    </row>
    <row r="695" spans="1:18" ht="43.2" x14ac:dyDescent="0.3">
      <c r="A695">
        <v>3173</v>
      </c>
      <c r="B695" s="3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s="12">
        <f t="shared" si="20"/>
        <v>41878</v>
      </c>
      <c r="L695" t="b">
        <v>1</v>
      </c>
      <c r="M695">
        <v>74</v>
      </c>
      <c r="N695" t="b">
        <v>1</v>
      </c>
      <c r="O695" t="s">
        <v>8269</v>
      </c>
      <c r="P695" t="s">
        <v>8325</v>
      </c>
      <c r="Q695">
        <f t="shared" si="21"/>
        <v>2014</v>
      </c>
      <c r="R695" s="14" t="s">
        <v>8322</v>
      </c>
    </row>
    <row r="696" spans="1:18" ht="43.2" x14ac:dyDescent="0.3">
      <c r="A696">
        <v>3358</v>
      </c>
      <c r="B696" s="3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s="12">
        <f t="shared" si="20"/>
        <v>41932</v>
      </c>
      <c r="L696" t="b">
        <v>0</v>
      </c>
      <c r="M696">
        <v>162</v>
      </c>
      <c r="N696" t="b">
        <v>1</v>
      </c>
      <c r="O696" t="s">
        <v>8269</v>
      </c>
      <c r="P696" t="s">
        <v>8325</v>
      </c>
      <c r="Q696">
        <f t="shared" si="21"/>
        <v>2014</v>
      </c>
      <c r="R696" s="14" t="s">
        <v>8322</v>
      </c>
    </row>
    <row r="697" spans="1:18" ht="43.2" x14ac:dyDescent="0.3">
      <c r="A697">
        <v>58</v>
      </c>
      <c r="B697" s="3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s="12">
        <f t="shared" si="20"/>
        <v>41932</v>
      </c>
      <c r="L697" t="b">
        <v>0</v>
      </c>
      <c r="M697">
        <v>75</v>
      </c>
      <c r="N697" t="b">
        <v>1</v>
      </c>
      <c r="O697" t="s">
        <v>8263</v>
      </c>
      <c r="P697" t="s">
        <v>8331</v>
      </c>
      <c r="Q697">
        <f t="shared" si="21"/>
        <v>2014</v>
      </c>
      <c r="R697" s="14" t="s">
        <v>8320</v>
      </c>
    </row>
    <row r="698" spans="1:18" ht="28.8" x14ac:dyDescent="0.3">
      <c r="A698">
        <v>1751</v>
      </c>
      <c r="B698" s="3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s="12">
        <f t="shared" si="20"/>
        <v>42052</v>
      </c>
      <c r="L698" t="b">
        <v>0</v>
      </c>
      <c r="M698">
        <v>61</v>
      </c>
      <c r="N698" t="b">
        <v>1</v>
      </c>
      <c r="O698" t="s">
        <v>8283</v>
      </c>
      <c r="P698" t="s">
        <v>8313</v>
      </c>
      <c r="Q698">
        <f t="shared" si="21"/>
        <v>2015</v>
      </c>
      <c r="R698" s="14" t="s">
        <v>8312</v>
      </c>
    </row>
    <row r="699" spans="1:18" ht="43.2" x14ac:dyDescent="0.3">
      <c r="A699">
        <v>3766</v>
      </c>
      <c r="B699" s="3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s="12">
        <f t="shared" si="20"/>
        <v>41788</v>
      </c>
      <c r="L699" t="b">
        <v>0</v>
      </c>
      <c r="M699">
        <v>96</v>
      </c>
      <c r="N699" t="b">
        <v>1</v>
      </c>
      <c r="O699" t="s">
        <v>8303</v>
      </c>
      <c r="P699" t="s">
        <v>8334</v>
      </c>
      <c r="Q699">
        <f t="shared" si="21"/>
        <v>2014</v>
      </c>
      <c r="R699" s="14" t="s">
        <v>8322</v>
      </c>
    </row>
    <row r="700" spans="1:18" x14ac:dyDescent="0.3">
      <c r="A700">
        <v>1393</v>
      </c>
      <c r="B700" s="3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s="12">
        <f t="shared" si="20"/>
        <v>42553</v>
      </c>
      <c r="L700" t="b">
        <v>0</v>
      </c>
      <c r="M700">
        <v>52</v>
      </c>
      <c r="N700" t="b">
        <v>1</v>
      </c>
      <c r="O700" t="s">
        <v>8274</v>
      </c>
      <c r="P700" t="s">
        <v>8330</v>
      </c>
      <c r="Q700">
        <f t="shared" si="21"/>
        <v>2016</v>
      </c>
      <c r="R700" s="14" t="s">
        <v>8326</v>
      </c>
    </row>
    <row r="701" spans="1:18" ht="43.2" x14ac:dyDescent="0.3">
      <c r="A701">
        <v>3714</v>
      </c>
      <c r="B701" s="3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s="12">
        <f t="shared" si="20"/>
        <v>42118</v>
      </c>
      <c r="L701" t="b">
        <v>0</v>
      </c>
      <c r="M701">
        <v>97</v>
      </c>
      <c r="N701" t="b">
        <v>1</v>
      </c>
      <c r="O701" t="s">
        <v>8269</v>
      </c>
      <c r="P701" t="s">
        <v>8325</v>
      </c>
      <c r="Q701">
        <f t="shared" si="21"/>
        <v>2015</v>
      </c>
      <c r="R701" s="14" t="s">
        <v>8322</v>
      </c>
    </row>
    <row r="702" spans="1:18" ht="28.8" x14ac:dyDescent="0.3">
      <c r="A702">
        <v>1617</v>
      </c>
      <c r="B702" s="3" t="s">
        <v>1618</v>
      </c>
      <c r="C702" s="3" t="s">
        <v>5727</v>
      </c>
      <c r="D702" s="5">
        <v>7000</v>
      </c>
      <c r="E702" s="7">
        <v>10210</v>
      </c>
      <c r="F702" t="s">
        <v>8218</v>
      </c>
      <c r="G702" t="s">
        <v>8223</v>
      </c>
      <c r="H702" t="s">
        <v>8245</v>
      </c>
      <c r="I702">
        <v>1383332400</v>
      </c>
      <c r="J702">
        <v>1380470188</v>
      </c>
      <c r="K702" s="12">
        <f t="shared" si="20"/>
        <v>41546</v>
      </c>
      <c r="L702" t="b">
        <v>0</v>
      </c>
      <c r="M702">
        <v>158</v>
      </c>
      <c r="N702" t="b">
        <v>1</v>
      </c>
      <c r="O702" t="s">
        <v>8274</v>
      </c>
      <c r="P702" t="s">
        <v>8330</v>
      </c>
      <c r="Q702">
        <f t="shared" si="21"/>
        <v>2013</v>
      </c>
      <c r="R702" s="14" t="s">
        <v>8326</v>
      </c>
    </row>
    <row r="703" spans="1:18" ht="43.2" x14ac:dyDescent="0.3">
      <c r="A703">
        <v>1349</v>
      </c>
      <c r="B703" s="3" t="s">
        <v>1350</v>
      </c>
      <c r="C703" s="3" t="s">
        <v>5459</v>
      </c>
      <c r="D703" s="5">
        <v>5000</v>
      </c>
      <c r="E703" s="7">
        <v>10210</v>
      </c>
      <c r="F703" t="s">
        <v>8218</v>
      </c>
      <c r="G703" t="s">
        <v>8228</v>
      </c>
      <c r="H703" t="s">
        <v>8250</v>
      </c>
      <c r="I703">
        <v>1450249140</v>
      </c>
      <c r="J703">
        <v>1447055935</v>
      </c>
      <c r="K703" s="12">
        <f t="shared" si="20"/>
        <v>42317</v>
      </c>
      <c r="L703" t="b">
        <v>0</v>
      </c>
      <c r="M703">
        <v>172</v>
      </c>
      <c r="N703" t="b">
        <v>1</v>
      </c>
      <c r="O703" t="s">
        <v>8272</v>
      </c>
      <c r="P703" t="s">
        <v>8332</v>
      </c>
      <c r="Q703">
        <f t="shared" si="21"/>
        <v>2015</v>
      </c>
      <c r="R703" s="14" t="s">
        <v>8310</v>
      </c>
    </row>
    <row r="704" spans="1:18" ht="43.2" x14ac:dyDescent="0.3">
      <c r="A704">
        <v>2478</v>
      </c>
      <c r="B704" s="3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s="12">
        <f t="shared" si="20"/>
        <v>41257</v>
      </c>
      <c r="L704" t="b">
        <v>0</v>
      </c>
      <c r="M704">
        <v>79</v>
      </c>
      <c r="N704" t="b">
        <v>1</v>
      </c>
      <c r="O704" t="s">
        <v>8277</v>
      </c>
      <c r="P704" t="s">
        <v>8327</v>
      </c>
      <c r="Q704">
        <f t="shared" si="21"/>
        <v>2012</v>
      </c>
      <c r="R704" s="14" t="s">
        <v>8326</v>
      </c>
    </row>
    <row r="705" spans="1:18" ht="57.6" x14ac:dyDescent="0.3">
      <c r="A705">
        <v>2472</v>
      </c>
      <c r="B705" s="3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s="12">
        <f t="shared" si="20"/>
        <v>40354</v>
      </c>
      <c r="L705" t="b">
        <v>0</v>
      </c>
      <c r="M705">
        <v>104</v>
      </c>
      <c r="N705" t="b">
        <v>1</v>
      </c>
      <c r="O705" t="s">
        <v>8277</v>
      </c>
      <c r="P705" t="s">
        <v>8327</v>
      </c>
      <c r="Q705">
        <f t="shared" si="21"/>
        <v>2010</v>
      </c>
      <c r="R705" s="14" t="s">
        <v>8326</v>
      </c>
    </row>
    <row r="706" spans="1:18" ht="43.2" x14ac:dyDescent="0.3">
      <c r="A706">
        <v>3298</v>
      </c>
      <c r="B706" s="3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s="12">
        <f t="shared" si="20"/>
        <v>42239</v>
      </c>
      <c r="L706" t="b">
        <v>0</v>
      </c>
      <c r="M706">
        <v>72</v>
      </c>
      <c r="N706" t="b">
        <v>1</v>
      </c>
      <c r="O706" t="s">
        <v>8269</v>
      </c>
      <c r="P706" t="s">
        <v>8325</v>
      </c>
      <c r="Q706">
        <f t="shared" si="21"/>
        <v>2015</v>
      </c>
      <c r="R706" s="14" t="s">
        <v>8322</v>
      </c>
    </row>
    <row r="707" spans="1:18" ht="43.2" x14ac:dyDescent="0.3">
      <c r="A707">
        <v>3524</v>
      </c>
      <c r="B707" s="3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s="12">
        <f t="shared" ref="K707:K770" si="22">FLOOR(J707/60/60/24,1) + DATE(1970,1,1)</f>
        <v>41880</v>
      </c>
      <c r="L707" t="b">
        <v>0</v>
      </c>
      <c r="M707">
        <v>74</v>
      </c>
      <c r="N707" t="b">
        <v>1</v>
      </c>
      <c r="O707" t="s">
        <v>8269</v>
      </c>
      <c r="P707" t="s">
        <v>8325</v>
      </c>
      <c r="Q707">
        <f t="shared" ref="Q707:Q770" si="23">YEAR(K707)</f>
        <v>2014</v>
      </c>
      <c r="R707" s="14" t="s">
        <v>8322</v>
      </c>
    </row>
    <row r="708" spans="1:18" ht="57.6" x14ac:dyDescent="0.3">
      <c r="A708">
        <v>796</v>
      </c>
      <c r="B708" s="3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s="12">
        <f t="shared" si="22"/>
        <v>41502</v>
      </c>
      <c r="L708" t="b">
        <v>0</v>
      </c>
      <c r="M708">
        <v>90</v>
      </c>
      <c r="N708" t="b">
        <v>1</v>
      </c>
      <c r="O708" t="s">
        <v>8274</v>
      </c>
      <c r="P708" t="s">
        <v>8330</v>
      </c>
      <c r="Q708">
        <f t="shared" si="23"/>
        <v>2013</v>
      </c>
      <c r="R708" s="14" t="s">
        <v>8326</v>
      </c>
    </row>
    <row r="709" spans="1:18" ht="43.2" x14ac:dyDescent="0.3">
      <c r="A709">
        <v>3575</v>
      </c>
      <c r="B709" s="3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s="12">
        <f t="shared" si="22"/>
        <v>42561</v>
      </c>
      <c r="L709" t="b">
        <v>0</v>
      </c>
      <c r="M709">
        <v>102</v>
      </c>
      <c r="N709" t="b">
        <v>1</v>
      </c>
      <c r="O709" t="s">
        <v>8269</v>
      </c>
      <c r="P709" t="s">
        <v>8325</v>
      </c>
      <c r="Q709">
        <f t="shared" si="23"/>
        <v>2016</v>
      </c>
      <c r="R709" s="14" t="s">
        <v>8322</v>
      </c>
    </row>
    <row r="710" spans="1:18" ht="57.6" x14ac:dyDescent="0.3">
      <c r="A710">
        <v>334</v>
      </c>
      <c r="B710" s="3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s="12">
        <f t="shared" si="22"/>
        <v>42101</v>
      </c>
      <c r="L710" t="b">
        <v>1</v>
      </c>
      <c r="M710">
        <v>69</v>
      </c>
      <c r="N710" t="b">
        <v>1</v>
      </c>
      <c r="O710" t="s">
        <v>8267</v>
      </c>
      <c r="P710" t="s">
        <v>8321</v>
      </c>
      <c r="Q710">
        <f t="shared" si="23"/>
        <v>2015</v>
      </c>
      <c r="R710" s="14" t="s">
        <v>8320</v>
      </c>
    </row>
    <row r="711" spans="1:18" ht="43.2" x14ac:dyDescent="0.3">
      <c r="A711">
        <v>3421</v>
      </c>
      <c r="B711" s="3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s="12">
        <f t="shared" si="22"/>
        <v>42037</v>
      </c>
      <c r="L711" t="b">
        <v>0</v>
      </c>
      <c r="M711">
        <v>98</v>
      </c>
      <c r="N711" t="b">
        <v>1</v>
      </c>
      <c r="O711" t="s">
        <v>8269</v>
      </c>
      <c r="P711" t="s">
        <v>8325</v>
      </c>
      <c r="Q711">
        <f t="shared" si="23"/>
        <v>2015</v>
      </c>
      <c r="R711" s="14" t="s">
        <v>8322</v>
      </c>
    </row>
    <row r="712" spans="1:18" ht="57.6" x14ac:dyDescent="0.3">
      <c r="A712">
        <v>54</v>
      </c>
      <c r="B712" s="3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s="12">
        <f t="shared" si="22"/>
        <v>42333</v>
      </c>
      <c r="L712" t="b">
        <v>0</v>
      </c>
      <c r="M712">
        <v>52</v>
      </c>
      <c r="N712" t="b">
        <v>1</v>
      </c>
      <c r="O712" t="s">
        <v>8263</v>
      </c>
      <c r="P712" t="s">
        <v>8331</v>
      </c>
      <c r="Q712">
        <f t="shared" si="23"/>
        <v>2015</v>
      </c>
      <c r="R712" s="14" t="s">
        <v>8320</v>
      </c>
    </row>
    <row r="713" spans="1:18" ht="43.2" x14ac:dyDescent="0.3">
      <c r="A713">
        <v>2930</v>
      </c>
      <c r="B713" s="3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s="12">
        <f t="shared" si="22"/>
        <v>42101</v>
      </c>
      <c r="L713" t="b">
        <v>0</v>
      </c>
      <c r="M713">
        <v>62</v>
      </c>
      <c r="N713" t="b">
        <v>1</v>
      </c>
      <c r="O713" t="s">
        <v>8303</v>
      </c>
      <c r="P713" t="s">
        <v>8334</v>
      </c>
      <c r="Q713">
        <f t="shared" si="23"/>
        <v>2015</v>
      </c>
      <c r="R713" s="14" t="s">
        <v>8322</v>
      </c>
    </row>
    <row r="714" spans="1:18" ht="43.2" x14ac:dyDescent="0.3">
      <c r="A714">
        <v>3022</v>
      </c>
      <c r="B714" s="3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s="12">
        <f t="shared" si="22"/>
        <v>42564</v>
      </c>
      <c r="L714" t="b">
        <v>0</v>
      </c>
      <c r="M714">
        <v>62</v>
      </c>
      <c r="N714" t="b">
        <v>1</v>
      </c>
      <c r="O714" t="s">
        <v>8301</v>
      </c>
      <c r="P714" t="s">
        <v>8323</v>
      </c>
      <c r="Q714">
        <f t="shared" si="23"/>
        <v>2016</v>
      </c>
      <c r="R714" s="14" t="s">
        <v>8322</v>
      </c>
    </row>
    <row r="715" spans="1:18" ht="57.6" x14ac:dyDescent="0.3">
      <c r="A715">
        <v>527</v>
      </c>
      <c r="B715" s="3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s="12">
        <f t="shared" si="22"/>
        <v>42753</v>
      </c>
      <c r="L715" t="b">
        <v>0</v>
      </c>
      <c r="M715">
        <v>158</v>
      </c>
      <c r="N715" t="b">
        <v>1</v>
      </c>
      <c r="O715" t="s">
        <v>8269</v>
      </c>
      <c r="P715" t="s">
        <v>8325</v>
      </c>
      <c r="Q715">
        <f t="shared" si="23"/>
        <v>2017</v>
      </c>
      <c r="R715" s="14" t="s">
        <v>8322</v>
      </c>
    </row>
    <row r="716" spans="1:18" ht="43.2" x14ac:dyDescent="0.3">
      <c r="A716">
        <v>1674</v>
      </c>
      <c r="B716" s="3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s="12">
        <f t="shared" si="22"/>
        <v>42569</v>
      </c>
      <c r="L716" t="b">
        <v>0</v>
      </c>
      <c r="M716">
        <v>113</v>
      </c>
      <c r="N716" t="b">
        <v>1</v>
      </c>
      <c r="O716" t="s">
        <v>8290</v>
      </c>
      <c r="P716" t="s">
        <v>8337</v>
      </c>
      <c r="Q716">
        <f t="shared" si="23"/>
        <v>2016</v>
      </c>
      <c r="R716" s="14" t="s">
        <v>8326</v>
      </c>
    </row>
    <row r="717" spans="1:18" ht="43.2" x14ac:dyDescent="0.3">
      <c r="A717">
        <v>1750</v>
      </c>
      <c r="B717" s="3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s="12">
        <f t="shared" si="22"/>
        <v>42454</v>
      </c>
      <c r="L717" t="b">
        <v>0</v>
      </c>
      <c r="M717">
        <v>125</v>
      </c>
      <c r="N717" t="b">
        <v>1</v>
      </c>
      <c r="O717" t="s">
        <v>8283</v>
      </c>
      <c r="P717" t="s">
        <v>8313</v>
      </c>
      <c r="Q717">
        <f t="shared" si="23"/>
        <v>2016</v>
      </c>
      <c r="R717" s="14" t="s">
        <v>8312</v>
      </c>
    </row>
    <row r="718" spans="1:18" ht="43.2" x14ac:dyDescent="0.3">
      <c r="A718">
        <v>1278</v>
      </c>
      <c r="B718" s="3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s="12">
        <f t="shared" si="22"/>
        <v>41786</v>
      </c>
      <c r="L718" t="b">
        <v>1</v>
      </c>
      <c r="M718">
        <v>190</v>
      </c>
      <c r="N718" t="b">
        <v>1</v>
      </c>
      <c r="O718" t="s">
        <v>8274</v>
      </c>
      <c r="P718" t="s">
        <v>8330</v>
      </c>
      <c r="Q718">
        <f t="shared" si="23"/>
        <v>2014</v>
      </c>
      <c r="R718" s="14" t="s">
        <v>8326</v>
      </c>
    </row>
    <row r="719" spans="1:18" ht="43.2" x14ac:dyDescent="0.3">
      <c r="A719">
        <v>3153</v>
      </c>
      <c r="B719" s="3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s="12">
        <f t="shared" si="22"/>
        <v>40633</v>
      </c>
      <c r="L719" t="b">
        <v>1</v>
      </c>
      <c r="M719">
        <v>241</v>
      </c>
      <c r="N719" t="b">
        <v>1</v>
      </c>
      <c r="O719" t="s">
        <v>8269</v>
      </c>
      <c r="P719" t="s">
        <v>8325</v>
      </c>
      <c r="Q719">
        <f t="shared" si="23"/>
        <v>2011</v>
      </c>
      <c r="R719" s="14" t="s">
        <v>8322</v>
      </c>
    </row>
    <row r="720" spans="1:18" ht="43.2" x14ac:dyDescent="0.3">
      <c r="A720">
        <v>3455</v>
      </c>
      <c r="B720" s="3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s="12">
        <f t="shared" si="22"/>
        <v>42626</v>
      </c>
      <c r="L720" t="b">
        <v>0</v>
      </c>
      <c r="M720">
        <v>69</v>
      </c>
      <c r="N720" t="b">
        <v>1</v>
      </c>
      <c r="O720" t="s">
        <v>8269</v>
      </c>
      <c r="P720" t="s">
        <v>8325</v>
      </c>
      <c r="Q720">
        <f t="shared" si="23"/>
        <v>2016</v>
      </c>
      <c r="R720" s="14" t="s">
        <v>8322</v>
      </c>
    </row>
    <row r="721" spans="1:18" ht="57.6" x14ac:dyDescent="0.3">
      <c r="A721">
        <v>302</v>
      </c>
      <c r="B721" s="3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s="12">
        <f t="shared" si="22"/>
        <v>40933</v>
      </c>
      <c r="L721" t="b">
        <v>1</v>
      </c>
      <c r="M721">
        <v>108</v>
      </c>
      <c r="N721" t="b">
        <v>1</v>
      </c>
      <c r="O721" t="s">
        <v>8267</v>
      </c>
      <c r="P721" t="s">
        <v>8321</v>
      </c>
      <c r="Q721">
        <f t="shared" si="23"/>
        <v>2012</v>
      </c>
      <c r="R721" s="14" t="s">
        <v>8320</v>
      </c>
    </row>
    <row r="722" spans="1:18" ht="43.2" x14ac:dyDescent="0.3">
      <c r="A722">
        <v>2055</v>
      </c>
      <c r="B722" s="3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s="12">
        <f t="shared" si="22"/>
        <v>41946</v>
      </c>
      <c r="L722" t="b">
        <v>0</v>
      </c>
      <c r="M722">
        <v>101</v>
      </c>
      <c r="N722" t="b">
        <v>1</v>
      </c>
      <c r="O722" t="s">
        <v>8293</v>
      </c>
      <c r="P722" t="s">
        <v>8308</v>
      </c>
      <c r="Q722">
        <f t="shared" si="23"/>
        <v>2014</v>
      </c>
      <c r="R722" s="14" t="s">
        <v>8307</v>
      </c>
    </row>
    <row r="723" spans="1:18" ht="43.2" x14ac:dyDescent="0.3">
      <c r="A723">
        <v>1691</v>
      </c>
      <c r="B723" s="3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s="12">
        <f t="shared" si="22"/>
        <v>42795</v>
      </c>
      <c r="L723" t="b">
        <v>0</v>
      </c>
      <c r="M723">
        <v>38</v>
      </c>
      <c r="N723" t="b">
        <v>0</v>
      </c>
      <c r="O723" t="s">
        <v>8291</v>
      </c>
      <c r="P723" t="s">
        <v>8329</v>
      </c>
      <c r="Q723">
        <f t="shared" si="23"/>
        <v>2017</v>
      </c>
      <c r="R723" s="14" t="s">
        <v>8326</v>
      </c>
    </row>
    <row r="724" spans="1:18" ht="43.2" x14ac:dyDescent="0.3">
      <c r="A724">
        <v>3400</v>
      </c>
      <c r="B724" s="3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s="12">
        <f t="shared" si="22"/>
        <v>41834</v>
      </c>
      <c r="L724" t="b">
        <v>0</v>
      </c>
      <c r="M724">
        <v>85</v>
      </c>
      <c r="N724" t="b">
        <v>1</v>
      </c>
      <c r="O724" t="s">
        <v>8269</v>
      </c>
      <c r="P724" t="s">
        <v>8325</v>
      </c>
      <c r="Q724">
        <f t="shared" si="23"/>
        <v>2014</v>
      </c>
      <c r="R724" s="14" t="s">
        <v>8322</v>
      </c>
    </row>
    <row r="725" spans="1:18" ht="43.2" x14ac:dyDescent="0.3">
      <c r="A725">
        <v>3406</v>
      </c>
      <c r="B725" s="3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s="12">
        <f t="shared" si="22"/>
        <v>41791</v>
      </c>
      <c r="L725" t="b">
        <v>0</v>
      </c>
      <c r="M725">
        <v>91</v>
      </c>
      <c r="N725" t="b">
        <v>1</v>
      </c>
      <c r="O725" t="s">
        <v>8269</v>
      </c>
      <c r="P725" t="s">
        <v>8325</v>
      </c>
      <c r="Q725">
        <f t="shared" si="23"/>
        <v>2014</v>
      </c>
      <c r="R725" s="14" t="s">
        <v>8322</v>
      </c>
    </row>
    <row r="726" spans="1:18" ht="43.2" x14ac:dyDescent="0.3">
      <c r="A726">
        <v>2811</v>
      </c>
      <c r="B726" s="3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s="12">
        <f t="shared" si="22"/>
        <v>42028</v>
      </c>
      <c r="L726" t="b">
        <v>0</v>
      </c>
      <c r="M726">
        <v>108</v>
      </c>
      <c r="N726" t="b">
        <v>1</v>
      </c>
      <c r="O726" t="s">
        <v>8269</v>
      </c>
      <c r="P726" t="s">
        <v>8325</v>
      </c>
      <c r="Q726">
        <f t="shared" si="23"/>
        <v>2015</v>
      </c>
      <c r="R726" s="14" t="s">
        <v>8322</v>
      </c>
    </row>
    <row r="727" spans="1:18" ht="43.2" x14ac:dyDescent="0.3">
      <c r="A727">
        <v>3288</v>
      </c>
      <c r="B727" s="3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s="12">
        <f t="shared" si="22"/>
        <v>42505</v>
      </c>
      <c r="L727" t="b">
        <v>0</v>
      </c>
      <c r="M727">
        <v>207</v>
      </c>
      <c r="N727" t="b">
        <v>1</v>
      </c>
      <c r="O727" t="s">
        <v>8269</v>
      </c>
      <c r="P727" t="s">
        <v>8325</v>
      </c>
      <c r="Q727">
        <f t="shared" si="23"/>
        <v>2016</v>
      </c>
      <c r="R727" s="14" t="s">
        <v>8322</v>
      </c>
    </row>
    <row r="728" spans="1:18" ht="43.2" x14ac:dyDescent="0.3">
      <c r="A728">
        <v>2539</v>
      </c>
      <c r="B728" s="3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s="12">
        <f t="shared" si="22"/>
        <v>41977</v>
      </c>
      <c r="L728" t="b">
        <v>0</v>
      </c>
      <c r="M728">
        <v>59</v>
      </c>
      <c r="N728" t="b">
        <v>1</v>
      </c>
      <c r="O728" t="s">
        <v>8298</v>
      </c>
      <c r="P728" t="s">
        <v>8340</v>
      </c>
      <c r="Q728">
        <f t="shared" si="23"/>
        <v>2014</v>
      </c>
      <c r="R728" s="14" t="s">
        <v>8326</v>
      </c>
    </row>
    <row r="729" spans="1:18" ht="28.8" x14ac:dyDescent="0.3">
      <c r="A729">
        <v>1836</v>
      </c>
      <c r="B729" s="3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s="12">
        <f t="shared" si="22"/>
        <v>41305</v>
      </c>
      <c r="L729" t="b">
        <v>0</v>
      </c>
      <c r="M729">
        <v>55</v>
      </c>
      <c r="N729" t="b">
        <v>1</v>
      </c>
      <c r="O729" t="s">
        <v>8274</v>
      </c>
      <c r="P729" t="s">
        <v>8330</v>
      </c>
      <c r="Q729">
        <f t="shared" si="23"/>
        <v>2013</v>
      </c>
      <c r="R729" s="14" t="s">
        <v>8326</v>
      </c>
    </row>
    <row r="730" spans="1:18" ht="57.6" x14ac:dyDescent="0.3">
      <c r="A730">
        <v>721</v>
      </c>
      <c r="B730" s="3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s="12">
        <f t="shared" si="22"/>
        <v>41807</v>
      </c>
      <c r="L730" t="b">
        <v>0</v>
      </c>
      <c r="M730">
        <v>119</v>
      </c>
      <c r="N730" t="b">
        <v>1</v>
      </c>
      <c r="O730" t="s">
        <v>8272</v>
      </c>
      <c r="P730" t="s">
        <v>8332</v>
      </c>
      <c r="Q730">
        <f t="shared" si="23"/>
        <v>2014</v>
      </c>
      <c r="R730" s="14" t="s">
        <v>8310</v>
      </c>
    </row>
    <row r="731" spans="1:18" ht="43.2" x14ac:dyDescent="0.3">
      <c r="A731">
        <v>1633</v>
      </c>
      <c r="B731" s="3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s="12">
        <f t="shared" si="22"/>
        <v>40896</v>
      </c>
      <c r="L731" t="b">
        <v>0</v>
      </c>
      <c r="M731">
        <v>58</v>
      </c>
      <c r="N731" t="b">
        <v>1</v>
      </c>
      <c r="O731" t="s">
        <v>8274</v>
      </c>
      <c r="P731" t="s">
        <v>8330</v>
      </c>
      <c r="Q731">
        <f t="shared" si="23"/>
        <v>2011</v>
      </c>
      <c r="R731" s="14" t="s">
        <v>8326</v>
      </c>
    </row>
    <row r="732" spans="1:18" ht="43.2" x14ac:dyDescent="0.3">
      <c r="A732">
        <v>2990</v>
      </c>
      <c r="B732" s="3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s="12">
        <f t="shared" si="22"/>
        <v>42341</v>
      </c>
      <c r="L732" t="b">
        <v>0</v>
      </c>
      <c r="M732">
        <v>27</v>
      </c>
      <c r="N732" t="b">
        <v>1</v>
      </c>
      <c r="O732" t="s">
        <v>8301</v>
      </c>
      <c r="P732" t="s">
        <v>8323</v>
      </c>
      <c r="Q732">
        <f t="shared" si="23"/>
        <v>2015</v>
      </c>
      <c r="R732" s="14" t="s">
        <v>8322</v>
      </c>
    </row>
    <row r="733" spans="1:18" ht="43.2" x14ac:dyDescent="0.3">
      <c r="A733">
        <v>1137</v>
      </c>
      <c r="B733" s="3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s="12">
        <f t="shared" si="22"/>
        <v>42453</v>
      </c>
      <c r="L733" t="b">
        <v>0</v>
      </c>
      <c r="M733">
        <v>39</v>
      </c>
      <c r="N733" t="b">
        <v>0</v>
      </c>
      <c r="O733" t="s">
        <v>8281</v>
      </c>
      <c r="P733" t="s">
        <v>8343</v>
      </c>
      <c r="Q733">
        <f t="shared" si="23"/>
        <v>2016</v>
      </c>
      <c r="R733" s="14" t="s">
        <v>8315</v>
      </c>
    </row>
    <row r="734" spans="1:18" ht="57.6" x14ac:dyDescent="0.3">
      <c r="A734">
        <v>2736</v>
      </c>
      <c r="B734" s="3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s="12">
        <f t="shared" si="22"/>
        <v>41722</v>
      </c>
      <c r="L734" t="b">
        <v>0</v>
      </c>
      <c r="M734">
        <v>58</v>
      </c>
      <c r="N734" t="b">
        <v>1</v>
      </c>
      <c r="O734" t="s">
        <v>8293</v>
      </c>
      <c r="P734" t="s">
        <v>8308</v>
      </c>
      <c r="Q734">
        <f t="shared" si="23"/>
        <v>2014</v>
      </c>
      <c r="R734" s="14" t="s">
        <v>8307</v>
      </c>
    </row>
    <row r="735" spans="1:18" ht="57.6" x14ac:dyDescent="0.3">
      <c r="A735">
        <v>3241</v>
      </c>
      <c r="B735" s="3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s="12">
        <f t="shared" si="22"/>
        <v>41893</v>
      </c>
      <c r="L735" t="b">
        <v>1</v>
      </c>
      <c r="M735">
        <v>167</v>
      </c>
      <c r="N735" t="b">
        <v>1</v>
      </c>
      <c r="O735" t="s">
        <v>8269</v>
      </c>
      <c r="P735" t="s">
        <v>8325</v>
      </c>
      <c r="Q735">
        <f t="shared" si="23"/>
        <v>2014</v>
      </c>
      <c r="R735" s="14" t="s">
        <v>8322</v>
      </c>
    </row>
    <row r="736" spans="1:18" ht="43.2" x14ac:dyDescent="0.3">
      <c r="A736">
        <v>305</v>
      </c>
      <c r="B736" s="3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s="12">
        <f t="shared" si="22"/>
        <v>40948</v>
      </c>
      <c r="L736" t="b">
        <v>1</v>
      </c>
      <c r="M736">
        <v>189</v>
      </c>
      <c r="N736" t="b">
        <v>1</v>
      </c>
      <c r="O736" t="s">
        <v>8267</v>
      </c>
      <c r="P736" t="s">
        <v>8321</v>
      </c>
      <c r="Q736">
        <f t="shared" si="23"/>
        <v>2012</v>
      </c>
      <c r="R736" s="14" t="s">
        <v>8320</v>
      </c>
    </row>
    <row r="737" spans="1:18" ht="43.2" x14ac:dyDescent="0.3">
      <c r="A737">
        <v>1468</v>
      </c>
      <c r="B737" s="3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s="12">
        <f t="shared" si="22"/>
        <v>40646</v>
      </c>
      <c r="L737" t="b">
        <v>1</v>
      </c>
      <c r="M737">
        <v>293</v>
      </c>
      <c r="N737" t="b">
        <v>1</v>
      </c>
      <c r="O737" t="s">
        <v>8286</v>
      </c>
      <c r="P737" t="s">
        <v>8311</v>
      </c>
      <c r="Q737">
        <f t="shared" si="23"/>
        <v>2011</v>
      </c>
      <c r="R737" s="14" t="s">
        <v>8310</v>
      </c>
    </row>
    <row r="738" spans="1:18" ht="43.2" x14ac:dyDescent="0.3">
      <c r="A738">
        <v>1189</v>
      </c>
      <c r="B738" s="3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s="12">
        <f t="shared" si="22"/>
        <v>42529</v>
      </c>
      <c r="L738" t="b">
        <v>0</v>
      </c>
      <c r="M738">
        <v>86</v>
      </c>
      <c r="N738" t="b">
        <v>1</v>
      </c>
      <c r="O738" t="s">
        <v>8283</v>
      </c>
      <c r="P738" t="s">
        <v>8313</v>
      </c>
      <c r="Q738">
        <f t="shared" si="23"/>
        <v>2016</v>
      </c>
      <c r="R738" s="14" t="s">
        <v>8312</v>
      </c>
    </row>
    <row r="739" spans="1:18" ht="28.8" x14ac:dyDescent="0.3">
      <c r="A739">
        <v>1266</v>
      </c>
      <c r="B739" s="3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s="12">
        <f t="shared" si="22"/>
        <v>41620</v>
      </c>
      <c r="L739" t="b">
        <v>1</v>
      </c>
      <c r="M739">
        <v>50</v>
      </c>
      <c r="N739" t="b">
        <v>1</v>
      </c>
      <c r="O739" t="s">
        <v>8274</v>
      </c>
      <c r="P739" t="s">
        <v>8330</v>
      </c>
      <c r="Q739">
        <f t="shared" si="23"/>
        <v>2013</v>
      </c>
      <c r="R739" s="14" t="s">
        <v>8326</v>
      </c>
    </row>
    <row r="740" spans="1:18" ht="43.2" x14ac:dyDescent="0.3">
      <c r="A740">
        <v>2828</v>
      </c>
      <c r="B740" s="3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s="12">
        <f t="shared" si="22"/>
        <v>42254</v>
      </c>
      <c r="L740" t="b">
        <v>0</v>
      </c>
      <c r="M740">
        <v>97</v>
      </c>
      <c r="N740" t="b">
        <v>1</v>
      </c>
      <c r="O740" t="s">
        <v>8269</v>
      </c>
      <c r="P740" t="s">
        <v>8325</v>
      </c>
      <c r="Q740">
        <f t="shared" si="23"/>
        <v>2015</v>
      </c>
      <c r="R740" s="14" t="s">
        <v>8322</v>
      </c>
    </row>
    <row r="741" spans="1:18" ht="43.2" x14ac:dyDescent="0.3">
      <c r="A741">
        <v>3433</v>
      </c>
      <c r="B741" s="3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s="12">
        <f t="shared" si="22"/>
        <v>41776</v>
      </c>
      <c r="L741" t="b">
        <v>0</v>
      </c>
      <c r="M741">
        <v>71</v>
      </c>
      <c r="N741" t="b">
        <v>1</v>
      </c>
      <c r="O741" t="s">
        <v>8269</v>
      </c>
      <c r="P741" t="s">
        <v>8325</v>
      </c>
      <c r="Q741">
        <f t="shared" si="23"/>
        <v>2014</v>
      </c>
      <c r="R741" s="14" t="s">
        <v>8322</v>
      </c>
    </row>
    <row r="742" spans="1:18" ht="43.2" x14ac:dyDescent="0.3">
      <c r="A742">
        <v>739</v>
      </c>
      <c r="B742" s="3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s="12">
        <f t="shared" si="22"/>
        <v>41829</v>
      </c>
      <c r="L742" t="b">
        <v>0</v>
      </c>
      <c r="M742">
        <v>139</v>
      </c>
      <c r="N742" t="b">
        <v>1</v>
      </c>
      <c r="O742" t="s">
        <v>8272</v>
      </c>
      <c r="P742" t="s">
        <v>8332</v>
      </c>
      <c r="Q742">
        <f t="shared" si="23"/>
        <v>2014</v>
      </c>
      <c r="R742" s="14" t="s">
        <v>8310</v>
      </c>
    </row>
    <row r="743" spans="1:18" x14ac:dyDescent="0.3">
      <c r="A743">
        <v>1366</v>
      </c>
      <c r="B743" s="3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s="12">
        <f t="shared" si="22"/>
        <v>41924</v>
      </c>
      <c r="L743" t="b">
        <v>0</v>
      </c>
      <c r="M743">
        <v>147</v>
      </c>
      <c r="N743" t="b">
        <v>1</v>
      </c>
      <c r="O743" t="s">
        <v>8274</v>
      </c>
      <c r="P743" t="s">
        <v>8330</v>
      </c>
      <c r="Q743">
        <f t="shared" si="23"/>
        <v>2014</v>
      </c>
      <c r="R743" s="14" t="s">
        <v>8326</v>
      </c>
    </row>
    <row r="744" spans="1:18" ht="43.2" x14ac:dyDescent="0.3">
      <c r="A744">
        <v>1783</v>
      </c>
      <c r="B744" s="3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s="12">
        <f t="shared" si="22"/>
        <v>42115</v>
      </c>
      <c r="L744" t="b">
        <v>1</v>
      </c>
      <c r="M744">
        <v>185</v>
      </c>
      <c r="N744" t="b">
        <v>0</v>
      </c>
      <c r="O744" t="s">
        <v>8283</v>
      </c>
      <c r="P744" t="s">
        <v>8313</v>
      </c>
      <c r="Q744">
        <f t="shared" si="23"/>
        <v>2015</v>
      </c>
      <c r="R744" s="14" t="s">
        <v>8312</v>
      </c>
    </row>
    <row r="745" spans="1:18" ht="43.2" x14ac:dyDescent="0.3">
      <c r="A745">
        <v>1800</v>
      </c>
      <c r="B745" s="3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s="12">
        <f t="shared" si="22"/>
        <v>42623</v>
      </c>
      <c r="L745" t="b">
        <v>1</v>
      </c>
      <c r="M745">
        <v>113</v>
      </c>
      <c r="N745" t="b">
        <v>0</v>
      </c>
      <c r="O745" t="s">
        <v>8283</v>
      </c>
      <c r="P745" t="s">
        <v>8313</v>
      </c>
      <c r="Q745">
        <f t="shared" si="23"/>
        <v>2016</v>
      </c>
      <c r="R745" s="14" t="s">
        <v>8312</v>
      </c>
    </row>
    <row r="746" spans="1:18" ht="43.2" x14ac:dyDescent="0.3">
      <c r="A746">
        <v>1747</v>
      </c>
      <c r="B746" s="3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s="12">
        <f t="shared" si="22"/>
        <v>42292</v>
      </c>
      <c r="L746" t="b">
        <v>0</v>
      </c>
      <c r="M746">
        <v>159</v>
      </c>
      <c r="N746" t="b">
        <v>1</v>
      </c>
      <c r="O746" t="s">
        <v>8283</v>
      </c>
      <c r="P746" t="s">
        <v>8313</v>
      </c>
      <c r="Q746">
        <f t="shared" si="23"/>
        <v>2015</v>
      </c>
      <c r="R746" s="14" t="s">
        <v>8312</v>
      </c>
    </row>
    <row r="747" spans="1:18" ht="43.2" x14ac:dyDescent="0.3">
      <c r="A747">
        <v>3155</v>
      </c>
      <c r="B747" s="3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s="12">
        <f t="shared" si="22"/>
        <v>41233</v>
      </c>
      <c r="L747" t="b">
        <v>1</v>
      </c>
      <c r="M747">
        <v>302</v>
      </c>
      <c r="N747" t="b">
        <v>1</v>
      </c>
      <c r="O747" t="s">
        <v>8269</v>
      </c>
      <c r="P747" t="s">
        <v>8325</v>
      </c>
      <c r="Q747">
        <f t="shared" si="23"/>
        <v>2012</v>
      </c>
      <c r="R747" s="14" t="s">
        <v>8322</v>
      </c>
    </row>
    <row r="748" spans="1:18" ht="28.8" x14ac:dyDescent="0.3">
      <c r="A748">
        <v>1817</v>
      </c>
      <c r="B748" s="3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s="12">
        <f t="shared" si="22"/>
        <v>42705</v>
      </c>
      <c r="L748" t="b">
        <v>0</v>
      </c>
      <c r="M748">
        <v>100</v>
      </c>
      <c r="N748" t="b">
        <v>0</v>
      </c>
      <c r="O748" t="s">
        <v>8283</v>
      </c>
      <c r="P748" t="s">
        <v>8313</v>
      </c>
      <c r="Q748">
        <f t="shared" si="23"/>
        <v>2016</v>
      </c>
      <c r="R748" s="14" t="s">
        <v>8312</v>
      </c>
    </row>
    <row r="749" spans="1:18" ht="43.2" x14ac:dyDescent="0.3">
      <c r="A749">
        <v>1754</v>
      </c>
      <c r="B749" s="3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s="12">
        <f t="shared" si="22"/>
        <v>42067</v>
      </c>
      <c r="L749" t="b">
        <v>0</v>
      </c>
      <c r="M749">
        <v>90</v>
      </c>
      <c r="N749" t="b">
        <v>1</v>
      </c>
      <c r="O749" t="s">
        <v>8283</v>
      </c>
      <c r="P749" t="s">
        <v>8313</v>
      </c>
      <c r="Q749">
        <f t="shared" si="23"/>
        <v>2015</v>
      </c>
      <c r="R749" s="14" t="s">
        <v>8312</v>
      </c>
    </row>
    <row r="750" spans="1:18" ht="43.2" x14ac:dyDescent="0.3">
      <c r="A750">
        <v>398</v>
      </c>
      <c r="B750" s="3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s="12">
        <f t="shared" si="22"/>
        <v>42078</v>
      </c>
      <c r="L750" t="b">
        <v>0</v>
      </c>
      <c r="M750">
        <v>67</v>
      </c>
      <c r="N750" t="b">
        <v>1</v>
      </c>
      <c r="O750" t="s">
        <v>8267</v>
      </c>
      <c r="P750" t="s">
        <v>8321</v>
      </c>
      <c r="Q750">
        <f t="shared" si="23"/>
        <v>2015</v>
      </c>
      <c r="R750" s="14" t="s">
        <v>8320</v>
      </c>
    </row>
    <row r="751" spans="1:18" ht="43.2" x14ac:dyDescent="0.3">
      <c r="A751">
        <v>2311</v>
      </c>
      <c r="B751" s="3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s="12">
        <f t="shared" si="22"/>
        <v>41736</v>
      </c>
      <c r="L751" t="b">
        <v>1</v>
      </c>
      <c r="M751">
        <v>104</v>
      </c>
      <c r="N751" t="b">
        <v>1</v>
      </c>
      <c r="O751" t="s">
        <v>8277</v>
      </c>
      <c r="P751" t="s">
        <v>8327</v>
      </c>
      <c r="Q751">
        <f t="shared" si="23"/>
        <v>2014</v>
      </c>
      <c r="R751" s="14" t="s">
        <v>8326</v>
      </c>
    </row>
    <row r="752" spans="1:18" ht="28.8" x14ac:dyDescent="0.3">
      <c r="A752">
        <v>1376</v>
      </c>
      <c r="B752" s="3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s="12">
        <f t="shared" si="22"/>
        <v>42677</v>
      </c>
      <c r="L752" t="b">
        <v>0</v>
      </c>
      <c r="M752">
        <v>168</v>
      </c>
      <c r="N752" t="b">
        <v>1</v>
      </c>
      <c r="O752" t="s">
        <v>8274</v>
      </c>
      <c r="P752" t="s">
        <v>8330</v>
      </c>
      <c r="Q752">
        <f t="shared" si="23"/>
        <v>2016</v>
      </c>
      <c r="R752" s="14" t="s">
        <v>8326</v>
      </c>
    </row>
    <row r="753" spans="1:18" ht="43.2" x14ac:dyDescent="0.3">
      <c r="A753">
        <v>1519</v>
      </c>
      <c r="B753" s="3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s="12">
        <f t="shared" si="22"/>
        <v>41782</v>
      </c>
      <c r="L753" t="b">
        <v>1</v>
      </c>
      <c r="M753">
        <v>145</v>
      </c>
      <c r="N753" t="b">
        <v>1</v>
      </c>
      <c r="O753" t="s">
        <v>8283</v>
      </c>
      <c r="P753" t="s">
        <v>8313</v>
      </c>
      <c r="Q753">
        <f t="shared" si="23"/>
        <v>2014</v>
      </c>
      <c r="R753" s="14" t="s">
        <v>8312</v>
      </c>
    </row>
    <row r="754" spans="1:18" ht="43.2" x14ac:dyDescent="0.3">
      <c r="A754">
        <v>2243</v>
      </c>
      <c r="B754" s="3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s="12">
        <f t="shared" si="22"/>
        <v>42800</v>
      </c>
      <c r="L754" t="b">
        <v>0</v>
      </c>
      <c r="M754">
        <v>2035</v>
      </c>
      <c r="N754" t="b">
        <v>1</v>
      </c>
      <c r="O754" t="s">
        <v>8295</v>
      </c>
      <c r="P754" t="s">
        <v>8316</v>
      </c>
      <c r="Q754">
        <f t="shared" si="23"/>
        <v>2017</v>
      </c>
      <c r="R754" s="14" t="s">
        <v>8315</v>
      </c>
    </row>
    <row r="755" spans="1:18" ht="57.6" x14ac:dyDescent="0.3">
      <c r="A755">
        <v>1895</v>
      </c>
      <c r="B755" s="3" t="s">
        <v>1896</v>
      </c>
      <c r="C755" s="3" t="s">
        <v>6005</v>
      </c>
      <c r="D755" s="5">
        <v>9072</v>
      </c>
      <c r="E755" s="7">
        <v>9228</v>
      </c>
      <c r="F755" t="s">
        <v>8218</v>
      </c>
      <c r="G755" t="s">
        <v>8223</v>
      </c>
      <c r="H755" t="s">
        <v>8245</v>
      </c>
      <c r="I755">
        <v>1445363722</v>
      </c>
      <c r="J755">
        <v>1442771722</v>
      </c>
      <c r="K755" s="12">
        <f t="shared" si="22"/>
        <v>42267</v>
      </c>
      <c r="L755" t="b">
        <v>0</v>
      </c>
      <c r="M755">
        <v>47</v>
      </c>
      <c r="N755" t="b">
        <v>1</v>
      </c>
      <c r="O755" t="s">
        <v>8277</v>
      </c>
      <c r="P755" t="s">
        <v>8327</v>
      </c>
      <c r="Q755">
        <f t="shared" si="23"/>
        <v>2015</v>
      </c>
      <c r="R755" s="14" t="s">
        <v>8326</v>
      </c>
    </row>
    <row r="756" spans="1:18" ht="43.2" x14ac:dyDescent="0.3">
      <c r="A756">
        <v>252</v>
      </c>
      <c r="B756" s="3" t="s">
        <v>253</v>
      </c>
      <c r="C756" s="3" t="s">
        <v>4362</v>
      </c>
      <c r="D756" s="5">
        <v>5000</v>
      </c>
      <c r="E756" s="7">
        <v>9228</v>
      </c>
      <c r="F756" t="s">
        <v>8218</v>
      </c>
      <c r="G756" t="s">
        <v>8223</v>
      </c>
      <c r="H756" t="s">
        <v>8245</v>
      </c>
      <c r="I756">
        <v>1275364740</v>
      </c>
      <c r="J756">
        <v>1269878058</v>
      </c>
      <c r="K756" s="12">
        <f t="shared" si="22"/>
        <v>40266</v>
      </c>
      <c r="L756" t="b">
        <v>1</v>
      </c>
      <c r="M756">
        <v>108</v>
      </c>
      <c r="N756" t="b">
        <v>1</v>
      </c>
      <c r="O756" t="s">
        <v>8267</v>
      </c>
      <c r="P756" t="s">
        <v>8321</v>
      </c>
      <c r="Q756">
        <f t="shared" si="23"/>
        <v>2010</v>
      </c>
      <c r="R756" s="14" t="s">
        <v>8320</v>
      </c>
    </row>
    <row r="757" spans="1:18" ht="43.2" x14ac:dyDescent="0.3">
      <c r="A757">
        <v>2090</v>
      </c>
      <c r="B757" s="3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s="12">
        <f t="shared" si="22"/>
        <v>41299</v>
      </c>
      <c r="L757" t="b">
        <v>0</v>
      </c>
      <c r="M757">
        <v>160</v>
      </c>
      <c r="N757" t="b">
        <v>1</v>
      </c>
      <c r="O757" t="s">
        <v>8277</v>
      </c>
      <c r="P757" t="s">
        <v>8327</v>
      </c>
      <c r="Q757">
        <f t="shared" si="23"/>
        <v>2013</v>
      </c>
      <c r="R757" s="14" t="s">
        <v>8326</v>
      </c>
    </row>
    <row r="758" spans="1:18" ht="28.8" x14ac:dyDescent="0.3">
      <c r="A758">
        <v>3041</v>
      </c>
      <c r="B758" s="3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s="12">
        <f t="shared" si="22"/>
        <v>42359</v>
      </c>
      <c r="L758" t="b">
        <v>0</v>
      </c>
      <c r="M758">
        <v>95</v>
      </c>
      <c r="N758" t="b">
        <v>1</v>
      </c>
      <c r="O758" t="s">
        <v>8301</v>
      </c>
      <c r="P758" t="s">
        <v>8323</v>
      </c>
      <c r="Q758">
        <f t="shared" si="23"/>
        <v>2015</v>
      </c>
      <c r="R758" s="14" t="s">
        <v>8322</v>
      </c>
    </row>
    <row r="759" spans="1:18" ht="43.2" x14ac:dyDescent="0.3">
      <c r="A759">
        <v>1850</v>
      </c>
      <c r="B759" s="3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s="12">
        <f t="shared" si="22"/>
        <v>41800</v>
      </c>
      <c r="L759" t="b">
        <v>0</v>
      </c>
      <c r="M759">
        <v>179</v>
      </c>
      <c r="N759" t="b">
        <v>1</v>
      </c>
      <c r="O759" t="s">
        <v>8274</v>
      </c>
      <c r="P759" t="s">
        <v>8330</v>
      </c>
      <c r="Q759">
        <f t="shared" si="23"/>
        <v>2014</v>
      </c>
      <c r="R759" s="14" t="s">
        <v>8326</v>
      </c>
    </row>
    <row r="760" spans="1:18" ht="43.2" x14ac:dyDescent="0.3">
      <c r="A760">
        <v>1615</v>
      </c>
      <c r="B760" s="3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s="12">
        <f t="shared" si="22"/>
        <v>40845</v>
      </c>
      <c r="L760" t="b">
        <v>0</v>
      </c>
      <c r="M760">
        <v>136</v>
      </c>
      <c r="N760" t="b">
        <v>1</v>
      </c>
      <c r="O760" t="s">
        <v>8274</v>
      </c>
      <c r="P760" t="s">
        <v>8330</v>
      </c>
      <c r="Q760">
        <f t="shared" si="23"/>
        <v>2011</v>
      </c>
      <c r="R760" s="14" t="s">
        <v>8326</v>
      </c>
    </row>
    <row r="761" spans="1:18" ht="28.8" x14ac:dyDescent="0.3">
      <c r="A761">
        <v>3360</v>
      </c>
      <c r="B761" s="3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s="12">
        <f t="shared" si="22"/>
        <v>42697</v>
      </c>
      <c r="L761" t="b">
        <v>0</v>
      </c>
      <c r="M761">
        <v>72</v>
      </c>
      <c r="N761" t="b">
        <v>1</v>
      </c>
      <c r="O761" t="s">
        <v>8269</v>
      </c>
      <c r="P761" t="s">
        <v>8325</v>
      </c>
      <c r="Q761">
        <f t="shared" si="23"/>
        <v>2016</v>
      </c>
      <c r="R761" s="14" t="s">
        <v>8322</v>
      </c>
    </row>
    <row r="762" spans="1:18" ht="43.2" x14ac:dyDescent="0.3">
      <c r="A762">
        <v>1198</v>
      </c>
      <c r="B762" s="3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s="12">
        <f t="shared" si="22"/>
        <v>42333</v>
      </c>
      <c r="L762" t="b">
        <v>0</v>
      </c>
      <c r="M762">
        <v>167</v>
      </c>
      <c r="N762" t="b">
        <v>1</v>
      </c>
      <c r="O762" t="s">
        <v>8283</v>
      </c>
      <c r="P762" t="s">
        <v>8313</v>
      </c>
      <c r="Q762">
        <f t="shared" si="23"/>
        <v>2015</v>
      </c>
      <c r="R762" s="14" t="s">
        <v>8312</v>
      </c>
    </row>
    <row r="763" spans="1:18" ht="43.2" x14ac:dyDescent="0.3">
      <c r="A763">
        <v>1187</v>
      </c>
      <c r="B763" s="3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s="12">
        <f t="shared" si="22"/>
        <v>42109</v>
      </c>
      <c r="L763" t="b">
        <v>0</v>
      </c>
      <c r="M763">
        <v>70</v>
      </c>
      <c r="N763" t="b">
        <v>1</v>
      </c>
      <c r="O763" t="s">
        <v>8283</v>
      </c>
      <c r="P763" t="s">
        <v>8313</v>
      </c>
      <c r="Q763">
        <f t="shared" si="23"/>
        <v>2015</v>
      </c>
      <c r="R763" s="14" t="s">
        <v>8312</v>
      </c>
    </row>
    <row r="764" spans="1:18" ht="57.6" x14ac:dyDescent="0.3">
      <c r="A764">
        <v>7</v>
      </c>
      <c r="B764" s="3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s="12">
        <f t="shared" si="22"/>
        <v>42516</v>
      </c>
      <c r="L764" t="b">
        <v>0</v>
      </c>
      <c r="M764">
        <v>57</v>
      </c>
      <c r="N764" t="b">
        <v>1</v>
      </c>
      <c r="O764" t="s">
        <v>8263</v>
      </c>
      <c r="P764" t="s">
        <v>8331</v>
      </c>
      <c r="Q764">
        <f t="shared" si="23"/>
        <v>2016</v>
      </c>
      <c r="R764" s="14" t="s">
        <v>8320</v>
      </c>
    </row>
    <row r="765" spans="1:18" ht="57.6" x14ac:dyDescent="0.3">
      <c r="A765">
        <v>363</v>
      </c>
      <c r="B765" s="3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s="12">
        <f t="shared" si="22"/>
        <v>40255</v>
      </c>
      <c r="L765" t="b">
        <v>0</v>
      </c>
      <c r="M765">
        <v>26</v>
      </c>
      <c r="N765" t="b">
        <v>1</v>
      </c>
      <c r="O765" t="s">
        <v>8267</v>
      </c>
      <c r="P765" t="s">
        <v>8321</v>
      </c>
      <c r="Q765">
        <f t="shared" si="23"/>
        <v>2010</v>
      </c>
      <c r="R765" s="14" t="s">
        <v>8320</v>
      </c>
    </row>
    <row r="766" spans="1:18" ht="43.2" x14ac:dyDescent="0.3">
      <c r="A766">
        <v>2029</v>
      </c>
      <c r="B766" s="3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s="12">
        <f t="shared" si="22"/>
        <v>41848</v>
      </c>
      <c r="L766" t="b">
        <v>1</v>
      </c>
      <c r="M766">
        <v>94</v>
      </c>
      <c r="N766" t="b">
        <v>1</v>
      </c>
      <c r="O766" t="s">
        <v>8293</v>
      </c>
      <c r="P766" t="s">
        <v>8308</v>
      </c>
      <c r="Q766">
        <f t="shared" si="23"/>
        <v>2014</v>
      </c>
      <c r="R766" s="14" t="s">
        <v>8307</v>
      </c>
    </row>
    <row r="767" spans="1:18" ht="43.2" x14ac:dyDescent="0.3">
      <c r="A767">
        <v>2253</v>
      </c>
      <c r="B767" s="3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s="12">
        <f t="shared" si="22"/>
        <v>42296</v>
      </c>
      <c r="L767" t="b">
        <v>0</v>
      </c>
      <c r="M767">
        <v>84</v>
      </c>
      <c r="N767" t="b">
        <v>1</v>
      </c>
      <c r="O767" t="s">
        <v>8295</v>
      </c>
      <c r="P767" t="s">
        <v>8316</v>
      </c>
      <c r="Q767">
        <f t="shared" si="23"/>
        <v>2015</v>
      </c>
      <c r="R767" s="14" t="s">
        <v>8315</v>
      </c>
    </row>
    <row r="768" spans="1:18" ht="57.6" x14ac:dyDescent="0.3">
      <c r="A768">
        <v>312</v>
      </c>
      <c r="B768" s="3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s="12">
        <f t="shared" si="22"/>
        <v>41348</v>
      </c>
      <c r="L768" t="b">
        <v>1</v>
      </c>
      <c r="M768">
        <v>146</v>
      </c>
      <c r="N768" t="b">
        <v>1</v>
      </c>
      <c r="O768" t="s">
        <v>8267</v>
      </c>
      <c r="P768" t="s">
        <v>8321</v>
      </c>
      <c r="Q768">
        <f t="shared" si="23"/>
        <v>2013</v>
      </c>
      <c r="R768" s="14" t="s">
        <v>8320</v>
      </c>
    </row>
    <row r="769" spans="1:18" ht="43.2" x14ac:dyDescent="0.3">
      <c r="A769">
        <v>708</v>
      </c>
      <c r="B769" s="3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s="12">
        <f t="shared" si="22"/>
        <v>41835</v>
      </c>
      <c r="L769" t="b">
        <v>0</v>
      </c>
      <c r="M769">
        <v>369</v>
      </c>
      <c r="N769" t="b">
        <v>0</v>
      </c>
      <c r="O769" t="s">
        <v>8271</v>
      </c>
      <c r="P769" t="s">
        <v>8309</v>
      </c>
      <c r="Q769">
        <f t="shared" si="23"/>
        <v>2014</v>
      </c>
      <c r="R769" s="14" t="s">
        <v>8307</v>
      </c>
    </row>
    <row r="770" spans="1:18" ht="43.2" x14ac:dyDescent="0.3">
      <c r="A770">
        <v>1385</v>
      </c>
      <c r="B770" s="3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s="12">
        <f t="shared" si="22"/>
        <v>42433</v>
      </c>
      <c r="L770" t="b">
        <v>0</v>
      </c>
      <c r="M770">
        <v>134</v>
      </c>
      <c r="N770" t="b">
        <v>1</v>
      </c>
      <c r="O770" t="s">
        <v>8274</v>
      </c>
      <c r="P770" t="s">
        <v>8330</v>
      </c>
      <c r="Q770">
        <f t="shared" si="23"/>
        <v>2016</v>
      </c>
      <c r="R770" s="14" t="s">
        <v>8326</v>
      </c>
    </row>
    <row r="771" spans="1:18" ht="43.2" x14ac:dyDescent="0.3">
      <c r="A771">
        <v>679</v>
      </c>
      <c r="B771" s="3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s="12">
        <f t="shared" ref="K771:K834" si="24">FLOOR(J771/60/60/24,1) + DATE(1970,1,1)</f>
        <v>42556</v>
      </c>
      <c r="L771" t="b">
        <v>0</v>
      </c>
      <c r="M771">
        <v>94</v>
      </c>
      <c r="N771" t="b">
        <v>0</v>
      </c>
      <c r="O771" t="s">
        <v>8271</v>
      </c>
      <c r="P771" t="s">
        <v>8309</v>
      </c>
      <c r="Q771">
        <f t="shared" ref="Q771:Q834" si="25">YEAR(K771)</f>
        <v>2016</v>
      </c>
      <c r="R771" s="14" t="s">
        <v>8307</v>
      </c>
    </row>
    <row r="772" spans="1:18" ht="28.8" x14ac:dyDescent="0.3">
      <c r="A772">
        <v>219</v>
      </c>
      <c r="B772" s="3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s="12">
        <f t="shared" si="24"/>
        <v>42429</v>
      </c>
      <c r="L772" t="b">
        <v>0</v>
      </c>
      <c r="M772">
        <v>76</v>
      </c>
      <c r="N772" t="b">
        <v>0</v>
      </c>
      <c r="O772" t="s">
        <v>8266</v>
      </c>
      <c r="P772" t="s">
        <v>8324</v>
      </c>
      <c r="Q772">
        <f t="shared" si="25"/>
        <v>2016</v>
      </c>
      <c r="R772" s="14" t="s">
        <v>8320</v>
      </c>
    </row>
    <row r="773" spans="1:18" ht="43.2" x14ac:dyDescent="0.3">
      <c r="A773">
        <v>2183</v>
      </c>
      <c r="B773" s="3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s="12">
        <f t="shared" si="24"/>
        <v>42745</v>
      </c>
      <c r="L773" t="b">
        <v>0</v>
      </c>
      <c r="M773">
        <v>279</v>
      </c>
      <c r="N773" t="b">
        <v>1</v>
      </c>
      <c r="O773" t="s">
        <v>8295</v>
      </c>
      <c r="P773" t="s">
        <v>8316</v>
      </c>
      <c r="Q773">
        <f t="shared" si="25"/>
        <v>2017</v>
      </c>
      <c r="R773" s="14" t="s">
        <v>8315</v>
      </c>
    </row>
    <row r="774" spans="1:18" ht="28.8" x14ac:dyDescent="0.3">
      <c r="A774">
        <v>2313</v>
      </c>
      <c r="B774" s="3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s="12">
        <f t="shared" si="24"/>
        <v>41002</v>
      </c>
      <c r="L774" t="b">
        <v>1</v>
      </c>
      <c r="M774">
        <v>157</v>
      </c>
      <c r="N774" t="b">
        <v>1</v>
      </c>
      <c r="O774" t="s">
        <v>8277</v>
      </c>
      <c r="P774" t="s">
        <v>8327</v>
      </c>
      <c r="Q774">
        <f t="shared" si="25"/>
        <v>2012</v>
      </c>
      <c r="R774" s="14" t="s">
        <v>8326</v>
      </c>
    </row>
    <row r="775" spans="1:18" ht="43.2" x14ac:dyDescent="0.3">
      <c r="A775">
        <v>2991</v>
      </c>
      <c r="B775" s="3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s="12">
        <f t="shared" si="24"/>
        <v>42740</v>
      </c>
      <c r="L775" t="b">
        <v>0</v>
      </c>
      <c r="M775">
        <v>93</v>
      </c>
      <c r="N775" t="b">
        <v>1</v>
      </c>
      <c r="O775" t="s">
        <v>8301</v>
      </c>
      <c r="P775" t="s">
        <v>8323</v>
      </c>
      <c r="Q775">
        <f t="shared" si="25"/>
        <v>2017</v>
      </c>
      <c r="R775" s="14" t="s">
        <v>8322</v>
      </c>
    </row>
    <row r="776" spans="1:18" ht="43.2" x14ac:dyDescent="0.3">
      <c r="A776">
        <v>46</v>
      </c>
      <c r="B776" s="3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s="12">
        <f t="shared" si="24"/>
        <v>42323</v>
      </c>
      <c r="L776" t="b">
        <v>0</v>
      </c>
      <c r="M776">
        <v>45</v>
      </c>
      <c r="N776" t="b">
        <v>1</v>
      </c>
      <c r="O776" t="s">
        <v>8263</v>
      </c>
      <c r="P776" t="s">
        <v>8331</v>
      </c>
      <c r="Q776">
        <f t="shared" si="25"/>
        <v>2015</v>
      </c>
      <c r="R776" s="14" t="s">
        <v>8320</v>
      </c>
    </row>
    <row r="777" spans="1:18" ht="43.2" x14ac:dyDescent="0.3">
      <c r="A777">
        <v>2973</v>
      </c>
      <c r="B777" s="3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s="12">
        <f t="shared" si="24"/>
        <v>42341</v>
      </c>
      <c r="L777" t="b">
        <v>0</v>
      </c>
      <c r="M777">
        <v>33</v>
      </c>
      <c r="N777" t="b">
        <v>1</v>
      </c>
      <c r="O777" t="s">
        <v>8269</v>
      </c>
      <c r="P777" t="s">
        <v>8325</v>
      </c>
      <c r="Q777">
        <f t="shared" si="25"/>
        <v>2015</v>
      </c>
      <c r="R777" s="14" t="s">
        <v>8322</v>
      </c>
    </row>
    <row r="778" spans="1:18" ht="43.2" x14ac:dyDescent="0.3">
      <c r="A778">
        <v>1936</v>
      </c>
      <c r="B778" s="3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s="12">
        <f t="shared" si="24"/>
        <v>40852</v>
      </c>
      <c r="L778" t="b">
        <v>0</v>
      </c>
      <c r="M778">
        <v>145</v>
      </c>
      <c r="N778" t="b">
        <v>1</v>
      </c>
      <c r="O778" t="s">
        <v>8277</v>
      </c>
      <c r="P778" t="s">
        <v>8327</v>
      </c>
      <c r="Q778">
        <f t="shared" si="25"/>
        <v>2011</v>
      </c>
      <c r="R778" s="14" t="s">
        <v>8326</v>
      </c>
    </row>
    <row r="779" spans="1:18" ht="43.2" x14ac:dyDescent="0.3">
      <c r="A779">
        <v>335</v>
      </c>
      <c r="B779" s="3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s="12">
        <f t="shared" si="24"/>
        <v>42101</v>
      </c>
      <c r="L779" t="b">
        <v>1</v>
      </c>
      <c r="M779">
        <v>80</v>
      </c>
      <c r="N779" t="b">
        <v>1</v>
      </c>
      <c r="O779" t="s">
        <v>8267</v>
      </c>
      <c r="P779" t="s">
        <v>8321</v>
      </c>
      <c r="Q779">
        <f t="shared" si="25"/>
        <v>2015</v>
      </c>
      <c r="R779" s="14" t="s">
        <v>8320</v>
      </c>
    </row>
    <row r="780" spans="1:18" ht="28.8" x14ac:dyDescent="0.3">
      <c r="A780">
        <v>1684</v>
      </c>
      <c r="B780" s="3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s="12">
        <f t="shared" si="24"/>
        <v>42783</v>
      </c>
      <c r="L780" t="b">
        <v>0</v>
      </c>
      <c r="M780">
        <v>101</v>
      </c>
      <c r="N780" t="b">
        <v>0</v>
      </c>
      <c r="O780" t="s">
        <v>8291</v>
      </c>
      <c r="P780" t="s">
        <v>8329</v>
      </c>
      <c r="Q780">
        <f t="shared" si="25"/>
        <v>2017</v>
      </c>
      <c r="R780" s="14" t="s">
        <v>8326</v>
      </c>
    </row>
    <row r="781" spans="1:18" ht="57.6" x14ac:dyDescent="0.3">
      <c r="A781">
        <v>3631</v>
      </c>
      <c r="B781" s="3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s="12">
        <f t="shared" si="24"/>
        <v>41880</v>
      </c>
      <c r="L781" t="b">
        <v>0</v>
      </c>
      <c r="M781">
        <v>59</v>
      </c>
      <c r="N781" t="b">
        <v>0</v>
      </c>
      <c r="O781" t="s">
        <v>8303</v>
      </c>
      <c r="P781" t="s">
        <v>8334</v>
      </c>
      <c r="Q781">
        <f t="shared" si="25"/>
        <v>2014</v>
      </c>
      <c r="R781" s="14" t="s">
        <v>8322</v>
      </c>
    </row>
    <row r="782" spans="1:18" ht="57.6" x14ac:dyDescent="0.3">
      <c r="A782">
        <v>3016</v>
      </c>
      <c r="B782" s="3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s="12">
        <f t="shared" si="24"/>
        <v>41778</v>
      </c>
      <c r="L782" t="b">
        <v>0</v>
      </c>
      <c r="M782">
        <v>36</v>
      </c>
      <c r="N782" t="b">
        <v>1</v>
      </c>
      <c r="O782" t="s">
        <v>8301</v>
      </c>
      <c r="P782" t="s">
        <v>8323</v>
      </c>
      <c r="Q782">
        <f t="shared" si="25"/>
        <v>2014</v>
      </c>
      <c r="R782" s="14" t="s">
        <v>8322</v>
      </c>
    </row>
    <row r="783" spans="1:18" ht="43.2" x14ac:dyDescent="0.3">
      <c r="A783">
        <v>1653</v>
      </c>
      <c r="B783" s="3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s="12">
        <f t="shared" si="24"/>
        <v>40626</v>
      </c>
      <c r="L783" t="b">
        <v>0</v>
      </c>
      <c r="M783">
        <v>168</v>
      </c>
      <c r="N783" t="b">
        <v>1</v>
      </c>
      <c r="O783" t="s">
        <v>8290</v>
      </c>
      <c r="P783" t="s">
        <v>8337</v>
      </c>
      <c r="Q783">
        <f t="shared" si="25"/>
        <v>2011</v>
      </c>
      <c r="R783" s="14" t="s">
        <v>8326</v>
      </c>
    </row>
    <row r="784" spans="1:18" x14ac:dyDescent="0.3">
      <c r="A784">
        <v>3302</v>
      </c>
      <c r="B784" s="3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s="12">
        <f t="shared" si="24"/>
        <v>42681</v>
      </c>
      <c r="L784" t="b">
        <v>0</v>
      </c>
      <c r="M784">
        <v>50</v>
      </c>
      <c r="N784" t="b">
        <v>1</v>
      </c>
      <c r="O784" t="s">
        <v>8269</v>
      </c>
      <c r="P784" t="s">
        <v>8325</v>
      </c>
      <c r="Q784">
        <f t="shared" si="25"/>
        <v>2016</v>
      </c>
      <c r="R784" s="14" t="s">
        <v>8322</v>
      </c>
    </row>
    <row r="785" spans="1:18" ht="43.2" x14ac:dyDescent="0.3">
      <c r="A785">
        <v>2263</v>
      </c>
      <c r="B785" s="3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s="12">
        <f t="shared" si="24"/>
        <v>42014</v>
      </c>
      <c r="L785" t="b">
        <v>0</v>
      </c>
      <c r="M785">
        <v>60</v>
      </c>
      <c r="N785" t="b">
        <v>1</v>
      </c>
      <c r="O785" t="s">
        <v>8295</v>
      </c>
      <c r="P785" t="s">
        <v>8316</v>
      </c>
      <c r="Q785">
        <f t="shared" si="25"/>
        <v>2015</v>
      </c>
      <c r="R785" s="14" t="s">
        <v>8315</v>
      </c>
    </row>
    <row r="786" spans="1:18" ht="57.6" x14ac:dyDescent="0.3">
      <c r="A786">
        <v>2445</v>
      </c>
      <c r="B786" s="3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s="12">
        <f t="shared" si="24"/>
        <v>42243</v>
      </c>
      <c r="L786" t="b">
        <v>0</v>
      </c>
      <c r="M786">
        <v>115</v>
      </c>
      <c r="N786" t="b">
        <v>1</v>
      </c>
      <c r="O786" t="s">
        <v>8296</v>
      </c>
      <c r="P786" t="s">
        <v>8319</v>
      </c>
      <c r="Q786">
        <f t="shared" si="25"/>
        <v>2015</v>
      </c>
      <c r="R786" s="14" t="s">
        <v>8318</v>
      </c>
    </row>
    <row r="787" spans="1:18" ht="43.2" x14ac:dyDescent="0.3">
      <c r="A787">
        <v>324</v>
      </c>
      <c r="B787" s="3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s="12">
        <f t="shared" si="24"/>
        <v>42184</v>
      </c>
      <c r="L787" t="b">
        <v>1</v>
      </c>
      <c r="M787">
        <v>82</v>
      </c>
      <c r="N787" t="b">
        <v>1</v>
      </c>
      <c r="O787" t="s">
        <v>8267</v>
      </c>
      <c r="P787" t="s">
        <v>8321</v>
      </c>
      <c r="Q787">
        <f t="shared" si="25"/>
        <v>2015</v>
      </c>
      <c r="R787" s="14" t="s">
        <v>8320</v>
      </c>
    </row>
    <row r="788" spans="1:18" ht="43.2" x14ac:dyDescent="0.3">
      <c r="A788">
        <v>1013</v>
      </c>
      <c r="B788" s="3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s="12">
        <f t="shared" si="24"/>
        <v>42339</v>
      </c>
      <c r="L788" t="b">
        <v>0</v>
      </c>
      <c r="M788">
        <v>90</v>
      </c>
      <c r="N788" t="b">
        <v>0</v>
      </c>
      <c r="O788" t="s">
        <v>8271</v>
      </c>
      <c r="P788" t="s">
        <v>8309</v>
      </c>
      <c r="Q788">
        <f t="shared" si="25"/>
        <v>2015</v>
      </c>
      <c r="R788" s="14" t="s">
        <v>8307</v>
      </c>
    </row>
    <row r="789" spans="1:18" ht="28.8" x14ac:dyDescent="0.3">
      <c r="A789">
        <v>3006</v>
      </c>
      <c r="B789" s="3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s="12">
        <f t="shared" si="24"/>
        <v>41957</v>
      </c>
      <c r="L789" t="b">
        <v>0</v>
      </c>
      <c r="M789">
        <v>97</v>
      </c>
      <c r="N789" t="b">
        <v>1</v>
      </c>
      <c r="O789" t="s">
        <v>8301</v>
      </c>
      <c r="P789" t="s">
        <v>8323</v>
      </c>
      <c r="Q789">
        <f t="shared" si="25"/>
        <v>2014</v>
      </c>
      <c r="R789" s="14" t="s">
        <v>8322</v>
      </c>
    </row>
    <row r="790" spans="1:18" ht="57.6" x14ac:dyDescent="0.3">
      <c r="A790">
        <v>2690</v>
      </c>
      <c r="B790" s="3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s="12">
        <f t="shared" si="24"/>
        <v>42113</v>
      </c>
      <c r="L790" t="b">
        <v>0</v>
      </c>
      <c r="M790">
        <v>118</v>
      </c>
      <c r="N790" t="b">
        <v>0</v>
      </c>
      <c r="O790" t="s">
        <v>8282</v>
      </c>
      <c r="P790" t="s">
        <v>8344</v>
      </c>
      <c r="Q790">
        <f t="shared" si="25"/>
        <v>2015</v>
      </c>
      <c r="R790" s="14" t="s">
        <v>8318</v>
      </c>
    </row>
    <row r="791" spans="1:18" ht="28.8" x14ac:dyDescent="0.3">
      <c r="A791">
        <v>56</v>
      </c>
      <c r="B791" s="3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s="12">
        <f t="shared" si="24"/>
        <v>42149</v>
      </c>
      <c r="L791" t="b">
        <v>0</v>
      </c>
      <c r="M791">
        <v>174</v>
      </c>
      <c r="N791" t="b">
        <v>1</v>
      </c>
      <c r="O791" t="s">
        <v>8263</v>
      </c>
      <c r="P791" t="s">
        <v>8331</v>
      </c>
      <c r="Q791">
        <f t="shared" si="25"/>
        <v>2015</v>
      </c>
      <c r="R791" s="14" t="s">
        <v>8320</v>
      </c>
    </row>
    <row r="792" spans="1:18" ht="43.2" x14ac:dyDescent="0.3">
      <c r="A792">
        <v>2460</v>
      </c>
      <c r="B792" s="3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s="12">
        <f t="shared" si="24"/>
        <v>42704</v>
      </c>
      <c r="L792" t="b">
        <v>0</v>
      </c>
      <c r="M792">
        <v>68</v>
      </c>
      <c r="N792" t="b">
        <v>1</v>
      </c>
      <c r="O792" t="s">
        <v>8296</v>
      </c>
      <c r="P792" t="s">
        <v>8319</v>
      </c>
      <c r="Q792">
        <f t="shared" si="25"/>
        <v>2016</v>
      </c>
      <c r="R792" s="14" t="s">
        <v>8318</v>
      </c>
    </row>
    <row r="793" spans="1:18" ht="28.8" x14ac:dyDescent="0.3">
      <c r="A793">
        <v>255</v>
      </c>
      <c r="B793" s="3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s="12">
        <f t="shared" si="24"/>
        <v>40588</v>
      </c>
      <c r="L793" t="b">
        <v>1</v>
      </c>
      <c r="M793">
        <v>188</v>
      </c>
      <c r="N793" t="b">
        <v>1</v>
      </c>
      <c r="O793" t="s">
        <v>8267</v>
      </c>
      <c r="P793" t="s">
        <v>8321</v>
      </c>
      <c r="Q793">
        <f t="shared" si="25"/>
        <v>2011</v>
      </c>
      <c r="R793" s="14" t="s">
        <v>8320</v>
      </c>
    </row>
    <row r="794" spans="1:18" ht="43.2" x14ac:dyDescent="0.3">
      <c r="A794">
        <v>1043</v>
      </c>
      <c r="B794" s="3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s="12">
        <f t="shared" si="24"/>
        <v>42114</v>
      </c>
      <c r="L794" t="b">
        <v>0</v>
      </c>
      <c r="M794">
        <v>292</v>
      </c>
      <c r="N794" t="b">
        <v>0</v>
      </c>
      <c r="O794" t="s">
        <v>8279</v>
      </c>
      <c r="P794" t="s">
        <v>8346</v>
      </c>
      <c r="Q794">
        <f t="shared" si="25"/>
        <v>2015</v>
      </c>
      <c r="R794" s="14" t="s">
        <v>8345</v>
      </c>
    </row>
    <row r="795" spans="1:18" ht="57.6" x14ac:dyDescent="0.3">
      <c r="A795">
        <v>3776</v>
      </c>
      <c r="B795" s="3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s="12">
        <f t="shared" si="24"/>
        <v>41814</v>
      </c>
      <c r="L795" t="b">
        <v>0</v>
      </c>
      <c r="M795">
        <v>94</v>
      </c>
      <c r="N795" t="b">
        <v>1</v>
      </c>
      <c r="O795" t="s">
        <v>8303</v>
      </c>
      <c r="P795" t="s">
        <v>8334</v>
      </c>
      <c r="Q795">
        <f t="shared" si="25"/>
        <v>2014</v>
      </c>
      <c r="R795" s="14" t="s">
        <v>8322</v>
      </c>
    </row>
    <row r="796" spans="1:18" ht="28.8" x14ac:dyDescent="0.3">
      <c r="A796">
        <v>36</v>
      </c>
      <c r="B796" s="3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s="12">
        <f t="shared" si="24"/>
        <v>42068</v>
      </c>
      <c r="L796" t="b">
        <v>0</v>
      </c>
      <c r="M796">
        <v>44</v>
      </c>
      <c r="N796" t="b">
        <v>1</v>
      </c>
      <c r="O796" t="s">
        <v>8263</v>
      </c>
      <c r="P796" t="s">
        <v>8331</v>
      </c>
      <c r="Q796">
        <f t="shared" si="25"/>
        <v>2015</v>
      </c>
      <c r="R796" s="14" t="s">
        <v>8320</v>
      </c>
    </row>
    <row r="797" spans="1:18" ht="43.2" x14ac:dyDescent="0.3">
      <c r="A797">
        <v>6</v>
      </c>
      <c r="B797" s="3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s="12">
        <f t="shared" si="24"/>
        <v>41794</v>
      </c>
      <c r="L797" t="b">
        <v>0</v>
      </c>
      <c r="M797">
        <v>58</v>
      </c>
      <c r="N797" t="b">
        <v>1</v>
      </c>
      <c r="O797" t="s">
        <v>8263</v>
      </c>
      <c r="P797" t="s">
        <v>8331</v>
      </c>
      <c r="Q797">
        <f t="shared" si="25"/>
        <v>2014</v>
      </c>
      <c r="R797" s="14" t="s">
        <v>8320</v>
      </c>
    </row>
    <row r="798" spans="1:18" ht="28.8" x14ac:dyDescent="0.3">
      <c r="A798">
        <v>3064</v>
      </c>
      <c r="B798" s="3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s="12">
        <f t="shared" si="24"/>
        <v>42299</v>
      </c>
      <c r="L798" t="b">
        <v>0</v>
      </c>
      <c r="M798">
        <v>72</v>
      </c>
      <c r="N798" t="b">
        <v>0</v>
      </c>
      <c r="O798" t="s">
        <v>8301</v>
      </c>
      <c r="P798" t="s">
        <v>8323</v>
      </c>
      <c r="Q798">
        <f t="shared" si="25"/>
        <v>2015</v>
      </c>
      <c r="R798" s="14" t="s">
        <v>8322</v>
      </c>
    </row>
    <row r="799" spans="1:18" ht="28.8" x14ac:dyDescent="0.3">
      <c r="A799">
        <v>1528</v>
      </c>
      <c r="B799" s="3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s="12">
        <f t="shared" si="24"/>
        <v>42736</v>
      </c>
      <c r="L799" t="b">
        <v>1</v>
      </c>
      <c r="M799">
        <v>160</v>
      </c>
      <c r="N799" t="b">
        <v>1</v>
      </c>
      <c r="O799" t="s">
        <v>8283</v>
      </c>
      <c r="P799" t="s">
        <v>8313</v>
      </c>
      <c r="Q799">
        <f t="shared" si="25"/>
        <v>2017</v>
      </c>
      <c r="R799" s="14" t="s">
        <v>8312</v>
      </c>
    </row>
    <row r="800" spans="1:18" ht="43.2" x14ac:dyDescent="0.3">
      <c r="A800">
        <v>794</v>
      </c>
      <c r="B800" s="3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s="12">
        <f t="shared" si="24"/>
        <v>40736</v>
      </c>
      <c r="L800" t="b">
        <v>0</v>
      </c>
      <c r="M800">
        <v>53</v>
      </c>
      <c r="N800" t="b">
        <v>1</v>
      </c>
      <c r="O800" t="s">
        <v>8274</v>
      </c>
      <c r="P800" t="s">
        <v>8330</v>
      </c>
      <c r="Q800">
        <f t="shared" si="25"/>
        <v>2011</v>
      </c>
      <c r="R800" s="14" t="s">
        <v>8326</v>
      </c>
    </row>
    <row r="801" spans="1:18" ht="28.8" x14ac:dyDescent="0.3">
      <c r="A801">
        <v>3028</v>
      </c>
      <c r="B801" s="3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s="12">
        <f t="shared" si="24"/>
        <v>42567</v>
      </c>
      <c r="L801" t="b">
        <v>0</v>
      </c>
      <c r="M801">
        <v>99</v>
      </c>
      <c r="N801" t="b">
        <v>1</v>
      </c>
      <c r="O801" t="s">
        <v>8301</v>
      </c>
      <c r="P801" t="s">
        <v>8323</v>
      </c>
      <c r="Q801">
        <f t="shared" si="25"/>
        <v>2016</v>
      </c>
      <c r="R801" s="14" t="s">
        <v>8322</v>
      </c>
    </row>
    <row r="802" spans="1:18" ht="57.6" x14ac:dyDescent="0.3">
      <c r="A802">
        <v>2446</v>
      </c>
      <c r="B802" s="3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s="12">
        <f t="shared" si="24"/>
        <v>42670</v>
      </c>
      <c r="L802" t="b">
        <v>0</v>
      </c>
      <c r="M802">
        <v>111</v>
      </c>
      <c r="N802" t="b">
        <v>1</v>
      </c>
      <c r="O802" t="s">
        <v>8296</v>
      </c>
      <c r="P802" t="s">
        <v>8319</v>
      </c>
      <c r="Q802">
        <f t="shared" si="25"/>
        <v>2016</v>
      </c>
      <c r="R802" s="14" t="s">
        <v>8318</v>
      </c>
    </row>
    <row r="803" spans="1:18" x14ac:dyDescent="0.3">
      <c r="A803">
        <v>806</v>
      </c>
      <c r="B803" s="3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s="12">
        <f t="shared" si="24"/>
        <v>40763</v>
      </c>
      <c r="L803" t="b">
        <v>0</v>
      </c>
      <c r="M803">
        <v>71</v>
      </c>
      <c r="N803" t="b">
        <v>1</v>
      </c>
      <c r="O803" t="s">
        <v>8274</v>
      </c>
      <c r="P803" t="s">
        <v>8330</v>
      </c>
      <c r="Q803">
        <f t="shared" si="25"/>
        <v>2011</v>
      </c>
      <c r="R803" s="14" t="s">
        <v>8326</v>
      </c>
    </row>
    <row r="804" spans="1:18" ht="43.2" x14ac:dyDescent="0.3">
      <c r="A804">
        <v>1382</v>
      </c>
      <c r="B804" s="3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s="12">
        <f t="shared" si="24"/>
        <v>41370</v>
      </c>
      <c r="L804" t="b">
        <v>0</v>
      </c>
      <c r="M804">
        <v>148</v>
      </c>
      <c r="N804" t="b">
        <v>1</v>
      </c>
      <c r="O804" t="s">
        <v>8274</v>
      </c>
      <c r="P804" t="s">
        <v>8330</v>
      </c>
      <c r="Q804">
        <f t="shared" si="25"/>
        <v>2013</v>
      </c>
      <c r="R804" s="14" t="s">
        <v>8326</v>
      </c>
    </row>
    <row r="805" spans="1:18" ht="43.2" x14ac:dyDescent="0.3">
      <c r="A805">
        <v>3339</v>
      </c>
      <c r="B805" s="3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s="12">
        <f t="shared" si="24"/>
        <v>42549</v>
      </c>
      <c r="L805" t="b">
        <v>0</v>
      </c>
      <c r="M805">
        <v>47</v>
      </c>
      <c r="N805" t="b">
        <v>1</v>
      </c>
      <c r="O805" t="s">
        <v>8269</v>
      </c>
      <c r="P805" t="s">
        <v>8325</v>
      </c>
      <c r="Q805">
        <f t="shared" si="25"/>
        <v>2016</v>
      </c>
      <c r="R805" s="14" t="s">
        <v>8322</v>
      </c>
    </row>
    <row r="806" spans="1:18" ht="43.2" x14ac:dyDescent="0.3">
      <c r="A806">
        <v>3048</v>
      </c>
      <c r="B806" s="3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s="12">
        <f t="shared" si="24"/>
        <v>41975</v>
      </c>
      <c r="L806" t="b">
        <v>0</v>
      </c>
      <c r="M806">
        <v>47</v>
      </c>
      <c r="N806" t="b">
        <v>1</v>
      </c>
      <c r="O806" t="s">
        <v>8301</v>
      </c>
      <c r="P806" t="s">
        <v>8323</v>
      </c>
      <c r="Q806">
        <f t="shared" si="25"/>
        <v>2014</v>
      </c>
      <c r="R806" s="14" t="s">
        <v>8322</v>
      </c>
    </row>
    <row r="807" spans="1:18" ht="43.2" x14ac:dyDescent="0.3">
      <c r="A807">
        <v>485</v>
      </c>
      <c r="B807" s="3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s="12">
        <f t="shared" si="24"/>
        <v>41381</v>
      </c>
      <c r="L807" t="b">
        <v>0</v>
      </c>
      <c r="M807">
        <v>125</v>
      </c>
      <c r="N807" t="b">
        <v>0</v>
      </c>
      <c r="O807" t="s">
        <v>8268</v>
      </c>
      <c r="P807" t="s">
        <v>8338</v>
      </c>
      <c r="Q807">
        <f t="shared" si="25"/>
        <v>2013</v>
      </c>
      <c r="R807" s="14" t="s">
        <v>8320</v>
      </c>
    </row>
    <row r="808" spans="1:18" ht="43.2" x14ac:dyDescent="0.3">
      <c r="A808">
        <v>1942</v>
      </c>
      <c r="B808" s="3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s="12">
        <f t="shared" si="24"/>
        <v>40638</v>
      </c>
      <c r="L808" t="b">
        <v>1</v>
      </c>
      <c r="M808">
        <v>95</v>
      </c>
      <c r="N808" t="b">
        <v>1</v>
      </c>
      <c r="O808" t="s">
        <v>8293</v>
      </c>
      <c r="P808" t="s">
        <v>8308</v>
      </c>
      <c r="Q808">
        <f t="shared" si="25"/>
        <v>2011</v>
      </c>
      <c r="R808" s="14" t="s">
        <v>8307</v>
      </c>
    </row>
    <row r="809" spans="1:18" ht="43.2" x14ac:dyDescent="0.3">
      <c r="A809">
        <v>2233</v>
      </c>
      <c r="B809" s="3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s="12">
        <f t="shared" si="24"/>
        <v>42331</v>
      </c>
      <c r="L809" t="b">
        <v>0</v>
      </c>
      <c r="M809">
        <v>391</v>
      </c>
      <c r="N809" t="b">
        <v>1</v>
      </c>
      <c r="O809" t="s">
        <v>8295</v>
      </c>
      <c r="P809" t="s">
        <v>8316</v>
      </c>
      <c r="Q809">
        <f t="shared" si="25"/>
        <v>2015</v>
      </c>
      <c r="R809" s="14" t="s">
        <v>8315</v>
      </c>
    </row>
    <row r="810" spans="1:18" ht="43.2" x14ac:dyDescent="0.3">
      <c r="A810">
        <v>2533</v>
      </c>
      <c r="B810" s="3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s="12">
        <f t="shared" si="24"/>
        <v>41304</v>
      </c>
      <c r="L810" t="b">
        <v>0</v>
      </c>
      <c r="M810">
        <v>136</v>
      </c>
      <c r="N810" t="b">
        <v>1</v>
      </c>
      <c r="O810" t="s">
        <v>8298</v>
      </c>
      <c r="P810" t="s">
        <v>8340</v>
      </c>
      <c r="Q810">
        <f t="shared" si="25"/>
        <v>2013</v>
      </c>
      <c r="R810" s="14" t="s">
        <v>8326</v>
      </c>
    </row>
    <row r="811" spans="1:18" ht="43.2" x14ac:dyDescent="0.3">
      <c r="A811">
        <v>1760</v>
      </c>
      <c r="B811" s="3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s="12">
        <f t="shared" si="24"/>
        <v>42405</v>
      </c>
      <c r="L811" t="b">
        <v>0</v>
      </c>
      <c r="M811">
        <v>102</v>
      </c>
      <c r="N811" t="b">
        <v>1</v>
      </c>
      <c r="O811" t="s">
        <v>8283</v>
      </c>
      <c r="P811" t="s">
        <v>8313</v>
      </c>
      <c r="Q811">
        <f t="shared" si="25"/>
        <v>2016</v>
      </c>
      <c r="R811" s="14" t="s">
        <v>8312</v>
      </c>
    </row>
    <row r="812" spans="1:18" ht="43.2" x14ac:dyDescent="0.3">
      <c r="A812">
        <v>2596</v>
      </c>
      <c r="B812" s="3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s="12">
        <f t="shared" si="24"/>
        <v>41828</v>
      </c>
      <c r="L812" t="b">
        <v>0</v>
      </c>
      <c r="M812">
        <v>27</v>
      </c>
      <c r="N812" t="b">
        <v>0</v>
      </c>
      <c r="O812" t="s">
        <v>8282</v>
      </c>
      <c r="P812" t="s">
        <v>8344</v>
      </c>
      <c r="Q812">
        <f t="shared" si="25"/>
        <v>2014</v>
      </c>
      <c r="R812" s="14" t="s">
        <v>8318</v>
      </c>
    </row>
    <row r="813" spans="1:18" ht="28.8" x14ac:dyDescent="0.3">
      <c r="A813">
        <v>3169</v>
      </c>
      <c r="B813" s="3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s="12">
        <f t="shared" si="24"/>
        <v>41591</v>
      </c>
      <c r="L813" t="b">
        <v>1</v>
      </c>
      <c r="M813">
        <v>82</v>
      </c>
      <c r="N813" t="b">
        <v>1</v>
      </c>
      <c r="O813" t="s">
        <v>8269</v>
      </c>
      <c r="P813" t="s">
        <v>8325</v>
      </c>
      <c r="Q813">
        <f t="shared" si="25"/>
        <v>2013</v>
      </c>
      <c r="R813" s="14" t="s">
        <v>8322</v>
      </c>
    </row>
    <row r="814" spans="1:18" ht="43.2" x14ac:dyDescent="0.3">
      <c r="A814">
        <v>2939</v>
      </c>
      <c r="B814" s="3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s="12">
        <f t="shared" si="24"/>
        <v>41845</v>
      </c>
      <c r="L814" t="b">
        <v>0</v>
      </c>
      <c r="M814">
        <v>25</v>
      </c>
      <c r="N814" t="b">
        <v>1</v>
      </c>
      <c r="O814" t="s">
        <v>8303</v>
      </c>
      <c r="P814" t="s">
        <v>8334</v>
      </c>
      <c r="Q814">
        <f t="shared" si="25"/>
        <v>2014</v>
      </c>
      <c r="R814" s="14" t="s">
        <v>8322</v>
      </c>
    </row>
    <row r="815" spans="1:18" ht="43.2" x14ac:dyDescent="0.3">
      <c r="A815">
        <v>3243</v>
      </c>
      <c r="B815" s="3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s="12">
        <f t="shared" si="24"/>
        <v>42262</v>
      </c>
      <c r="L815" t="b">
        <v>1</v>
      </c>
      <c r="M815">
        <v>71</v>
      </c>
      <c r="N815" t="b">
        <v>1</v>
      </c>
      <c r="O815" t="s">
        <v>8269</v>
      </c>
      <c r="P815" t="s">
        <v>8325</v>
      </c>
      <c r="Q815">
        <f t="shared" si="25"/>
        <v>2015</v>
      </c>
      <c r="R815" s="14" t="s">
        <v>8322</v>
      </c>
    </row>
    <row r="816" spans="1:18" ht="43.2" x14ac:dyDescent="0.3">
      <c r="A816">
        <v>2797</v>
      </c>
      <c r="B816" s="3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s="12">
        <f t="shared" si="24"/>
        <v>41798</v>
      </c>
      <c r="L816" t="b">
        <v>0</v>
      </c>
      <c r="M816">
        <v>94</v>
      </c>
      <c r="N816" t="b">
        <v>1</v>
      </c>
      <c r="O816" t="s">
        <v>8269</v>
      </c>
      <c r="P816" t="s">
        <v>8325</v>
      </c>
      <c r="Q816">
        <f t="shared" si="25"/>
        <v>2014</v>
      </c>
      <c r="R816" s="14" t="s">
        <v>8322</v>
      </c>
    </row>
    <row r="817" spans="1:18" ht="43.2" x14ac:dyDescent="0.3">
      <c r="A817">
        <v>1662</v>
      </c>
      <c r="B817" s="3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s="12">
        <f t="shared" si="24"/>
        <v>40848</v>
      </c>
      <c r="L817" t="b">
        <v>0</v>
      </c>
      <c r="M817">
        <v>62</v>
      </c>
      <c r="N817" t="b">
        <v>1</v>
      </c>
      <c r="O817" t="s">
        <v>8290</v>
      </c>
      <c r="P817" t="s">
        <v>8337</v>
      </c>
      <c r="Q817">
        <f t="shared" si="25"/>
        <v>2011</v>
      </c>
      <c r="R817" s="14" t="s">
        <v>8326</v>
      </c>
    </row>
    <row r="818" spans="1:18" ht="43.2" x14ac:dyDescent="0.3">
      <c r="A818">
        <v>1668</v>
      </c>
      <c r="B818" s="3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s="12">
        <f t="shared" si="24"/>
        <v>40845</v>
      </c>
      <c r="L818" t="b">
        <v>0</v>
      </c>
      <c r="M818">
        <v>116</v>
      </c>
      <c r="N818" t="b">
        <v>1</v>
      </c>
      <c r="O818" t="s">
        <v>8290</v>
      </c>
      <c r="P818" t="s">
        <v>8337</v>
      </c>
      <c r="Q818">
        <f t="shared" si="25"/>
        <v>2011</v>
      </c>
      <c r="R818" s="14" t="s">
        <v>8326</v>
      </c>
    </row>
    <row r="819" spans="1:18" x14ac:dyDescent="0.3">
      <c r="A819">
        <v>3586</v>
      </c>
      <c r="B819" s="3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s="12">
        <f t="shared" si="24"/>
        <v>42576</v>
      </c>
      <c r="L819" t="b">
        <v>0</v>
      </c>
      <c r="M819">
        <v>54</v>
      </c>
      <c r="N819" t="b">
        <v>1</v>
      </c>
      <c r="O819" t="s">
        <v>8269</v>
      </c>
      <c r="P819" t="s">
        <v>8325</v>
      </c>
      <c r="Q819">
        <f t="shared" si="25"/>
        <v>2016</v>
      </c>
      <c r="R819" s="14" t="s">
        <v>8322</v>
      </c>
    </row>
    <row r="820" spans="1:18" ht="43.2" x14ac:dyDescent="0.3">
      <c r="A820">
        <v>1805</v>
      </c>
      <c r="B820" s="3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s="12">
        <f t="shared" si="24"/>
        <v>42247</v>
      </c>
      <c r="L820" t="b">
        <v>1</v>
      </c>
      <c r="M820">
        <v>122</v>
      </c>
      <c r="N820" t="b">
        <v>0</v>
      </c>
      <c r="O820" t="s">
        <v>8283</v>
      </c>
      <c r="P820" t="s">
        <v>8313</v>
      </c>
      <c r="Q820">
        <f t="shared" si="25"/>
        <v>2015</v>
      </c>
      <c r="R820" s="14" t="s">
        <v>8312</v>
      </c>
    </row>
    <row r="821" spans="1:18" ht="43.2" x14ac:dyDescent="0.3">
      <c r="A821">
        <v>1434</v>
      </c>
      <c r="B821" s="3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s="12">
        <f t="shared" si="24"/>
        <v>42142</v>
      </c>
      <c r="L821" t="b">
        <v>0</v>
      </c>
      <c r="M821">
        <v>11</v>
      </c>
      <c r="N821" t="b">
        <v>0</v>
      </c>
      <c r="O821" t="s">
        <v>8285</v>
      </c>
      <c r="P821" t="s">
        <v>8347</v>
      </c>
      <c r="Q821">
        <f t="shared" si="25"/>
        <v>2015</v>
      </c>
      <c r="R821" s="14" t="s">
        <v>8310</v>
      </c>
    </row>
    <row r="822" spans="1:18" ht="43.2" x14ac:dyDescent="0.3">
      <c r="A822">
        <v>2260</v>
      </c>
      <c r="B822" s="3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s="12">
        <f t="shared" si="24"/>
        <v>41695</v>
      </c>
      <c r="L822" t="b">
        <v>0</v>
      </c>
      <c r="M822">
        <v>84</v>
      </c>
      <c r="N822" t="b">
        <v>1</v>
      </c>
      <c r="O822" t="s">
        <v>8295</v>
      </c>
      <c r="P822" t="s">
        <v>8316</v>
      </c>
      <c r="Q822">
        <f t="shared" si="25"/>
        <v>2014</v>
      </c>
      <c r="R822" s="14" t="s">
        <v>8315</v>
      </c>
    </row>
    <row r="823" spans="1:18" ht="43.2" x14ac:dyDescent="0.3">
      <c r="A823">
        <v>2929</v>
      </c>
      <c r="B823" s="3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s="12">
        <f t="shared" si="24"/>
        <v>41754</v>
      </c>
      <c r="L823" t="b">
        <v>0</v>
      </c>
      <c r="M823">
        <v>32</v>
      </c>
      <c r="N823" t="b">
        <v>1</v>
      </c>
      <c r="O823" t="s">
        <v>8303</v>
      </c>
      <c r="P823" t="s">
        <v>8334</v>
      </c>
      <c r="Q823">
        <f t="shared" si="25"/>
        <v>2014</v>
      </c>
      <c r="R823" s="14" t="s">
        <v>8322</v>
      </c>
    </row>
    <row r="824" spans="1:18" x14ac:dyDescent="0.3">
      <c r="A824">
        <v>1464</v>
      </c>
      <c r="B824" s="3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s="12">
        <f t="shared" si="24"/>
        <v>41291</v>
      </c>
      <c r="L824" t="b">
        <v>1</v>
      </c>
      <c r="M824">
        <v>234</v>
      </c>
      <c r="N824" t="b">
        <v>1</v>
      </c>
      <c r="O824" t="s">
        <v>8286</v>
      </c>
      <c r="P824" t="s">
        <v>8311</v>
      </c>
      <c r="Q824">
        <f t="shared" si="25"/>
        <v>2013</v>
      </c>
      <c r="R824" s="14" t="s">
        <v>8310</v>
      </c>
    </row>
    <row r="825" spans="1:18" ht="43.2" x14ac:dyDescent="0.3">
      <c r="A825">
        <v>1262</v>
      </c>
      <c r="B825" s="3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s="12">
        <f t="shared" si="24"/>
        <v>41656</v>
      </c>
      <c r="L825" t="b">
        <v>1</v>
      </c>
      <c r="M825">
        <v>105</v>
      </c>
      <c r="N825" t="b">
        <v>1</v>
      </c>
      <c r="O825" t="s">
        <v>8274</v>
      </c>
      <c r="P825" t="s">
        <v>8330</v>
      </c>
      <c r="Q825">
        <f t="shared" si="25"/>
        <v>2014</v>
      </c>
      <c r="R825" s="14" t="s">
        <v>8326</v>
      </c>
    </row>
    <row r="826" spans="1:18" ht="43.2" x14ac:dyDescent="0.3">
      <c r="A826">
        <v>2015</v>
      </c>
      <c r="B826" s="3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s="12">
        <f t="shared" si="24"/>
        <v>40765</v>
      </c>
      <c r="L826" t="b">
        <v>1</v>
      </c>
      <c r="M826">
        <v>162</v>
      </c>
      <c r="N826" t="b">
        <v>1</v>
      </c>
      <c r="O826" t="s">
        <v>8293</v>
      </c>
      <c r="P826" t="s">
        <v>8308</v>
      </c>
      <c r="Q826">
        <f t="shared" si="25"/>
        <v>2011</v>
      </c>
      <c r="R826" s="14" t="s">
        <v>8307</v>
      </c>
    </row>
    <row r="827" spans="1:18" ht="43.2" x14ac:dyDescent="0.3">
      <c r="A827">
        <v>3269</v>
      </c>
      <c r="B827" s="3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s="12">
        <f t="shared" si="24"/>
        <v>42137</v>
      </c>
      <c r="L827" t="b">
        <v>1</v>
      </c>
      <c r="M827">
        <v>70</v>
      </c>
      <c r="N827" t="b">
        <v>1</v>
      </c>
      <c r="O827" t="s">
        <v>8269</v>
      </c>
      <c r="P827" t="s">
        <v>8325</v>
      </c>
      <c r="Q827">
        <f t="shared" si="25"/>
        <v>2015</v>
      </c>
      <c r="R827" s="14" t="s">
        <v>8322</v>
      </c>
    </row>
    <row r="828" spans="1:18" ht="57.6" x14ac:dyDescent="0.3">
      <c r="A828">
        <v>3662</v>
      </c>
      <c r="B828" s="3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s="12">
        <f t="shared" si="24"/>
        <v>42064</v>
      </c>
      <c r="L828" t="b">
        <v>0</v>
      </c>
      <c r="M828">
        <v>40</v>
      </c>
      <c r="N828" t="b">
        <v>1</v>
      </c>
      <c r="O828" t="s">
        <v>8269</v>
      </c>
      <c r="P828" t="s">
        <v>8325</v>
      </c>
      <c r="Q828">
        <f t="shared" si="25"/>
        <v>2015</v>
      </c>
      <c r="R828" s="14" t="s">
        <v>8322</v>
      </c>
    </row>
    <row r="829" spans="1:18" ht="43.2" x14ac:dyDescent="0.3">
      <c r="A829">
        <v>3326</v>
      </c>
      <c r="B829" s="3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s="12">
        <f t="shared" si="24"/>
        <v>42041</v>
      </c>
      <c r="L829" t="b">
        <v>0</v>
      </c>
      <c r="M829">
        <v>57</v>
      </c>
      <c r="N829" t="b">
        <v>1</v>
      </c>
      <c r="O829" t="s">
        <v>8269</v>
      </c>
      <c r="P829" t="s">
        <v>8325</v>
      </c>
      <c r="Q829">
        <f t="shared" si="25"/>
        <v>2015</v>
      </c>
      <c r="R829" s="14" t="s">
        <v>8322</v>
      </c>
    </row>
    <row r="830" spans="1:18" ht="43.2" x14ac:dyDescent="0.3">
      <c r="A830">
        <v>2221</v>
      </c>
      <c r="B830" s="3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s="12">
        <f t="shared" si="24"/>
        <v>42452</v>
      </c>
      <c r="L830" t="b">
        <v>0</v>
      </c>
      <c r="M830">
        <v>218</v>
      </c>
      <c r="N830" t="b">
        <v>1</v>
      </c>
      <c r="O830" t="s">
        <v>8295</v>
      </c>
      <c r="P830" t="s">
        <v>8316</v>
      </c>
      <c r="Q830">
        <f t="shared" si="25"/>
        <v>2016</v>
      </c>
      <c r="R830" s="14" t="s">
        <v>8315</v>
      </c>
    </row>
    <row r="831" spans="1:18" ht="43.2" x14ac:dyDescent="0.3">
      <c r="A831">
        <v>2499</v>
      </c>
      <c r="B831" s="3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s="12">
        <f t="shared" si="24"/>
        <v>41226</v>
      </c>
      <c r="L831" t="b">
        <v>0</v>
      </c>
      <c r="M831">
        <v>170</v>
      </c>
      <c r="N831" t="b">
        <v>1</v>
      </c>
      <c r="O831" t="s">
        <v>8277</v>
      </c>
      <c r="P831" t="s">
        <v>8327</v>
      </c>
      <c r="Q831">
        <f t="shared" si="25"/>
        <v>2012</v>
      </c>
      <c r="R831" s="14" t="s">
        <v>8326</v>
      </c>
    </row>
    <row r="832" spans="1:18" ht="57.6" x14ac:dyDescent="0.3">
      <c r="A832">
        <v>1661</v>
      </c>
      <c r="B832" s="3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s="12">
        <f t="shared" si="24"/>
        <v>42343</v>
      </c>
      <c r="L832" t="b">
        <v>0</v>
      </c>
      <c r="M832">
        <v>101</v>
      </c>
      <c r="N832" t="b">
        <v>1</v>
      </c>
      <c r="O832" t="s">
        <v>8290</v>
      </c>
      <c r="P832" t="s">
        <v>8337</v>
      </c>
      <c r="Q832">
        <f t="shared" si="25"/>
        <v>2015</v>
      </c>
      <c r="R832" s="14" t="s">
        <v>8326</v>
      </c>
    </row>
    <row r="833" spans="1:18" ht="43.2" x14ac:dyDescent="0.3">
      <c r="A833">
        <v>1626</v>
      </c>
      <c r="B833" s="3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s="12">
        <f t="shared" si="24"/>
        <v>41579</v>
      </c>
      <c r="L833" t="b">
        <v>0</v>
      </c>
      <c r="M833">
        <v>108</v>
      </c>
      <c r="N833" t="b">
        <v>1</v>
      </c>
      <c r="O833" t="s">
        <v>8274</v>
      </c>
      <c r="P833" t="s">
        <v>8330</v>
      </c>
      <c r="Q833">
        <f t="shared" si="25"/>
        <v>2013</v>
      </c>
      <c r="R833" s="14" t="s">
        <v>8326</v>
      </c>
    </row>
    <row r="834" spans="1:18" ht="28.8" x14ac:dyDescent="0.3">
      <c r="A834">
        <v>2441</v>
      </c>
      <c r="B834" s="3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s="12">
        <f t="shared" si="24"/>
        <v>42187</v>
      </c>
      <c r="L834" t="b">
        <v>0</v>
      </c>
      <c r="M834">
        <v>109</v>
      </c>
      <c r="N834" t="b">
        <v>1</v>
      </c>
      <c r="O834" t="s">
        <v>8296</v>
      </c>
      <c r="P834" t="s">
        <v>8319</v>
      </c>
      <c r="Q834">
        <f t="shared" si="25"/>
        <v>2015</v>
      </c>
      <c r="R834" s="14" t="s">
        <v>8318</v>
      </c>
    </row>
    <row r="835" spans="1:18" ht="43.2" x14ac:dyDescent="0.3">
      <c r="A835">
        <v>3377</v>
      </c>
      <c r="B835" s="3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s="12">
        <f t="shared" ref="K835:K898" si="26">FLOOR(J835/60/60/24,1) + DATE(1970,1,1)</f>
        <v>42053</v>
      </c>
      <c r="L835" t="b">
        <v>0</v>
      </c>
      <c r="M835">
        <v>77</v>
      </c>
      <c r="N835" t="b">
        <v>1</v>
      </c>
      <c r="O835" t="s">
        <v>8269</v>
      </c>
      <c r="P835" t="s">
        <v>8325</v>
      </c>
      <c r="Q835">
        <f t="shared" ref="Q835:Q898" si="27">YEAR(K835)</f>
        <v>2015</v>
      </c>
      <c r="R835" s="14" t="s">
        <v>8322</v>
      </c>
    </row>
    <row r="836" spans="1:18" ht="43.2" x14ac:dyDescent="0.3">
      <c r="A836">
        <v>1606</v>
      </c>
      <c r="B836" s="3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s="12">
        <f t="shared" si="26"/>
        <v>40536</v>
      </c>
      <c r="L836" t="b">
        <v>0</v>
      </c>
      <c r="M836">
        <v>92</v>
      </c>
      <c r="N836" t="b">
        <v>1</v>
      </c>
      <c r="O836" t="s">
        <v>8274</v>
      </c>
      <c r="P836" t="s">
        <v>8330</v>
      </c>
      <c r="Q836">
        <f t="shared" si="27"/>
        <v>2010</v>
      </c>
      <c r="R836" s="14" t="s">
        <v>8326</v>
      </c>
    </row>
    <row r="837" spans="1:18" ht="43.2" x14ac:dyDescent="0.3">
      <c r="A837">
        <v>1064</v>
      </c>
      <c r="B837" s="3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s="12">
        <f t="shared" si="26"/>
        <v>41417</v>
      </c>
      <c r="L837" t="b">
        <v>0</v>
      </c>
      <c r="M837">
        <v>123</v>
      </c>
      <c r="N837" t="b">
        <v>0</v>
      </c>
      <c r="O837" t="s">
        <v>8280</v>
      </c>
      <c r="P837" t="s">
        <v>8333</v>
      </c>
      <c r="Q837">
        <f t="shared" si="27"/>
        <v>2013</v>
      </c>
      <c r="R837" s="14" t="s">
        <v>8315</v>
      </c>
    </row>
    <row r="838" spans="1:18" ht="28.8" x14ac:dyDescent="0.3">
      <c r="A838">
        <v>2127</v>
      </c>
      <c r="B838" s="3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s="12">
        <f t="shared" si="26"/>
        <v>42045</v>
      </c>
      <c r="L838" t="b">
        <v>0</v>
      </c>
      <c r="M838">
        <v>236</v>
      </c>
      <c r="N838" t="b">
        <v>0</v>
      </c>
      <c r="O838" t="s">
        <v>8280</v>
      </c>
      <c r="P838" t="s">
        <v>8333</v>
      </c>
      <c r="Q838">
        <f t="shared" si="27"/>
        <v>2015</v>
      </c>
      <c r="R838" s="14" t="s">
        <v>8315</v>
      </c>
    </row>
    <row r="839" spans="1:18" ht="43.2" x14ac:dyDescent="0.3">
      <c r="A839">
        <v>2120</v>
      </c>
      <c r="B839" s="3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s="12">
        <f t="shared" si="26"/>
        <v>41591</v>
      </c>
      <c r="L839" t="b">
        <v>0</v>
      </c>
      <c r="M839">
        <v>69</v>
      </c>
      <c r="N839" t="b">
        <v>1</v>
      </c>
      <c r="O839" t="s">
        <v>8277</v>
      </c>
      <c r="P839" t="s">
        <v>8327</v>
      </c>
      <c r="Q839">
        <f t="shared" si="27"/>
        <v>2013</v>
      </c>
      <c r="R839" s="14" t="s">
        <v>8326</v>
      </c>
    </row>
    <row r="840" spans="1:18" ht="43.2" x14ac:dyDescent="0.3">
      <c r="A840">
        <v>2241</v>
      </c>
      <c r="B840" s="3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s="12">
        <f t="shared" si="26"/>
        <v>42766</v>
      </c>
      <c r="L840" t="b">
        <v>0</v>
      </c>
      <c r="M840">
        <v>163</v>
      </c>
      <c r="N840" t="b">
        <v>1</v>
      </c>
      <c r="O840" t="s">
        <v>8295</v>
      </c>
      <c r="P840" t="s">
        <v>8316</v>
      </c>
      <c r="Q840">
        <f t="shared" si="27"/>
        <v>2017</v>
      </c>
      <c r="R840" s="14" t="s">
        <v>8315</v>
      </c>
    </row>
    <row r="841" spans="1:18" ht="28.8" x14ac:dyDescent="0.3">
      <c r="A841">
        <v>816</v>
      </c>
      <c r="B841" s="3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s="12">
        <f t="shared" si="26"/>
        <v>41341</v>
      </c>
      <c r="L841" t="b">
        <v>0</v>
      </c>
      <c r="M841">
        <v>205</v>
      </c>
      <c r="N841" t="b">
        <v>1</v>
      </c>
      <c r="O841" t="s">
        <v>8274</v>
      </c>
      <c r="P841" t="s">
        <v>8330</v>
      </c>
      <c r="Q841">
        <f t="shared" si="27"/>
        <v>2013</v>
      </c>
      <c r="R841" s="14" t="s">
        <v>8326</v>
      </c>
    </row>
    <row r="842" spans="1:18" ht="43.2" x14ac:dyDescent="0.3">
      <c r="A842">
        <v>1827</v>
      </c>
      <c r="B842" s="3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s="12">
        <f t="shared" si="26"/>
        <v>40555</v>
      </c>
      <c r="L842" t="b">
        <v>0</v>
      </c>
      <c r="M842">
        <v>96</v>
      </c>
      <c r="N842" t="b">
        <v>1</v>
      </c>
      <c r="O842" t="s">
        <v>8274</v>
      </c>
      <c r="P842" t="s">
        <v>8330</v>
      </c>
      <c r="Q842">
        <f t="shared" si="27"/>
        <v>2011</v>
      </c>
      <c r="R842" s="14" t="s">
        <v>8326</v>
      </c>
    </row>
    <row r="843" spans="1:18" ht="43.2" x14ac:dyDescent="0.3">
      <c r="A843">
        <v>419</v>
      </c>
      <c r="B843" s="3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s="12">
        <f t="shared" si="26"/>
        <v>41394</v>
      </c>
      <c r="L843" t="b">
        <v>0</v>
      </c>
      <c r="M843">
        <v>73</v>
      </c>
      <c r="N843" t="b">
        <v>1</v>
      </c>
      <c r="O843" t="s">
        <v>8267</v>
      </c>
      <c r="P843" t="s">
        <v>8321</v>
      </c>
      <c r="Q843">
        <f t="shared" si="27"/>
        <v>2013</v>
      </c>
      <c r="R843" s="14" t="s">
        <v>8320</v>
      </c>
    </row>
    <row r="844" spans="1:18" ht="43.2" x14ac:dyDescent="0.3">
      <c r="A844">
        <v>2525</v>
      </c>
      <c r="B844" s="3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s="12">
        <f t="shared" si="26"/>
        <v>41058</v>
      </c>
      <c r="L844" t="b">
        <v>0</v>
      </c>
      <c r="M844">
        <v>80</v>
      </c>
      <c r="N844" t="b">
        <v>1</v>
      </c>
      <c r="O844" t="s">
        <v>8298</v>
      </c>
      <c r="P844" t="s">
        <v>8340</v>
      </c>
      <c r="Q844">
        <f t="shared" si="27"/>
        <v>2012</v>
      </c>
      <c r="R844" s="14" t="s">
        <v>8326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2">
        <f t="shared" si="26"/>
        <v>42695</v>
      </c>
      <c r="L845" t="b">
        <v>0</v>
      </c>
      <c r="M845">
        <v>127</v>
      </c>
      <c r="N845" t="b">
        <v>1</v>
      </c>
      <c r="O845" t="s">
        <v>8275</v>
      </c>
      <c r="P845" t="s">
        <v>8335</v>
      </c>
      <c r="Q845">
        <f t="shared" si="27"/>
        <v>2016</v>
      </c>
      <c r="R845" s="14" t="s">
        <v>8326</v>
      </c>
    </row>
    <row r="846" spans="1:18" ht="43.2" x14ac:dyDescent="0.3">
      <c r="A846">
        <v>2975</v>
      </c>
      <c r="B846" s="3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s="12">
        <f t="shared" si="26"/>
        <v>41941</v>
      </c>
      <c r="L846" t="b">
        <v>0</v>
      </c>
      <c r="M846">
        <v>113</v>
      </c>
      <c r="N846" t="b">
        <v>1</v>
      </c>
      <c r="O846" t="s">
        <v>8269</v>
      </c>
      <c r="P846" t="s">
        <v>8325</v>
      </c>
      <c r="Q846">
        <f t="shared" si="27"/>
        <v>2014</v>
      </c>
      <c r="R846" s="14" t="s">
        <v>8322</v>
      </c>
    </row>
    <row r="847" spans="1:18" ht="43.2" x14ac:dyDescent="0.3">
      <c r="A847">
        <v>1186</v>
      </c>
      <c r="B847" s="3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s="12">
        <f t="shared" si="26"/>
        <v>42123</v>
      </c>
      <c r="L847" t="b">
        <v>0</v>
      </c>
      <c r="M847">
        <v>123</v>
      </c>
      <c r="N847" t="b">
        <v>1</v>
      </c>
      <c r="O847" t="s">
        <v>8283</v>
      </c>
      <c r="P847" t="s">
        <v>8313</v>
      </c>
      <c r="Q847">
        <f t="shared" si="27"/>
        <v>2015</v>
      </c>
      <c r="R847" s="14" t="s">
        <v>8312</v>
      </c>
    </row>
    <row r="848" spans="1:18" ht="43.2" x14ac:dyDescent="0.3">
      <c r="A848">
        <v>3376</v>
      </c>
      <c r="B848" s="3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s="12">
        <f t="shared" si="26"/>
        <v>42059</v>
      </c>
      <c r="L848" t="b">
        <v>0</v>
      </c>
      <c r="M848">
        <v>19</v>
      </c>
      <c r="N848" t="b">
        <v>1</v>
      </c>
      <c r="O848" t="s">
        <v>8269</v>
      </c>
      <c r="P848" t="s">
        <v>8325</v>
      </c>
      <c r="Q848">
        <f t="shared" si="27"/>
        <v>2015</v>
      </c>
      <c r="R848" s="14" t="s">
        <v>8322</v>
      </c>
    </row>
    <row r="849" spans="1:18" ht="43.2" x14ac:dyDescent="0.3">
      <c r="A849">
        <v>373</v>
      </c>
      <c r="B849" s="3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s="12">
        <f t="shared" si="26"/>
        <v>41078</v>
      </c>
      <c r="L849" t="b">
        <v>0</v>
      </c>
      <c r="M849">
        <v>89</v>
      </c>
      <c r="N849" t="b">
        <v>1</v>
      </c>
      <c r="O849" t="s">
        <v>8267</v>
      </c>
      <c r="P849" t="s">
        <v>8321</v>
      </c>
      <c r="Q849">
        <f t="shared" si="27"/>
        <v>2012</v>
      </c>
      <c r="R849" s="14" t="s">
        <v>8320</v>
      </c>
    </row>
    <row r="850" spans="1:18" ht="43.2" x14ac:dyDescent="0.3">
      <c r="A850">
        <v>1745</v>
      </c>
      <c r="B850" s="3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s="12">
        <f t="shared" si="26"/>
        <v>42690</v>
      </c>
      <c r="L850" t="b">
        <v>0</v>
      </c>
      <c r="M850">
        <v>89</v>
      </c>
      <c r="N850" t="b">
        <v>1</v>
      </c>
      <c r="O850" t="s">
        <v>8283</v>
      </c>
      <c r="P850" t="s">
        <v>8313</v>
      </c>
      <c r="Q850">
        <f t="shared" si="27"/>
        <v>2016</v>
      </c>
      <c r="R850" s="14" t="s">
        <v>8312</v>
      </c>
    </row>
    <row r="851" spans="1:18" ht="43.2" x14ac:dyDescent="0.3">
      <c r="A851">
        <v>3765</v>
      </c>
      <c r="B851" s="3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s="12">
        <f t="shared" si="26"/>
        <v>41820</v>
      </c>
      <c r="L851" t="b">
        <v>0</v>
      </c>
      <c r="M851">
        <v>107</v>
      </c>
      <c r="N851" t="b">
        <v>1</v>
      </c>
      <c r="O851" t="s">
        <v>8303</v>
      </c>
      <c r="P851" t="s">
        <v>8334</v>
      </c>
      <c r="Q851">
        <f t="shared" si="27"/>
        <v>2014</v>
      </c>
      <c r="R851" s="14" t="s">
        <v>8322</v>
      </c>
    </row>
    <row r="852" spans="1:18" ht="43.2" x14ac:dyDescent="0.3">
      <c r="A852">
        <v>1658</v>
      </c>
      <c r="B852" s="3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s="12">
        <f t="shared" si="26"/>
        <v>41223</v>
      </c>
      <c r="L852" t="b">
        <v>0</v>
      </c>
      <c r="M852">
        <v>107</v>
      </c>
      <c r="N852" t="b">
        <v>1</v>
      </c>
      <c r="O852" t="s">
        <v>8290</v>
      </c>
      <c r="P852" t="s">
        <v>8337</v>
      </c>
      <c r="Q852">
        <f t="shared" si="27"/>
        <v>2012</v>
      </c>
      <c r="R852" s="14" t="s">
        <v>8326</v>
      </c>
    </row>
    <row r="853" spans="1:18" ht="43.2" x14ac:dyDescent="0.3">
      <c r="A853">
        <v>728</v>
      </c>
      <c r="B853" s="3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s="12">
        <f t="shared" si="26"/>
        <v>40731</v>
      </c>
      <c r="L853" t="b">
        <v>0</v>
      </c>
      <c r="M853">
        <v>130</v>
      </c>
      <c r="N853" t="b">
        <v>1</v>
      </c>
      <c r="O853" t="s">
        <v>8272</v>
      </c>
      <c r="P853" t="s">
        <v>8332</v>
      </c>
      <c r="Q853">
        <f t="shared" si="27"/>
        <v>2011</v>
      </c>
      <c r="R853" s="14" t="s">
        <v>8310</v>
      </c>
    </row>
    <row r="854" spans="1:18" ht="43.2" x14ac:dyDescent="0.3">
      <c r="A854">
        <v>3107</v>
      </c>
      <c r="B854" s="3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s="12">
        <f t="shared" si="26"/>
        <v>42128</v>
      </c>
      <c r="L854" t="b">
        <v>0</v>
      </c>
      <c r="M854">
        <v>29</v>
      </c>
      <c r="N854" t="b">
        <v>0</v>
      </c>
      <c r="O854" t="s">
        <v>8301</v>
      </c>
      <c r="P854" t="s">
        <v>8323</v>
      </c>
      <c r="Q854">
        <f t="shared" si="27"/>
        <v>2015</v>
      </c>
      <c r="R854" s="14" t="s">
        <v>8322</v>
      </c>
    </row>
    <row r="855" spans="1:18" ht="43.2" x14ac:dyDescent="0.3">
      <c r="A855">
        <v>3154</v>
      </c>
      <c r="B855" s="3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s="12">
        <f t="shared" si="26"/>
        <v>40970</v>
      </c>
      <c r="L855" t="b">
        <v>1</v>
      </c>
      <c r="M855">
        <v>123</v>
      </c>
      <c r="N855" t="b">
        <v>1</v>
      </c>
      <c r="O855" t="s">
        <v>8269</v>
      </c>
      <c r="P855" t="s">
        <v>8325</v>
      </c>
      <c r="Q855">
        <f t="shared" si="27"/>
        <v>2012</v>
      </c>
      <c r="R855" s="14" t="s">
        <v>8322</v>
      </c>
    </row>
    <row r="856" spans="1:18" ht="43.2" x14ac:dyDescent="0.3">
      <c r="A856">
        <v>3266</v>
      </c>
      <c r="B856" s="3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s="12">
        <f t="shared" si="26"/>
        <v>42136</v>
      </c>
      <c r="L856" t="b">
        <v>1</v>
      </c>
      <c r="M856">
        <v>163</v>
      </c>
      <c r="N856" t="b">
        <v>1</v>
      </c>
      <c r="O856" t="s">
        <v>8269</v>
      </c>
      <c r="P856" t="s">
        <v>8325</v>
      </c>
      <c r="Q856">
        <f t="shared" si="27"/>
        <v>2015</v>
      </c>
      <c r="R856" s="14" t="s">
        <v>8322</v>
      </c>
    </row>
    <row r="857" spans="1:18" ht="28.8" x14ac:dyDescent="0.3">
      <c r="A857">
        <v>304</v>
      </c>
      <c r="B857" s="3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s="12">
        <f t="shared" si="26"/>
        <v>41114</v>
      </c>
      <c r="L857" t="b">
        <v>1</v>
      </c>
      <c r="M857">
        <v>74</v>
      </c>
      <c r="N857" t="b">
        <v>1</v>
      </c>
      <c r="O857" t="s">
        <v>8267</v>
      </c>
      <c r="P857" t="s">
        <v>8321</v>
      </c>
      <c r="Q857">
        <f t="shared" si="27"/>
        <v>2012</v>
      </c>
      <c r="R857" s="14" t="s">
        <v>8320</v>
      </c>
    </row>
    <row r="858" spans="1:18" ht="43.2" x14ac:dyDescent="0.3">
      <c r="A858">
        <v>1330</v>
      </c>
      <c r="B858" s="3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s="12">
        <f t="shared" si="26"/>
        <v>42522</v>
      </c>
      <c r="L858" t="b">
        <v>0</v>
      </c>
      <c r="M858">
        <v>50</v>
      </c>
      <c r="N858" t="b">
        <v>0</v>
      </c>
      <c r="O858" t="s">
        <v>8271</v>
      </c>
      <c r="P858" t="s">
        <v>8309</v>
      </c>
      <c r="Q858">
        <f t="shared" si="27"/>
        <v>2016</v>
      </c>
      <c r="R858" s="14" t="s">
        <v>8307</v>
      </c>
    </row>
    <row r="859" spans="1:18" ht="43.2" x14ac:dyDescent="0.3">
      <c r="A859">
        <v>3363</v>
      </c>
      <c r="B859" s="3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s="12">
        <f t="shared" si="26"/>
        <v>41851</v>
      </c>
      <c r="L859" t="b">
        <v>0</v>
      </c>
      <c r="M859">
        <v>26</v>
      </c>
      <c r="N859" t="b">
        <v>1</v>
      </c>
      <c r="O859" t="s">
        <v>8269</v>
      </c>
      <c r="P859" t="s">
        <v>8325</v>
      </c>
      <c r="Q859">
        <f t="shared" si="27"/>
        <v>2014</v>
      </c>
      <c r="R859" s="14" t="s">
        <v>8322</v>
      </c>
    </row>
    <row r="860" spans="1:18" ht="43.2" x14ac:dyDescent="0.3">
      <c r="A860">
        <v>374</v>
      </c>
      <c r="B860" s="3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s="12">
        <f t="shared" si="26"/>
        <v>40757</v>
      </c>
      <c r="L860" t="b">
        <v>0</v>
      </c>
      <c r="M860">
        <v>174</v>
      </c>
      <c r="N860" t="b">
        <v>1</v>
      </c>
      <c r="O860" t="s">
        <v>8267</v>
      </c>
      <c r="P860" t="s">
        <v>8321</v>
      </c>
      <c r="Q860">
        <f t="shared" si="27"/>
        <v>2011</v>
      </c>
      <c r="R860" s="14" t="s">
        <v>8320</v>
      </c>
    </row>
    <row r="861" spans="1:18" ht="43.2" x14ac:dyDescent="0.3">
      <c r="A861">
        <v>894</v>
      </c>
      <c r="B861" s="3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s="12">
        <f t="shared" si="26"/>
        <v>42496</v>
      </c>
      <c r="L861" t="b">
        <v>0</v>
      </c>
      <c r="M861">
        <v>53</v>
      </c>
      <c r="N861" t="b">
        <v>0</v>
      </c>
      <c r="O861" t="s">
        <v>8277</v>
      </c>
      <c r="P861" t="s">
        <v>8327</v>
      </c>
      <c r="Q861">
        <f t="shared" si="27"/>
        <v>2016</v>
      </c>
      <c r="R861" s="14" t="s">
        <v>8326</v>
      </c>
    </row>
    <row r="862" spans="1:18" ht="28.8" x14ac:dyDescent="0.3">
      <c r="A862">
        <v>2729</v>
      </c>
      <c r="B862" s="3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s="12">
        <f t="shared" si="26"/>
        <v>42095</v>
      </c>
      <c r="L862" t="b">
        <v>0</v>
      </c>
      <c r="M862">
        <v>23</v>
      </c>
      <c r="N862" t="b">
        <v>1</v>
      </c>
      <c r="O862" t="s">
        <v>8293</v>
      </c>
      <c r="P862" t="s">
        <v>8308</v>
      </c>
      <c r="Q862">
        <f t="shared" si="27"/>
        <v>2015</v>
      </c>
      <c r="R862" s="14" t="s">
        <v>8307</v>
      </c>
    </row>
    <row r="863" spans="1:18" ht="43.2" x14ac:dyDescent="0.3">
      <c r="A863">
        <v>3534</v>
      </c>
      <c r="B863" s="3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s="12">
        <f t="shared" si="26"/>
        <v>42243</v>
      </c>
      <c r="L863" t="b">
        <v>0</v>
      </c>
      <c r="M863">
        <v>204</v>
      </c>
      <c r="N863" t="b">
        <v>1</v>
      </c>
      <c r="O863" t="s">
        <v>8269</v>
      </c>
      <c r="P863" t="s">
        <v>8325</v>
      </c>
      <c r="Q863">
        <f t="shared" si="27"/>
        <v>2015</v>
      </c>
      <c r="R863" s="14" t="s">
        <v>8322</v>
      </c>
    </row>
    <row r="864" spans="1:18" ht="43.2" x14ac:dyDescent="0.3">
      <c r="A864">
        <v>2261</v>
      </c>
      <c r="B864" s="3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s="12">
        <f t="shared" si="26"/>
        <v>42759</v>
      </c>
      <c r="L864" t="b">
        <v>0</v>
      </c>
      <c r="M864">
        <v>210</v>
      </c>
      <c r="N864" t="b">
        <v>1</v>
      </c>
      <c r="O864" t="s">
        <v>8295</v>
      </c>
      <c r="P864" t="s">
        <v>8316</v>
      </c>
      <c r="Q864">
        <f t="shared" si="27"/>
        <v>2017</v>
      </c>
      <c r="R864" s="14" t="s">
        <v>8315</v>
      </c>
    </row>
    <row r="865" spans="1:18" ht="43.2" x14ac:dyDescent="0.3">
      <c r="A865">
        <v>1305</v>
      </c>
      <c r="B865" s="3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s="12">
        <f t="shared" si="26"/>
        <v>42543</v>
      </c>
      <c r="L865" t="b">
        <v>0</v>
      </c>
      <c r="M865">
        <v>86</v>
      </c>
      <c r="N865" t="b">
        <v>0</v>
      </c>
      <c r="O865" t="s">
        <v>8271</v>
      </c>
      <c r="P865" t="s">
        <v>8309</v>
      </c>
      <c r="Q865">
        <f t="shared" si="27"/>
        <v>2016</v>
      </c>
      <c r="R865" s="14" t="s">
        <v>8307</v>
      </c>
    </row>
    <row r="866" spans="1:18" ht="43.2" x14ac:dyDescent="0.3">
      <c r="A866">
        <v>791</v>
      </c>
      <c r="B866" s="3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s="12">
        <f t="shared" si="26"/>
        <v>41557</v>
      </c>
      <c r="L866" t="b">
        <v>0</v>
      </c>
      <c r="M866">
        <v>128</v>
      </c>
      <c r="N866" t="b">
        <v>1</v>
      </c>
      <c r="O866" t="s">
        <v>8274</v>
      </c>
      <c r="P866" t="s">
        <v>8330</v>
      </c>
      <c r="Q866">
        <f t="shared" si="27"/>
        <v>2013</v>
      </c>
      <c r="R866" s="14" t="s">
        <v>8326</v>
      </c>
    </row>
    <row r="867" spans="1:18" ht="43.2" x14ac:dyDescent="0.3">
      <c r="A867">
        <v>2461</v>
      </c>
      <c r="B867" s="3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s="12">
        <f t="shared" si="26"/>
        <v>40784</v>
      </c>
      <c r="L867" t="b">
        <v>0</v>
      </c>
      <c r="M867">
        <v>86</v>
      </c>
      <c r="N867" t="b">
        <v>1</v>
      </c>
      <c r="O867" t="s">
        <v>8277</v>
      </c>
      <c r="P867" t="s">
        <v>8327</v>
      </c>
      <c r="Q867">
        <f t="shared" si="27"/>
        <v>2011</v>
      </c>
      <c r="R867" s="14" t="s">
        <v>8326</v>
      </c>
    </row>
    <row r="868" spans="1:18" ht="43.2" x14ac:dyDescent="0.3">
      <c r="A868">
        <v>480</v>
      </c>
      <c r="B868" s="3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s="12">
        <f t="shared" si="26"/>
        <v>41465</v>
      </c>
      <c r="L868" t="b">
        <v>0</v>
      </c>
      <c r="M868">
        <v>140</v>
      </c>
      <c r="N868" t="b">
        <v>0</v>
      </c>
      <c r="O868" t="s">
        <v>8268</v>
      </c>
      <c r="P868" t="s">
        <v>8338</v>
      </c>
      <c r="Q868">
        <f t="shared" si="27"/>
        <v>2013</v>
      </c>
      <c r="R868" s="14" t="s">
        <v>8320</v>
      </c>
    </row>
    <row r="869" spans="1:18" ht="43.2" x14ac:dyDescent="0.3">
      <c r="A869">
        <v>1281</v>
      </c>
      <c r="B869" s="3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s="12">
        <f t="shared" si="26"/>
        <v>41463</v>
      </c>
      <c r="L869" t="b">
        <v>1</v>
      </c>
      <c r="M869">
        <v>74</v>
      </c>
      <c r="N869" t="b">
        <v>1</v>
      </c>
      <c r="O869" t="s">
        <v>8274</v>
      </c>
      <c r="P869" t="s">
        <v>8330</v>
      </c>
      <c r="Q869">
        <f t="shared" si="27"/>
        <v>2013</v>
      </c>
      <c r="R869" s="14" t="s">
        <v>8326</v>
      </c>
    </row>
    <row r="870" spans="1:18" ht="43.2" x14ac:dyDescent="0.3">
      <c r="A870">
        <v>1027</v>
      </c>
      <c r="B870" s="3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s="12">
        <f t="shared" si="26"/>
        <v>41905</v>
      </c>
      <c r="L870" t="b">
        <v>1</v>
      </c>
      <c r="M870">
        <v>111</v>
      </c>
      <c r="N870" t="b">
        <v>1</v>
      </c>
      <c r="O870" t="s">
        <v>8278</v>
      </c>
      <c r="P870" t="s">
        <v>8328</v>
      </c>
      <c r="Q870">
        <f t="shared" si="27"/>
        <v>2014</v>
      </c>
      <c r="R870" s="14" t="s">
        <v>8326</v>
      </c>
    </row>
    <row r="871" spans="1:18" ht="43.2" x14ac:dyDescent="0.3">
      <c r="A871">
        <v>364</v>
      </c>
      <c r="B871" s="3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s="12">
        <f t="shared" si="26"/>
        <v>41780</v>
      </c>
      <c r="L871" t="b">
        <v>0</v>
      </c>
      <c r="M871">
        <v>113</v>
      </c>
      <c r="N871" t="b">
        <v>1</v>
      </c>
      <c r="O871" t="s">
        <v>8267</v>
      </c>
      <c r="P871" t="s">
        <v>8321</v>
      </c>
      <c r="Q871">
        <f t="shared" si="27"/>
        <v>2014</v>
      </c>
      <c r="R871" s="14" t="s">
        <v>8320</v>
      </c>
    </row>
    <row r="872" spans="1:18" ht="43.2" x14ac:dyDescent="0.3">
      <c r="A872">
        <v>356</v>
      </c>
      <c r="B872" s="3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s="12">
        <f t="shared" si="26"/>
        <v>42415</v>
      </c>
      <c r="L872" t="b">
        <v>1</v>
      </c>
      <c r="M872">
        <v>97</v>
      </c>
      <c r="N872" t="b">
        <v>1</v>
      </c>
      <c r="O872" t="s">
        <v>8267</v>
      </c>
      <c r="P872" t="s">
        <v>8321</v>
      </c>
      <c r="Q872">
        <f t="shared" si="27"/>
        <v>2016</v>
      </c>
      <c r="R872" s="14" t="s">
        <v>8320</v>
      </c>
    </row>
    <row r="873" spans="1:18" ht="43.2" x14ac:dyDescent="0.3">
      <c r="A873">
        <v>107</v>
      </c>
      <c r="B873" s="3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s="12">
        <f t="shared" si="26"/>
        <v>40635</v>
      </c>
      <c r="L873" t="b">
        <v>0</v>
      </c>
      <c r="M873">
        <v>69</v>
      </c>
      <c r="N873" t="b">
        <v>1</v>
      </c>
      <c r="O873" t="s">
        <v>8264</v>
      </c>
      <c r="P873" t="s">
        <v>8342</v>
      </c>
      <c r="Q873">
        <f t="shared" si="27"/>
        <v>2011</v>
      </c>
      <c r="R873" s="14" t="s">
        <v>8320</v>
      </c>
    </row>
    <row r="874" spans="1:18" ht="57.6" x14ac:dyDescent="0.3">
      <c r="A874">
        <v>3293</v>
      </c>
      <c r="B874" s="3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s="12">
        <f t="shared" si="26"/>
        <v>42768</v>
      </c>
      <c r="L874" t="b">
        <v>0</v>
      </c>
      <c r="M874">
        <v>91</v>
      </c>
      <c r="N874" t="b">
        <v>1</v>
      </c>
      <c r="O874" t="s">
        <v>8269</v>
      </c>
      <c r="P874" t="s">
        <v>8325</v>
      </c>
      <c r="Q874">
        <f t="shared" si="27"/>
        <v>2017</v>
      </c>
      <c r="R874" s="14" t="s">
        <v>8322</v>
      </c>
    </row>
    <row r="875" spans="1:18" ht="43.2" x14ac:dyDescent="0.3">
      <c r="A875">
        <v>102</v>
      </c>
      <c r="B875" s="3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s="12">
        <f t="shared" si="26"/>
        <v>40505</v>
      </c>
      <c r="L875" t="b">
        <v>0</v>
      </c>
      <c r="M875">
        <v>65</v>
      </c>
      <c r="N875" t="b">
        <v>1</v>
      </c>
      <c r="O875" t="s">
        <v>8264</v>
      </c>
      <c r="P875" t="s">
        <v>8342</v>
      </c>
      <c r="Q875">
        <f t="shared" si="27"/>
        <v>2010</v>
      </c>
      <c r="R875" s="14" t="s">
        <v>8320</v>
      </c>
    </row>
    <row r="876" spans="1:18" ht="43.2" x14ac:dyDescent="0.3">
      <c r="A876">
        <v>132</v>
      </c>
      <c r="B876" s="3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s="12">
        <f t="shared" si="26"/>
        <v>41905</v>
      </c>
      <c r="L876" t="b">
        <v>0</v>
      </c>
      <c r="M876">
        <v>81</v>
      </c>
      <c r="N876" t="b">
        <v>0</v>
      </c>
      <c r="O876" t="s">
        <v>8265</v>
      </c>
      <c r="P876" t="s">
        <v>8336</v>
      </c>
      <c r="Q876">
        <f t="shared" si="27"/>
        <v>2014</v>
      </c>
      <c r="R876" s="14" t="s">
        <v>8320</v>
      </c>
    </row>
    <row r="877" spans="1:18" ht="43.2" x14ac:dyDescent="0.3">
      <c r="A877">
        <v>1271</v>
      </c>
      <c r="B877" s="3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s="12">
        <f t="shared" si="26"/>
        <v>41561</v>
      </c>
      <c r="L877" t="b">
        <v>1</v>
      </c>
      <c r="M877">
        <v>31</v>
      </c>
      <c r="N877" t="b">
        <v>1</v>
      </c>
      <c r="O877" t="s">
        <v>8274</v>
      </c>
      <c r="P877" t="s">
        <v>8330</v>
      </c>
      <c r="Q877">
        <f t="shared" si="27"/>
        <v>2013</v>
      </c>
      <c r="R877" s="14" t="s">
        <v>8326</v>
      </c>
    </row>
    <row r="878" spans="1:18" ht="28.8" x14ac:dyDescent="0.3">
      <c r="A878">
        <v>2524</v>
      </c>
      <c r="B878" s="3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s="12">
        <f t="shared" si="26"/>
        <v>41961</v>
      </c>
      <c r="L878" t="b">
        <v>0</v>
      </c>
      <c r="M878">
        <v>43</v>
      </c>
      <c r="N878" t="b">
        <v>1</v>
      </c>
      <c r="O878" t="s">
        <v>8298</v>
      </c>
      <c r="P878" t="s">
        <v>8340</v>
      </c>
      <c r="Q878">
        <f t="shared" si="27"/>
        <v>2014</v>
      </c>
      <c r="R878" s="14" t="s">
        <v>8326</v>
      </c>
    </row>
    <row r="879" spans="1:18" ht="57.6" x14ac:dyDescent="0.3">
      <c r="A879">
        <v>3171</v>
      </c>
      <c r="B879" s="3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s="12">
        <f t="shared" si="26"/>
        <v>42466</v>
      </c>
      <c r="L879" t="b">
        <v>1</v>
      </c>
      <c r="M879">
        <v>117</v>
      </c>
      <c r="N879" t="b">
        <v>1</v>
      </c>
      <c r="O879" t="s">
        <v>8269</v>
      </c>
      <c r="P879" t="s">
        <v>8325</v>
      </c>
      <c r="Q879">
        <f t="shared" si="27"/>
        <v>2016</v>
      </c>
      <c r="R879" s="14" t="s">
        <v>8322</v>
      </c>
    </row>
    <row r="880" spans="1:18" ht="28.8" x14ac:dyDescent="0.3">
      <c r="A880">
        <v>3002</v>
      </c>
      <c r="B880" s="3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s="12">
        <f t="shared" si="26"/>
        <v>41239</v>
      </c>
      <c r="L880" t="b">
        <v>0</v>
      </c>
      <c r="M880">
        <v>104</v>
      </c>
      <c r="N880" t="b">
        <v>1</v>
      </c>
      <c r="O880" t="s">
        <v>8301</v>
      </c>
      <c r="P880" t="s">
        <v>8323</v>
      </c>
      <c r="Q880">
        <f t="shared" si="27"/>
        <v>2012</v>
      </c>
      <c r="R880" s="14" t="s">
        <v>8322</v>
      </c>
    </row>
    <row r="881" spans="1:18" ht="43.2" x14ac:dyDescent="0.3">
      <c r="A881">
        <v>2613</v>
      </c>
      <c r="B881" s="3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s="12">
        <f t="shared" si="26"/>
        <v>41143</v>
      </c>
      <c r="L881" t="b">
        <v>1</v>
      </c>
      <c r="M881">
        <v>28</v>
      </c>
      <c r="N881" t="b">
        <v>1</v>
      </c>
      <c r="O881" t="s">
        <v>8299</v>
      </c>
      <c r="P881" t="s">
        <v>8314</v>
      </c>
      <c r="Q881">
        <f t="shared" si="27"/>
        <v>2012</v>
      </c>
      <c r="R881" s="14" t="s">
        <v>8307</v>
      </c>
    </row>
    <row r="882" spans="1:18" ht="43.2" x14ac:dyDescent="0.3">
      <c r="A882">
        <v>1361</v>
      </c>
      <c r="B882" s="3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s="12">
        <f t="shared" si="26"/>
        <v>41781</v>
      </c>
      <c r="L882" t="b">
        <v>0</v>
      </c>
      <c r="M882">
        <v>264</v>
      </c>
      <c r="N882" t="b">
        <v>1</v>
      </c>
      <c r="O882" t="s">
        <v>8272</v>
      </c>
      <c r="P882" t="s">
        <v>8332</v>
      </c>
      <c r="Q882">
        <f t="shared" si="27"/>
        <v>2014</v>
      </c>
      <c r="R882" s="14" t="s">
        <v>8310</v>
      </c>
    </row>
    <row r="883" spans="1:18" ht="43.2" x14ac:dyDescent="0.3">
      <c r="A883">
        <v>3025</v>
      </c>
      <c r="B883" s="3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s="12">
        <f t="shared" si="26"/>
        <v>41761</v>
      </c>
      <c r="L883" t="b">
        <v>0</v>
      </c>
      <c r="M883">
        <v>145</v>
      </c>
      <c r="N883" t="b">
        <v>1</v>
      </c>
      <c r="O883" t="s">
        <v>8301</v>
      </c>
      <c r="P883" t="s">
        <v>8323</v>
      </c>
      <c r="Q883">
        <f t="shared" si="27"/>
        <v>2014</v>
      </c>
      <c r="R883" s="14" t="s">
        <v>8322</v>
      </c>
    </row>
    <row r="884" spans="1:18" ht="57.6" x14ac:dyDescent="0.3">
      <c r="A884">
        <v>3144</v>
      </c>
      <c r="B884" s="3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s="12">
        <f t="shared" si="26"/>
        <v>42796</v>
      </c>
      <c r="L884" t="b">
        <v>0</v>
      </c>
      <c r="M884">
        <v>30</v>
      </c>
      <c r="N884" t="b">
        <v>0</v>
      </c>
      <c r="O884" t="s">
        <v>8269</v>
      </c>
      <c r="P884" t="s">
        <v>8325</v>
      </c>
      <c r="Q884">
        <f t="shared" si="27"/>
        <v>2017</v>
      </c>
      <c r="R884" s="14" t="s">
        <v>8322</v>
      </c>
    </row>
    <row r="885" spans="1:18" ht="57.6" x14ac:dyDescent="0.3">
      <c r="A885">
        <v>483</v>
      </c>
      <c r="B885" s="3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s="12">
        <f t="shared" si="26"/>
        <v>41243</v>
      </c>
      <c r="L885" t="b">
        <v>0</v>
      </c>
      <c r="M885">
        <v>147</v>
      </c>
      <c r="N885" t="b">
        <v>0</v>
      </c>
      <c r="O885" t="s">
        <v>8268</v>
      </c>
      <c r="P885" t="s">
        <v>8338</v>
      </c>
      <c r="Q885">
        <f t="shared" si="27"/>
        <v>2012</v>
      </c>
      <c r="R885" s="14" t="s">
        <v>8320</v>
      </c>
    </row>
    <row r="886" spans="1:18" ht="43.2" x14ac:dyDescent="0.3">
      <c r="A886">
        <v>65</v>
      </c>
      <c r="B886" s="3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s="12">
        <f t="shared" si="26"/>
        <v>41835</v>
      </c>
      <c r="L886" t="b">
        <v>0</v>
      </c>
      <c r="M886">
        <v>57</v>
      </c>
      <c r="N886" t="b">
        <v>1</v>
      </c>
      <c r="O886" t="s">
        <v>8264</v>
      </c>
      <c r="P886" t="s">
        <v>8342</v>
      </c>
      <c r="Q886">
        <f t="shared" si="27"/>
        <v>2014</v>
      </c>
      <c r="R886" s="14" t="s">
        <v>8320</v>
      </c>
    </row>
    <row r="887" spans="1:18" ht="57.6" x14ac:dyDescent="0.3">
      <c r="A887">
        <v>1656</v>
      </c>
      <c r="B887" s="3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s="12">
        <f t="shared" si="26"/>
        <v>41226</v>
      </c>
      <c r="L887" t="b">
        <v>0</v>
      </c>
      <c r="M887">
        <v>48</v>
      </c>
      <c r="N887" t="b">
        <v>1</v>
      </c>
      <c r="O887" t="s">
        <v>8290</v>
      </c>
      <c r="P887" t="s">
        <v>8337</v>
      </c>
      <c r="Q887">
        <f t="shared" si="27"/>
        <v>2012</v>
      </c>
      <c r="R887" s="14" t="s">
        <v>8326</v>
      </c>
    </row>
    <row r="888" spans="1:18" ht="43.2" x14ac:dyDescent="0.3">
      <c r="A888">
        <v>1365</v>
      </c>
      <c r="B888" s="3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s="12">
        <f t="shared" si="26"/>
        <v>42049</v>
      </c>
      <c r="L888" t="b">
        <v>0</v>
      </c>
      <c r="M888">
        <v>92</v>
      </c>
      <c r="N888" t="b">
        <v>1</v>
      </c>
      <c r="O888" t="s">
        <v>8274</v>
      </c>
      <c r="P888" t="s">
        <v>8330</v>
      </c>
      <c r="Q888">
        <f t="shared" si="27"/>
        <v>2015</v>
      </c>
      <c r="R888" s="14" t="s">
        <v>8326</v>
      </c>
    </row>
    <row r="889" spans="1:18" ht="43.2" x14ac:dyDescent="0.3">
      <c r="A889">
        <v>2248</v>
      </c>
      <c r="B889" s="3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s="12">
        <f t="shared" si="26"/>
        <v>42688</v>
      </c>
      <c r="L889" t="b">
        <v>0</v>
      </c>
      <c r="M889">
        <v>128</v>
      </c>
      <c r="N889" t="b">
        <v>1</v>
      </c>
      <c r="O889" t="s">
        <v>8295</v>
      </c>
      <c r="P889" t="s">
        <v>8316</v>
      </c>
      <c r="Q889">
        <f t="shared" si="27"/>
        <v>2016</v>
      </c>
      <c r="R889" s="14" t="s">
        <v>8315</v>
      </c>
    </row>
    <row r="890" spans="1:18" ht="57.6" x14ac:dyDescent="0.3">
      <c r="A890">
        <v>2857</v>
      </c>
      <c r="B890" s="3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s="12">
        <f t="shared" si="26"/>
        <v>42726</v>
      </c>
      <c r="L890" t="b">
        <v>0</v>
      </c>
      <c r="M890">
        <v>15</v>
      </c>
      <c r="N890" t="b">
        <v>0</v>
      </c>
      <c r="O890" t="s">
        <v>8269</v>
      </c>
      <c r="P890" t="s">
        <v>8325</v>
      </c>
      <c r="Q890">
        <f t="shared" si="27"/>
        <v>2016</v>
      </c>
      <c r="R890" s="14" t="s">
        <v>8322</v>
      </c>
    </row>
    <row r="891" spans="1:18" ht="43.2" x14ac:dyDescent="0.3">
      <c r="A891">
        <v>1371</v>
      </c>
      <c r="B891" s="3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s="12">
        <f t="shared" si="26"/>
        <v>42101</v>
      </c>
      <c r="L891" t="b">
        <v>0</v>
      </c>
      <c r="M891">
        <v>70</v>
      </c>
      <c r="N891" t="b">
        <v>1</v>
      </c>
      <c r="O891" t="s">
        <v>8274</v>
      </c>
      <c r="P891" t="s">
        <v>8330</v>
      </c>
      <c r="Q891">
        <f t="shared" si="27"/>
        <v>2015</v>
      </c>
      <c r="R891" s="14" t="s">
        <v>8326</v>
      </c>
    </row>
    <row r="892" spans="1:18" ht="28.8" x14ac:dyDescent="0.3">
      <c r="A892">
        <v>2040</v>
      </c>
      <c r="B892" s="3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s="12">
        <f t="shared" si="26"/>
        <v>41578</v>
      </c>
      <c r="L892" t="b">
        <v>1</v>
      </c>
      <c r="M892">
        <v>271</v>
      </c>
      <c r="N892" t="b">
        <v>1</v>
      </c>
      <c r="O892" t="s">
        <v>8293</v>
      </c>
      <c r="P892" t="s">
        <v>8308</v>
      </c>
      <c r="Q892">
        <f t="shared" si="27"/>
        <v>2013</v>
      </c>
      <c r="R892" s="14" t="s">
        <v>8307</v>
      </c>
    </row>
    <row r="893" spans="1:18" ht="43.2" x14ac:dyDescent="0.3">
      <c r="A893">
        <v>1765</v>
      </c>
      <c r="B893" s="3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s="12">
        <f t="shared" si="26"/>
        <v>41834</v>
      </c>
      <c r="L893" t="b">
        <v>1</v>
      </c>
      <c r="M893">
        <v>103</v>
      </c>
      <c r="N893" t="b">
        <v>0</v>
      </c>
      <c r="O893" t="s">
        <v>8283</v>
      </c>
      <c r="P893" t="s">
        <v>8313</v>
      </c>
      <c r="Q893">
        <f t="shared" si="27"/>
        <v>2014</v>
      </c>
      <c r="R893" s="14" t="s">
        <v>8312</v>
      </c>
    </row>
    <row r="894" spans="1:18" ht="43.2" x14ac:dyDescent="0.3">
      <c r="A894">
        <v>61</v>
      </c>
      <c r="B894" s="3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s="12">
        <f t="shared" si="26"/>
        <v>41409</v>
      </c>
      <c r="L894" t="b">
        <v>0</v>
      </c>
      <c r="M894">
        <v>23</v>
      </c>
      <c r="N894" t="b">
        <v>1</v>
      </c>
      <c r="O894" t="s">
        <v>8264</v>
      </c>
      <c r="P894" t="s">
        <v>8342</v>
      </c>
      <c r="Q894">
        <f t="shared" si="27"/>
        <v>2013</v>
      </c>
      <c r="R894" s="14" t="s">
        <v>8320</v>
      </c>
    </row>
    <row r="895" spans="1:18" ht="57.6" x14ac:dyDescent="0.3">
      <c r="A895">
        <v>2085</v>
      </c>
      <c r="B895" s="3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s="12">
        <f t="shared" si="26"/>
        <v>41075</v>
      </c>
      <c r="L895" t="b">
        <v>0</v>
      </c>
      <c r="M895">
        <v>83</v>
      </c>
      <c r="N895" t="b">
        <v>1</v>
      </c>
      <c r="O895" t="s">
        <v>8277</v>
      </c>
      <c r="P895" t="s">
        <v>8327</v>
      </c>
      <c r="Q895">
        <f t="shared" si="27"/>
        <v>2012</v>
      </c>
      <c r="R895" s="14" t="s">
        <v>8326</v>
      </c>
    </row>
    <row r="896" spans="1:18" ht="43.2" x14ac:dyDescent="0.3">
      <c r="A896">
        <v>2738</v>
      </c>
      <c r="B896" s="3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s="12">
        <f t="shared" si="26"/>
        <v>42620</v>
      </c>
      <c r="L896" t="b">
        <v>0</v>
      </c>
      <c r="M896">
        <v>15</v>
      </c>
      <c r="N896" t="b">
        <v>1</v>
      </c>
      <c r="O896" t="s">
        <v>8293</v>
      </c>
      <c r="P896" t="s">
        <v>8308</v>
      </c>
      <c r="Q896">
        <f t="shared" si="27"/>
        <v>2016</v>
      </c>
      <c r="R896" s="14" t="s">
        <v>8307</v>
      </c>
    </row>
    <row r="897" spans="1:18" ht="43.2" x14ac:dyDescent="0.3">
      <c r="A897">
        <v>724</v>
      </c>
      <c r="B897" s="3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s="12">
        <f t="shared" si="26"/>
        <v>40694</v>
      </c>
      <c r="L897" t="b">
        <v>0</v>
      </c>
      <c r="M897">
        <v>143</v>
      </c>
      <c r="N897" t="b">
        <v>1</v>
      </c>
      <c r="O897" t="s">
        <v>8272</v>
      </c>
      <c r="P897" t="s">
        <v>8332</v>
      </c>
      <c r="Q897">
        <f t="shared" si="27"/>
        <v>2011</v>
      </c>
      <c r="R897" s="14" t="s">
        <v>8310</v>
      </c>
    </row>
    <row r="898" spans="1:18" ht="43.2" x14ac:dyDescent="0.3">
      <c r="A898">
        <v>3258</v>
      </c>
      <c r="B898" s="3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s="12">
        <f t="shared" si="26"/>
        <v>41982</v>
      </c>
      <c r="L898" t="b">
        <v>1</v>
      </c>
      <c r="M898">
        <v>75</v>
      </c>
      <c r="N898" t="b">
        <v>1</v>
      </c>
      <c r="O898" t="s">
        <v>8269</v>
      </c>
      <c r="P898" t="s">
        <v>8325</v>
      </c>
      <c r="Q898">
        <f t="shared" si="27"/>
        <v>2014</v>
      </c>
      <c r="R898" s="14" t="s">
        <v>8322</v>
      </c>
    </row>
    <row r="899" spans="1:18" ht="43.2" x14ac:dyDescent="0.3">
      <c r="A899">
        <v>1077</v>
      </c>
      <c r="B899" s="3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s="12">
        <f t="shared" ref="K899:K962" si="28">FLOOR(J899/60/60/24,1) + DATE(1970,1,1)</f>
        <v>42353</v>
      </c>
      <c r="L899" t="b">
        <v>0</v>
      </c>
      <c r="M899">
        <v>167</v>
      </c>
      <c r="N899" t="b">
        <v>0</v>
      </c>
      <c r="O899" t="s">
        <v>8280</v>
      </c>
      <c r="P899" t="s">
        <v>8333</v>
      </c>
      <c r="Q899">
        <f t="shared" ref="Q899:Q962" si="29">YEAR(K899)</f>
        <v>2015</v>
      </c>
      <c r="R899" s="14" t="s">
        <v>8315</v>
      </c>
    </row>
    <row r="900" spans="1:18" ht="28.8" x14ac:dyDescent="0.3">
      <c r="A900">
        <v>2113</v>
      </c>
      <c r="B900" s="3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s="12">
        <f t="shared" si="28"/>
        <v>41870</v>
      </c>
      <c r="L900" t="b">
        <v>0</v>
      </c>
      <c r="M900">
        <v>107</v>
      </c>
      <c r="N900" t="b">
        <v>1</v>
      </c>
      <c r="O900" t="s">
        <v>8277</v>
      </c>
      <c r="P900" t="s">
        <v>8327</v>
      </c>
      <c r="Q900">
        <f t="shared" si="29"/>
        <v>2014</v>
      </c>
      <c r="R900" s="14" t="s">
        <v>8326</v>
      </c>
    </row>
    <row r="901" spans="1:18" ht="43.2" x14ac:dyDescent="0.3">
      <c r="A901">
        <v>2735</v>
      </c>
      <c r="B901" s="3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s="12">
        <f t="shared" si="28"/>
        <v>41316</v>
      </c>
      <c r="L901" t="b">
        <v>0</v>
      </c>
      <c r="M901">
        <v>339</v>
      </c>
      <c r="N901" t="b">
        <v>1</v>
      </c>
      <c r="O901" t="s">
        <v>8293</v>
      </c>
      <c r="P901" t="s">
        <v>8308</v>
      </c>
      <c r="Q901">
        <f t="shared" si="29"/>
        <v>2013</v>
      </c>
      <c r="R901" s="14" t="s">
        <v>8307</v>
      </c>
    </row>
    <row r="902" spans="1:18" ht="43.2" x14ac:dyDescent="0.3">
      <c r="A902">
        <v>2724</v>
      </c>
      <c r="B902" s="3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s="12">
        <f t="shared" si="28"/>
        <v>42199</v>
      </c>
      <c r="L902" t="b">
        <v>0</v>
      </c>
      <c r="M902">
        <v>1019</v>
      </c>
      <c r="N902" t="b">
        <v>1</v>
      </c>
      <c r="O902" t="s">
        <v>8293</v>
      </c>
      <c r="P902" t="s">
        <v>8308</v>
      </c>
      <c r="Q902">
        <f t="shared" si="29"/>
        <v>2015</v>
      </c>
      <c r="R902" s="14" t="s">
        <v>8307</v>
      </c>
    </row>
    <row r="903" spans="1:18" ht="43.2" x14ac:dyDescent="0.3">
      <c r="A903">
        <v>2294</v>
      </c>
      <c r="B903" s="3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s="12">
        <f t="shared" si="28"/>
        <v>41264</v>
      </c>
      <c r="L903" t="b">
        <v>0</v>
      </c>
      <c r="M903">
        <v>112</v>
      </c>
      <c r="N903" t="b">
        <v>1</v>
      </c>
      <c r="O903" t="s">
        <v>8274</v>
      </c>
      <c r="P903" t="s">
        <v>8330</v>
      </c>
      <c r="Q903">
        <f t="shared" si="29"/>
        <v>2012</v>
      </c>
      <c r="R903" s="14" t="s">
        <v>8326</v>
      </c>
    </row>
    <row r="904" spans="1:18" ht="43.2" x14ac:dyDescent="0.3">
      <c r="A904">
        <v>2712</v>
      </c>
      <c r="B904" s="3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s="12">
        <f t="shared" si="28"/>
        <v>41432</v>
      </c>
      <c r="L904" t="b">
        <v>1</v>
      </c>
      <c r="M904">
        <v>143</v>
      </c>
      <c r="N904" t="b">
        <v>1</v>
      </c>
      <c r="O904" t="s">
        <v>8301</v>
      </c>
      <c r="P904" t="s">
        <v>8323</v>
      </c>
      <c r="Q904">
        <f t="shared" si="29"/>
        <v>2013</v>
      </c>
      <c r="R904" s="14" t="s">
        <v>8322</v>
      </c>
    </row>
    <row r="905" spans="1:18" ht="43.2" x14ac:dyDescent="0.3">
      <c r="A905">
        <v>3612</v>
      </c>
      <c r="B905" s="3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s="12">
        <f t="shared" si="28"/>
        <v>41789</v>
      </c>
      <c r="L905" t="b">
        <v>0</v>
      </c>
      <c r="M905">
        <v>57</v>
      </c>
      <c r="N905" t="b">
        <v>1</v>
      </c>
      <c r="O905" t="s">
        <v>8269</v>
      </c>
      <c r="P905" t="s">
        <v>8325</v>
      </c>
      <c r="Q905">
        <f t="shared" si="29"/>
        <v>2014</v>
      </c>
      <c r="R905" s="14" t="s">
        <v>8322</v>
      </c>
    </row>
    <row r="906" spans="1:18" ht="43.2" x14ac:dyDescent="0.3">
      <c r="A906">
        <v>1346</v>
      </c>
      <c r="B906" s="3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s="12">
        <f t="shared" si="28"/>
        <v>41422</v>
      </c>
      <c r="L906" t="b">
        <v>0</v>
      </c>
      <c r="M906">
        <v>149</v>
      </c>
      <c r="N906" t="b">
        <v>1</v>
      </c>
      <c r="O906" t="s">
        <v>8272</v>
      </c>
      <c r="P906" t="s">
        <v>8332</v>
      </c>
      <c r="Q906">
        <f t="shared" si="29"/>
        <v>2013</v>
      </c>
      <c r="R906" s="14" t="s">
        <v>8310</v>
      </c>
    </row>
    <row r="907" spans="1:18" ht="57.6" x14ac:dyDescent="0.3">
      <c r="A907">
        <v>834</v>
      </c>
      <c r="B907" s="3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s="12">
        <f t="shared" si="28"/>
        <v>41422</v>
      </c>
      <c r="L907" t="b">
        <v>0</v>
      </c>
      <c r="M907">
        <v>75</v>
      </c>
      <c r="N907" t="b">
        <v>1</v>
      </c>
      <c r="O907" t="s">
        <v>8274</v>
      </c>
      <c r="P907" t="s">
        <v>8330</v>
      </c>
      <c r="Q907">
        <f t="shared" si="29"/>
        <v>2013</v>
      </c>
      <c r="R907" s="14" t="s">
        <v>8326</v>
      </c>
    </row>
    <row r="908" spans="1:18" ht="43.2" x14ac:dyDescent="0.3">
      <c r="A908">
        <v>1538</v>
      </c>
      <c r="B908" s="3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s="12">
        <f t="shared" si="28"/>
        <v>41981</v>
      </c>
      <c r="L908" t="b">
        <v>1</v>
      </c>
      <c r="M908">
        <v>46</v>
      </c>
      <c r="N908" t="b">
        <v>1</v>
      </c>
      <c r="O908" t="s">
        <v>8283</v>
      </c>
      <c r="P908" t="s">
        <v>8313</v>
      </c>
      <c r="Q908">
        <f t="shared" si="29"/>
        <v>2014</v>
      </c>
      <c r="R908" s="14" t="s">
        <v>8312</v>
      </c>
    </row>
    <row r="909" spans="1:18" ht="43.2" x14ac:dyDescent="0.3">
      <c r="A909">
        <v>3071</v>
      </c>
      <c r="B909" s="3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s="12">
        <f t="shared" si="28"/>
        <v>42097</v>
      </c>
      <c r="L909" t="b">
        <v>0</v>
      </c>
      <c r="M909">
        <v>117</v>
      </c>
      <c r="N909" t="b">
        <v>0</v>
      </c>
      <c r="O909" t="s">
        <v>8301</v>
      </c>
      <c r="P909" t="s">
        <v>8323</v>
      </c>
      <c r="Q909">
        <f t="shared" si="29"/>
        <v>2015</v>
      </c>
      <c r="R909" s="14" t="s">
        <v>8322</v>
      </c>
    </row>
    <row r="910" spans="1:18" ht="28.8" x14ac:dyDescent="0.3">
      <c r="A910">
        <v>3228</v>
      </c>
      <c r="B910" s="3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s="12">
        <f t="shared" si="28"/>
        <v>42323</v>
      </c>
      <c r="L910" t="b">
        <v>1</v>
      </c>
      <c r="M910">
        <v>37</v>
      </c>
      <c r="N910" t="b">
        <v>1</v>
      </c>
      <c r="O910" t="s">
        <v>8269</v>
      </c>
      <c r="P910" t="s">
        <v>8325</v>
      </c>
      <c r="Q910">
        <f t="shared" si="29"/>
        <v>2015</v>
      </c>
      <c r="R910" s="14" t="s">
        <v>8322</v>
      </c>
    </row>
    <row r="911" spans="1:18" ht="43.2" x14ac:dyDescent="0.3">
      <c r="A911">
        <v>369</v>
      </c>
      <c r="B911" s="3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s="12">
        <f t="shared" si="28"/>
        <v>40893</v>
      </c>
      <c r="L911" t="b">
        <v>0</v>
      </c>
      <c r="M911">
        <v>167</v>
      </c>
      <c r="N911" t="b">
        <v>1</v>
      </c>
      <c r="O911" t="s">
        <v>8267</v>
      </c>
      <c r="P911" t="s">
        <v>8321</v>
      </c>
      <c r="Q911">
        <f t="shared" si="29"/>
        <v>2011</v>
      </c>
      <c r="R911" s="14" t="s">
        <v>8320</v>
      </c>
    </row>
    <row r="912" spans="1:18" ht="43.2" x14ac:dyDescent="0.3">
      <c r="A912">
        <v>2784</v>
      </c>
      <c r="B912" s="3" t="s">
        <v>2784</v>
      </c>
      <c r="C912" s="3" t="s">
        <v>6894</v>
      </c>
      <c r="D912" s="5">
        <v>6000</v>
      </c>
      <c r="E912" s="7">
        <v>7140</v>
      </c>
      <c r="F912" t="s">
        <v>8218</v>
      </c>
      <c r="G912" t="s">
        <v>8223</v>
      </c>
      <c r="H912" t="s">
        <v>8245</v>
      </c>
      <c r="I912">
        <v>1414608843</v>
      </c>
      <c r="J912">
        <v>1412794443</v>
      </c>
      <c r="K912" s="12">
        <f t="shared" si="28"/>
        <v>41920</v>
      </c>
      <c r="L912" t="b">
        <v>0</v>
      </c>
      <c r="M912">
        <v>108</v>
      </c>
      <c r="N912" t="b">
        <v>1</v>
      </c>
      <c r="O912" t="s">
        <v>8269</v>
      </c>
      <c r="P912" t="s">
        <v>8325</v>
      </c>
      <c r="Q912">
        <f t="shared" si="29"/>
        <v>2014</v>
      </c>
      <c r="R912" s="14" t="s">
        <v>8322</v>
      </c>
    </row>
    <row r="913" spans="1:18" ht="43.2" x14ac:dyDescent="0.3">
      <c r="A913">
        <v>786</v>
      </c>
      <c r="B913" s="3" t="s">
        <v>787</v>
      </c>
      <c r="C913" s="3" t="s">
        <v>4896</v>
      </c>
      <c r="D913" s="5">
        <v>5000</v>
      </c>
      <c r="E913" s="7">
        <v>7140</v>
      </c>
      <c r="F913" t="s">
        <v>8218</v>
      </c>
      <c r="G913" t="s">
        <v>8223</v>
      </c>
      <c r="H913" t="s">
        <v>8245</v>
      </c>
      <c r="I913">
        <v>1336751220</v>
      </c>
      <c r="J913">
        <v>1331774434</v>
      </c>
      <c r="K913" s="12">
        <f t="shared" si="28"/>
        <v>40983</v>
      </c>
      <c r="L913" t="b">
        <v>0</v>
      </c>
      <c r="M913">
        <v>44</v>
      </c>
      <c r="N913" t="b">
        <v>1</v>
      </c>
      <c r="O913" t="s">
        <v>8274</v>
      </c>
      <c r="P913" t="s">
        <v>8330</v>
      </c>
      <c r="Q913">
        <f t="shared" si="29"/>
        <v>2012</v>
      </c>
      <c r="R913" s="14" t="s">
        <v>8326</v>
      </c>
    </row>
    <row r="914" spans="1:18" ht="57.6" x14ac:dyDescent="0.3">
      <c r="A914">
        <v>3182</v>
      </c>
      <c r="B914" s="3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s="12">
        <f t="shared" si="28"/>
        <v>40883</v>
      </c>
      <c r="L914" t="b">
        <v>1</v>
      </c>
      <c r="M914">
        <v>151</v>
      </c>
      <c r="N914" t="b">
        <v>1</v>
      </c>
      <c r="O914" t="s">
        <v>8269</v>
      </c>
      <c r="P914" t="s">
        <v>8325</v>
      </c>
      <c r="Q914">
        <f t="shared" si="29"/>
        <v>2011</v>
      </c>
      <c r="R914" s="14" t="s">
        <v>8322</v>
      </c>
    </row>
    <row r="915" spans="1:18" ht="57.6" x14ac:dyDescent="0.3">
      <c r="A915">
        <v>2303</v>
      </c>
      <c r="B915" s="3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s="12">
        <f t="shared" si="28"/>
        <v>40850</v>
      </c>
      <c r="L915" t="b">
        <v>1</v>
      </c>
      <c r="M915">
        <v>103</v>
      </c>
      <c r="N915" t="b">
        <v>1</v>
      </c>
      <c r="O915" t="s">
        <v>8277</v>
      </c>
      <c r="P915" t="s">
        <v>8327</v>
      </c>
      <c r="Q915">
        <f t="shared" si="29"/>
        <v>2011</v>
      </c>
      <c r="R915" s="14" t="s">
        <v>8326</v>
      </c>
    </row>
    <row r="916" spans="1:18" ht="28.8" x14ac:dyDescent="0.3">
      <c r="A916">
        <v>113</v>
      </c>
      <c r="B916" s="3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s="12">
        <f t="shared" si="28"/>
        <v>40753</v>
      </c>
      <c r="L916" t="b">
        <v>0</v>
      </c>
      <c r="M916">
        <v>78</v>
      </c>
      <c r="N916" t="b">
        <v>1</v>
      </c>
      <c r="O916" t="s">
        <v>8264</v>
      </c>
      <c r="P916" t="s">
        <v>8342</v>
      </c>
      <c r="Q916">
        <f t="shared" si="29"/>
        <v>2011</v>
      </c>
      <c r="R916" s="14" t="s">
        <v>8320</v>
      </c>
    </row>
    <row r="917" spans="1:18" ht="43.2" x14ac:dyDescent="0.3">
      <c r="A917">
        <v>3020</v>
      </c>
      <c r="B917" s="3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s="12">
        <f t="shared" si="28"/>
        <v>42170</v>
      </c>
      <c r="L917" t="b">
        <v>0</v>
      </c>
      <c r="M917">
        <v>30</v>
      </c>
      <c r="N917" t="b">
        <v>1</v>
      </c>
      <c r="O917" t="s">
        <v>8301</v>
      </c>
      <c r="P917" t="s">
        <v>8323</v>
      </c>
      <c r="Q917">
        <f t="shared" si="29"/>
        <v>2015</v>
      </c>
      <c r="R917" s="14" t="s">
        <v>8322</v>
      </c>
    </row>
    <row r="918" spans="1:18" ht="43.2" x14ac:dyDescent="0.3">
      <c r="A918">
        <v>1622</v>
      </c>
      <c r="B918" s="3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s="12">
        <f t="shared" si="28"/>
        <v>41950</v>
      </c>
      <c r="L918" t="b">
        <v>0</v>
      </c>
      <c r="M918">
        <v>65</v>
      </c>
      <c r="N918" t="b">
        <v>1</v>
      </c>
      <c r="O918" t="s">
        <v>8274</v>
      </c>
      <c r="P918" t="s">
        <v>8330</v>
      </c>
      <c r="Q918">
        <f t="shared" si="29"/>
        <v>2014</v>
      </c>
      <c r="R918" s="14" t="s">
        <v>8326</v>
      </c>
    </row>
    <row r="919" spans="1:18" ht="43.2" x14ac:dyDescent="0.3">
      <c r="A919">
        <v>3527</v>
      </c>
      <c r="B919" s="3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s="12">
        <f t="shared" si="28"/>
        <v>42167</v>
      </c>
      <c r="L919" t="b">
        <v>0</v>
      </c>
      <c r="M919">
        <v>86</v>
      </c>
      <c r="N919" t="b">
        <v>1</v>
      </c>
      <c r="O919" t="s">
        <v>8269</v>
      </c>
      <c r="P919" t="s">
        <v>8325</v>
      </c>
      <c r="Q919">
        <f t="shared" si="29"/>
        <v>2015</v>
      </c>
      <c r="R919" s="14" t="s">
        <v>8322</v>
      </c>
    </row>
    <row r="920" spans="1:18" ht="43.2" x14ac:dyDescent="0.3">
      <c r="A920">
        <v>2043</v>
      </c>
      <c r="B920" s="3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s="12">
        <f t="shared" si="28"/>
        <v>42661</v>
      </c>
      <c r="L920" t="b">
        <v>0</v>
      </c>
      <c r="M920">
        <v>193</v>
      </c>
      <c r="N920" t="b">
        <v>1</v>
      </c>
      <c r="O920" t="s">
        <v>8293</v>
      </c>
      <c r="P920" t="s">
        <v>8308</v>
      </c>
      <c r="Q920">
        <f t="shared" si="29"/>
        <v>2016</v>
      </c>
      <c r="R920" s="14" t="s">
        <v>8307</v>
      </c>
    </row>
    <row r="921" spans="1:18" ht="43.2" x14ac:dyDescent="0.3">
      <c r="A921">
        <v>747</v>
      </c>
      <c r="B921" s="3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s="12">
        <f t="shared" si="28"/>
        <v>41988</v>
      </c>
      <c r="L921" t="b">
        <v>0</v>
      </c>
      <c r="M921">
        <v>55</v>
      </c>
      <c r="N921" t="b">
        <v>1</v>
      </c>
      <c r="O921" t="s">
        <v>8272</v>
      </c>
      <c r="P921" t="s">
        <v>8332</v>
      </c>
      <c r="Q921">
        <f t="shared" si="29"/>
        <v>2014</v>
      </c>
      <c r="R921" s="14" t="s">
        <v>8310</v>
      </c>
    </row>
    <row r="922" spans="1:18" ht="57.6" x14ac:dyDescent="0.3">
      <c r="A922">
        <v>1026</v>
      </c>
      <c r="B922" s="3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s="12">
        <f t="shared" si="28"/>
        <v>42426</v>
      </c>
      <c r="L922" t="b">
        <v>1</v>
      </c>
      <c r="M922">
        <v>122</v>
      </c>
      <c r="N922" t="b">
        <v>1</v>
      </c>
      <c r="O922" t="s">
        <v>8278</v>
      </c>
      <c r="P922" t="s">
        <v>8328</v>
      </c>
      <c r="Q922">
        <f t="shared" si="29"/>
        <v>2016</v>
      </c>
      <c r="R922" s="14" t="s">
        <v>8326</v>
      </c>
    </row>
    <row r="923" spans="1:18" ht="28.8" x14ac:dyDescent="0.3">
      <c r="A923">
        <v>513</v>
      </c>
      <c r="B923" s="3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s="12">
        <f t="shared" si="28"/>
        <v>42552</v>
      </c>
      <c r="L923" t="b">
        <v>0</v>
      </c>
      <c r="M923">
        <v>68</v>
      </c>
      <c r="N923" t="b">
        <v>0</v>
      </c>
      <c r="O923" t="s">
        <v>8268</v>
      </c>
      <c r="P923" t="s">
        <v>8338</v>
      </c>
      <c r="Q923">
        <f t="shared" si="29"/>
        <v>2016</v>
      </c>
      <c r="R923" s="14" t="s">
        <v>8320</v>
      </c>
    </row>
    <row r="924" spans="1:18" ht="43.2" x14ac:dyDescent="0.3">
      <c r="A924">
        <v>972</v>
      </c>
      <c r="B924" s="3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s="12">
        <f t="shared" si="28"/>
        <v>41856</v>
      </c>
      <c r="L924" t="b">
        <v>0</v>
      </c>
      <c r="M924">
        <v>45</v>
      </c>
      <c r="N924" t="b">
        <v>0</v>
      </c>
      <c r="O924" t="s">
        <v>8271</v>
      </c>
      <c r="P924" t="s">
        <v>8309</v>
      </c>
      <c r="Q924">
        <f t="shared" si="29"/>
        <v>2014</v>
      </c>
      <c r="R924" s="14" t="s">
        <v>8307</v>
      </c>
    </row>
    <row r="925" spans="1:18" ht="43.2" x14ac:dyDescent="0.3">
      <c r="A925">
        <v>89</v>
      </c>
      <c r="B925" s="3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s="12">
        <f t="shared" si="28"/>
        <v>41402</v>
      </c>
      <c r="L925" t="b">
        <v>0</v>
      </c>
      <c r="M925">
        <v>56</v>
      </c>
      <c r="N925" t="b">
        <v>1</v>
      </c>
      <c r="O925" t="s">
        <v>8264</v>
      </c>
      <c r="P925" t="s">
        <v>8342</v>
      </c>
      <c r="Q925">
        <f t="shared" si="29"/>
        <v>2013</v>
      </c>
      <c r="R925" s="14" t="s">
        <v>8320</v>
      </c>
    </row>
    <row r="926" spans="1:18" ht="43.2" x14ac:dyDescent="0.3">
      <c r="A926">
        <v>2212</v>
      </c>
      <c r="B926" s="3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s="12">
        <f t="shared" si="28"/>
        <v>41548</v>
      </c>
      <c r="L926" t="b">
        <v>0</v>
      </c>
      <c r="M926">
        <v>123</v>
      </c>
      <c r="N926" t="b">
        <v>1</v>
      </c>
      <c r="O926" t="s">
        <v>8278</v>
      </c>
      <c r="P926" t="s">
        <v>8328</v>
      </c>
      <c r="Q926">
        <f t="shared" si="29"/>
        <v>2013</v>
      </c>
      <c r="R926" s="14" t="s">
        <v>8326</v>
      </c>
    </row>
    <row r="927" spans="1:18" ht="57.6" x14ac:dyDescent="0.3">
      <c r="A927">
        <v>1375</v>
      </c>
      <c r="B927" s="3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s="12">
        <f t="shared" si="28"/>
        <v>42720</v>
      </c>
      <c r="L927" t="b">
        <v>0</v>
      </c>
      <c r="M927">
        <v>109</v>
      </c>
      <c r="N927" t="b">
        <v>1</v>
      </c>
      <c r="O927" t="s">
        <v>8274</v>
      </c>
      <c r="P927" t="s">
        <v>8330</v>
      </c>
      <c r="Q927">
        <f t="shared" si="29"/>
        <v>2016</v>
      </c>
      <c r="R927" s="14" t="s">
        <v>8326</v>
      </c>
    </row>
    <row r="928" spans="1:18" ht="28.8" x14ac:dyDescent="0.3">
      <c r="A928">
        <v>1030</v>
      </c>
      <c r="B928" s="3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s="12">
        <f t="shared" si="28"/>
        <v>42611</v>
      </c>
      <c r="L928" t="b">
        <v>0</v>
      </c>
      <c r="M928">
        <v>159</v>
      </c>
      <c r="N928" t="b">
        <v>1</v>
      </c>
      <c r="O928" t="s">
        <v>8278</v>
      </c>
      <c r="P928" t="s">
        <v>8328</v>
      </c>
      <c r="Q928">
        <f t="shared" si="29"/>
        <v>2016</v>
      </c>
      <c r="R928" s="14" t="s">
        <v>8326</v>
      </c>
    </row>
    <row r="929" spans="1:18" ht="57.6" x14ac:dyDescent="0.3">
      <c r="A929">
        <v>3189</v>
      </c>
      <c r="B929" s="3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s="12">
        <f t="shared" si="28"/>
        <v>42118</v>
      </c>
      <c r="L929" t="b">
        <v>0</v>
      </c>
      <c r="M929">
        <v>19</v>
      </c>
      <c r="N929" t="b">
        <v>0</v>
      </c>
      <c r="O929" t="s">
        <v>8303</v>
      </c>
      <c r="P929" t="s">
        <v>8334</v>
      </c>
      <c r="Q929">
        <f t="shared" si="29"/>
        <v>2015</v>
      </c>
      <c r="R929" s="14" t="s">
        <v>8322</v>
      </c>
    </row>
    <row r="930" spans="1:18" ht="43.2" x14ac:dyDescent="0.3">
      <c r="A930">
        <v>1797</v>
      </c>
      <c r="B930" s="3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s="12">
        <f t="shared" si="28"/>
        <v>42689</v>
      </c>
      <c r="L930" t="b">
        <v>1</v>
      </c>
      <c r="M930">
        <v>140</v>
      </c>
      <c r="N930" t="b">
        <v>0</v>
      </c>
      <c r="O930" t="s">
        <v>8283</v>
      </c>
      <c r="P930" t="s">
        <v>8313</v>
      </c>
      <c r="Q930">
        <f t="shared" si="29"/>
        <v>2016</v>
      </c>
      <c r="R930" s="14" t="s">
        <v>8312</v>
      </c>
    </row>
    <row r="931" spans="1:18" ht="43.2" x14ac:dyDescent="0.3">
      <c r="A931">
        <v>1388</v>
      </c>
      <c r="B931" s="3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s="12">
        <f t="shared" si="28"/>
        <v>42634</v>
      </c>
      <c r="L931" t="b">
        <v>0</v>
      </c>
      <c r="M931">
        <v>112</v>
      </c>
      <c r="N931" t="b">
        <v>1</v>
      </c>
      <c r="O931" t="s">
        <v>8274</v>
      </c>
      <c r="P931" t="s">
        <v>8330</v>
      </c>
      <c r="Q931">
        <f t="shared" si="29"/>
        <v>2016</v>
      </c>
      <c r="R931" s="14" t="s">
        <v>8326</v>
      </c>
    </row>
    <row r="932" spans="1:18" ht="57.6" x14ac:dyDescent="0.3">
      <c r="A932">
        <v>247</v>
      </c>
      <c r="B932" s="3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s="12">
        <f t="shared" si="28"/>
        <v>40430</v>
      </c>
      <c r="L932" t="b">
        <v>1</v>
      </c>
      <c r="M932">
        <v>62</v>
      </c>
      <c r="N932" t="b">
        <v>1</v>
      </c>
      <c r="O932" t="s">
        <v>8267</v>
      </c>
      <c r="P932" t="s">
        <v>8321</v>
      </c>
      <c r="Q932">
        <f t="shared" si="29"/>
        <v>2010</v>
      </c>
      <c r="R932" s="14" t="s">
        <v>8320</v>
      </c>
    </row>
    <row r="933" spans="1:18" ht="43.2" x14ac:dyDescent="0.3">
      <c r="A933">
        <v>1677</v>
      </c>
      <c r="B933" s="3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s="12">
        <f t="shared" si="28"/>
        <v>42416</v>
      </c>
      <c r="L933" t="b">
        <v>0</v>
      </c>
      <c r="M933">
        <v>42</v>
      </c>
      <c r="N933" t="b">
        <v>1</v>
      </c>
      <c r="O933" t="s">
        <v>8290</v>
      </c>
      <c r="P933" t="s">
        <v>8337</v>
      </c>
      <c r="Q933">
        <f t="shared" si="29"/>
        <v>2016</v>
      </c>
      <c r="R933" s="14" t="s">
        <v>8326</v>
      </c>
    </row>
    <row r="934" spans="1:18" x14ac:dyDescent="0.3">
      <c r="A934">
        <v>442</v>
      </c>
      <c r="B934" s="3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s="12">
        <f t="shared" si="28"/>
        <v>42024</v>
      </c>
      <c r="L934" t="b">
        <v>0</v>
      </c>
      <c r="M934">
        <v>17</v>
      </c>
      <c r="N934" t="b">
        <v>0</v>
      </c>
      <c r="O934" t="s">
        <v>8268</v>
      </c>
      <c r="P934" t="s">
        <v>8338</v>
      </c>
      <c r="Q934">
        <f t="shared" si="29"/>
        <v>2015</v>
      </c>
      <c r="R934" s="14" t="s">
        <v>8320</v>
      </c>
    </row>
    <row r="935" spans="1:18" ht="43.2" x14ac:dyDescent="0.3">
      <c r="A935">
        <v>3062</v>
      </c>
      <c r="B935" s="3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s="12">
        <f t="shared" si="28"/>
        <v>42248</v>
      </c>
      <c r="L935" t="b">
        <v>0</v>
      </c>
      <c r="M935">
        <v>67</v>
      </c>
      <c r="N935" t="b">
        <v>0</v>
      </c>
      <c r="O935" t="s">
        <v>8301</v>
      </c>
      <c r="P935" t="s">
        <v>8323</v>
      </c>
      <c r="Q935">
        <f t="shared" si="29"/>
        <v>2015</v>
      </c>
      <c r="R935" s="14" t="s">
        <v>8322</v>
      </c>
    </row>
    <row r="936" spans="1:18" ht="28.8" x14ac:dyDescent="0.3">
      <c r="A936">
        <v>2301</v>
      </c>
      <c r="B936" s="3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s="12">
        <f t="shared" si="28"/>
        <v>41416</v>
      </c>
      <c r="L936" t="b">
        <v>1</v>
      </c>
      <c r="M936">
        <v>211</v>
      </c>
      <c r="N936" t="b">
        <v>1</v>
      </c>
      <c r="O936" t="s">
        <v>8277</v>
      </c>
      <c r="P936" t="s">
        <v>8327</v>
      </c>
      <c r="Q936">
        <f t="shared" si="29"/>
        <v>2013</v>
      </c>
      <c r="R936" s="14" t="s">
        <v>8326</v>
      </c>
    </row>
    <row r="937" spans="1:18" ht="43.2" x14ac:dyDescent="0.3">
      <c r="A937">
        <v>944</v>
      </c>
      <c r="B937" s="3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s="12">
        <f t="shared" si="28"/>
        <v>42444</v>
      </c>
      <c r="L937" t="b">
        <v>0</v>
      </c>
      <c r="M937">
        <v>96</v>
      </c>
      <c r="N937" t="b">
        <v>0</v>
      </c>
      <c r="O937" t="s">
        <v>8271</v>
      </c>
      <c r="P937" t="s">
        <v>8309</v>
      </c>
      <c r="Q937">
        <f t="shared" si="29"/>
        <v>2016</v>
      </c>
      <c r="R937" s="14" t="s">
        <v>8307</v>
      </c>
    </row>
    <row r="938" spans="1:18" ht="43.2" x14ac:dyDescent="0.3">
      <c r="A938">
        <v>3786</v>
      </c>
      <c r="B938" s="3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s="12">
        <f t="shared" si="28"/>
        <v>42487</v>
      </c>
      <c r="L938" t="b">
        <v>0</v>
      </c>
      <c r="M938">
        <v>71</v>
      </c>
      <c r="N938" t="b">
        <v>1</v>
      </c>
      <c r="O938" t="s">
        <v>8303</v>
      </c>
      <c r="P938" t="s">
        <v>8334</v>
      </c>
      <c r="Q938">
        <f t="shared" si="29"/>
        <v>2016</v>
      </c>
      <c r="R938" s="14" t="s">
        <v>8322</v>
      </c>
    </row>
    <row r="939" spans="1:18" ht="43.2" x14ac:dyDescent="0.3">
      <c r="A939">
        <v>323</v>
      </c>
      <c r="B939" s="3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s="12">
        <f t="shared" si="28"/>
        <v>42697</v>
      </c>
      <c r="L939" t="b">
        <v>1</v>
      </c>
      <c r="M939">
        <v>58</v>
      </c>
      <c r="N939" t="b">
        <v>1</v>
      </c>
      <c r="O939" t="s">
        <v>8267</v>
      </c>
      <c r="P939" t="s">
        <v>8321</v>
      </c>
      <c r="Q939">
        <f t="shared" si="29"/>
        <v>2016</v>
      </c>
      <c r="R939" s="14" t="s">
        <v>8320</v>
      </c>
    </row>
    <row r="940" spans="1:18" ht="57.6" x14ac:dyDescent="0.3">
      <c r="A940">
        <v>1213</v>
      </c>
      <c r="B940" s="3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s="12">
        <f t="shared" si="28"/>
        <v>42731</v>
      </c>
      <c r="L940" t="b">
        <v>0</v>
      </c>
      <c r="M940">
        <v>108</v>
      </c>
      <c r="N940" t="b">
        <v>1</v>
      </c>
      <c r="O940" t="s">
        <v>8283</v>
      </c>
      <c r="P940" t="s">
        <v>8313</v>
      </c>
      <c r="Q940">
        <f t="shared" si="29"/>
        <v>2016</v>
      </c>
      <c r="R940" s="14" t="s">
        <v>8312</v>
      </c>
    </row>
    <row r="941" spans="1:18" ht="43.2" x14ac:dyDescent="0.3">
      <c r="A941">
        <v>3109</v>
      </c>
      <c r="B941" s="3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s="12">
        <f t="shared" si="28"/>
        <v>41844</v>
      </c>
      <c r="L941" t="b">
        <v>0</v>
      </c>
      <c r="M941">
        <v>114</v>
      </c>
      <c r="N941" t="b">
        <v>0</v>
      </c>
      <c r="O941" t="s">
        <v>8301</v>
      </c>
      <c r="P941" t="s">
        <v>8323</v>
      </c>
      <c r="Q941">
        <f t="shared" si="29"/>
        <v>2014</v>
      </c>
      <c r="R941" s="14" t="s">
        <v>8322</v>
      </c>
    </row>
    <row r="942" spans="1:18" ht="43.2" x14ac:dyDescent="0.3">
      <c r="A942">
        <v>281</v>
      </c>
      <c r="B942" s="3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s="12">
        <f t="shared" si="28"/>
        <v>39950</v>
      </c>
      <c r="L942" t="b">
        <v>1</v>
      </c>
      <c r="M942">
        <v>79</v>
      </c>
      <c r="N942" t="b">
        <v>1</v>
      </c>
      <c r="O942" t="s">
        <v>8267</v>
      </c>
      <c r="P942" t="s">
        <v>8321</v>
      </c>
      <c r="Q942">
        <f t="shared" si="29"/>
        <v>2009</v>
      </c>
      <c r="R942" s="14" t="s">
        <v>8320</v>
      </c>
    </row>
    <row r="943" spans="1:18" ht="57.6" x14ac:dyDescent="0.3">
      <c r="A943">
        <v>3279</v>
      </c>
      <c r="B943" s="3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s="12">
        <f t="shared" si="28"/>
        <v>42431</v>
      </c>
      <c r="L943" t="b">
        <v>0</v>
      </c>
      <c r="M943">
        <v>63</v>
      </c>
      <c r="N943" t="b">
        <v>1</v>
      </c>
      <c r="O943" t="s">
        <v>8269</v>
      </c>
      <c r="P943" t="s">
        <v>8325</v>
      </c>
      <c r="Q943">
        <f t="shared" si="29"/>
        <v>2016</v>
      </c>
      <c r="R943" s="14" t="s">
        <v>8322</v>
      </c>
    </row>
    <row r="944" spans="1:18" ht="43.2" x14ac:dyDescent="0.3">
      <c r="A944">
        <v>987</v>
      </c>
      <c r="B944" s="3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s="12">
        <f t="shared" si="28"/>
        <v>41773</v>
      </c>
      <c r="L944" t="b">
        <v>0</v>
      </c>
      <c r="M944">
        <v>41</v>
      </c>
      <c r="N944" t="b">
        <v>0</v>
      </c>
      <c r="O944" t="s">
        <v>8271</v>
      </c>
      <c r="P944" t="s">
        <v>8309</v>
      </c>
      <c r="Q944">
        <f t="shared" si="29"/>
        <v>2014</v>
      </c>
      <c r="R944" s="14" t="s">
        <v>8307</v>
      </c>
    </row>
    <row r="945" spans="1:18" ht="43.2" x14ac:dyDescent="0.3">
      <c r="A945">
        <v>2547</v>
      </c>
      <c r="B945" s="3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s="12">
        <f t="shared" si="28"/>
        <v>40973</v>
      </c>
      <c r="L945" t="b">
        <v>0</v>
      </c>
      <c r="M945">
        <v>134</v>
      </c>
      <c r="N945" t="b">
        <v>1</v>
      </c>
      <c r="O945" t="s">
        <v>8298</v>
      </c>
      <c r="P945" t="s">
        <v>8340</v>
      </c>
      <c r="Q945">
        <f t="shared" si="29"/>
        <v>2012</v>
      </c>
      <c r="R945" s="14" t="s">
        <v>8326</v>
      </c>
    </row>
    <row r="946" spans="1:18" ht="57.6" x14ac:dyDescent="0.3">
      <c r="A946">
        <v>1009</v>
      </c>
      <c r="B946" s="3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s="12">
        <f t="shared" si="28"/>
        <v>42510</v>
      </c>
      <c r="L946" t="b">
        <v>0</v>
      </c>
      <c r="M946">
        <v>101</v>
      </c>
      <c r="N946" t="b">
        <v>0</v>
      </c>
      <c r="O946" t="s">
        <v>8271</v>
      </c>
      <c r="P946" t="s">
        <v>8309</v>
      </c>
      <c r="Q946">
        <f t="shared" si="29"/>
        <v>2016</v>
      </c>
      <c r="R946" s="14" t="s">
        <v>8307</v>
      </c>
    </row>
    <row r="947" spans="1:18" ht="57.6" x14ac:dyDescent="0.3">
      <c r="A947">
        <v>2550</v>
      </c>
      <c r="B947" s="3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s="12">
        <f t="shared" si="28"/>
        <v>42228</v>
      </c>
      <c r="L947" t="b">
        <v>0</v>
      </c>
      <c r="M947">
        <v>150</v>
      </c>
      <c r="N947" t="b">
        <v>1</v>
      </c>
      <c r="O947" t="s">
        <v>8298</v>
      </c>
      <c r="P947" t="s">
        <v>8340</v>
      </c>
      <c r="Q947">
        <f t="shared" si="29"/>
        <v>2015</v>
      </c>
      <c r="R947" s="14" t="s">
        <v>8326</v>
      </c>
    </row>
    <row r="948" spans="1:18" ht="57.6" x14ac:dyDescent="0.3">
      <c r="A948">
        <v>471</v>
      </c>
      <c r="B948" s="3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s="12">
        <f t="shared" si="28"/>
        <v>41703</v>
      </c>
      <c r="L948" t="b">
        <v>0</v>
      </c>
      <c r="M948">
        <v>170</v>
      </c>
      <c r="N948" t="b">
        <v>0</v>
      </c>
      <c r="O948" t="s">
        <v>8268</v>
      </c>
      <c r="P948" t="s">
        <v>8338</v>
      </c>
      <c r="Q948">
        <f t="shared" si="29"/>
        <v>2014</v>
      </c>
      <c r="R948" s="14" t="s">
        <v>8320</v>
      </c>
    </row>
    <row r="949" spans="1:18" ht="43.2" x14ac:dyDescent="0.3">
      <c r="A949">
        <v>2719</v>
      </c>
      <c r="B949" s="3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s="12">
        <f t="shared" si="28"/>
        <v>42418</v>
      </c>
      <c r="L949" t="b">
        <v>0</v>
      </c>
      <c r="M949">
        <v>69</v>
      </c>
      <c r="N949" t="b">
        <v>1</v>
      </c>
      <c r="O949" t="s">
        <v>8301</v>
      </c>
      <c r="P949" t="s">
        <v>8323</v>
      </c>
      <c r="Q949">
        <f t="shared" si="29"/>
        <v>2016</v>
      </c>
      <c r="R949" s="14" t="s">
        <v>8322</v>
      </c>
    </row>
    <row r="950" spans="1:18" ht="43.2" x14ac:dyDescent="0.3">
      <c r="A950">
        <v>1744</v>
      </c>
      <c r="B950" s="3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s="12">
        <f t="shared" si="28"/>
        <v>42026</v>
      </c>
      <c r="L950" t="b">
        <v>0</v>
      </c>
      <c r="M950">
        <v>70</v>
      </c>
      <c r="N950" t="b">
        <v>1</v>
      </c>
      <c r="O950" t="s">
        <v>8283</v>
      </c>
      <c r="P950" t="s">
        <v>8313</v>
      </c>
      <c r="Q950">
        <f t="shared" si="29"/>
        <v>2015</v>
      </c>
      <c r="R950" s="14" t="s">
        <v>8312</v>
      </c>
    </row>
    <row r="951" spans="1:18" ht="43.2" x14ac:dyDescent="0.3">
      <c r="A951">
        <v>954</v>
      </c>
      <c r="B951" s="3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s="12">
        <f t="shared" si="28"/>
        <v>42194</v>
      </c>
      <c r="L951" t="b">
        <v>0</v>
      </c>
      <c r="M951">
        <v>73</v>
      </c>
      <c r="N951" t="b">
        <v>0</v>
      </c>
      <c r="O951" t="s">
        <v>8271</v>
      </c>
      <c r="P951" t="s">
        <v>8309</v>
      </c>
      <c r="Q951">
        <f t="shared" si="29"/>
        <v>2015</v>
      </c>
      <c r="R951" s="14" t="s">
        <v>8307</v>
      </c>
    </row>
    <row r="952" spans="1:18" ht="43.2" x14ac:dyDescent="0.3">
      <c r="A952">
        <v>1897</v>
      </c>
      <c r="B952" s="3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s="12">
        <f t="shared" si="28"/>
        <v>41680</v>
      </c>
      <c r="L952" t="b">
        <v>0</v>
      </c>
      <c r="M952">
        <v>183</v>
      </c>
      <c r="N952" t="b">
        <v>1</v>
      </c>
      <c r="O952" t="s">
        <v>8277</v>
      </c>
      <c r="P952" t="s">
        <v>8327</v>
      </c>
      <c r="Q952">
        <f t="shared" si="29"/>
        <v>2014</v>
      </c>
      <c r="R952" s="14" t="s">
        <v>8326</v>
      </c>
    </row>
    <row r="953" spans="1:18" ht="28.8" x14ac:dyDescent="0.3">
      <c r="A953">
        <v>3310</v>
      </c>
      <c r="B953" s="3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s="12">
        <f t="shared" si="28"/>
        <v>42253</v>
      </c>
      <c r="L953" t="b">
        <v>0</v>
      </c>
      <c r="M953">
        <v>31</v>
      </c>
      <c r="N953" t="b">
        <v>1</v>
      </c>
      <c r="O953" t="s">
        <v>8269</v>
      </c>
      <c r="P953" t="s">
        <v>8325</v>
      </c>
      <c r="Q953">
        <f t="shared" si="29"/>
        <v>2015</v>
      </c>
      <c r="R953" s="14" t="s">
        <v>8322</v>
      </c>
    </row>
    <row r="954" spans="1:18" ht="43.2" x14ac:dyDescent="0.3">
      <c r="A954">
        <v>1034</v>
      </c>
      <c r="B954" s="3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s="12">
        <f t="shared" si="28"/>
        <v>42555</v>
      </c>
      <c r="L954" t="b">
        <v>0</v>
      </c>
      <c r="M954">
        <v>166</v>
      </c>
      <c r="N954" t="b">
        <v>1</v>
      </c>
      <c r="O954" t="s">
        <v>8278</v>
      </c>
      <c r="P954" t="s">
        <v>8328</v>
      </c>
      <c r="Q954">
        <f t="shared" si="29"/>
        <v>2016</v>
      </c>
      <c r="R954" s="14" t="s">
        <v>8326</v>
      </c>
    </row>
    <row r="955" spans="1:18" ht="43.2" x14ac:dyDescent="0.3">
      <c r="A955">
        <v>2530</v>
      </c>
      <c r="B955" s="3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s="12">
        <f t="shared" si="28"/>
        <v>42081</v>
      </c>
      <c r="L955" t="b">
        <v>0</v>
      </c>
      <c r="M955">
        <v>48</v>
      </c>
      <c r="N955" t="b">
        <v>1</v>
      </c>
      <c r="O955" t="s">
        <v>8298</v>
      </c>
      <c r="P955" t="s">
        <v>8340</v>
      </c>
      <c r="Q955">
        <f t="shared" si="29"/>
        <v>2015</v>
      </c>
      <c r="R955" s="14" t="s">
        <v>8326</v>
      </c>
    </row>
    <row r="956" spans="1:18" ht="43.2" x14ac:dyDescent="0.3">
      <c r="A956">
        <v>339</v>
      </c>
      <c r="B956" s="3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s="12">
        <f t="shared" si="28"/>
        <v>42093</v>
      </c>
      <c r="L956" t="b">
        <v>1</v>
      </c>
      <c r="M956">
        <v>89</v>
      </c>
      <c r="N956" t="b">
        <v>1</v>
      </c>
      <c r="O956" t="s">
        <v>8267</v>
      </c>
      <c r="P956" t="s">
        <v>8321</v>
      </c>
      <c r="Q956">
        <f t="shared" si="29"/>
        <v>2015</v>
      </c>
      <c r="R956" s="14" t="s">
        <v>8320</v>
      </c>
    </row>
    <row r="957" spans="1:18" ht="43.2" x14ac:dyDescent="0.3">
      <c r="A957">
        <v>1396</v>
      </c>
      <c r="B957" s="3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s="12">
        <f t="shared" si="28"/>
        <v>42018</v>
      </c>
      <c r="L957" t="b">
        <v>0</v>
      </c>
      <c r="M957">
        <v>73</v>
      </c>
      <c r="N957" t="b">
        <v>1</v>
      </c>
      <c r="O957" t="s">
        <v>8274</v>
      </c>
      <c r="P957" t="s">
        <v>8330</v>
      </c>
      <c r="Q957">
        <f t="shared" si="29"/>
        <v>2015</v>
      </c>
      <c r="R957" s="14" t="s">
        <v>8326</v>
      </c>
    </row>
    <row r="958" spans="1:18" ht="43.2" x14ac:dyDescent="0.3">
      <c r="A958">
        <v>2309</v>
      </c>
      <c r="B958" s="3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s="12">
        <f t="shared" si="28"/>
        <v>41307</v>
      </c>
      <c r="L958" t="b">
        <v>1</v>
      </c>
      <c r="M958">
        <v>107</v>
      </c>
      <c r="N958" t="b">
        <v>1</v>
      </c>
      <c r="O958" t="s">
        <v>8277</v>
      </c>
      <c r="P958" t="s">
        <v>8327</v>
      </c>
      <c r="Q958">
        <f t="shared" si="29"/>
        <v>2013</v>
      </c>
      <c r="R958" s="14" t="s">
        <v>8326</v>
      </c>
    </row>
    <row r="959" spans="1:18" ht="57.6" x14ac:dyDescent="0.3">
      <c r="A959">
        <v>86</v>
      </c>
      <c r="B959" s="3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s="12">
        <f t="shared" si="28"/>
        <v>42291</v>
      </c>
      <c r="L959" t="b">
        <v>0</v>
      </c>
      <c r="M959">
        <v>17</v>
      </c>
      <c r="N959" t="b">
        <v>1</v>
      </c>
      <c r="O959" t="s">
        <v>8264</v>
      </c>
      <c r="P959" t="s">
        <v>8342</v>
      </c>
      <c r="Q959">
        <f t="shared" si="29"/>
        <v>2015</v>
      </c>
      <c r="R959" s="14" t="s">
        <v>8320</v>
      </c>
    </row>
    <row r="960" spans="1:18" ht="28.8" x14ac:dyDescent="0.3">
      <c r="A960">
        <v>2629</v>
      </c>
      <c r="B960" s="3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s="12">
        <f t="shared" si="28"/>
        <v>42108</v>
      </c>
      <c r="L960" t="b">
        <v>0</v>
      </c>
      <c r="M960">
        <v>100</v>
      </c>
      <c r="N960" t="b">
        <v>1</v>
      </c>
      <c r="O960" t="s">
        <v>8299</v>
      </c>
      <c r="P960" t="s">
        <v>8314</v>
      </c>
      <c r="Q960">
        <f t="shared" si="29"/>
        <v>2015</v>
      </c>
      <c r="R960" s="14" t="s">
        <v>8307</v>
      </c>
    </row>
    <row r="961" spans="1:18" ht="28.8" x14ac:dyDescent="0.3">
      <c r="A961">
        <v>1088</v>
      </c>
      <c r="B961" s="3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s="12">
        <f t="shared" si="28"/>
        <v>41723</v>
      </c>
      <c r="L961" t="b">
        <v>0</v>
      </c>
      <c r="M961">
        <v>147</v>
      </c>
      <c r="N961" t="b">
        <v>0</v>
      </c>
      <c r="O961" t="s">
        <v>8280</v>
      </c>
      <c r="P961" t="s">
        <v>8333</v>
      </c>
      <c r="Q961">
        <f t="shared" si="29"/>
        <v>2014</v>
      </c>
      <c r="R961" s="14" t="s">
        <v>8315</v>
      </c>
    </row>
    <row r="962" spans="1:18" ht="43.2" x14ac:dyDescent="0.3">
      <c r="A962">
        <v>1566</v>
      </c>
      <c r="B962" s="3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s="12">
        <f t="shared" si="28"/>
        <v>42549</v>
      </c>
      <c r="L962" t="b">
        <v>0</v>
      </c>
      <c r="M962">
        <v>59</v>
      </c>
      <c r="N962" t="b">
        <v>0</v>
      </c>
      <c r="O962" t="s">
        <v>8288</v>
      </c>
      <c r="P962" t="s">
        <v>8348</v>
      </c>
      <c r="Q962">
        <f t="shared" si="29"/>
        <v>2016</v>
      </c>
      <c r="R962" s="14" t="s">
        <v>8310</v>
      </c>
    </row>
    <row r="963" spans="1:18" ht="28.8" x14ac:dyDescent="0.3">
      <c r="A963">
        <v>2284</v>
      </c>
      <c r="B963" s="3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s="12">
        <f t="shared" ref="K963:K1026" si="30">FLOOR(J963/60/60/24,1) + DATE(1970,1,1)</f>
        <v>40585</v>
      </c>
      <c r="L963" t="b">
        <v>0</v>
      </c>
      <c r="M963">
        <v>59</v>
      </c>
      <c r="N963" t="b">
        <v>1</v>
      </c>
      <c r="O963" t="s">
        <v>8274</v>
      </c>
      <c r="P963" t="s">
        <v>8330</v>
      </c>
      <c r="Q963">
        <f t="shared" ref="Q963:Q1026" si="31">YEAR(K963)</f>
        <v>2011</v>
      </c>
      <c r="R963" s="14" t="s">
        <v>8326</v>
      </c>
    </row>
    <row r="964" spans="1:18" ht="43.2" x14ac:dyDescent="0.3">
      <c r="A964">
        <v>1209</v>
      </c>
      <c r="B964" s="3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s="12">
        <f t="shared" si="30"/>
        <v>42761</v>
      </c>
      <c r="L964" t="b">
        <v>0</v>
      </c>
      <c r="M964">
        <v>46</v>
      </c>
      <c r="N964" t="b">
        <v>1</v>
      </c>
      <c r="O964" t="s">
        <v>8283</v>
      </c>
      <c r="P964" t="s">
        <v>8313</v>
      </c>
      <c r="Q964">
        <f t="shared" si="31"/>
        <v>2017</v>
      </c>
      <c r="R964" s="14" t="s">
        <v>8312</v>
      </c>
    </row>
    <row r="965" spans="1:18" ht="43.2" x14ac:dyDescent="0.3">
      <c r="A965">
        <v>2970</v>
      </c>
      <c r="B965" s="3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s="12">
        <f t="shared" si="30"/>
        <v>41808</v>
      </c>
      <c r="L965" t="b">
        <v>0</v>
      </c>
      <c r="M965">
        <v>91</v>
      </c>
      <c r="N965" t="b">
        <v>1</v>
      </c>
      <c r="O965" t="s">
        <v>8269</v>
      </c>
      <c r="P965" t="s">
        <v>8325</v>
      </c>
      <c r="Q965">
        <f t="shared" si="31"/>
        <v>2014</v>
      </c>
      <c r="R965" s="14" t="s">
        <v>8322</v>
      </c>
    </row>
    <row r="966" spans="1:18" ht="43.2" x14ac:dyDescent="0.3">
      <c r="A966">
        <v>388</v>
      </c>
      <c r="B966" s="3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s="12">
        <f t="shared" si="30"/>
        <v>42549</v>
      </c>
      <c r="L966" t="b">
        <v>0</v>
      </c>
      <c r="M966">
        <v>71</v>
      </c>
      <c r="N966" t="b">
        <v>1</v>
      </c>
      <c r="O966" t="s">
        <v>8267</v>
      </c>
      <c r="P966" t="s">
        <v>8321</v>
      </c>
      <c r="Q966">
        <f t="shared" si="31"/>
        <v>2016</v>
      </c>
      <c r="R966" s="14" t="s">
        <v>8320</v>
      </c>
    </row>
    <row r="967" spans="1:18" ht="57.6" x14ac:dyDescent="0.3">
      <c r="A967">
        <v>2868</v>
      </c>
      <c r="B967" s="3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s="12">
        <f t="shared" si="30"/>
        <v>42618</v>
      </c>
      <c r="L967" t="b">
        <v>0</v>
      </c>
      <c r="M967">
        <v>60</v>
      </c>
      <c r="N967" t="b">
        <v>0</v>
      </c>
      <c r="O967" t="s">
        <v>8269</v>
      </c>
      <c r="P967" t="s">
        <v>8325</v>
      </c>
      <c r="Q967">
        <f t="shared" si="31"/>
        <v>2016</v>
      </c>
      <c r="R967" s="14" t="s">
        <v>8322</v>
      </c>
    </row>
    <row r="968" spans="1:18" ht="43.2" x14ac:dyDescent="0.3">
      <c r="A968">
        <v>2176</v>
      </c>
      <c r="B968" s="3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s="12">
        <f t="shared" si="30"/>
        <v>42096</v>
      </c>
      <c r="L968" t="b">
        <v>0</v>
      </c>
      <c r="M968">
        <v>71</v>
      </c>
      <c r="N968" t="b">
        <v>1</v>
      </c>
      <c r="O968" t="s">
        <v>8274</v>
      </c>
      <c r="P968" t="s">
        <v>8330</v>
      </c>
      <c r="Q968">
        <f t="shared" si="31"/>
        <v>2015</v>
      </c>
      <c r="R968" s="14" t="s">
        <v>8326</v>
      </c>
    </row>
    <row r="969" spans="1:18" ht="43.2" x14ac:dyDescent="0.3">
      <c r="A969">
        <v>731</v>
      </c>
      <c r="B969" s="3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s="12">
        <f t="shared" si="30"/>
        <v>40879</v>
      </c>
      <c r="L969" t="b">
        <v>0</v>
      </c>
      <c r="M969">
        <v>71</v>
      </c>
      <c r="N969" t="b">
        <v>1</v>
      </c>
      <c r="O969" t="s">
        <v>8272</v>
      </c>
      <c r="P969" t="s">
        <v>8332</v>
      </c>
      <c r="Q969">
        <f t="shared" si="31"/>
        <v>2011</v>
      </c>
      <c r="R969" s="14" t="s">
        <v>8310</v>
      </c>
    </row>
    <row r="970" spans="1:18" x14ac:dyDescent="0.3">
      <c r="A970">
        <v>2807</v>
      </c>
      <c r="B970" s="3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s="12">
        <f t="shared" si="30"/>
        <v>42154</v>
      </c>
      <c r="L970" t="b">
        <v>0</v>
      </c>
      <c r="M970">
        <v>93</v>
      </c>
      <c r="N970" t="b">
        <v>1</v>
      </c>
      <c r="O970" t="s">
        <v>8269</v>
      </c>
      <c r="P970" t="s">
        <v>8325</v>
      </c>
      <c r="Q970">
        <f t="shared" si="31"/>
        <v>2015</v>
      </c>
      <c r="R970" s="14" t="s">
        <v>8322</v>
      </c>
    </row>
    <row r="971" spans="1:18" ht="57.6" x14ac:dyDescent="0.3">
      <c r="A971">
        <v>3102</v>
      </c>
      <c r="B971" s="3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s="12">
        <f t="shared" si="30"/>
        <v>42555</v>
      </c>
      <c r="L971" t="b">
        <v>0</v>
      </c>
      <c r="M971">
        <v>90</v>
      </c>
      <c r="N971" t="b">
        <v>0</v>
      </c>
      <c r="O971" t="s">
        <v>8301</v>
      </c>
      <c r="P971" t="s">
        <v>8323</v>
      </c>
      <c r="Q971">
        <f t="shared" si="31"/>
        <v>2016</v>
      </c>
      <c r="R971" s="14" t="s">
        <v>8322</v>
      </c>
    </row>
    <row r="972" spans="1:18" ht="28.8" x14ac:dyDescent="0.3">
      <c r="A972">
        <v>2529</v>
      </c>
      <c r="B972" s="3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s="12">
        <f t="shared" si="30"/>
        <v>40948</v>
      </c>
      <c r="L972" t="b">
        <v>0</v>
      </c>
      <c r="M972">
        <v>76</v>
      </c>
      <c r="N972" t="b">
        <v>1</v>
      </c>
      <c r="O972" t="s">
        <v>8298</v>
      </c>
      <c r="P972" t="s">
        <v>8340</v>
      </c>
      <c r="Q972">
        <f t="shared" si="31"/>
        <v>2012</v>
      </c>
      <c r="R972" s="14" t="s">
        <v>8326</v>
      </c>
    </row>
    <row r="973" spans="1:18" ht="43.2" x14ac:dyDescent="0.3">
      <c r="A973">
        <v>274</v>
      </c>
      <c r="B973" s="3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s="12">
        <f t="shared" si="30"/>
        <v>40969</v>
      </c>
      <c r="L973" t="b">
        <v>1</v>
      </c>
      <c r="M973">
        <v>113</v>
      </c>
      <c r="N973" t="b">
        <v>1</v>
      </c>
      <c r="O973" t="s">
        <v>8267</v>
      </c>
      <c r="P973" t="s">
        <v>8321</v>
      </c>
      <c r="Q973">
        <f t="shared" si="31"/>
        <v>2012</v>
      </c>
      <c r="R973" s="14" t="s">
        <v>8320</v>
      </c>
    </row>
    <row r="974" spans="1:18" ht="28.8" x14ac:dyDescent="0.3">
      <c r="A974">
        <v>1643</v>
      </c>
      <c r="B974" s="3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s="12">
        <f t="shared" si="30"/>
        <v>41146</v>
      </c>
      <c r="L974" t="b">
        <v>0</v>
      </c>
      <c r="M974">
        <v>37</v>
      </c>
      <c r="N974" t="b">
        <v>1</v>
      </c>
      <c r="O974" t="s">
        <v>8290</v>
      </c>
      <c r="P974" t="s">
        <v>8337</v>
      </c>
      <c r="Q974">
        <f t="shared" si="31"/>
        <v>2012</v>
      </c>
      <c r="R974" s="14" t="s">
        <v>8326</v>
      </c>
    </row>
    <row r="975" spans="1:18" ht="28.8" x14ac:dyDescent="0.3">
      <c r="A975">
        <v>1629</v>
      </c>
      <c r="B975" s="3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s="12">
        <f t="shared" si="30"/>
        <v>41645</v>
      </c>
      <c r="L975" t="b">
        <v>0</v>
      </c>
      <c r="M975">
        <v>82</v>
      </c>
      <c r="N975" t="b">
        <v>1</v>
      </c>
      <c r="O975" t="s">
        <v>8274</v>
      </c>
      <c r="P975" t="s">
        <v>8330</v>
      </c>
      <c r="Q975">
        <f t="shared" si="31"/>
        <v>2014</v>
      </c>
      <c r="R975" s="14" t="s">
        <v>8326</v>
      </c>
    </row>
    <row r="976" spans="1:18" ht="43.2" x14ac:dyDescent="0.3">
      <c r="A976">
        <v>1356</v>
      </c>
      <c r="B976" s="3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s="12">
        <f t="shared" si="30"/>
        <v>41430</v>
      </c>
      <c r="L976" t="b">
        <v>0</v>
      </c>
      <c r="M976">
        <v>87</v>
      </c>
      <c r="N976" t="b">
        <v>1</v>
      </c>
      <c r="O976" t="s">
        <v>8272</v>
      </c>
      <c r="P976" t="s">
        <v>8332</v>
      </c>
      <c r="Q976">
        <f t="shared" si="31"/>
        <v>2013</v>
      </c>
      <c r="R976" s="14" t="s">
        <v>8310</v>
      </c>
    </row>
    <row r="977" spans="1:18" ht="43.2" x14ac:dyDescent="0.3">
      <c r="A977">
        <v>3424</v>
      </c>
      <c r="B977" s="3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s="12">
        <f t="shared" si="30"/>
        <v>42018</v>
      </c>
      <c r="L977" t="b">
        <v>0</v>
      </c>
      <c r="M977">
        <v>76</v>
      </c>
      <c r="N977" t="b">
        <v>1</v>
      </c>
      <c r="O977" t="s">
        <v>8269</v>
      </c>
      <c r="P977" t="s">
        <v>8325</v>
      </c>
      <c r="Q977">
        <f t="shared" si="31"/>
        <v>2015</v>
      </c>
      <c r="R977" s="14" t="s">
        <v>8322</v>
      </c>
    </row>
    <row r="978" spans="1:18" ht="43.2" x14ac:dyDescent="0.3">
      <c r="A978">
        <v>1524</v>
      </c>
      <c r="B978" s="3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s="12">
        <f t="shared" si="30"/>
        <v>42756</v>
      </c>
      <c r="L978" t="b">
        <v>1</v>
      </c>
      <c r="M978">
        <v>28</v>
      </c>
      <c r="N978" t="b">
        <v>1</v>
      </c>
      <c r="O978" t="s">
        <v>8283</v>
      </c>
      <c r="P978" t="s">
        <v>8313</v>
      </c>
      <c r="Q978">
        <f t="shared" si="31"/>
        <v>2017</v>
      </c>
      <c r="R978" s="14" t="s">
        <v>8312</v>
      </c>
    </row>
    <row r="979" spans="1:18" ht="57.6" x14ac:dyDescent="0.3">
      <c r="A979">
        <v>3239</v>
      </c>
      <c r="B979" s="3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s="12">
        <f t="shared" si="30"/>
        <v>42278</v>
      </c>
      <c r="L979" t="b">
        <v>1</v>
      </c>
      <c r="M979">
        <v>104</v>
      </c>
      <c r="N979" t="b">
        <v>1</v>
      </c>
      <c r="O979" t="s">
        <v>8269</v>
      </c>
      <c r="P979" t="s">
        <v>8325</v>
      </c>
      <c r="Q979">
        <f t="shared" si="31"/>
        <v>2015</v>
      </c>
      <c r="R979" s="14" t="s">
        <v>8322</v>
      </c>
    </row>
    <row r="980" spans="1:18" ht="43.2" x14ac:dyDescent="0.3">
      <c r="A980">
        <v>850</v>
      </c>
      <c r="B980" s="3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s="12">
        <f t="shared" si="30"/>
        <v>42452</v>
      </c>
      <c r="L980" t="b">
        <v>0</v>
      </c>
      <c r="M980">
        <v>133</v>
      </c>
      <c r="N980" t="b">
        <v>1</v>
      </c>
      <c r="O980" t="s">
        <v>8275</v>
      </c>
      <c r="P980" t="s">
        <v>8335</v>
      </c>
      <c r="Q980">
        <f t="shared" si="31"/>
        <v>2016</v>
      </c>
      <c r="R980" s="14" t="s">
        <v>8326</v>
      </c>
    </row>
    <row r="981" spans="1:18" ht="43.2" x14ac:dyDescent="0.3">
      <c r="A981">
        <v>1934</v>
      </c>
      <c r="B981" s="3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s="12">
        <f t="shared" si="30"/>
        <v>40865</v>
      </c>
      <c r="L981" t="b">
        <v>0</v>
      </c>
      <c r="M981">
        <v>77</v>
      </c>
      <c r="N981" t="b">
        <v>1</v>
      </c>
      <c r="O981" t="s">
        <v>8277</v>
      </c>
      <c r="P981" t="s">
        <v>8327</v>
      </c>
      <c r="Q981">
        <f t="shared" si="31"/>
        <v>2011</v>
      </c>
      <c r="R981" s="14" t="s">
        <v>8326</v>
      </c>
    </row>
    <row r="982" spans="1:18" ht="43.2" x14ac:dyDescent="0.3">
      <c r="A982">
        <v>3574</v>
      </c>
      <c r="B982" s="3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s="12">
        <f t="shared" si="30"/>
        <v>41926</v>
      </c>
      <c r="L982" t="b">
        <v>0</v>
      </c>
      <c r="M982">
        <v>45</v>
      </c>
      <c r="N982" t="b">
        <v>1</v>
      </c>
      <c r="O982" t="s">
        <v>8269</v>
      </c>
      <c r="P982" t="s">
        <v>8325</v>
      </c>
      <c r="Q982">
        <f t="shared" si="31"/>
        <v>2014</v>
      </c>
      <c r="R982" s="14" t="s">
        <v>8322</v>
      </c>
    </row>
    <row r="983" spans="1:18" ht="43.2" x14ac:dyDescent="0.3">
      <c r="A983">
        <v>1201</v>
      </c>
      <c r="B983" s="3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s="12">
        <f t="shared" si="30"/>
        <v>42536</v>
      </c>
      <c r="L983" t="b">
        <v>0</v>
      </c>
      <c r="M983">
        <v>111</v>
      </c>
      <c r="N983" t="b">
        <v>1</v>
      </c>
      <c r="O983" t="s">
        <v>8283</v>
      </c>
      <c r="P983" t="s">
        <v>8313</v>
      </c>
      <c r="Q983">
        <f t="shared" si="31"/>
        <v>2016</v>
      </c>
      <c r="R983" s="14" t="s">
        <v>8312</v>
      </c>
    </row>
    <row r="984" spans="1:18" ht="43.2" x14ac:dyDescent="0.3">
      <c r="A984">
        <v>4033</v>
      </c>
      <c r="B984" s="3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s="12">
        <f t="shared" si="30"/>
        <v>42614</v>
      </c>
      <c r="L984" t="b">
        <v>0</v>
      </c>
      <c r="M984">
        <v>94</v>
      </c>
      <c r="N984" t="b">
        <v>0</v>
      </c>
      <c r="O984" t="s">
        <v>8269</v>
      </c>
      <c r="P984" t="s">
        <v>8325</v>
      </c>
      <c r="Q984">
        <f t="shared" si="31"/>
        <v>2016</v>
      </c>
      <c r="R984" s="14" t="s">
        <v>8322</v>
      </c>
    </row>
    <row r="985" spans="1:18" ht="43.2" x14ac:dyDescent="0.3">
      <c r="A985">
        <v>1318</v>
      </c>
      <c r="B985" s="3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s="12">
        <f t="shared" si="30"/>
        <v>41985</v>
      </c>
      <c r="L985" t="b">
        <v>0</v>
      </c>
      <c r="M985">
        <v>135</v>
      </c>
      <c r="N985" t="b">
        <v>0</v>
      </c>
      <c r="O985" t="s">
        <v>8271</v>
      </c>
      <c r="P985" t="s">
        <v>8309</v>
      </c>
      <c r="Q985">
        <f t="shared" si="31"/>
        <v>2014</v>
      </c>
      <c r="R985" s="14" t="s">
        <v>8307</v>
      </c>
    </row>
    <row r="986" spans="1:18" ht="43.2" x14ac:dyDescent="0.3">
      <c r="A986">
        <v>737</v>
      </c>
      <c r="B986" s="3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s="12">
        <f t="shared" si="30"/>
        <v>41667</v>
      </c>
      <c r="L986" t="b">
        <v>0</v>
      </c>
      <c r="M986">
        <v>108</v>
      </c>
      <c r="N986" t="b">
        <v>1</v>
      </c>
      <c r="O986" t="s">
        <v>8272</v>
      </c>
      <c r="P986" t="s">
        <v>8332</v>
      </c>
      <c r="Q986">
        <f t="shared" si="31"/>
        <v>2014</v>
      </c>
      <c r="R986" s="14" t="s">
        <v>8310</v>
      </c>
    </row>
    <row r="987" spans="1:18" ht="43.2" x14ac:dyDescent="0.3">
      <c r="A987">
        <v>701</v>
      </c>
      <c r="B987" s="3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s="12">
        <f t="shared" si="30"/>
        <v>41813</v>
      </c>
      <c r="L987" t="b">
        <v>0</v>
      </c>
      <c r="M987">
        <v>21</v>
      </c>
      <c r="N987" t="b">
        <v>0</v>
      </c>
      <c r="O987" t="s">
        <v>8271</v>
      </c>
      <c r="P987" t="s">
        <v>8309</v>
      </c>
      <c r="Q987">
        <f t="shared" si="31"/>
        <v>2014</v>
      </c>
      <c r="R987" s="14" t="s">
        <v>8307</v>
      </c>
    </row>
    <row r="988" spans="1:18" ht="43.2" x14ac:dyDescent="0.3">
      <c r="A988">
        <v>2548</v>
      </c>
      <c r="B988" s="3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s="12">
        <f t="shared" si="30"/>
        <v>42618</v>
      </c>
      <c r="L988" t="b">
        <v>0</v>
      </c>
      <c r="M988">
        <v>37</v>
      </c>
      <c r="N988" t="b">
        <v>1</v>
      </c>
      <c r="O988" t="s">
        <v>8298</v>
      </c>
      <c r="P988" t="s">
        <v>8340</v>
      </c>
      <c r="Q988">
        <f t="shared" si="31"/>
        <v>2016</v>
      </c>
      <c r="R988" s="14" t="s">
        <v>8326</v>
      </c>
    </row>
    <row r="989" spans="1:18" ht="28.8" x14ac:dyDescent="0.3">
      <c r="A989">
        <v>1251</v>
      </c>
      <c r="B989" s="3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s="12">
        <f t="shared" si="30"/>
        <v>40751</v>
      </c>
      <c r="L989" t="b">
        <v>1</v>
      </c>
      <c r="M989">
        <v>74</v>
      </c>
      <c r="N989" t="b">
        <v>1</v>
      </c>
      <c r="O989" t="s">
        <v>8274</v>
      </c>
      <c r="P989" t="s">
        <v>8330</v>
      </c>
      <c r="Q989">
        <f t="shared" si="31"/>
        <v>2011</v>
      </c>
      <c r="R989" s="14" t="s">
        <v>8326</v>
      </c>
    </row>
    <row r="990" spans="1:18" x14ac:dyDescent="0.3">
      <c r="A990">
        <v>833</v>
      </c>
      <c r="B990" s="3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s="12">
        <f t="shared" si="30"/>
        <v>41718</v>
      </c>
      <c r="L990" t="b">
        <v>0</v>
      </c>
      <c r="M990">
        <v>41</v>
      </c>
      <c r="N990" t="b">
        <v>1</v>
      </c>
      <c r="O990" t="s">
        <v>8274</v>
      </c>
      <c r="P990" t="s">
        <v>8330</v>
      </c>
      <c r="Q990">
        <f t="shared" si="31"/>
        <v>2014</v>
      </c>
      <c r="R990" s="14" t="s">
        <v>8326</v>
      </c>
    </row>
    <row r="991" spans="1:18" ht="43.2" x14ac:dyDescent="0.3">
      <c r="A991">
        <v>3342</v>
      </c>
      <c r="B991" s="3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s="12">
        <f t="shared" si="30"/>
        <v>42062</v>
      </c>
      <c r="L991" t="b">
        <v>0</v>
      </c>
      <c r="M991">
        <v>78</v>
      </c>
      <c r="N991" t="b">
        <v>1</v>
      </c>
      <c r="O991" t="s">
        <v>8269</v>
      </c>
      <c r="P991" t="s">
        <v>8325</v>
      </c>
      <c r="Q991">
        <f t="shared" si="31"/>
        <v>2015</v>
      </c>
      <c r="R991" s="14" t="s">
        <v>8322</v>
      </c>
    </row>
    <row r="992" spans="1:18" ht="43.2" x14ac:dyDescent="0.3">
      <c r="A992">
        <v>408</v>
      </c>
      <c r="B992" s="3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s="12">
        <f t="shared" si="30"/>
        <v>41543</v>
      </c>
      <c r="L992" t="b">
        <v>0</v>
      </c>
      <c r="M992">
        <v>38</v>
      </c>
      <c r="N992" t="b">
        <v>1</v>
      </c>
      <c r="O992" t="s">
        <v>8267</v>
      </c>
      <c r="P992" t="s">
        <v>8321</v>
      </c>
      <c r="Q992">
        <f t="shared" si="31"/>
        <v>2013</v>
      </c>
      <c r="R992" s="14" t="s">
        <v>8320</v>
      </c>
    </row>
    <row r="993" spans="1:18" ht="57.6" x14ac:dyDescent="0.3">
      <c r="A993">
        <v>802</v>
      </c>
      <c r="B993" s="3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s="12">
        <f t="shared" si="30"/>
        <v>41123</v>
      </c>
      <c r="L993" t="b">
        <v>0</v>
      </c>
      <c r="M993">
        <v>75</v>
      </c>
      <c r="N993" t="b">
        <v>1</v>
      </c>
      <c r="O993" t="s">
        <v>8274</v>
      </c>
      <c r="P993" t="s">
        <v>8330</v>
      </c>
      <c r="Q993">
        <f t="shared" si="31"/>
        <v>2012</v>
      </c>
      <c r="R993" s="14" t="s">
        <v>8326</v>
      </c>
    </row>
    <row r="994" spans="1:18" ht="28.8" x14ac:dyDescent="0.3">
      <c r="A994">
        <v>3281</v>
      </c>
      <c r="B994" s="3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s="12">
        <f t="shared" si="30"/>
        <v>42219</v>
      </c>
      <c r="L994" t="b">
        <v>0</v>
      </c>
      <c r="M994">
        <v>47</v>
      </c>
      <c r="N994" t="b">
        <v>1</v>
      </c>
      <c r="O994" t="s">
        <v>8269</v>
      </c>
      <c r="P994" t="s">
        <v>8325</v>
      </c>
      <c r="Q994">
        <f t="shared" si="31"/>
        <v>2015</v>
      </c>
      <c r="R994" s="14" t="s">
        <v>8322</v>
      </c>
    </row>
    <row r="995" spans="1:18" ht="43.2" x14ac:dyDescent="0.3">
      <c r="A995">
        <v>2092</v>
      </c>
      <c r="B995" s="3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s="12">
        <f t="shared" si="30"/>
        <v>40763</v>
      </c>
      <c r="L995" t="b">
        <v>0</v>
      </c>
      <c r="M995">
        <v>55</v>
      </c>
      <c r="N995" t="b">
        <v>1</v>
      </c>
      <c r="O995" t="s">
        <v>8277</v>
      </c>
      <c r="P995" t="s">
        <v>8327</v>
      </c>
      <c r="Q995">
        <f t="shared" si="31"/>
        <v>2011</v>
      </c>
      <c r="R995" s="14" t="s">
        <v>8326</v>
      </c>
    </row>
    <row r="996" spans="1:18" ht="43.2" x14ac:dyDescent="0.3">
      <c r="A996">
        <v>1255</v>
      </c>
      <c r="B996" s="3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s="12">
        <f t="shared" si="30"/>
        <v>41579</v>
      </c>
      <c r="L996" t="b">
        <v>1</v>
      </c>
      <c r="M996">
        <v>109</v>
      </c>
      <c r="N996" t="b">
        <v>1</v>
      </c>
      <c r="O996" t="s">
        <v>8274</v>
      </c>
      <c r="P996" t="s">
        <v>8330</v>
      </c>
      <c r="Q996">
        <f t="shared" si="31"/>
        <v>2013</v>
      </c>
      <c r="R996" s="14" t="s">
        <v>8326</v>
      </c>
    </row>
    <row r="997" spans="1:18" ht="43.2" x14ac:dyDescent="0.3">
      <c r="A997">
        <v>2697</v>
      </c>
      <c r="B997" s="3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s="12">
        <f t="shared" si="30"/>
        <v>42187</v>
      </c>
      <c r="L997" t="b">
        <v>0</v>
      </c>
      <c r="M997">
        <v>52</v>
      </c>
      <c r="N997" t="b">
        <v>0</v>
      </c>
      <c r="O997" t="s">
        <v>8282</v>
      </c>
      <c r="P997" t="s">
        <v>8344</v>
      </c>
      <c r="Q997">
        <f t="shared" si="31"/>
        <v>2015</v>
      </c>
      <c r="R997" s="14" t="s">
        <v>8318</v>
      </c>
    </row>
    <row r="998" spans="1:18" ht="43.2" x14ac:dyDescent="0.3">
      <c r="A998">
        <v>1621</v>
      </c>
      <c r="B998" s="3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s="12">
        <f t="shared" si="30"/>
        <v>41003</v>
      </c>
      <c r="L998" t="b">
        <v>0</v>
      </c>
      <c r="M998">
        <v>37</v>
      </c>
      <c r="N998" t="b">
        <v>1</v>
      </c>
      <c r="O998" t="s">
        <v>8274</v>
      </c>
      <c r="P998" t="s">
        <v>8330</v>
      </c>
      <c r="Q998">
        <f t="shared" si="31"/>
        <v>2012</v>
      </c>
      <c r="R998" s="14" t="s">
        <v>8326</v>
      </c>
    </row>
    <row r="999" spans="1:18" ht="28.8" x14ac:dyDescent="0.3">
      <c r="A999">
        <v>14</v>
      </c>
      <c r="B999" s="3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s="12">
        <f t="shared" si="30"/>
        <v>41808</v>
      </c>
      <c r="L999" t="b">
        <v>0</v>
      </c>
      <c r="M999">
        <v>41</v>
      </c>
      <c r="N999" t="b">
        <v>1</v>
      </c>
      <c r="O999" t="s">
        <v>8263</v>
      </c>
      <c r="P999" t="s">
        <v>8331</v>
      </c>
      <c r="Q999">
        <f t="shared" si="31"/>
        <v>2014</v>
      </c>
      <c r="R999" s="14" t="s">
        <v>8320</v>
      </c>
    </row>
    <row r="1000" spans="1:18" ht="57.6" x14ac:dyDescent="0.3">
      <c r="A1000">
        <v>2318</v>
      </c>
      <c r="B1000" s="3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s="12">
        <f t="shared" si="30"/>
        <v>40050</v>
      </c>
      <c r="L1000" t="b">
        <v>1</v>
      </c>
      <c r="M1000">
        <v>163</v>
      </c>
      <c r="N1000" t="b">
        <v>1</v>
      </c>
      <c r="O1000" t="s">
        <v>8277</v>
      </c>
      <c r="P1000" t="s">
        <v>8327</v>
      </c>
      <c r="Q1000">
        <f t="shared" si="31"/>
        <v>2009</v>
      </c>
      <c r="R1000" s="14" t="s">
        <v>8326</v>
      </c>
    </row>
    <row r="1001" spans="1:18" ht="43.2" x14ac:dyDescent="0.3">
      <c r="A1001">
        <v>2304</v>
      </c>
      <c r="B1001" s="3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s="12">
        <f t="shared" si="30"/>
        <v>40502</v>
      </c>
      <c r="L1001" t="b">
        <v>1</v>
      </c>
      <c r="M1001">
        <v>113</v>
      </c>
      <c r="N1001" t="b">
        <v>1</v>
      </c>
      <c r="O1001" t="s">
        <v>8277</v>
      </c>
      <c r="P1001" t="s">
        <v>8327</v>
      </c>
      <c r="Q1001">
        <f t="shared" si="31"/>
        <v>2010</v>
      </c>
      <c r="R1001" s="14" t="s">
        <v>8326</v>
      </c>
    </row>
    <row r="1002" spans="1:18" ht="43.2" x14ac:dyDescent="0.3">
      <c r="A1002">
        <v>1605</v>
      </c>
      <c r="B1002" s="3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s="12">
        <f t="shared" si="30"/>
        <v>40747</v>
      </c>
      <c r="L1002" t="b">
        <v>0</v>
      </c>
      <c r="M1002">
        <v>44</v>
      </c>
      <c r="N1002" t="b">
        <v>1</v>
      </c>
      <c r="O1002" t="s">
        <v>8274</v>
      </c>
      <c r="P1002" t="s">
        <v>8330</v>
      </c>
      <c r="Q1002">
        <f t="shared" si="31"/>
        <v>2011</v>
      </c>
      <c r="R1002" s="14" t="s">
        <v>8326</v>
      </c>
    </row>
    <row r="1003" spans="1:18" ht="57.6" x14ac:dyDescent="0.3">
      <c r="A1003">
        <v>1858</v>
      </c>
      <c r="B1003" s="3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s="12">
        <f t="shared" si="30"/>
        <v>40833</v>
      </c>
      <c r="L1003" t="b">
        <v>0</v>
      </c>
      <c r="M1003">
        <v>149</v>
      </c>
      <c r="N1003" t="b">
        <v>1</v>
      </c>
      <c r="O1003" t="s">
        <v>8274</v>
      </c>
      <c r="P1003" t="s">
        <v>8330</v>
      </c>
      <c r="Q1003">
        <f t="shared" si="31"/>
        <v>2011</v>
      </c>
      <c r="R1003" s="14" t="s">
        <v>8326</v>
      </c>
    </row>
    <row r="1004" spans="1:18" ht="43.2" x14ac:dyDescent="0.3">
      <c r="A1004">
        <v>2189</v>
      </c>
      <c r="B1004" s="3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s="12">
        <f t="shared" si="30"/>
        <v>42467</v>
      </c>
      <c r="L1004" t="b">
        <v>0</v>
      </c>
      <c r="M1004">
        <v>88</v>
      </c>
      <c r="N1004" t="b">
        <v>1</v>
      </c>
      <c r="O1004" t="s">
        <v>8295</v>
      </c>
      <c r="P1004" t="s">
        <v>8316</v>
      </c>
      <c r="Q1004">
        <f t="shared" si="31"/>
        <v>2016</v>
      </c>
      <c r="R1004" s="14" t="s">
        <v>8315</v>
      </c>
    </row>
    <row r="1005" spans="1:18" ht="43.2" x14ac:dyDescent="0.3">
      <c r="A1005">
        <v>523</v>
      </c>
      <c r="B1005" s="3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s="12">
        <f t="shared" si="30"/>
        <v>42238</v>
      </c>
      <c r="L1005" t="b">
        <v>0</v>
      </c>
      <c r="M1005">
        <v>84</v>
      </c>
      <c r="N1005" t="b">
        <v>1</v>
      </c>
      <c r="O1005" t="s">
        <v>8269</v>
      </c>
      <c r="P1005" t="s">
        <v>8325</v>
      </c>
      <c r="Q1005">
        <f t="shared" si="31"/>
        <v>2015</v>
      </c>
      <c r="R1005" s="14" t="s">
        <v>8322</v>
      </c>
    </row>
    <row r="1006" spans="1:18" ht="43.2" x14ac:dyDescent="0.3">
      <c r="A1006">
        <v>1200</v>
      </c>
      <c r="B1006" s="3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s="12">
        <f t="shared" si="30"/>
        <v>42089</v>
      </c>
      <c r="L1006" t="b">
        <v>0</v>
      </c>
      <c r="M1006">
        <v>103</v>
      </c>
      <c r="N1006" t="b">
        <v>1</v>
      </c>
      <c r="O1006" t="s">
        <v>8283</v>
      </c>
      <c r="P1006" t="s">
        <v>8313</v>
      </c>
      <c r="Q1006">
        <f t="shared" si="31"/>
        <v>2015</v>
      </c>
      <c r="R1006" s="14" t="s">
        <v>8312</v>
      </c>
    </row>
    <row r="1007" spans="1:18" ht="86.4" x14ac:dyDescent="0.3">
      <c r="A1007">
        <v>3750</v>
      </c>
      <c r="B1007" s="3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s="12">
        <f t="shared" si="30"/>
        <v>42016</v>
      </c>
      <c r="L1007" t="b">
        <v>0</v>
      </c>
      <c r="M1007">
        <v>28</v>
      </c>
      <c r="N1007" t="b">
        <v>1</v>
      </c>
      <c r="O1007" t="s">
        <v>8303</v>
      </c>
      <c r="P1007" t="s">
        <v>8334</v>
      </c>
      <c r="Q1007">
        <f t="shared" si="31"/>
        <v>2015</v>
      </c>
      <c r="R1007" s="14" t="s">
        <v>8322</v>
      </c>
    </row>
    <row r="1008" spans="1:18" ht="43.2" x14ac:dyDescent="0.3">
      <c r="A1008">
        <v>1743</v>
      </c>
      <c r="B1008" s="3" t="s">
        <v>1744</v>
      </c>
      <c r="C1008" s="3" t="s">
        <v>5853</v>
      </c>
      <c r="D1008" s="5">
        <v>6000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1472270340</v>
      </c>
      <c r="J1008">
        <v>1470348775</v>
      </c>
      <c r="K1008" s="12">
        <f t="shared" si="30"/>
        <v>42586</v>
      </c>
      <c r="L1008" t="b">
        <v>0</v>
      </c>
      <c r="M1008">
        <v>67</v>
      </c>
      <c r="N1008" t="b">
        <v>1</v>
      </c>
      <c r="O1008" t="s">
        <v>8283</v>
      </c>
      <c r="P1008" t="s">
        <v>8313</v>
      </c>
      <c r="Q1008">
        <f t="shared" si="31"/>
        <v>2016</v>
      </c>
      <c r="R1008" s="14" t="s">
        <v>8312</v>
      </c>
    </row>
    <row r="1009" spans="1:18" ht="57.6" x14ac:dyDescent="0.3">
      <c r="A1009">
        <v>11</v>
      </c>
      <c r="B1009" s="3" t="s">
        <v>13</v>
      </c>
      <c r="C1009" s="3" t="s">
        <v>4122</v>
      </c>
      <c r="D1009" s="5">
        <v>5000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1471834800</v>
      </c>
      <c r="J1009">
        <v>1469126462</v>
      </c>
      <c r="K1009" s="12">
        <f t="shared" si="30"/>
        <v>42572</v>
      </c>
      <c r="L1009" t="b">
        <v>0</v>
      </c>
      <c r="M1009">
        <v>75</v>
      </c>
      <c r="N1009" t="b">
        <v>1</v>
      </c>
      <c r="O1009" t="s">
        <v>8263</v>
      </c>
      <c r="P1009" t="s">
        <v>8331</v>
      </c>
      <c r="Q1009">
        <f t="shared" si="31"/>
        <v>2016</v>
      </c>
      <c r="R1009" s="14" t="s">
        <v>8320</v>
      </c>
    </row>
    <row r="1010" spans="1:18" ht="43.2" x14ac:dyDescent="0.3">
      <c r="A1010">
        <v>2098</v>
      </c>
      <c r="B1010" s="3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s="12">
        <f t="shared" si="30"/>
        <v>40946</v>
      </c>
      <c r="L1010" t="b">
        <v>0</v>
      </c>
      <c r="M1010">
        <v>32</v>
      </c>
      <c r="N1010" t="b">
        <v>1</v>
      </c>
      <c r="O1010" t="s">
        <v>8277</v>
      </c>
      <c r="P1010" t="s">
        <v>8327</v>
      </c>
      <c r="Q1010">
        <f t="shared" si="31"/>
        <v>2012</v>
      </c>
      <c r="R1010" s="14" t="s">
        <v>8326</v>
      </c>
    </row>
    <row r="1011" spans="1:18" ht="43.2" x14ac:dyDescent="0.3">
      <c r="A1011">
        <v>845</v>
      </c>
      <c r="B1011" s="3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s="12">
        <f t="shared" si="30"/>
        <v>42578</v>
      </c>
      <c r="L1011" t="b">
        <v>0</v>
      </c>
      <c r="M1011">
        <v>177</v>
      </c>
      <c r="N1011" t="b">
        <v>1</v>
      </c>
      <c r="O1011" t="s">
        <v>8275</v>
      </c>
      <c r="P1011" t="s">
        <v>8335</v>
      </c>
      <c r="Q1011">
        <f t="shared" si="31"/>
        <v>2016</v>
      </c>
      <c r="R1011" s="14" t="s">
        <v>8326</v>
      </c>
    </row>
    <row r="1012" spans="1:18" ht="57.6" x14ac:dyDescent="0.3">
      <c r="A1012">
        <v>1321</v>
      </c>
      <c r="B1012" s="3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s="12">
        <f t="shared" si="30"/>
        <v>42697</v>
      </c>
      <c r="L1012" t="b">
        <v>0</v>
      </c>
      <c r="M1012">
        <v>7</v>
      </c>
      <c r="N1012" t="b">
        <v>0</v>
      </c>
      <c r="O1012" t="s">
        <v>8271</v>
      </c>
      <c r="P1012" t="s">
        <v>8309</v>
      </c>
      <c r="Q1012">
        <f t="shared" si="31"/>
        <v>2016</v>
      </c>
      <c r="R1012" s="14" t="s">
        <v>8307</v>
      </c>
    </row>
    <row r="1013" spans="1:18" ht="43.2" x14ac:dyDescent="0.3">
      <c r="A1013">
        <v>3213</v>
      </c>
      <c r="B1013" s="3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s="12">
        <f t="shared" si="30"/>
        <v>42171</v>
      </c>
      <c r="L1013" t="b">
        <v>1</v>
      </c>
      <c r="M1013">
        <v>47</v>
      </c>
      <c r="N1013" t="b">
        <v>1</v>
      </c>
      <c r="O1013" t="s">
        <v>8269</v>
      </c>
      <c r="P1013" t="s">
        <v>8325</v>
      </c>
      <c r="Q1013">
        <f t="shared" si="31"/>
        <v>2015</v>
      </c>
      <c r="R1013" s="14" t="s">
        <v>8322</v>
      </c>
    </row>
    <row r="1014" spans="1:18" ht="43.2" x14ac:dyDescent="0.3">
      <c r="A1014">
        <v>291</v>
      </c>
      <c r="B1014" s="3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s="12">
        <f t="shared" si="30"/>
        <v>41376</v>
      </c>
      <c r="L1014" t="b">
        <v>1</v>
      </c>
      <c r="M1014">
        <v>128</v>
      </c>
      <c r="N1014" t="b">
        <v>1</v>
      </c>
      <c r="O1014" t="s">
        <v>8267</v>
      </c>
      <c r="P1014" t="s">
        <v>8321</v>
      </c>
      <c r="Q1014">
        <f t="shared" si="31"/>
        <v>2013</v>
      </c>
      <c r="R1014" s="14" t="s">
        <v>8320</v>
      </c>
    </row>
    <row r="1015" spans="1:18" ht="43.2" x14ac:dyDescent="0.3">
      <c r="A1015">
        <v>3384</v>
      </c>
      <c r="B1015" s="3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s="12">
        <f t="shared" si="30"/>
        <v>42292</v>
      </c>
      <c r="L1015" t="b">
        <v>0</v>
      </c>
      <c r="M1015">
        <v>64</v>
      </c>
      <c r="N1015" t="b">
        <v>1</v>
      </c>
      <c r="O1015" t="s">
        <v>8269</v>
      </c>
      <c r="P1015" t="s">
        <v>8325</v>
      </c>
      <c r="Q1015">
        <f t="shared" si="31"/>
        <v>2015</v>
      </c>
      <c r="R1015" s="14" t="s">
        <v>8322</v>
      </c>
    </row>
    <row r="1016" spans="1:18" ht="28.8" x14ac:dyDescent="0.3">
      <c r="A1016">
        <v>2496</v>
      </c>
      <c r="B1016" s="3" t="s">
        <v>2496</v>
      </c>
      <c r="C1016" s="3" t="s">
        <v>6606</v>
      </c>
      <c r="D1016" s="5">
        <v>6000</v>
      </c>
      <c r="E1016" s="7">
        <v>6000</v>
      </c>
      <c r="F1016" t="s">
        <v>8218</v>
      </c>
      <c r="G1016" t="s">
        <v>8223</v>
      </c>
      <c r="H1016" t="s">
        <v>8245</v>
      </c>
      <c r="I1016">
        <v>1364597692</v>
      </c>
      <c r="J1016">
        <v>1361577292</v>
      </c>
      <c r="K1016" s="12">
        <f t="shared" si="30"/>
        <v>41327</v>
      </c>
      <c r="L1016" t="b">
        <v>0</v>
      </c>
      <c r="M1016">
        <v>10</v>
      </c>
      <c r="N1016" t="b">
        <v>1</v>
      </c>
      <c r="O1016" t="s">
        <v>8277</v>
      </c>
      <c r="P1016" t="s">
        <v>8327</v>
      </c>
      <c r="Q1016">
        <f t="shared" si="31"/>
        <v>2013</v>
      </c>
      <c r="R1016" s="14" t="s">
        <v>8326</v>
      </c>
    </row>
    <row r="1017" spans="1:18" ht="57.6" x14ac:dyDescent="0.3">
      <c r="A1017">
        <v>2822</v>
      </c>
      <c r="B1017" s="3" t="s">
        <v>2822</v>
      </c>
      <c r="C1017" s="3" t="s">
        <v>6932</v>
      </c>
      <c r="D1017" s="5">
        <v>6000</v>
      </c>
      <c r="E1017" s="7">
        <v>6000</v>
      </c>
      <c r="F1017" t="s">
        <v>8218</v>
      </c>
      <c r="G1017" t="s">
        <v>8223</v>
      </c>
      <c r="H1017" t="s">
        <v>8245</v>
      </c>
      <c r="I1017">
        <v>1427469892</v>
      </c>
      <c r="J1017">
        <v>1424881492</v>
      </c>
      <c r="K1017" s="12">
        <f t="shared" si="30"/>
        <v>42060</v>
      </c>
      <c r="L1017" t="b">
        <v>0</v>
      </c>
      <c r="M1017">
        <v>94</v>
      </c>
      <c r="N1017" t="b">
        <v>1</v>
      </c>
      <c r="O1017" t="s">
        <v>8269</v>
      </c>
      <c r="P1017" t="s">
        <v>8325</v>
      </c>
      <c r="Q1017">
        <f t="shared" si="31"/>
        <v>2015</v>
      </c>
      <c r="R1017" s="14" t="s">
        <v>8322</v>
      </c>
    </row>
    <row r="1018" spans="1:18" ht="43.2" x14ac:dyDescent="0.3">
      <c r="A1018">
        <v>3332</v>
      </c>
      <c r="B1018" s="3" t="s">
        <v>3332</v>
      </c>
      <c r="C1018" s="3" t="s">
        <v>7442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1405802330</v>
      </c>
      <c r="J1018">
        <v>1403210330</v>
      </c>
      <c r="K1018" s="12">
        <f t="shared" si="30"/>
        <v>41809</v>
      </c>
      <c r="L1018" t="b">
        <v>0</v>
      </c>
      <c r="M1018">
        <v>83</v>
      </c>
      <c r="N1018" t="b">
        <v>1</v>
      </c>
      <c r="O1018" t="s">
        <v>8269</v>
      </c>
      <c r="P1018" t="s">
        <v>8325</v>
      </c>
      <c r="Q1018">
        <f t="shared" si="31"/>
        <v>2014</v>
      </c>
      <c r="R1018" s="14" t="s">
        <v>8322</v>
      </c>
    </row>
    <row r="1019" spans="1:18" ht="43.2" x14ac:dyDescent="0.3">
      <c r="A1019">
        <v>45</v>
      </c>
      <c r="B1019" s="3" t="s">
        <v>47</v>
      </c>
      <c r="C1019" s="3" t="s">
        <v>4156</v>
      </c>
      <c r="D1019" s="5">
        <v>5000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1461769107</v>
      </c>
      <c r="J1019">
        <v>1459177107</v>
      </c>
      <c r="K1019" s="12">
        <f t="shared" si="30"/>
        <v>42457</v>
      </c>
      <c r="L1019" t="b">
        <v>0</v>
      </c>
      <c r="M1019">
        <v>61</v>
      </c>
      <c r="N1019" t="b">
        <v>1</v>
      </c>
      <c r="O1019" t="s">
        <v>8263</v>
      </c>
      <c r="P1019" t="s">
        <v>8331</v>
      </c>
      <c r="Q1019">
        <f t="shared" si="31"/>
        <v>2016</v>
      </c>
      <c r="R1019" s="14" t="s">
        <v>8320</v>
      </c>
    </row>
    <row r="1020" spans="1:18" ht="28.8" x14ac:dyDescent="0.3">
      <c r="A1020">
        <v>262</v>
      </c>
      <c r="B1020" s="3" t="s">
        <v>263</v>
      </c>
      <c r="C1020" s="3" t="s">
        <v>4372</v>
      </c>
      <c r="D1020" s="5">
        <v>2500</v>
      </c>
      <c r="E1020" s="7">
        <v>6000</v>
      </c>
      <c r="F1020" t="s">
        <v>8218</v>
      </c>
      <c r="G1020" t="s">
        <v>8223</v>
      </c>
      <c r="H1020" t="s">
        <v>8245</v>
      </c>
      <c r="I1020">
        <v>1298699828</v>
      </c>
      <c r="J1020">
        <v>1294811828</v>
      </c>
      <c r="K1020" s="12">
        <f t="shared" si="30"/>
        <v>40555</v>
      </c>
      <c r="L1020" t="b">
        <v>1</v>
      </c>
      <c r="M1020">
        <v>145</v>
      </c>
      <c r="N1020" t="b">
        <v>1</v>
      </c>
      <c r="O1020" t="s">
        <v>8267</v>
      </c>
      <c r="P1020" t="s">
        <v>8321</v>
      </c>
      <c r="Q1020">
        <f t="shared" si="31"/>
        <v>2011</v>
      </c>
      <c r="R1020" s="14" t="s">
        <v>8320</v>
      </c>
    </row>
    <row r="1021" spans="1:18" ht="43.2" x14ac:dyDescent="0.3">
      <c r="A1021">
        <v>1348</v>
      </c>
      <c r="B1021" s="3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s="12">
        <f t="shared" si="30"/>
        <v>41963</v>
      </c>
      <c r="L1021" t="b">
        <v>0</v>
      </c>
      <c r="M1021">
        <v>26</v>
      </c>
      <c r="N1021" t="b">
        <v>1</v>
      </c>
      <c r="O1021" t="s">
        <v>8272</v>
      </c>
      <c r="P1021" t="s">
        <v>8332</v>
      </c>
      <c r="Q1021">
        <f t="shared" si="31"/>
        <v>2014</v>
      </c>
      <c r="R1021" s="14" t="s">
        <v>8310</v>
      </c>
    </row>
    <row r="1022" spans="1:18" ht="43.2" x14ac:dyDescent="0.3">
      <c r="A1022">
        <v>3233</v>
      </c>
      <c r="B1022" s="3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s="12">
        <f t="shared" si="30"/>
        <v>42766</v>
      </c>
      <c r="L1022" t="b">
        <v>0</v>
      </c>
      <c r="M1022">
        <v>61</v>
      </c>
      <c r="N1022" t="b">
        <v>1</v>
      </c>
      <c r="O1022" t="s">
        <v>8269</v>
      </c>
      <c r="P1022" t="s">
        <v>8325</v>
      </c>
      <c r="Q1022">
        <f t="shared" si="31"/>
        <v>2017</v>
      </c>
      <c r="R1022" s="14" t="s">
        <v>8322</v>
      </c>
    </row>
    <row r="1023" spans="1:18" ht="28.8" x14ac:dyDescent="0.3">
      <c r="A1023">
        <v>2063</v>
      </c>
      <c r="B1023" s="3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s="12">
        <f t="shared" si="30"/>
        <v>42472</v>
      </c>
      <c r="L1023" t="b">
        <v>0</v>
      </c>
      <c r="M1023">
        <v>49</v>
      </c>
      <c r="N1023" t="b">
        <v>1</v>
      </c>
      <c r="O1023" t="s">
        <v>8293</v>
      </c>
      <c r="P1023" t="s">
        <v>8308</v>
      </c>
      <c r="Q1023">
        <f t="shared" si="31"/>
        <v>2016</v>
      </c>
      <c r="R1023" s="14" t="s">
        <v>8307</v>
      </c>
    </row>
    <row r="1024" spans="1:18" ht="57.6" x14ac:dyDescent="0.3">
      <c r="A1024">
        <v>264</v>
      </c>
      <c r="B1024" s="3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s="12">
        <f t="shared" si="30"/>
        <v>41010</v>
      </c>
      <c r="L1024" t="b">
        <v>1</v>
      </c>
      <c r="M1024">
        <v>91</v>
      </c>
      <c r="N1024" t="b">
        <v>1</v>
      </c>
      <c r="O1024" t="s">
        <v>8267</v>
      </c>
      <c r="P1024" t="s">
        <v>8321</v>
      </c>
      <c r="Q1024">
        <f t="shared" si="31"/>
        <v>2012</v>
      </c>
      <c r="R1024" s="14" t="s">
        <v>8320</v>
      </c>
    </row>
    <row r="1025" spans="1:18" ht="43.2" x14ac:dyDescent="0.3">
      <c r="A1025">
        <v>2249</v>
      </c>
      <c r="B1025" s="3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s="12">
        <f t="shared" si="30"/>
        <v>41336</v>
      </c>
      <c r="L1025" t="b">
        <v>0</v>
      </c>
      <c r="M1025">
        <v>180</v>
      </c>
      <c r="N1025" t="b">
        <v>1</v>
      </c>
      <c r="O1025" t="s">
        <v>8295</v>
      </c>
      <c r="P1025" t="s">
        <v>8316</v>
      </c>
      <c r="Q1025">
        <f t="shared" si="31"/>
        <v>2013</v>
      </c>
      <c r="R1025" s="14" t="s">
        <v>8315</v>
      </c>
    </row>
    <row r="1026" spans="1:18" ht="43.2" x14ac:dyDescent="0.3">
      <c r="A1026">
        <v>276</v>
      </c>
      <c r="B1026" s="3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s="12">
        <f t="shared" si="30"/>
        <v>40967</v>
      </c>
      <c r="L1026" t="b">
        <v>1</v>
      </c>
      <c r="M1026">
        <v>62</v>
      </c>
      <c r="N1026" t="b">
        <v>1</v>
      </c>
      <c r="O1026" t="s">
        <v>8267</v>
      </c>
      <c r="P1026" t="s">
        <v>8321</v>
      </c>
      <c r="Q1026">
        <f t="shared" si="31"/>
        <v>2012</v>
      </c>
      <c r="R1026" s="14" t="s">
        <v>8320</v>
      </c>
    </row>
    <row r="1027" spans="1:18" ht="43.2" x14ac:dyDescent="0.3">
      <c r="A1027">
        <v>1814</v>
      </c>
      <c r="B1027" s="3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s="12">
        <f t="shared" ref="K1027:K1090" si="32">FLOOR(J1027/60/60/24,1) + DATE(1970,1,1)</f>
        <v>42033</v>
      </c>
      <c r="L1027" t="b">
        <v>0</v>
      </c>
      <c r="M1027">
        <v>140</v>
      </c>
      <c r="N1027" t="b">
        <v>0</v>
      </c>
      <c r="O1027" t="s">
        <v>8283</v>
      </c>
      <c r="P1027" t="s">
        <v>8313</v>
      </c>
      <c r="Q1027">
        <f t="shared" ref="Q1027:Q1090" si="33">YEAR(K1027)</f>
        <v>2015</v>
      </c>
      <c r="R1027" s="14" t="s">
        <v>8312</v>
      </c>
    </row>
    <row r="1028" spans="1:18" ht="43.2" x14ac:dyDescent="0.3">
      <c r="A1028">
        <v>2653</v>
      </c>
      <c r="B1028" s="3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s="12">
        <f t="shared" si="32"/>
        <v>41771</v>
      </c>
      <c r="L1028" t="b">
        <v>0</v>
      </c>
      <c r="M1028">
        <v>70</v>
      </c>
      <c r="N1028" t="b">
        <v>0</v>
      </c>
      <c r="O1028" t="s">
        <v>8299</v>
      </c>
      <c r="P1028" t="s">
        <v>8314</v>
      </c>
      <c r="Q1028">
        <f t="shared" si="33"/>
        <v>2014</v>
      </c>
      <c r="R1028" s="14" t="s">
        <v>8307</v>
      </c>
    </row>
    <row r="1029" spans="1:18" ht="43.2" x14ac:dyDescent="0.3">
      <c r="A1029">
        <v>1180</v>
      </c>
      <c r="B1029" s="3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s="12">
        <f t="shared" si="32"/>
        <v>41781</v>
      </c>
      <c r="L1029" t="b">
        <v>0</v>
      </c>
      <c r="M1029">
        <v>85</v>
      </c>
      <c r="N1029" t="b">
        <v>0</v>
      </c>
      <c r="O1029" t="s">
        <v>8282</v>
      </c>
      <c r="P1029" t="s">
        <v>8344</v>
      </c>
      <c r="Q1029">
        <f t="shared" si="33"/>
        <v>2014</v>
      </c>
      <c r="R1029" s="14" t="s">
        <v>8318</v>
      </c>
    </row>
    <row r="1030" spans="1:18" x14ac:dyDescent="0.3">
      <c r="A1030">
        <v>1032</v>
      </c>
      <c r="B1030" s="3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s="12">
        <f t="shared" si="32"/>
        <v>42514</v>
      </c>
      <c r="L1030" t="b">
        <v>0</v>
      </c>
      <c r="M1030">
        <v>96</v>
      </c>
      <c r="N1030" t="b">
        <v>1</v>
      </c>
      <c r="O1030" t="s">
        <v>8278</v>
      </c>
      <c r="P1030" t="s">
        <v>8328</v>
      </c>
      <c r="Q1030">
        <f t="shared" si="33"/>
        <v>2016</v>
      </c>
      <c r="R1030" s="14" t="s">
        <v>8326</v>
      </c>
    </row>
    <row r="1031" spans="1:18" ht="43.2" x14ac:dyDescent="0.3">
      <c r="A1031">
        <v>3089</v>
      </c>
      <c r="B1031" s="3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s="12">
        <f t="shared" si="32"/>
        <v>42528</v>
      </c>
      <c r="L1031" t="b">
        <v>0</v>
      </c>
      <c r="M1031">
        <v>45</v>
      </c>
      <c r="N1031" t="b">
        <v>0</v>
      </c>
      <c r="O1031" t="s">
        <v>8301</v>
      </c>
      <c r="P1031" t="s">
        <v>8323</v>
      </c>
      <c r="Q1031">
        <f t="shared" si="33"/>
        <v>2016</v>
      </c>
      <c r="R1031" s="14" t="s">
        <v>8322</v>
      </c>
    </row>
    <row r="1032" spans="1:18" ht="43.2" x14ac:dyDescent="0.3">
      <c r="A1032">
        <v>3553</v>
      </c>
      <c r="B1032" s="3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s="12">
        <f t="shared" si="32"/>
        <v>42196</v>
      </c>
      <c r="L1032" t="b">
        <v>0</v>
      </c>
      <c r="M1032">
        <v>104</v>
      </c>
      <c r="N1032" t="b">
        <v>1</v>
      </c>
      <c r="O1032" t="s">
        <v>8269</v>
      </c>
      <c r="P1032" t="s">
        <v>8325</v>
      </c>
      <c r="Q1032">
        <f t="shared" si="33"/>
        <v>2015</v>
      </c>
      <c r="R1032" s="14" t="s">
        <v>8322</v>
      </c>
    </row>
    <row r="1033" spans="1:18" ht="43.2" x14ac:dyDescent="0.3">
      <c r="A1033">
        <v>2799</v>
      </c>
      <c r="B1033" s="3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s="12">
        <f t="shared" si="32"/>
        <v>42507</v>
      </c>
      <c r="L1033" t="b">
        <v>0</v>
      </c>
      <c r="M1033">
        <v>130</v>
      </c>
      <c r="N1033" t="b">
        <v>1</v>
      </c>
      <c r="O1033" t="s">
        <v>8269</v>
      </c>
      <c r="P1033" t="s">
        <v>8325</v>
      </c>
      <c r="Q1033">
        <f t="shared" si="33"/>
        <v>2016</v>
      </c>
      <c r="R1033" s="14" t="s">
        <v>8322</v>
      </c>
    </row>
    <row r="1034" spans="1:18" ht="43.2" x14ac:dyDescent="0.3">
      <c r="A1034">
        <v>839</v>
      </c>
      <c r="B1034" s="3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s="12">
        <f t="shared" si="32"/>
        <v>41144</v>
      </c>
      <c r="L1034" t="b">
        <v>0</v>
      </c>
      <c r="M1034">
        <v>96</v>
      </c>
      <c r="N1034" t="b">
        <v>1</v>
      </c>
      <c r="O1034" t="s">
        <v>8274</v>
      </c>
      <c r="P1034" t="s">
        <v>8330</v>
      </c>
      <c r="Q1034">
        <f t="shared" si="33"/>
        <v>2012</v>
      </c>
      <c r="R1034" s="14" t="s">
        <v>8326</v>
      </c>
    </row>
    <row r="1035" spans="1:18" ht="57.6" x14ac:dyDescent="0.3">
      <c r="A1035">
        <v>844</v>
      </c>
      <c r="B1035" s="3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s="12">
        <f t="shared" si="32"/>
        <v>41905</v>
      </c>
      <c r="L1035" t="b">
        <v>1</v>
      </c>
      <c r="M1035">
        <v>159</v>
      </c>
      <c r="N1035" t="b">
        <v>1</v>
      </c>
      <c r="O1035" t="s">
        <v>8275</v>
      </c>
      <c r="P1035" t="s">
        <v>8335</v>
      </c>
      <c r="Q1035">
        <f t="shared" si="33"/>
        <v>2014</v>
      </c>
      <c r="R1035" s="14" t="s">
        <v>8326</v>
      </c>
    </row>
    <row r="1036" spans="1:18" ht="57.6" x14ac:dyDescent="0.3">
      <c r="A1036">
        <v>3655</v>
      </c>
      <c r="B1036" s="3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s="12">
        <f t="shared" si="32"/>
        <v>42173</v>
      </c>
      <c r="L1036" t="b">
        <v>0</v>
      </c>
      <c r="M1036">
        <v>79</v>
      </c>
      <c r="N1036" t="b">
        <v>1</v>
      </c>
      <c r="O1036" t="s">
        <v>8269</v>
      </c>
      <c r="P1036" t="s">
        <v>8325</v>
      </c>
      <c r="Q1036">
        <f t="shared" si="33"/>
        <v>2015</v>
      </c>
      <c r="R1036" s="14" t="s">
        <v>8322</v>
      </c>
    </row>
    <row r="1037" spans="1:18" ht="28.8" x14ac:dyDescent="0.3">
      <c r="A1037">
        <v>1757</v>
      </c>
      <c r="B1037" s="3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s="12">
        <f t="shared" si="32"/>
        <v>42733</v>
      </c>
      <c r="L1037" t="b">
        <v>0</v>
      </c>
      <c r="M1037">
        <v>14</v>
      </c>
      <c r="N1037" t="b">
        <v>1</v>
      </c>
      <c r="O1037" t="s">
        <v>8283</v>
      </c>
      <c r="P1037" t="s">
        <v>8313</v>
      </c>
      <c r="Q1037">
        <f t="shared" si="33"/>
        <v>2016</v>
      </c>
      <c r="R1037" s="14" t="s">
        <v>8312</v>
      </c>
    </row>
    <row r="1038" spans="1:18" ht="43.2" x14ac:dyDescent="0.3">
      <c r="A1038">
        <v>3249</v>
      </c>
      <c r="B1038" s="3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s="12">
        <f t="shared" si="32"/>
        <v>42145</v>
      </c>
      <c r="L1038" t="b">
        <v>1</v>
      </c>
      <c r="M1038">
        <v>88</v>
      </c>
      <c r="N1038" t="b">
        <v>1</v>
      </c>
      <c r="O1038" t="s">
        <v>8269</v>
      </c>
      <c r="P1038" t="s">
        <v>8325</v>
      </c>
      <c r="Q1038">
        <f t="shared" si="33"/>
        <v>2015</v>
      </c>
      <c r="R1038" s="14" t="s">
        <v>8322</v>
      </c>
    </row>
    <row r="1039" spans="1:18" ht="28.8" x14ac:dyDescent="0.3">
      <c r="A1039">
        <v>1307</v>
      </c>
      <c r="B1039" s="3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s="12">
        <f t="shared" si="32"/>
        <v>42387</v>
      </c>
      <c r="L1039" t="b">
        <v>0</v>
      </c>
      <c r="M1039">
        <v>45</v>
      </c>
      <c r="N1039" t="b">
        <v>0</v>
      </c>
      <c r="O1039" t="s">
        <v>8271</v>
      </c>
      <c r="P1039" t="s">
        <v>8309</v>
      </c>
      <c r="Q1039">
        <f t="shared" si="33"/>
        <v>2016</v>
      </c>
      <c r="R1039" s="14" t="s">
        <v>8307</v>
      </c>
    </row>
    <row r="1040" spans="1:18" ht="43.2" x14ac:dyDescent="0.3">
      <c r="A1040">
        <v>3456</v>
      </c>
      <c r="B1040" s="3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s="12">
        <f t="shared" si="32"/>
        <v>41821</v>
      </c>
      <c r="L1040" t="b">
        <v>0</v>
      </c>
      <c r="M1040">
        <v>16</v>
      </c>
      <c r="N1040" t="b">
        <v>1</v>
      </c>
      <c r="O1040" t="s">
        <v>8269</v>
      </c>
      <c r="P1040" t="s">
        <v>8325</v>
      </c>
      <c r="Q1040">
        <f t="shared" si="33"/>
        <v>2014</v>
      </c>
      <c r="R1040" s="14" t="s">
        <v>8322</v>
      </c>
    </row>
    <row r="1041" spans="1:18" ht="43.2" x14ac:dyDescent="0.3">
      <c r="A1041">
        <v>1367</v>
      </c>
      <c r="B1041" s="3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s="12">
        <f t="shared" si="32"/>
        <v>42292</v>
      </c>
      <c r="L1041" t="b">
        <v>0</v>
      </c>
      <c r="M1041">
        <v>90</v>
      </c>
      <c r="N1041" t="b">
        <v>1</v>
      </c>
      <c r="O1041" t="s">
        <v>8274</v>
      </c>
      <c r="P1041" t="s">
        <v>8330</v>
      </c>
      <c r="Q1041">
        <f t="shared" si="33"/>
        <v>2015</v>
      </c>
      <c r="R1041" s="14" t="s">
        <v>8326</v>
      </c>
    </row>
    <row r="1042" spans="1:18" ht="28.8" x14ac:dyDescent="0.3">
      <c r="A1042">
        <v>3158</v>
      </c>
      <c r="B1042" s="3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s="12">
        <f t="shared" si="32"/>
        <v>41447</v>
      </c>
      <c r="L1042" t="b">
        <v>1</v>
      </c>
      <c r="M1042">
        <v>69</v>
      </c>
      <c r="N1042" t="b">
        <v>1</v>
      </c>
      <c r="O1042" t="s">
        <v>8269</v>
      </c>
      <c r="P1042" t="s">
        <v>8325</v>
      </c>
      <c r="Q1042">
        <f t="shared" si="33"/>
        <v>2013</v>
      </c>
      <c r="R1042" s="14" t="s">
        <v>8322</v>
      </c>
    </row>
    <row r="1043" spans="1:18" ht="43.2" x14ac:dyDescent="0.3">
      <c r="A1043">
        <v>2967</v>
      </c>
      <c r="B1043" s="3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s="12">
        <f t="shared" si="32"/>
        <v>42042</v>
      </c>
      <c r="L1043" t="b">
        <v>0</v>
      </c>
      <c r="M1043">
        <v>71</v>
      </c>
      <c r="N1043" t="b">
        <v>1</v>
      </c>
      <c r="O1043" t="s">
        <v>8269</v>
      </c>
      <c r="P1043" t="s">
        <v>8325</v>
      </c>
      <c r="Q1043">
        <f t="shared" si="33"/>
        <v>2015</v>
      </c>
      <c r="R1043" s="14" t="s">
        <v>8322</v>
      </c>
    </row>
    <row r="1044" spans="1:18" ht="43.2" x14ac:dyDescent="0.3">
      <c r="A1044">
        <v>922</v>
      </c>
      <c r="B1044" s="3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s="12">
        <f t="shared" si="32"/>
        <v>41878</v>
      </c>
      <c r="L1044" t="b">
        <v>0</v>
      </c>
      <c r="M1044">
        <v>30</v>
      </c>
      <c r="N1044" t="b">
        <v>0</v>
      </c>
      <c r="O1044" t="s">
        <v>8276</v>
      </c>
      <c r="P1044" t="s">
        <v>8349</v>
      </c>
      <c r="Q1044">
        <f t="shared" si="33"/>
        <v>2014</v>
      </c>
      <c r="R1044" s="14" t="s">
        <v>8326</v>
      </c>
    </row>
    <row r="1045" spans="1:18" ht="57.6" x14ac:dyDescent="0.3">
      <c r="A1045">
        <v>3361</v>
      </c>
      <c r="B1045" s="3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s="12">
        <f t="shared" si="32"/>
        <v>41866</v>
      </c>
      <c r="L1045" t="b">
        <v>0</v>
      </c>
      <c r="M1045">
        <v>68</v>
      </c>
      <c r="N1045" t="b">
        <v>1</v>
      </c>
      <c r="O1045" t="s">
        <v>8269</v>
      </c>
      <c r="P1045" t="s">
        <v>8325</v>
      </c>
      <c r="Q1045">
        <f t="shared" si="33"/>
        <v>2014</v>
      </c>
      <c r="R1045" s="14" t="s">
        <v>8322</v>
      </c>
    </row>
    <row r="1046" spans="1:18" ht="43.2" x14ac:dyDescent="0.3">
      <c r="A1046">
        <v>3554</v>
      </c>
      <c r="B1046" s="3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s="12">
        <f t="shared" si="32"/>
        <v>42016</v>
      </c>
      <c r="L1046" t="b">
        <v>0</v>
      </c>
      <c r="M1046">
        <v>53</v>
      </c>
      <c r="N1046" t="b">
        <v>1</v>
      </c>
      <c r="O1046" t="s">
        <v>8269</v>
      </c>
      <c r="P1046" t="s">
        <v>8325</v>
      </c>
      <c r="Q1046">
        <f t="shared" si="33"/>
        <v>2015</v>
      </c>
      <c r="R1046" s="14" t="s">
        <v>8322</v>
      </c>
    </row>
    <row r="1047" spans="1:18" ht="43.2" x14ac:dyDescent="0.3">
      <c r="A1047">
        <v>1344</v>
      </c>
      <c r="B1047" s="3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s="12">
        <f t="shared" si="32"/>
        <v>42522</v>
      </c>
      <c r="L1047" t="b">
        <v>0</v>
      </c>
      <c r="M1047">
        <v>139</v>
      </c>
      <c r="N1047" t="b">
        <v>1</v>
      </c>
      <c r="O1047" t="s">
        <v>8272</v>
      </c>
      <c r="P1047" t="s">
        <v>8332</v>
      </c>
      <c r="Q1047">
        <f t="shared" si="33"/>
        <v>2016</v>
      </c>
      <c r="R1047" s="14" t="s">
        <v>8310</v>
      </c>
    </row>
    <row r="1048" spans="1:18" ht="43.2" x14ac:dyDescent="0.3">
      <c r="A1048">
        <v>2812</v>
      </c>
      <c r="B1048" s="3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s="12">
        <f t="shared" si="32"/>
        <v>42054</v>
      </c>
      <c r="L1048" t="b">
        <v>0</v>
      </c>
      <c r="M1048">
        <v>83</v>
      </c>
      <c r="N1048" t="b">
        <v>1</v>
      </c>
      <c r="O1048" t="s">
        <v>8269</v>
      </c>
      <c r="P1048" t="s">
        <v>8325</v>
      </c>
      <c r="Q1048">
        <f t="shared" si="33"/>
        <v>2015</v>
      </c>
      <c r="R1048" s="14" t="s">
        <v>8322</v>
      </c>
    </row>
    <row r="1049" spans="1:18" ht="57.6" x14ac:dyDescent="0.3">
      <c r="A1049">
        <v>380</v>
      </c>
      <c r="B1049" s="3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s="12">
        <f t="shared" si="32"/>
        <v>42367</v>
      </c>
      <c r="L1049" t="b">
        <v>0</v>
      </c>
      <c r="M1049">
        <v>49</v>
      </c>
      <c r="N1049" t="b">
        <v>1</v>
      </c>
      <c r="O1049" t="s">
        <v>8267</v>
      </c>
      <c r="P1049" t="s">
        <v>8321</v>
      </c>
      <c r="Q1049">
        <f t="shared" si="33"/>
        <v>2015</v>
      </c>
      <c r="R1049" s="14" t="s">
        <v>8320</v>
      </c>
    </row>
    <row r="1050" spans="1:18" ht="43.2" x14ac:dyDescent="0.3">
      <c r="A1050">
        <v>1756</v>
      </c>
      <c r="B1050" s="3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s="12">
        <f t="shared" si="32"/>
        <v>42571</v>
      </c>
      <c r="L1050" t="b">
        <v>0</v>
      </c>
      <c r="M1050">
        <v>120</v>
      </c>
      <c r="N1050" t="b">
        <v>1</v>
      </c>
      <c r="O1050" t="s">
        <v>8283</v>
      </c>
      <c r="P1050" t="s">
        <v>8313</v>
      </c>
      <c r="Q1050">
        <f t="shared" si="33"/>
        <v>2016</v>
      </c>
      <c r="R1050" s="14" t="s">
        <v>8312</v>
      </c>
    </row>
    <row r="1051" spans="1:18" ht="28.8" x14ac:dyDescent="0.3">
      <c r="A1051">
        <v>118</v>
      </c>
      <c r="B1051" s="3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s="12">
        <f t="shared" si="32"/>
        <v>40723</v>
      </c>
      <c r="L1051" t="b">
        <v>0</v>
      </c>
      <c r="M1051">
        <v>39</v>
      </c>
      <c r="N1051" t="b">
        <v>1</v>
      </c>
      <c r="O1051" t="s">
        <v>8264</v>
      </c>
      <c r="P1051" t="s">
        <v>8342</v>
      </c>
      <c r="Q1051">
        <f t="shared" si="33"/>
        <v>2011</v>
      </c>
      <c r="R1051" s="14" t="s">
        <v>8320</v>
      </c>
    </row>
    <row r="1052" spans="1:18" ht="28.8" x14ac:dyDescent="0.3">
      <c r="A1052">
        <v>2164</v>
      </c>
      <c r="B1052" s="3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s="12">
        <f t="shared" si="32"/>
        <v>42515</v>
      </c>
      <c r="L1052" t="b">
        <v>0</v>
      </c>
      <c r="M1052">
        <v>83</v>
      </c>
      <c r="N1052" t="b">
        <v>1</v>
      </c>
      <c r="O1052" t="s">
        <v>8274</v>
      </c>
      <c r="P1052" t="s">
        <v>8330</v>
      </c>
      <c r="Q1052">
        <f t="shared" si="33"/>
        <v>2016</v>
      </c>
      <c r="R1052" s="14" t="s">
        <v>8326</v>
      </c>
    </row>
    <row r="1053" spans="1:18" ht="43.2" x14ac:dyDescent="0.3">
      <c r="A1053">
        <v>3489</v>
      </c>
      <c r="B1053" s="3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s="12">
        <f t="shared" si="32"/>
        <v>41753</v>
      </c>
      <c r="L1053" t="b">
        <v>0</v>
      </c>
      <c r="M1053">
        <v>72</v>
      </c>
      <c r="N1053" t="b">
        <v>1</v>
      </c>
      <c r="O1053" t="s">
        <v>8269</v>
      </c>
      <c r="P1053" t="s">
        <v>8325</v>
      </c>
      <c r="Q1053">
        <f t="shared" si="33"/>
        <v>2014</v>
      </c>
      <c r="R1053" s="14" t="s">
        <v>8322</v>
      </c>
    </row>
    <row r="1054" spans="1:18" ht="57.6" x14ac:dyDescent="0.3">
      <c r="A1054">
        <v>319</v>
      </c>
      <c r="B1054" s="3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s="12">
        <f t="shared" si="32"/>
        <v>40123</v>
      </c>
      <c r="L1054" t="b">
        <v>1</v>
      </c>
      <c r="M1054">
        <v>51</v>
      </c>
      <c r="N1054" t="b">
        <v>1</v>
      </c>
      <c r="O1054" t="s">
        <v>8267</v>
      </c>
      <c r="P1054" t="s">
        <v>8321</v>
      </c>
      <c r="Q1054">
        <f t="shared" si="33"/>
        <v>2009</v>
      </c>
      <c r="R1054" s="14" t="s">
        <v>8320</v>
      </c>
    </row>
    <row r="1055" spans="1:18" ht="43.2" x14ac:dyDescent="0.3">
      <c r="A1055">
        <v>3542</v>
      </c>
      <c r="B1055" s="3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s="12">
        <f t="shared" si="32"/>
        <v>41829</v>
      </c>
      <c r="L1055" t="b">
        <v>0</v>
      </c>
      <c r="M1055">
        <v>85</v>
      </c>
      <c r="N1055" t="b">
        <v>1</v>
      </c>
      <c r="O1055" t="s">
        <v>8269</v>
      </c>
      <c r="P1055" t="s">
        <v>8325</v>
      </c>
      <c r="Q1055">
        <f t="shared" si="33"/>
        <v>2014</v>
      </c>
      <c r="R1055" s="14" t="s">
        <v>8322</v>
      </c>
    </row>
    <row r="1056" spans="1:18" ht="43.2" x14ac:dyDescent="0.3">
      <c r="A1056">
        <v>2657</v>
      </c>
      <c r="B1056" s="3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s="12">
        <f t="shared" si="32"/>
        <v>42551</v>
      </c>
      <c r="L1056" t="b">
        <v>0</v>
      </c>
      <c r="M1056">
        <v>59</v>
      </c>
      <c r="N1056" t="b">
        <v>0</v>
      </c>
      <c r="O1056" t="s">
        <v>8299</v>
      </c>
      <c r="P1056" t="s">
        <v>8314</v>
      </c>
      <c r="Q1056">
        <f t="shared" si="33"/>
        <v>2016</v>
      </c>
      <c r="R1056" s="14" t="s">
        <v>8307</v>
      </c>
    </row>
    <row r="1057" spans="1:18" ht="57.6" x14ac:dyDescent="0.3">
      <c r="A1057">
        <v>1932</v>
      </c>
      <c r="B1057" s="3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s="12">
        <f t="shared" si="32"/>
        <v>40911</v>
      </c>
      <c r="L1057" t="b">
        <v>0</v>
      </c>
      <c r="M1057">
        <v>80</v>
      </c>
      <c r="N1057" t="b">
        <v>1</v>
      </c>
      <c r="O1057" t="s">
        <v>8277</v>
      </c>
      <c r="P1057" t="s">
        <v>8327</v>
      </c>
      <c r="Q1057">
        <f t="shared" si="33"/>
        <v>2012</v>
      </c>
      <c r="R1057" s="14" t="s">
        <v>8326</v>
      </c>
    </row>
    <row r="1058" spans="1:18" x14ac:dyDescent="0.3">
      <c r="A1058">
        <v>3285</v>
      </c>
      <c r="B1058" s="3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s="12">
        <f t="shared" si="32"/>
        <v>42762</v>
      </c>
      <c r="L1058" t="b">
        <v>0</v>
      </c>
      <c r="M1058">
        <v>81</v>
      </c>
      <c r="N1058" t="b">
        <v>1</v>
      </c>
      <c r="O1058" t="s">
        <v>8269</v>
      </c>
      <c r="P1058" t="s">
        <v>8325</v>
      </c>
      <c r="Q1058">
        <f t="shared" si="33"/>
        <v>2017</v>
      </c>
      <c r="R1058" s="14" t="s">
        <v>8322</v>
      </c>
    </row>
    <row r="1059" spans="1:18" ht="43.2" x14ac:dyDescent="0.3">
      <c r="A1059">
        <v>3156</v>
      </c>
      <c r="B1059" s="3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s="12">
        <f t="shared" si="32"/>
        <v>41026</v>
      </c>
      <c r="L1059" t="b">
        <v>1</v>
      </c>
      <c r="M1059">
        <v>89</v>
      </c>
      <c r="N1059" t="b">
        <v>1</v>
      </c>
      <c r="O1059" t="s">
        <v>8269</v>
      </c>
      <c r="P1059" t="s">
        <v>8325</v>
      </c>
      <c r="Q1059">
        <f t="shared" si="33"/>
        <v>2012</v>
      </c>
      <c r="R1059" s="14" t="s">
        <v>8322</v>
      </c>
    </row>
    <row r="1060" spans="1:18" ht="43.2" x14ac:dyDescent="0.3">
      <c r="A1060">
        <v>13</v>
      </c>
      <c r="B1060" s="3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s="12">
        <f t="shared" si="32"/>
        <v>42508</v>
      </c>
      <c r="L1060" t="b">
        <v>0</v>
      </c>
      <c r="M1060">
        <v>51</v>
      </c>
      <c r="N1060" t="b">
        <v>1</v>
      </c>
      <c r="O1060" t="s">
        <v>8263</v>
      </c>
      <c r="P1060" t="s">
        <v>8331</v>
      </c>
      <c r="Q1060">
        <f t="shared" si="33"/>
        <v>2016</v>
      </c>
      <c r="R1060" s="14" t="s">
        <v>8320</v>
      </c>
    </row>
    <row r="1061" spans="1:18" ht="57.6" x14ac:dyDescent="0.3">
      <c r="A1061">
        <v>752</v>
      </c>
      <c r="B1061" s="3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s="12">
        <f t="shared" si="32"/>
        <v>42639</v>
      </c>
      <c r="L1061" t="b">
        <v>0</v>
      </c>
      <c r="M1061">
        <v>105</v>
      </c>
      <c r="N1061" t="b">
        <v>1</v>
      </c>
      <c r="O1061" t="s">
        <v>8272</v>
      </c>
      <c r="P1061" t="s">
        <v>8332</v>
      </c>
      <c r="Q1061">
        <f t="shared" si="33"/>
        <v>2016</v>
      </c>
      <c r="R1061" s="14" t="s">
        <v>8310</v>
      </c>
    </row>
    <row r="1062" spans="1:18" ht="43.2" x14ac:dyDescent="0.3">
      <c r="A1062">
        <v>826</v>
      </c>
      <c r="B1062" s="3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s="12">
        <f t="shared" si="32"/>
        <v>40973</v>
      </c>
      <c r="L1062" t="b">
        <v>0</v>
      </c>
      <c r="M1062">
        <v>49</v>
      </c>
      <c r="N1062" t="b">
        <v>1</v>
      </c>
      <c r="O1062" t="s">
        <v>8274</v>
      </c>
      <c r="P1062" t="s">
        <v>8330</v>
      </c>
      <c r="Q1062">
        <f t="shared" si="33"/>
        <v>2012</v>
      </c>
      <c r="R1062" s="14" t="s">
        <v>8326</v>
      </c>
    </row>
    <row r="1063" spans="1:18" ht="28.8" x14ac:dyDescent="0.3">
      <c r="A1063">
        <v>645</v>
      </c>
      <c r="B1063" s="3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s="12">
        <f t="shared" si="32"/>
        <v>42564</v>
      </c>
      <c r="L1063" t="b">
        <v>0</v>
      </c>
      <c r="M1063">
        <v>237</v>
      </c>
      <c r="N1063" t="b">
        <v>1</v>
      </c>
      <c r="O1063" t="s">
        <v>8271</v>
      </c>
      <c r="P1063" t="s">
        <v>8309</v>
      </c>
      <c r="Q1063">
        <f t="shared" si="33"/>
        <v>2016</v>
      </c>
      <c r="R1063" s="14" t="s">
        <v>8307</v>
      </c>
    </row>
    <row r="1064" spans="1:18" ht="43.2" x14ac:dyDescent="0.3">
      <c r="A1064">
        <v>268</v>
      </c>
      <c r="B1064" s="3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s="12">
        <f t="shared" si="32"/>
        <v>40809</v>
      </c>
      <c r="L1064" t="b">
        <v>1</v>
      </c>
      <c r="M1064">
        <v>111</v>
      </c>
      <c r="N1064" t="b">
        <v>1</v>
      </c>
      <c r="O1064" t="s">
        <v>8267</v>
      </c>
      <c r="P1064" t="s">
        <v>8321</v>
      </c>
      <c r="Q1064">
        <f t="shared" si="33"/>
        <v>2011</v>
      </c>
      <c r="R1064" s="14" t="s">
        <v>8320</v>
      </c>
    </row>
    <row r="1065" spans="1:18" ht="57.6" x14ac:dyDescent="0.3">
      <c r="A1065">
        <v>2407</v>
      </c>
      <c r="B1065" s="3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s="12">
        <f t="shared" si="32"/>
        <v>42082</v>
      </c>
      <c r="L1065" t="b">
        <v>0</v>
      </c>
      <c r="M1065">
        <v>33</v>
      </c>
      <c r="N1065" t="b">
        <v>0</v>
      </c>
      <c r="O1065" t="s">
        <v>8282</v>
      </c>
      <c r="P1065" t="s">
        <v>8344</v>
      </c>
      <c r="Q1065">
        <f t="shared" si="33"/>
        <v>2015</v>
      </c>
      <c r="R1065" s="14" t="s">
        <v>8318</v>
      </c>
    </row>
    <row r="1066" spans="1:18" ht="57.6" x14ac:dyDescent="0.3">
      <c r="A1066">
        <v>265</v>
      </c>
      <c r="B1066" s="3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s="12">
        <f t="shared" si="32"/>
        <v>40267</v>
      </c>
      <c r="L1066" t="b">
        <v>1</v>
      </c>
      <c r="M1066">
        <v>58</v>
      </c>
      <c r="N1066" t="b">
        <v>1</v>
      </c>
      <c r="O1066" t="s">
        <v>8267</v>
      </c>
      <c r="P1066" t="s">
        <v>8321</v>
      </c>
      <c r="Q1066">
        <f t="shared" si="33"/>
        <v>2010</v>
      </c>
      <c r="R1066" s="14" t="s">
        <v>8320</v>
      </c>
    </row>
    <row r="1067" spans="1:18" ht="43.2" x14ac:dyDescent="0.3">
      <c r="A1067">
        <v>1645</v>
      </c>
      <c r="B1067" s="3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s="12">
        <f t="shared" si="32"/>
        <v>41521</v>
      </c>
      <c r="L1067" t="b">
        <v>0</v>
      </c>
      <c r="M1067">
        <v>10</v>
      </c>
      <c r="N1067" t="b">
        <v>1</v>
      </c>
      <c r="O1067" t="s">
        <v>8290</v>
      </c>
      <c r="P1067" t="s">
        <v>8337</v>
      </c>
      <c r="Q1067">
        <f t="shared" si="33"/>
        <v>2013</v>
      </c>
      <c r="R1067" s="14" t="s">
        <v>8326</v>
      </c>
    </row>
    <row r="1068" spans="1:18" ht="43.2" x14ac:dyDescent="0.3">
      <c r="A1068">
        <v>1368</v>
      </c>
      <c r="B1068" s="3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s="12">
        <f t="shared" si="32"/>
        <v>42146</v>
      </c>
      <c r="L1068" t="b">
        <v>0</v>
      </c>
      <c r="M1068">
        <v>87</v>
      </c>
      <c r="N1068" t="b">
        <v>1</v>
      </c>
      <c r="O1068" t="s">
        <v>8274</v>
      </c>
      <c r="P1068" t="s">
        <v>8330</v>
      </c>
      <c r="Q1068">
        <f t="shared" si="33"/>
        <v>2015</v>
      </c>
      <c r="R1068" s="14" t="s">
        <v>8326</v>
      </c>
    </row>
    <row r="1069" spans="1:18" ht="28.8" x14ac:dyDescent="0.3">
      <c r="A1069">
        <v>2195</v>
      </c>
      <c r="B1069" s="3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s="12">
        <f t="shared" si="32"/>
        <v>42197</v>
      </c>
      <c r="L1069" t="b">
        <v>0</v>
      </c>
      <c r="M1069">
        <v>115</v>
      </c>
      <c r="N1069" t="b">
        <v>1</v>
      </c>
      <c r="O1069" t="s">
        <v>8295</v>
      </c>
      <c r="P1069" t="s">
        <v>8316</v>
      </c>
      <c r="Q1069">
        <f t="shared" si="33"/>
        <v>2015</v>
      </c>
      <c r="R1069" s="14" t="s">
        <v>8315</v>
      </c>
    </row>
    <row r="1070" spans="1:18" ht="43.2" x14ac:dyDescent="0.3">
      <c r="A1070">
        <v>3698</v>
      </c>
      <c r="B1070" s="3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s="12">
        <f t="shared" si="32"/>
        <v>42401</v>
      </c>
      <c r="L1070" t="b">
        <v>0</v>
      </c>
      <c r="M1070">
        <v>136</v>
      </c>
      <c r="N1070" t="b">
        <v>1</v>
      </c>
      <c r="O1070" t="s">
        <v>8269</v>
      </c>
      <c r="P1070" t="s">
        <v>8325</v>
      </c>
      <c r="Q1070">
        <f t="shared" si="33"/>
        <v>2016</v>
      </c>
      <c r="R1070" s="14" t="s">
        <v>8322</v>
      </c>
    </row>
    <row r="1071" spans="1:18" ht="43.2" x14ac:dyDescent="0.3">
      <c r="A1071">
        <v>3348</v>
      </c>
      <c r="B1071" s="3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s="12">
        <f t="shared" si="32"/>
        <v>42466</v>
      </c>
      <c r="L1071" t="b">
        <v>0</v>
      </c>
      <c r="M1071">
        <v>79</v>
      </c>
      <c r="N1071" t="b">
        <v>1</v>
      </c>
      <c r="O1071" t="s">
        <v>8269</v>
      </c>
      <c r="P1071" t="s">
        <v>8325</v>
      </c>
      <c r="Q1071">
        <f t="shared" si="33"/>
        <v>2016</v>
      </c>
      <c r="R1071" s="14" t="s">
        <v>8322</v>
      </c>
    </row>
    <row r="1072" spans="1:18" ht="43.2" x14ac:dyDescent="0.3">
      <c r="A1072">
        <v>3772</v>
      </c>
      <c r="B1072" s="3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s="12">
        <f t="shared" si="32"/>
        <v>42682</v>
      </c>
      <c r="L1072" t="b">
        <v>0</v>
      </c>
      <c r="M1072">
        <v>33</v>
      </c>
      <c r="N1072" t="b">
        <v>1</v>
      </c>
      <c r="O1072" t="s">
        <v>8303</v>
      </c>
      <c r="P1072" t="s">
        <v>8334</v>
      </c>
      <c r="Q1072">
        <f t="shared" si="33"/>
        <v>2016</v>
      </c>
      <c r="R1072" s="14" t="s">
        <v>8322</v>
      </c>
    </row>
    <row r="1073" spans="1:18" ht="57.6" x14ac:dyDescent="0.3">
      <c r="A1073">
        <v>2458</v>
      </c>
      <c r="B1073" s="3" t="s">
        <v>2459</v>
      </c>
      <c r="C1073" s="3" t="s">
        <v>6568</v>
      </c>
      <c r="D1073" s="5">
        <v>5000</v>
      </c>
      <c r="E1073" s="7">
        <v>5509</v>
      </c>
      <c r="F1073" t="s">
        <v>8218</v>
      </c>
      <c r="G1073" t="s">
        <v>8223</v>
      </c>
      <c r="H1073" t="s">
        <v>8245</v>
      </c>
      <c r="I1073">
        <v>1465498800</v>
      </c>
      <c r="J1073">
        <v>1462481718</v>
      </c>
      <c r="K1073" s="12">
        <f t="shared" si="32"/>
        <v>42495</v>
      </c>
      <c r="L1073" t="b">
        <v>0</v>
      </c>
      <c r="M1073">
        <v>80</v>
      </c>
      <c r="N1073" t="b">
        <v>1</v>
      </c>
      <c r="O1073" t="s">
        <v>8296</v>
      </c>
      <c r="P1073" t="s">
        <v>8319</v>
      </c>
      <c r="Q1073">
        <f t="shared" si="33"/>
        <v>2016</v>
      </c>
      <c r="R1073" s="14" t="s">
        <v>8318</v>
      </c>
    </row>
    <row r="1074" spans="1:18" ht="43.2" x14ac:dyDescent="0.3">
      <c r="A1074">
        <v>2273</v>
      </c>
      <c r="B1074" s="3" t="s">
        <v>2274</v>
      </c>
      <c r="C1074" s="3" t="s">
        <v>6383</v>
      </c>
      <c r="D1074" s="5">
        <v>2500</v>
      </c>
      <c r="E1074" s="7">
        <v>5509</v>
      </c>
      <c r="F1074" t="s">
        <v>8218</v>
      </c>
      <c r="G1074" t="s">
        <v>8228</v>
      </c>
      <c r="H1074" t="s">
        <v>8250</v>
      </c>
      <c r="I1074">
        <v>1489320642</v>
      </c>
      <c r="J1074">
        <v>1487164242</v>
      </c>
      <c r="K1074" s="12">
        <f t="shared" si="32"/>
        <v>42781</v>
      </c>
      <c r="L1074" t="b">
        <v>0</v>
      </c>
      <c r="M1074">
        <v>147</v>
      </c>
      <c r="N1074" t="b">
        <v>1</v>
      </c>
      <c r="O1074" t="s">
        <v>8295</v>
      </c>
      <c r="P1074" t="s">
        <v>8316</v>
      </c>
      <c r="Q1074">
        <f t="shared" si="33"/>
        <v>2017</v>
      </c>
      <c r="R1074" s="14" t="s">
        <v>8315</v>
      </c>
    </row>
    <row r="1075" spans="1:18" ht="43.2" x14ac:dyDescent="0.3">
      <c r="A1075">
        <v>3297</v>
      </c>
      <c r="B1075" s="3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s="12">
        <f t="shared" si="32"/>
        <v>42193</v>
      </c>
      <c r="L1075" t="b">
        <v>0</v>
      </c>
      <c r="M1075">
        <v>44</v>
      </c>
      <c r="N1075" t="b">
        <v>1</v>
      </c>
      <c r="O1075" t="s">
        <v>8269</v>
      </c>
      <c r="P1075" t="s">
        <v>8325</v>
      </c>
      <c r="Q1075">
        <f t="shared" si="33"/>
        <v>2015</v>
      </c>
      <c r="R1075" s="14" t="s">
        <v>8322</v>
      </c>
    </row>
    <row r="1076" spans="1:18" ht="57.6" x14ac:dyDescent="0.3">
      <c r="A1076">
        <v>3822</v>
      </c>
      <c r="B1076" s="3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s="12">
        <f t="shared" si="32"/>
        <v>42329</v>
      </c>
      <c r="L1076" t="b">
        <v>0</v>
      </c>
      <c r="M1076">
        <v>76</v>
      </c>
      <c r="N1076" t="b">
        <v>1</v>
      </c>
      <c r="O1076" t="s">
        <v>8269</v>
      </c>
      <c r="P1076" t="s">
        <v>8325</v>
      </c>
      <c r="Q1076">
        <f t="shared" si="33"/>
        <v>2015</v>
      </c>
      <c r="R1076" s="14" t="s">
        <v>8322</v>
      </c>
    </row>
    <row r="1077" spans="1:18" ht="43.2" x14ac:dyDescent="0.3">
      <c r="A1077">
        <v>804</v>
      </c>
      <c r="B1077" s="3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s="12">
        <f t="shared" si="32"/>
        <v>40730</v>
      </c>
      <c r="L1077" t="b">
        <v>0</v>
      </c>
      <c r="M1077">
        <v>18</v>
      </c>
      <c r="N1077" t="b">
        <v>1</v>
      </c>
      <c r="O1077" t="s">
        <v>8274</v>
      </c>
      <c r="P1077" t="s">
        <v>8330</v>
      </c>
      <c r="Q1077">
        <f t="shared" si="33"/>
        <v>2011</v>
      </c>
      <c r="R1077" s="14" t="s">
        <v>8326</v>
      </c>
    </row>
    <row r="1078" spans="1:18" ht="28.8" x14ac:dyDescent="0.3">
      <c r="A1078">
        <v>2238</v>
      </c>
      <c r="B1078" s="3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s="12">
        <f t="shared" si="32"/>
        <v>42774</v>
      </c>
      <c r="L1078" t="b">
        <v>0</v>
      </c>
      <c r="M1078">
        <v>79</v>
      </c>
      <c r="N1078" t="b">
        <v>1</v>
      </c>
      <c r="O1078" t="s">
        <v>8295</v>
      </c>
      <c r="P1078" t="s">
        <v>8316</v>
      </c>
      <c r="Q1078">
        <f t="shared" si="33"/>
        <v>2017</v>
      </c>
      <c r="R1078" s="14" t="s">
        <v>8315</v>
      </c>
    </row>
    <row r="1079" spans="1:18" ht="43.2" x14ac:dyDescent="0.3">
      <c r="A1079">
        <v>2961</v>
      </c>
      <c r="B1079" s="3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s="12">
        <f t="shared" si="32"/>
        <v>42061</v>
      </c>
      <c r="L1079" t="b">
        <v>0</v>
      </c>
      <c r="M1079">
        <v>108</v>
      </c>
      <c r="N1079" t="b">
        <v>1</v>
      </c>
      <c r="O1079" t="s">
        <v>8269</v>
      </c>
      <c r="P1079" t="s">
        <v>8325</v>
      </c>
      <c r="Q1079">
        <f t="shared" si="33"/>
        <v>2015</v>
      </c>
      <c r="R1079" s="14" t="s">
        <v>8322</v>
      </c>
    </row>
    <row r="1080" spans="1:18" ht="57.6" x14ac:dyDescent="0.3">
      <c r="A1080">
        <v>3175</v>
      </c>
      <c r="B1080" s="3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s="12">
        <f t="shared" si="32"/>
        <v>40531</v>
      </c>
      <c r="L1080" t="b">
        <v>1</v>
      </c>
      <c r="M1080">
        <v>60</v>
      </c>
      <c r="N1080" t="b">
        <v>1</v>
      </c>
      <c r="O1080" t="s">
        <v>8269</v>
      </c>
      <c r="P1080" t="s">
        <v>8325</v>
      </c>
      <c r="Q1080">
        <f t="shared" si="33"/>
        <v>2010</v>
      </c>
      <c r="R1080" s="14" t="s">
        <v>8322</v>
      </c>
    </row>
    <row r="1081" spans="1:18" ht="28.8" x14ac:dyDescent="0.3">
      <c r="A1081">
        <v>723</v>
      </c>
      <c r="B1081" s="3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s="12">
        <f t="shared" si="32"/>
        <v>42184</v>
      </c>
      <c r="L1081" t="b">
        <v>0</v>
      </c>
      <c r="M1081">
        <v>100</v>
      </c>
      <c r="N1081" t="b">
        <v>1</v>
      </c>
      <c r="O1081" t="s">
        <v>8272</v>
      </c>
      <c r="P1081" t="s">
        <v>8332</v>
      </c>
      <c r="Q1081">
        <f t="shared" si="33"/>
        <v>2015</v>
      </c>
      <c r="R1081" s="14" t="s">
        <v>8310</v>
      </c>
    </row>
    <row r="1082" spans="1:18" ht="43.2" x14ac:dyDescent="0.3">
      <c r="A1082">
        <v>1387</v>
      </c>
      <c r="B1082" s="3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s="12">
        <f t="shared" si="32"/>
        <v>42126</v>
      </c>
      <c r="L1082" t="b">
        <v>0</v>
      </c>
      <c r="M1082">
        <v>78</v>
      </c>
      <c r="N1082" t="b">
        <v>1</v>
      </c>
      <c r="O1082" t="s">
        <v>8274</v>
      </c>
      <c r="P1082" t="s">
        <v>8330</v>
      </c>
      <c r="Q1082">
        <f t="shared" si="33"/>
        <v>2015</v>
      </c>
      <c r="R1082" s="14" t="s">
        <v>8326</v>
      </c>
    </row>
    <row r="1083" spans="1:18" ht="43.2" x14ac:dyDescent="0.3">
      <c r="A1083">
        <v>3260</v>
      </c>
      <c r="B1083" s="3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s="12">
        <f t="shared" si="32"/>
        <v>42303</v>
      </c>
      <c r="L1083" t="b">
        <v>1</v>
      </c>
      <c r="M1083">
        <v>73</v>
      </c>
      <c r="N1083" t="b">
        <v>1</v>
      </c>
      <c r="O1083" t="s">
        <v>8269</v>
      </c>
      <c r="P1083" t="s">
        <v>8325</v>
      </c>
      <c r="Q1083">
        <f t="shared" si="33"/>
        <v>2015</v>
      </c>
      <c r="R1083" s="14" t="s">
        <v>8322</v>
      </c>
    </row>
    <row r="1084" spans="1:18" ht="43.2" x14ac:dyDescent="0.3">
      <c r="A1084">
        <v>327</v>
      </c>
      <c r="B1084" s="3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s="12">
        <f t="shared" si="32"/>
        <v>42058</v>
      </c>
      <c r="L1084" t="b">
        <v>1</v>
      </c>
      <c r="M1084">
        <v>34</v>
      </c>
      <c r="N1084" t="b">
        <v>1</v>
      </c>
      <c r="O1084" t="s">
        <v>8267</v>
      </c>
      <c r="P1084" t="s">
        <v>8321</v>
      </c>
      <c r="Q1084">
        <f t="shared" si="33"/>
        <v>2015</v>
      </c>
      <c r="R1084" s="14" t="s">
        <v>8320</v>
      </c>
    </row>
    <row r="1085" spans="1:18" ht="43.2" x14ac:dyDescent="0.3">
      <c r="A1085">
        <v>1804</v>
      </c>
      <c r="B1085" s="3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s="12">
        <f t="shared" si="32"/>
        <v>42282</v>
      </c>
      <c r="L1085" t="b">
        <v>1</v>
      </c>
      <c r="M1085">
        <v>52</v>
      </c>
      <c r="N1085" t="b">
        <v>0</v>
      </c>
      <c r="O1085" t="s">
        <v>8283</v>
      </c>
      <c r="P1085" t="s">
        <v>8313</v>
      </c>
      <c r="Q1085">
        <f t="shared" si="33"/>
        <v>2015</v>
      </c>
      <c r="R1085" s="14" t="s">
        <v>8312</v>
      </c>
    </row>
    <row r="1086" spans="1:18" ht="57.6" x14ac:dyDescent="0.3">
      <c r="A1086">
        <v>727</v>
      </c>
      <c r="B1086" s="3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s="12">
        <f t="shared" si="32"/>
        <v>41247</v>
      </c>
      <c r="L1086" t="b">
        <v>0</v>
      </c>
      <c r="M1086">
        <v>149</v>
      </c>
      <c r="N1086" t="b">
        <v>1</v>
      </c>
      <c r="O1086" t="s">
        <v>8272</v>
      </c>
      <c r="P1086" t="s">
        <v>8332</v>
      </c>
      <c r="Q1086">
        <f t="shared" si="33"/>
        <v>2012</v>
      </c>
      <c r="R1086" s="14" t="s">
        <v>8310</v>
      </c>
    </row>
    <row r="1087" spans="1:18" ht="28.8" x14ac:dyDescent="0.3">
      <c r="A1087">
        <v>1610</v>
      </c>
      <c r="B1087" s="3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s="12">
        <f t="shared" si="32"/>
        <v>41228</v>
      </c>
      <c r="L1087" t="b">
        <v>0</v>
      </c>
      <c r="M1087">
        <v>112</v>
      </c>
      <c r="N1087" t="b">
        <v>1</v>
      </c>
      <c r="O1087" t="s">
        <v>8274</v>
      </c>
      <c r="P1087" t="s">
        <v>8330</v>
      </c>
      <c r="Q1087">
        <f t="shared" si="33"/>
        <v>2012</v>
      </c>
      <c r="R1087" s="14" t="s">
        <v>8326</v>
      </c>
    </row>
    <row r="1088" spans="1:18" ht="57.6" x14ac:dyDescent="0.3">
      <c r="A1088">
        <v>2320</v>
      </c>
      <c r="B1088" s="3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s="12">
        <f t="shared" si="32"/>
        <v>41696</v>
      </c>
      <c r="L1088" t="b">
        <v>1</v>
      </c>
      <c r="M1088">
        <v>89</v>
      </c>
      <c r="N1088" t="b">
        <v>1</v>
      </c>
      <c r="O1088" t="s">
        <v>8277</v>
      </c>
      <c r="P1088" t="s">
        <v>8327</v>
      </c>
      <c r="Q1088">
        <f t="shared" si="33"/>
        <v>2014</v>
      </c>
      <c r="R1088" s="14" t="s">
        <v>8326</v>
      </c>
    </row>
    <row r="1089" spans="1:18" ht="43.2" x14ac:dyDescent="0.3">
      <c r="A1089">
        <v>1431</v>
      </c>
      <c r="B1089" s="3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s="12">
        <f t="shared" si="32"/>
        <v>42304</v>
      </c>
      <c r="L1089" t="b">
        <v>0</v>
      </c>
      <c r="M1089">
        <v>47</v>
      </c>
      <c r="N1089" t="b">
        <v>0</v>
      </c>
      <c r="O1089" t="s">
        <v>8285</v>
      </c>
      <c r="P1089" t="s">
        <v>8347</v>
      </c>
      <c r="Q1089">
        <f t="shared" si="33"/>
        <v>2015</v>
      </c>
      <c r="R1089" s="14" t="s">
        <v>8310</v>
      </c>
    </row>
    <row r="1090" spans="1:18" ht="57.6" x14ac:dyDescent="0.3">
      <c r="A1090">
        <v>3277</v>
      </c>
      <c r="B1090" s="3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s="12">
        <f t="shared" si="32"/>
        <v>41931</v>
      </c>
      <c r="L1090" t="b">
        <v>1</v>
      </c>
      <c r="M1090">
        <v>100</v>
      </c>
      <c r="N1090" t="b">
        <v>1</v>
      </c>
      <c r="O1090" t="s">
        <v>8269</v>
      </c>
      <c r="P1090" t="s">
        <v>8325</v>
      </c>
      <c r="Q1090">
        <f t="shared" si="33"/>
        <v>2014</v>
      </c>
      <c r="R1090" s="14" t="s">
        <v>8322</v>
      </c>
    </row>
    <row r="1091" spans="1:18" ht="57.6" x14ac:dyDescent="0.3">
      <c r="A1091">
        <v>1782</v>
      </c>
      <c r="B1091" s="3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s="12">
        <f t="shared" ref="K1091:K1154" si="34">FLOOR(J1091/60/60/24,1) + DATE(1970,1,1)</f>
        <v>42388</v>
      </c>
      <c r="L1091" t="b">
        <v>1</v>
      </c>
      <c r="M1091">
        <v>76</v>
      </c>
      <c r="N1091" t="b">
        <v>0</v>
      </c>
      <c r="O1091" t="s">
        <v>8283</v>
      </c>
      <c r="P1091" t="s">
        <v>8313</v>
      </c>
      <c r="Q1091">
        <f t="shared" ref="Q1091:Q1154" si="35">YEAR(K1091)</f>
        <v>2016</v>
      </c>
      <c r="R1091" s="14" t="s">
        <v>8312</v>
      </c>
    </row>
    <row r="1092" spans="1:18" ht="28.8" x14ac:dyDescent="0.3">
      <c r="A1092">
        <v>2278</v>
      </c>
      <c r="B1092" s="3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s="12">
        <f t="shared" si="34"/>
        <v>42338</v>
      </c>
      <c r="L1092" t="b">
        <v>0</v>
      </c>
      <c r="M1092">
        <v>102</v>
      </c>
      <c r="N1092" t="b">
        <v>1</v>
      </c>
      <c r="O1092" t="s">
        <v>8295</v>
      </c>
      <c r="P1092" t="s">
        <v>8316</v>
      </c>
      <c r="Q1092">
        <f t="shared" si="35"/>
        <v>2015</v>
      </c>
      <c r="R1092" s="14" t="s">
        <v>8315</v>
      </c>
    </row>
    <row r="1093" spans="1:18" ht="28.8" x14ac:dyDescent="0.3">
      <c r="A1093">
        <v>3773</v>
      </c>
      <c r="B1093" s="3" t="s">
        <v>3770</v>
      </c>
      <c r="C1093" s="3" t="s">
        <v>7883</v>
      </c>
      <c r="D1093" s="5">
        <v>5000</v>
      </c>
      <c r="E1093" s="7">
        <v>5410</v>
      </c>
      <c r="F1093" t="s">
        <v>8218</v>
      </c>
      <c r="G1093" t="s">
        <v>8223</v>
      </c>
      <c r="H1093" t="s">
        <v>8245</v>
      </c>
      <c r="I1093">
        <v>1479175680</v>
      </c>
      <c r="J1093">
        <v>1476317247</v>
      </c>
      <c r="K1093" s="12">
        <f t="shared" si="34"/>
        <v>42656</v>
      </c>
      <c r="L1093" t="b">
        <v>0</v>
      </c>
      <c r="M1093">
        <v>57</v>
      </c>
      <c r="N1093" t="b">
        <v>1</v>
      </c>
      <c r="O1093" t="s">
        <v>8303</v>
      </c>
      <c r="P1093" t="s">
        <v>8334</v>
      </c>
      <c r="Q1093">
        <f t="shared" si="35"/>
        <v>2016</v>
      </c>
      <c r="R1093" s="14" t="s">
        <v>8322</v>
      </c>
    </row>
    <row r="1094" spans="1:18" ht="43.2" x14ac:dyDescent="0.3">
      <c r="A1094">
        <v>111</v>
      </c>
      <c r="B1094" s="3" t="s">
        <v>113</v>
      </c>
      <c r="C1094" s="3" t="s">
        <v>4222</v>
      </c>
      <c r="D1094" s="5">
        <v>3500</v>
      </c>
      <c r="E1094" s="7">
        <v>5410</v>
      </c>
      <c r="F1094" t="s">
        <v>8218</v>
      </c>
      <c r="G1094" t="s">
        <v>8225</v>
      </c>
      <c r="H1094" t="s">
        <v>8247</v>
      </c>
      <c r="I1094">
        <v>1433059187</v>
      </c>
      <c r="J1094">
        <v>1430467187</v>
      </c>
      <c r="K1094" s="12">
        <f t="shared" si="34"/>
        <v>42125</v>
      </c>
      <c r="L1094" t="b">
        <v>0</v>
      </c>
      <c r="M1094">
        <v>53</v>
      </c>
      <c r="N1094" t="b">
        <v>1</v>
      </c>
      <c r="O1094" t="s">
        <v>8264</v>
      </c>
      <c r="P1094" t="s">
        <v>8342</v>
      </c>
      <c r="Q1094">
        <f t="shared" si="35"/>
        <v>2015</v>
      </c>
      <c r="R1094" s="14" t="s">
        <v>8320</v>
      </c>
    </row>
    <row r="1095" spans="1:18" ht="43.2" x14ac:dyDescent="0.3">
      <c r="A1095">
        <v>2287</v>
      </c>
      <c r="B1095" s="3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s="12">
        <f t="shared" si="34"/>
        <v>41792</v>
      </c>
      <c r="L1095" t="b">
        <v>0</v>
      </c>
      <c r="M1095">
        <v>106</v>
      </c>
      <c r="N1095" t="b">
        <v>1</v>
      </c>
      <c r="O1095" t="s">
        <v>8274</v>
      </c>
      <c r="P1095" t="s">
        <v>8330</v>
      </c>
      <c r="Q1095">
        <f t="shared" si="35"/>
        <v>2014</v>
      </c>
      <c r="R1095" s="14" t="s">
        <v>8326</v>
      </c>
    </row>
    <row r="1096" spans="1:18" ht="43.2" x14ac:dyDescent="0.3">
      <c r="A1096">
        <v>2061</v>
      </c>
      <c r="B1096" s="3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s="12">
        <f t="shared" si="34"/>
        <v>42705</v>
      </c>
      <c r="L1096" t="b">
        <v>0</v>
      </c>
      <c r="M1096">
        <v>35</v>
      </c>
      <c r="N1096" t="b">
        <v>1</v>
      </c>
      <c r="O1096" t="s">
        <v>8293</v>
      </c>
      <c r="P1096" t="s">
        <v>8308</v>
      </c>
      <c r="Q1096">
        <f t="shared" si="35"/>
        <v>2016</v>
      </c>
      <c r="R1096" s="14" t="s">
        <v>8307</v>
      </c>
    </row>
    <row r="1097" spans="1:18" ht="43.2" x14ac:dyDescent="0.3">
      <c r="A1097">
        <v>1803</v>
      </c>
      <c r="B1097" s="3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s="12">
        <f t="shared" si="34"/>
        <v>42018</v>
      </c>
      <c r="L1097" t="b">
        <v>1</v>
      </c>
      <c r="M1097">
        <v>75</v>
      </c>
      <c r="N1097" t="b">
        <v>0</v>
      </c>
      <c r="O1097" t="s">
        <v>8283</v>
      </c>
      <c r="P1097" t="s">
        <v>8313</v>
      </c>
      <c r="Q1097">
        <f t="shared" si="35"/>
        <v>2015</v>
      </c>
      <c r="R1097" s="14" t="s">
        <v>8312</v>
      </c>
    </row>
    <row r="1098" spans="1:18" ht="43.2" x14ac:dyDescent="0.3">
      <c r="A1098">
        <v>273</v>
      </c>
      <c r="B1098" s="3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s="12">
        <f t="shared" si="34"/>
        <v>40697</v>
      </c>
      <c r="L1098" t="b">
        <v>1</v>
      </c>
      <c r="M1098">
        <v>118</v>
      </c>
      <c r="N1098" t="b">
        <v>1</v>
      </c>
      <c r="O1098" t="s">
        <v>8267</v>
      </c>
      <c r="P1098" t="s">
        <v>8321</v>
      </c>
      <c r="Q1098">
        <f t="shared" si="35"/>
        <v>2011</v>
      </c>
      <c r="R1098" s="14" t="s">
        <v>8320</v>
      </c>
    </row>
    <row r="1099" spans="1:18" ht="57.6" x14ac:dyDescent="0.3">
      <c r="A1099">
        <v>47</v>
      </c>
      <c r="B1099" s="3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s="12">
        <f t="shared" si="34"/>
        <v>41932</v>
      </c>
      <c r="L1099" t="b">
        <v>0</v>
      </c>
      <c r="M1099">
        <v>70</v>
      </c>
      <c r="N1099" t="b">
        <v>1</v>
      </c>
      <c r="O1099" t="s">
        <v>8263</v>
      </c>
      <c r="P1099" t="s">
        <v>8331</v>
      </c>
      <c r="Q1099">
        <f t="shared" si="35"/>
        <v>2014</v>
      </c>
      <c r="R1099" s="14" t="s">
        <v>8320</v>
      </c>
    </row>
    <row r="1100" spans="1:18" ht="57.6" x14ac:dyDescent="0.3">
      <c r="A1100">
        <v>3797</v>
      </c>
      <c r="B1100" s="3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s="12">
        <f t="shared" si="34"/>
        <v>42084</v>
      </c>
      <c r="L1100" t="b">
        <v>0</v>
      </c>
      <c r="M1100">
        <v>37</v>
      </c>
      <c r="N1100" t="b">
        <v>0</v>
      </c>
      <c r="O1100" t="s">
        <v>8303</v>
      </c>
      <c r="P1100" t="s">
        <v>8334</v>
      </c>
      <c r="Q1100">
        <f t="shared" si="35"/>
        <v>2015</v>
      </c>
      <c r="R1100" s="14" t="s">
        <v>8322</v>
      </c>
    </row>
    <row r="1101" spans="1:18" ht="43.2" x14ac:dyDescent="0.3">
      <c r="A1101">
        <v>3352</v>
      </c>
      <c r="B1101" s="3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s="12">
        <f t="shared" si="34"/>
        <v>42495</v>
      </c>
      <c r="L1101" t="b">
        <v>0</v>
      </c>
      <c r="M1101">
        <v>70</v>
      </c>
      <c r="N1101" t="b">
        <v>1</v>
      </c>
      <c r="O1101" t="s">
        <v>8269</v>
      </c>
      <c r="P1101" t="s">
        <v>8325</v>
      </c>
      <c r="Q1101">
        <f t="shared" si="35"/>
        <v>2016</v>
      </c>
      <c r="R1101" s="14" t="s">
        <v>8322</v>
      </c>
    </row>
    <row r="1102" spans="1:18" ht="28.8" x14ac:dyDescent="0.3">
      <c r="A1102">
        <v>3334</v>
      </c>
      <c r="B1102" s="3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s="12">
        <f t="shared" si="34"/>
        <v>42185</v>
      </c>
      <c r="L1102" t="b">
        <v>0</v>
      </c>
      <c r="M1102">
        <v>46</v>
      </c>
      <c r="N1102" t="b">
        <v>1</v>
      </c>
      <c r="O1102" t="s">
        <v>8269</v>
      </c>
      <c r="P1102" t="s">
        <v>8325</v>
      </c>
      <c r="Q1102">
        <f t="shared" si="35"/>
        <v>2015</v>
      </c>
      <c r="R1102" s="14" t="s">
        <v>8322</v>
      </c>
    </row>
    <row r="1103" spans="1:18" ht="43.2" x14ac:dyDescent="0.3">
      <c r="A1103">
        <v>33</v>
      </c>
      <c r="B1103" s="3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s="12">
        <f t="shared" si="34"/>
        <v>42286</v>
      </c>
      <c r="L1103" t="b">
        <v>0</v>
      </c>
      <c r="M1103">
        <v>64</v>
      </c>
      <c r="N1103" t="b">
        <v>1</v>
      </c>
      <c r="O1103" t="s">
        <v>8263</v>
      </c>
      <c r="P1103" t="s">
        <v>8331</v>
      </c>
      <c r="Q1103">
        <f t="shared" si="35"/>
        <v>2015</v>
      </c>
      <c r="R1103" s="14" t="s">
        <v>8320</v>
      </c>
    </row>
    <row r="1104" spans="1:18" ht="28.8" x14ac:dyDescent="0.3">
      <c r="A1104">
        <v>2180</v>
      </c>
      <c r="B1104" s="3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s="12">
        <f t="shared" si="34"/>
        <v>42279</v>
      </c>
      <c r="L1104" t="b">
        <v>0</v>
      </c>
      <c r="M1104">
        <v>78</v>
      </c>
      <c r="N1104" t="b">
        <v>1</v>
      </c>
      <c r="O1104" t="s">
        <v>8274</v>
      </c>
      <c r="P1104" t="s">
        <v>8330</v>
      </c>
      <c r="Q1104">
        <f t="shared" si="35"/>
        <v>2015</v>
      </c>
      <c r="R1104" s="14" t="s">
        <v>8326</v>
      </c>
    </row>
    <row r="1105" spans="1:18" ht="43.2" x14ac:dyDescent="0.3">
      <c r="A1105">
        <v>3483</v>
      </c>
      <c r="B1105" s="3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s="12">
        <f t="shared" si="34"/>
        <v>41793</v>
      </c>
      <c r="L1105" t="b">
        <v>0</v>
      </c>
      <c r="M1105">
        <v>133</v>
      </c>
      <c r="N1105" t="b">
        <v>1</v>
      </c>
      <c r="O1105" t="s">
        <v>8269</v>
      </c>
      <c r="P1105" t="s">
        <v>8325</v>
      </c>
      <c r="Q1105">
        <f t="shared" si="35"/>
        <v>2014</v>
      </c>
      <c r="R1105" s="14" t="s">
        <v>8322</v>
      </c>
    </row>
    <row r="1106" spans="1:18" ht="57.6" x14ac:dyDescent="0.3">
      <c r="A1106">
        <v>1381</v>
      </c>
      <c r="B1106" s="3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s="12">
        <f t="shared" si="34"/>
        <v>42703</v>
      </c>
      <c r="L1106" t="b">
        <v>0</v>
      </c>
      <c r="M1106">
        <v>73</v>
      </c>
      <c r="N1106" t="b">
        <v>1</v>
      </c>
      <c r="O1106" t="s">
        <v>8274</v>
      </c>
      <c r="P1106" t="s">
        <v>8330</v>
      </c>
      <c r="Q1106">
        <f t="shared" si="35"/>
        <v>2016</v>
      </c>
      <c r="R1106" s="14" t="s">
        <v>8326</v>
      </c>
    </row>
    <row r="1107" spans="1:18" ht="43.2" x14ac:dyDescent="0.3">
      <c r="A1107">
        <v>3495</v>
      </c>
      <c r="B1107" s="3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s="12">
        <f t="shared" si="34"/>
        <v>41915</v>
      </c>
      <c r="L1107" t="b">
        <v>0</v>
      </c>
      <c r="M1107">
        <v>72</v>
      </c>
      <c r="N1107" t="b">
        <v>1</v>
      </c>
      <c r="O1107" t="s">
        <v>8269</v>
      </c>
      <c r="P1107" t="s">
        <v>8325</v>
      </c>
      <c r="Q1107">
        <f t="shared" si="35"/>
        <v>2014</v>
      </c>
      <c r="R1107" s="14" t="s">
        <v>8322</v>
      </c>
    </row>
    <row r="1108" spans="1:18" ht="43.2" x14ac:dyDescent="0.3">
      <c r="A1108">
        <v>2173</v>
      </c>
      <c r="B1108" s="3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s="12">
        <f t="shared" si="34"/>
        <v>41495</v>
      </c>
      <c r="L1108" t="b">
        <v>0</v>
      </c>
      <c r="M1108">
        <v>90</v>
      </c>
      <c r="N1108" t="b">
        <v>1</v>
      </c>
      <c r="O1108" t="s">
        <v>8274</v>
      </c>
      <c r="P1108" t="s">
        <v>8330</v>
      </c>
      <c r="Q1108">
        <f t="shared" si="35"/>
        <v>2013</v>
      </c>
      <c r="R1108" s="14" t="s">
        <v>8326</v>
      </c>
    </row>
    <row r="1109" spans="1:18" ht="28.8" x14ac:dyDescent="0.3">
      <c r="A1109">
        <v>1759</v>
      </c>
      <c r="B1109" s="3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s="12">
        <f t="shared" si="34"/>
        <v>42068</v>
      </c>
      <c r="L1109" t="b">
        <v>0</v>
      </c>
      <c r="M1109">
        <v>49</v>
      </c>
      <c r="N1109" t="b">
        <v>1</v>
      </c>
      <c r="O1109" t="s">
        <v>8283</v>
      </c>
      <c r="P1109" t="s">
        <v>8313</v>
      </c>
      <c r="Q1109">
        <f t="shared" si="35"/>
        <v>2015</v>
      </c>
      <c r="R1109" s="14" t="s">
        <v>8312</v>
      </c>
    </row>
    <row r="1110" spans="1:18" ht="43.2" x14ac:dyDescent="0.3">
      <c r="A1110">
        <v>3111</v>
      </c>
      <c r="B1110" s="3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s="12">
        <f t="shared" si="34"/>
        <v>41885</v>
      </c>
      <c r="L1110" t="b">
        <v>0</v>
      </c>
      <c r="M1110">
        <v>76</v>
      </c>
      <c r="N1110" t="b">
        <v>0</v>
      </c>
      <c r="O1110" t="s">
        <v>8301</v>
      </c>
      <c r="P1110" t="s">
        <v>8323</v>
      </c>
      <c r="Q1110">
        <f t="shared" si="35"/>
        <v>2014</v>
      </c>
      <c r="R1110" s="14" t="s">
        <v>8322</v>
      </c>
    </row>
    <row r="1111" spans="1:18" ht="43.2" x14ac:dyDescent="0.3">
      <c r="A1111">
        <v>272</v>
      </c>
      <c r="B1111" s="3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s="12">
        <f t="shared" si="34"/>
        <v>40235</v>
      </c>
      <c r="L1111" t="b">
        <v>1</v>
      </c>
      <c r="M1111">
        <v>65</v>
      </c>
      <c r="N1111" t="b">
        <v>1</v>
      </c>
      <c r="O1111" t="s">
        <v>8267</v>
      </c>
      <c r="P1111" t="s">
        <v>8321</v>
      </c>
      <c r="Q1111">
        <f t="shared" si="35"/>
        <v>2010</v>
      </c>
      <c r="R1111" s="14" t="s">
        <v>8320</v>
      </c>
    </row>
    <row r="1112" spans="1:18" ht="43.2" x14ac:dyDescent="0.3">
      <c r="A1112">
        <v>1885</v>
      </c>
      <c r="B1112" s="3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s="12">
        <f t="shared" si="34"/>
        <v>41099</v>
      </c>
      <c r="L1112" t="b">
        <v>0</v>
      </c>
      <c r="M1112">
        <v>105</v>
      </c>
      <c r="N1112" t="b">
        <v>1</v>
      </c>
      <c r="O1112" t="s">
        <v>8277</v>
      </c>
      <c r="P1112" t="s">
        <v>8327</v>
      </c>
      <c r="Q1112">
        <f t="shared" si="35"/>
        <v>2012</v>
      </c>
      <c r="R1112" s="14" t="s">
        <v>8326</v>
      </c>
    </row>
    <row r="1113" spans="1:18" ht="43.2" x14ac:dyDescent="0.3">
      <c r="A1113">
        <v>3045</v>
      </c>
      <c r="B1113" s="3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s="12">
        <f t="shared" si="34"/>
        <v>41843</v>
      </c>
      <c r="L1113" t="b">
        <v>0</v>
      </c>
      <c r="M1113">
        <v>64</v>
      </c>
      <c r="N1113" t="b">
        <v>1</v>
      </c>
      <c r="O1113" t="s">
        <v>8301</v>
      </c>
      <c r="P1113" t="s">
        <v>8323</v>
      </c>
      <c r="Q1113">
        <f t="shared" si="35"/>
        <v>2014</v>
      </c>
      <c r="R1113" s="14" t="s">
        <v>8322</v>
      </c>
    </row>
    <row r="1114" spans="1:18" ht="57.6" x14ac:dyDescent="0.3">
      <c r="A1114">
        <v>1272</v>
      </c>
      <c r="B1114" s="3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s="12">
        <f t="shared" si="34"/>
        <v>40274</v>
      </c>
      <c r="L1114" t="b">
        <v>1</v>
      </c>
      <c r="M1114">
        <v>28</v>
      </c>
      <c r="N1114" t="b">
        <v>1</v>
      </c>
      <c r="O1114" t="s">
        <v>8274</v>
      </c>
      <c r="P1114" t="s">
        <v>8330</v>
      </c>
      <c r="Q1114">
        <f t="shared" si="35"/>
        <v>2010</v>
      </c>
      <c r="R1114" s="14" t="s">
        <v>8326</v>
      </c>
    </row>
    <row r="1115" spans="1:18" ht="43.2" x14ac:dyDescent="0.3">
      <c r="A1115">
        <v>1535</v>
      </c>
      <c r="B1115" s="3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s="12">
        <f t="shared" si="34"/>
        <v>42484</v>
      </c>
      <c r="L1115" t="b">
        <v>1</v>
      </c>
      <c r="M1115">
        <v>110</v>
      </c>
      <c r="N1115" t="b">
        <v>1</v>
      </c>
      <c r="O1115" t="s">
        <v>8283</v>
      </c>
      <c r="P1115" t="s">
        <v>8313</v>
      </c>
      <c r="Q1115">
        <f t="shared" si="35"/>
        <v>2016</v>
      </c>
      <c r="R1115" s="14" t="s">
        <v>8312</v>
      </c>
    </row>
    <row r="1116" spans="1:18" ht="43.2" x14ac:dyDescent="0.3">
      <c r="A1116">
        <v>3436</v>
      </c>
      <c r="B1116" s="3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s="12">
        <f t="shared" si="34"/>
        <v>41851</v>
      </c>
      <c r="L1116" t="b">
        <v>0</v>
      </c>
      <c r="M1116">
        <v>37</v>
      </c>
      <c r="N1116" t="b">
        <v>1</v>
      </c>
      <c r="O1116" t="s">
        <v>8269</v>
      </c>
      <c r="P1116" t="s">
        <v>8325</v>
      </c>
      <c r="Q1116">
        <f t="shared" si="35"/>
        <v>2014</v>
      </c>
      <c r="R1116" s="14" t="s">
        <v>8322</v>
      </c>
    </row>
    <row r="1117" spans="1:18" ht="43.2" x14ac:dyDescent="0.3">
      <c r="A1117">
        <v>3656</v>
      </c>
      <c r="B1117" s="3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s="12">
        <f t="shared" si="34"/>
        <v>42737</v>
      </c>
      <c r="L1117" t="b">
        <v>0</v>
      </c>
      <c r="M1117">
        <v>46</v>
      </c>
      <c r="N1117" t="b">
        <v>1</v>
      </c>
      <c r="O1117" t="s">
        <v>8269</v>
      </c>
      <c r="P1117" t="s">
        <v>8325</v>
      </c>
      <c r="Q1117">
        <f t="shared" si="35"/>
        <v>2017</v>
      </c>
      <c r="R1117" s="14" t="s">
        <v>8322</v>
      </c>
    </row>
    <row r="1118" spans="1:18" ht="43.2" x14ac:dyDescent="0.3">
      <c r="A1118">
        <v>3685</v>
      </c>
      <c r="B1118" s="3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s="12">
        <f t="shared" si="34"/>
        <v>41753</v>
      </c>
      <c r="L1118" t="b">
        <v>0</v>
      </c>
      <c r="M1118">
        <v>126</v>
      </c>
      <c r="N1118" t="b">
        <v>1</v>
      </c>
      <c r="O1118" t="s">
        <v>8269</v>
      </c>
      <c r="P1118" t="s">
        <v>8325</v>
      </c>
      <c r="Q1118">
        <f t="shared" si="35"/>
        <v>2014</v>
      </c>
      <c r="R1118" s="14" t="s">
        <v>8322</v>
      </c>
    </row>
    <row r="1119" spans="1:18" ht="43.2" x14ac:dyDescent="0.3">
      <c r="A1119">
        <v>3825</v>
      </c>
      <c r="B1119" s="3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s="12">
        <f t="shared" si="34"/>
        <v>42151</v>
      </c>
      <c r="L1119" t="b">
        <v>0</v>
      </c>
      <c r="M1119">
        <v>49</v>
      </c>
      <c r="N1119" t="b">
        <v>1</v>
      </c>
      <c r="O1119" t="s">
        <v>8269</v>
      </c>
      <c r="P1119" t="s">
        <v>8325</v>
      </c>
      <c r="Q1119">
        <f t="shared" si="35"/>
        <v>2015</v>
      </c>
      <c r="R1119" s="14" t="s">
        <v>8322</v>
      </c>
    </row>
    <row r="1120" spans="1:18" ht="43.2" x14ac:dyDescent="0.3">
      <c r="A1120">
        <v>403</v>
      </c>
      <c r="B1120" s="3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s="12">
        <f t="shared" si="34"/>
        <v>40718</v>
      </c>
      <c r="L1120" t="b">
        <v>0</v>
      </c>
      <c r="M1120">
        <v>70</v>
      </c>
      <c r="N1120" t="b">
        <v>1</v>
      </c>
      <c r="O1120" t="s">
        <v>8267</v>
      </c>
      <c r="P1120" t="s">
        <v>8321</v>
      </c>
      <c r="Q1120">
        <f t="shared" si="35"/>
        <v>2011</v>
      </c>
      <c r="R1120" s="14" t="s">
        <v>8320</v>
      </c>
    </row>
    <row r="1121" spans="1:18" ht="43.2" x14ac:dyDescent="0.3">
      <c r="A1121">
        <v>3440</v>
      </c>
      <c r="B1121" s="3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s="12">
        <f t="shared" si="34"/>
        <v>41809</v>
      </c>
      <c r="L1121" t="b">
        <v>0</v>
      </c>
      <c r="M1121">
        <v>82</v>
      </c>
      <c r="N1121" t="b">
        <v>1</v>
      </c>
      <c r="O1121" t="s">
        <v>8269</v>
      </c>
      <c r="P1121" t="s">
        <v>8325</v>
      </c>
      <c r="Q1121">
        <f t="shared" si="35"/>
        <v>2014</v>
      </c>
      <c r="R1121" s="14" t="s">
        <v>8322</v>
      </c>
    </row>
    <row r="1122" spans="1:18" ht="43.2" x14ac:dyDescent="0.3">
      <c r="A1122">
        <v>92</v>
      </c>
      <c r="B1122" s="3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s="12">
        <f t="shared" si="34"/>
        <v>42721</v>
      </c>
      <c r="L1122" t="b">
        <v>0</v>
      </c>
      <c r="M1122">
        <v>43</v>
      </c>
      <c r="N1122" t="b">
        <v>1</v>
      </c>
      <c r="O1122" t="s">
        <v>8264</v>
      </c>
      <c r="P1122" t="s">
        <v>8342</v>
      </c>
      <c r="Q1122">
        <f t="shared" si="35"/>
        <v>2016</v>
      </c>
      <c r="R1122" s="14" t="s">
        <v>8320</v>
      </c>
    </row>
    <row r="1123" spans="1:18" ht="43.2" x14ac:dyDescent="0.3">
      <c r="A1123">
        <v>394</v>
      </c>
      <c r="B1123" s="3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s="12">
        <f t="shared" si="34"/>
        <v>42417</v>
      </c>
      <c r="L1123" t="b">
        <v>0</v>
      </c>
      <c r="M1123">
        <v>50</v>
      </c>
      <c r="N1123" t="b">
        <v>1</v>
      </c>
      <c r="O1123" t="s">
        <v>8267</v>
      </c>
      <c r="P1123" t="s">
        <v>8321</v>
      </c>
      <c r="Q1123">
        <f t="shared" si="35"/>
        <v>2016</v>
      </c>
      <c r="R1123" s="14" t="s">
        <v>8320</v>
      </c>
    </row>
    <row r="1124" spans="1:18" ht="43.2" x14ac:dyDescent="0.3">
      <c r="A1124">
        <v>3276</v>
      </c>
      <c r="B1124" s="3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s="12">
        <f t="shared" si="34"/>
        <v>42426</v>
      </c>
      <c r="L1124" t="b">
        <v>1</v>
      </c>
      <c r="M1124">
        <v>100</v>
      </c>
      <c r="N1124" t="b">
        <v>1</v>
      </c>
      <c r="O1124" t="s">
        <v>8269</v>
      </c>
      <c r="P1124" t="s">
        <v>8325</v>
      </c>
      <c r="Q1124">
        <f t="shared" si="35"/>
        <v>2016</v>
      </c>
      <c r="R1124" s="14" t="s">
        <v>8322</v>
      </c>
    </row>
    <row r="1125" spans="1:18" ht="43.2" x14ac:dyDescent="0.3">
      <c r="A1125">
        <v>3146</v>
      </c>
      <c r="B1125" s="3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s="12">
        <f t="shared" si="34"/>
        <v>42796</v>
      </c>
      <c r="L1125" t="b">
        <v>0</v>
      </c>
      <c r="M1125">
        <v>12</v>
      </c>
      <c r="N1125" t="b">
        <v>0</v>
      </c>
      <c r="O1125" t="s">
        <v>8269</v>
      </c>
      <c r="P1125" t="s">
        <v>8325</v>
      </c>
      <c r="Q1125">
        <f t="shared" si="35"/>
        <v>2017</v>
      </c>
      <c r="R1125" s="14" t="s">
        <v>8322</v>
      </c>
    </row>
    <row r="1126" spans="1:18" ht="43.2" x14ac:dyDescent="0.3">
      <c r="A1126">
        <v>2819</v>
      </c>
      <c r="B1126" s="3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s="12">
        <f t="shared" si="34"/>
        <v>42139</v>
      </c>
      <c r="L1126" t="b">
        <v>0</v>
      </c>
      <c r="M1126">
        <v>104</v>
      </c>
      <c r="N1126" t="b">
        <v>1</v>
      </c>
      <c r="O1126" t="s">
        <v>8269</v>
      </c>
      <c r="P1126" t="s">
        <v>8325</v>
      </c>
      <c r="Q1126">
        <f t="shared" si="35"/>
        <v>2015</v>
      </c>
      <c r="R1126" s="14" t="s">
        <v>8322</v>
      </c>
    </row>
    <row r="1127" spans="1:18" ht="43.2" x14ac:dyDescent="0.3">
      <c r="A1127">
        <v>1647</v>
      </c>
      <c r="B1127" s="3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s="12">
        <f t="shared" si="34"/>
        <v>41039</v>
      </c>
      <c r="L1127" t="b">
        <v>0</v>
      </c>
      <c r="M1127">
        <v>46</v>
      </c>
      <c r="N1127" t="b">
        <v>1</v>
      </c>
      <c r="O1127" t="s">
        <v>8290</v>
      </c>
      <c r="P1127" t="s">
        <v>8337</v>
      </c>
      <c r="Q1127">
        <f t="shared" si="35"/>
        <v>2012</v>
      </c>
      <c r="R1127" s="14" t="s">
        <v>8326</v>
      </c>
    </row>
    <row r="1128" spans="1:18" ht="43.2" x14ac:dyDescent="0.3">
      <c r="A1128">
        <v>2114</v>
      </c>
      <c r="B1128" s="3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s="12">
        <f t="shared" si="34"/>
        <v>40458</v>
      </c>
      <c r="L1128" t="b">
        <v>0</v>
      </c>
      <c r="M1128">
        <v>147</v>
      </c>
      <c r="N1128" t="b">
        <v>1</v>
      </c>
      <c r="O1128" t="s">
        <v>8277</v>
      </c>
      <c r="P1128" t="s">
        <v>8327</v>
      </c>
      <c r="Q1128">
        <f t="shared" si="35"/>
        <v>2010</v>
      </c>
      <c r="R1128" s="14" t="s">
        <v>8326</v>
      </c>
    </row>
    <row r="1129" spans="1:18" ht="43.2" x14ac:dyDescent="0.3">
      <c r="A1129">
        <v>2785</v>
      </c>
      <c r="B1129" s="3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s="12">
        <f t="shared" si="34"/>
        <v>42558</v>
      </c>
      <c r="L1129" t="b">
        <v>0</v>
      </c>
      <c r="M1129">
        <v>142</v>
      </c>
      <c r="N1129" t="b">
        <v>1</v>
      </c>
      <c r="O1129" t="s">
        <v>8269</v>
      </c>
      <c r="P1129" t="s">
        <v>8325</v>
      </c>
      <c r="Q1129">
        <f t="shared" si="35"/>
        <v>2016</v>
      </c>
      <c r="R1129" s="14" t="s">
        <v>8322</v>
      </c>
    </row>
    <row r="1130" spans="1:18" ht="43.2" x14ac:dyDescent="0.3">
      <c r="A1130">
        <v>2651</v>
      </c>
      <c r="B1130" s="3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s="12">
        <f t="shared" si="34"/>
        <v>42327</v>
      </c>
      <c r="L1130" t="b">
        <v>0</v>
      </c>
      <c r="M1130">
        <v>17</v>
      </c>
      <c r="N1130" t="b">
        <v>0</v>
      </c>
      <c r="O1130" t="s">
        <v>8299</v>
      </c>
      <c r="P1130" t="s">
        <v>8314</v>
      </c>
      <c r="Q1130">
        <f t="shared" si="35"/>
        <v>2015</v>
      </c>
      <c r="R1130" s="14" t="s">
        <v>8307</v>
      </c>
    </row>
    <row r="1131" spans="1:18" ht="43.2" x14ac:dyDescent="0.3">
      <c r="A1131">
        <v>521</v>
      </c>
      <c r="B1131" s="3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s="12">
        <f t="shared" si="34"/>
        <v>42646</v>
      </c>
      <c r="L1131" t="b">
        <v>0</v>
      </c>
      <c r="M1131">
        <v>56</v>
      </c>
      <c r="N1131" t="b">
        <v>1</v>
      </c>
      <c r="O1131" t="s">
        <v>8269</v>
      </c>
      <c r="P1131" t="s">
        <v>8325</v>
      </c>
      <c r="Q1131">
        <f t="shared" si="35"/>
        <v>2016</v>
      </c>
      <c r="R1131" s="14" t="s">
        <v>8322</v>
      </c>
    </row>
    <row r="1132" spans="1:18" ht="43.2" x14ac:dyDescent="0.3">
      <c r="A1132">
        <v>3331</v>
      </c>
      <c r="B1132" s="3" t="s">
        <v>3331</v>
      </c>
      <c r="C1132" s="3" t="s">
        <v>7441</v>
      </c>
      <c r="D1132" s="5">
        <v>5000</v>
      </c>
      <c r="E1132" s="7">
        <v>5226</v>
      </c>
      <c r="F1132" t="s">
        <v>8218</v>
      </c>
      <c r="G1132" t="s">
        <v>8223</v>
      </c>
      <c r="H1132" t="s">
        <v>8245</v>
      </c>
      <c r="I1132">
        <v>1444149886</v>
      </c>
      <c r="J1132">
        <v>1441125886</v>
      </c>
      <c r="K1132" s="12">
        <f t="shared" si="34"/>
        <v>42248</v>
      </c>
      <c r="L1132" t="b">
        <v>0</v>
      </c>
      <c r="M1132">
        <v>65</v>
      </c>
      <c r="N1132" t="b">
        <v>1</v>
      </c>
      <c r="O1132" t="s">
        <v>8269</v>
      </c>
      <c r="P1132" t="s">
        <v>8325</v>
      </c>
      <c r="Q1132">
        <f t="shared" si="35"/>
        <v>2015</v>
      </c>
      <c r="R1132" s="14" t="s">
        <v>8322</v>
      </c>
    </row>
    <row r="1133" spans="1:18" ht="43.2" x14ac:dyDescent="0.3">
      <c r="A1133">
        <v>729</v>
      </c>
      <c r="B1133" s="3" t="s">
        <v>730</v>
      </c>
      <c r="C1133" s="3" t="s">
        <v>4839</v>
      </c>
      <c r="D1133" s="5">
        <v>4000</v>
      </c>
      <c r="E1133" s="7">
        <v>5226</v>
      </c>
      <c r="F1133" t="s">
        <v>8218</v>
      </c>
      <c r="G1133" t="s">
        <v>8223</v>
      </c>
      <c r="H1133" t="s">
        <v>8245</v>
      </c>
      <c r="I1133">
        <v>1348028861</v>
      </c>
      <c r="J1133">
        <v>1342844861</v>
      </c>
      <c r="K1133" s="12">
        <f t="shared" si="34"/>
        <v>41111</v>
      </c>
      <c r="L1133" t="b">
        <v>0</v>
      </c>
      <c r="M1133">
        <v>120</v>
      </c>
      <c r="N1133" t="b">
        <v>1</v>
      </c>
      <c r="O1133" t="s">
        <v>8272</v>
      </c>
      <c r="P1133" t="s">
        <v>8332</v>
      </c>
      <c r="Q1133">
        <f t="shared" si="35"/>
        <v>2012</v>
      </c>
      <c r="R1133" s="14" t="s">
        <v>8310</v>
      </c>
    </row>
    <row r="1134" spans="1:18" ht="43.2" x14ac:dyDescent="0.3">
      <c r="A1134">
        <v>1249</v>
      </c>
      <c r="B1134" s="3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s="12">
        <f t="shared" si="34"/>
        <v>41067</v>
      </c>
      <c r="L1134" t="b">
        <v>1</v>
      </c>
      <c r="M1134">
        <v>81</v>
      </c>
      <c r="N1134" t="b">
        <v>1</v>
      </c>
      <c r="O1134" t="s">
        <v>8274</v>
      </c>
      <c r="P1134" t="s">
        <v>8330</v>
      </c>
      <c r="Q1134">
        <f t="shared" si="35"/>
        <v>2012</v>
      </c>
      <c r="R1134" s="14" t="s">
        <v>8326</v>
      </c>
    </row>
    <row r="1135" spans="1:18" ht="43.2" x14ac:dyDescent="0.3">
      <c r="A1135">
        <v>3021</v>
      </c>
      <c r="B1135" s="3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s="12">
        <f t="shared" si="34"/>
        <v>42660</v>
      </c>
      <c r="L1135" t="b">
        <v>0</v>
      </c>
      <c r="M1135">
        <v>103</v>
      </c>
      <c r="N1135" t="b">
        <v>1</v>
      </c>
      <c r="O1135" t="s">
        <v>8301</v>
      </c>
      <c r="P1135" t="s">
        <v>8323</v>
      </c>
      <c r="Q1135">
        <f t="shared" si="35"/>
        <v>2016</v>
      </c>
      <c r="R1135" s="14" t="s">
        <v>8322</v>
      </c>
    </row>
    <row r="1136" spans="1:18" ht="28.8" x14ac:dyDescent="0.3">
      <c r="A1136">
        <v>3217</v>
      </c>
      <c r="B1136" s="3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s="12">
        <f t="shared" si="34"/>
        <v>42648</v>
      </c>
      <c r="L1136" t="b">
        <v>1</v>
      </c>
      <c r="M1136">
        <v>104</v>
      </c>
      <c r="N1136" t="b">
        <v>1</v>
      </c>
      <c r="O1136" t="s">
        <v>8269</v>
      </c>
      <c r="P1136" t="s">
        <v>8325</v>
      </c>
      <c r="Q1136">
        <f t="shared" si="35"/>
        <v>2016</v>
      </c>
      <c r="R1136" s="14" t="s">
        <v>8322</v>
      </c>
    </row>
    <row r="1137" spans="1:18" ht="43.2" x14ac:dyDescent="0.3">
      <c r="A1137">
        <v>1700</v>
      </c>
      <c r="B1137" s="3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s="12">
        <f t="shared" si="34"/>
        <v>42796</v>
      </c>
      <c r="L1137" t="b">
        <v>0</v>
      </c>
      <c r="M1137">
        <v>79</v>
      </c>
      <c r="N1137" t="b">
        <v>0</v>
      </c>
      <c r="O1137" t="s">
        <v>8291</v>
      </c>
      <c r="P1137" t="s">
        <v>8329</v>
      </c>
      <c r="Q1137">
        <f t="shared" si="35"/>
        <v>2017</v>
      </c>
      <c r="R1137" s="14" t="s">
        <v>8326</v>
      </c>
    </row>
    <row r="1138" spans="1:18" ht="43.2" x14ac:dyDescent="0.3">
      <c r="A1138">
        <v>1350</v>
      </c>
      <c r="B1138" s="3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s="12">
        <f t="shared" si="34"/>
        <v>42334</v>
      </c>
      <c r="L1138" t="b">
        <v>0</v>
      </c>
      <c r="M1138">
        <v>78</v>
      </c>
      <c r="N1138" t="b">
        <v>1</v>
      </c>
      <c r="O1138" t="s">
        <v>8272</v>
      </c>
      <c r="P1138" t="s">
        <v>8332</v>
      </c>
      <c r="Q1138">
        <f t="shared" si="35"/>
        <v>2015</v>
      </c>
      <c r="R1138" s="14" t="s">
        <v>8310</v>
      </c>
    </row>
    <row r="1139" spans="1:18" ht="43.2" x14ac:dyDescent="0.3">
      <c r="A1139">
        <v>112</v>
      </c>
      <c r="B1139" s="3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s="12">
        <f t="shared" si="34"/>
        <v>41718</v>
      </c>
      <c r="L1139" t="b">
        <v>0</v>
      </c>
      <c r="M1139">
        <v>81</v>
      </c>
      <c r="N1139" t="b">
        <v>1</v>
      </c>
      <c r="O1139" t="s">
        <v>8264</v>
      </c>
      <c r="P1139" t="s">
        <v>8342</v>
      </c>
      <c r="Q1139">
        <f t="shared" si="35"/>
        <v>2014</v>
      </c>
      <c r="R1139" s="14" t="s">
        <v>8320</v>
      </c>
    </row>
    <row r="1140" spans="1:18" ht="57.6" x14ac:dyDescent="0.3">
      <c r="A1140">
        <v>1001</v>
      </c>
      <c r="B1140" s="3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s="12">
        <f t="shared" si="34"/>
        <v>42720</v>
      </c>
      <c r="L1140" t="b">
        <v>0</v>
      </c>
      <c r="M1140">
        <v>4</v>
      </c>
      <c r="N1140" t="b">
        <v>0</v>
      </c>
      <c r="O1140" t="s">
        <v>8271</v>
      </c>
      <c r="P1140" t="s">
        <v>8309</v>
      </c>
      <c r="Q1140">
        <f t="shared" si="35"/>
        <v>2016</v>
      </c>
      <c r="R1140" s="14" t="s">
        <v>8307</v>
      </c>
    </row>
    <row r="1141" spans="1:18" ht="43.2" x14ac:dyDescent="0.3">
      <c r="A1141">
        <v>3369</v>
      </c>
      <c r="B1141" s="3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s="12">
        <f t="shared" si="34"/>
        <v>42690</v>
      </c>
      <c r="L1141" t="b">
        <v>0</v>
      </c>
      <c r="M1141">
        <v>54</v>
      </c>
      <c r="N1141" t="b">
        <v>1</v>
      </c>
      <c r="O1141" t="s">
        <v>8269</v>
      </c>
      <c r="P1141" t="s">
        <v>8325</v>
      </c>
      <c r="Q1141">
        <f t="shared" si="35"/>
        <v>2016</v>
      </c>
      <c r="R1141" s="14" t="s">
        <v>8322</v>
      </c>
    </row>
    <row r="1142" spans="1:18" ht="43.2" x14ac:dyDescent="0.3">
      <c r="A1142">
        <v>245</v>
      </c>
      <c r="B1142" s="3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s="12">
        <f t="shared" si="34"/>
        <v>41107</v>
      </c>
      <c r="L1142" t="b">
        <v>1</v>
      </c>
      <c r="M1142">
        <v>96</v>
      </c>
      <c r="N1142" t="b">
        <v>1</v>
      </c>
      <c r="O1142" t="s">
        <v>8267</v>
      </c>
      <c r="P1142" t="s">
        <v>8321</v>
      </c>
      <c r="Q1142">
        <f t="shared" si="35"/>
        <v>2012</v>
      </c>
      <c r="R1142" s="14" t="s">
        <v>8320</v>
      </c>
    </row>
    <row r="1143" spans="1:18" ht="43.2" x14ac:dyDescent="0.3">
      <c r="A1143">
        <v>3748</v>
      </c>
      <c r="B1143" s="3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s="12">
        <f t="shared" si="34"/>
        <v>42395</v>
      </c>
      <c r="L1143" t="b">
        <v>0</v>
      </c>
      <c r="M1143">
        <v>52</v>
      </c>
      <c r="N1143" t="b">
        <v>1</v>
      </c>
      <c r="O1143" t="s">
        <v>8303</v>
      </c>
      <c r="P1143" t="s">
        <v>8334</v>
      </c>
      <c r="Q1143">
        <f t="shared" si="35"/>
        <v>2016</v>
      </c>
      <c r="R1143" s="14" t="s">
        <v>8322</v>
      </c>
    </row>
    <row r="1144" spans="1:18" ht="43.2" x14ac:dyDescent="0.3">
      <c r="A1144">
        <v>3208</v>
      </c>
      <c r="B1144" s="3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s="12">
        <f t="shared" si="34"/>
        <v>41827</v>
      </c>
      <c r="L1144" t="b">
        <v>1</v>
      </c>
      <c r="M1144">
        <v>82</v>
      </c>
      <c r="N1144" t="b">
        <v>1</v>
      </c>
      <c r="O1144" t="s">
        <v>8269</v>
      </c>
      <c r="P1144" t="s">
        <v>8325</v>
      </c>
      <c r="Q1144">
        <f t="shared" si="35"/>
        <v>2014</v>
      </c>
      <c r="R1144" s="14" t="s">
        <v>8322</v>
      </c>
    </row>
    <row r="1145" spans="1:18" ht="43.2" x14ac:dyDescent="0.3">
      <c r="A1145">
        <v>3753</v>
      </c>
      <c r="B1145" s="3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s="12">
        <f t="shared" si="34"/>
        <v>42128</v>
      </c>
      <c r="L1145" t="b">
        <v>0</v>
      </c>
      <c r="M1145">
        <v>30</v>
      </c>
      <c r="N1145" t="b">
        <v>1</v>
      </c>
      <c r="O1145" t="s">
        <v>8303</v>
      </c>
      <c r="P1145" t="s">
        <v>8334</v>
      </c>
      <c r="Q1145">
        <f t="shared" si="35"/>
        <v>2015</v>
      </c>
      <c r="R1145" s="14" t="s">
        <v>8322</v>
      </c>
    </row>
    <row r="1146" spans="1:18" ht="57.6" x14ac:dyDescent="0.3">
      <c r="A1146">
        <v>2981</v>
      </c>
      <c r="B1146" s="3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s="12">
        <f t="shared" si="34"/>
        <v>42225</v>
      </c>
      <c r="L1146" t="b">
        <v>1</v>
      </c>
      <c r="M1146">
        <v>97</v>
      </c>
      <c r="N1146" t="b">
        <v>1</v>
      </c>
      <c r="O1146" t="s">
        <v>8301</v>
      </c>
      <c r="P1146" t="s">
        <v>8323</v>
      </c>
      <c r="Q1146">
        <f t="shared" si="35"/>
        <v>2015</v>
      </c>
      <c r="R1146" s="14" t="s">
        <v>8322</v>
      </c>
    </row>
    <row r="1147" spans="1:18" ht="43.2" x14ac:dyDescent="0.3">
      <c r="A1147">
        <v>2661</v>
      </c>
      <c r="B1147" s="3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s="12">
        <f t="shared" si="34"/>
        <v>41542</v>
      </c>
      <c r="L1147" t="b">
        <v>0</v>
      </c>
      <c r="M1147">
        <v>60</v>
      </c>
      <c r="N1147" t="b">
        <v>1</v>
      </c>
      <c r="O1147" t="s">
        <v>8300</v>
      </c>
      <c r="P1147" t="s">
        <v>8339</v>
      </c>
      <c r="Q1147">
        <f t="shared" si="35"/>
        <v>2013</v>
      </c>
      <c r="R1147" s="14" t="s">
        <v>8307</v>
      </c>
    </row>
    <row r="1148" spans="1:18" ht="43.2" x14ac:dyDescent="0.3">
      <c r="A1148">
        <v>1614</v>
      </c>
      <c r="B1148" s="3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s="12">
        <f t="shared" si="34"/>
        <v>41794</v>
      </c>
      <c r="L1148" t="b">
        <v>0</v>
      </c>
      <c r="M1148">
        <v>77</v>
      </c>
      <c r="N1148" t="b">
        <v>1</v>
      </c>
      <c r="O1148" t="s">
        <v>8274</v>
      </c>
      <c r="P1148" t="s">
        <v>8330</v>
      </c>
      <c r="Q1148">
        <f t="shared" si="35"/>
        <v>2014</v>
      </c>
      <c r="R1148" s="14" t="s">
        <v>8326</v>
      </c>
    </row>
    <row r="1149" spans="1:18" ht="57.6" x14ac:dyDescent="0.3">
      <c r="A1149">
        <v>3464</v>
      </c>
      <c r="B1149" s="3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s="12">
        <f t="shared" si="34"/>
        <v>42575</v>
      </c>
      <c r="L1149" t="b">
        <v>0</v>
      </c>
      <c r="M1149">
        <v>93</v>
      </c>
      <c r="N1149" t="b">
        <v>1</v>
      </c>
      <c r="O1149" t="s">
        <v>8269</v>
      </c>
      <c r="P1149" t="s">
        <v>8325</v>
      </c>
      <c r="Q1149">
        <f t="shared" si="35"/>
        <v>2016</v>
      </c>
      <c r="R1149" s="14" t="s">
        <v>8322</v>
      </c>
    </row>
    <row r="1150" spans="1:18" ht="43.2" x14ac:dyDescent="0.3">
      <c r="A1150">
        <v>744</v>
      </c>
      <c r="B1150" s="3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s="12">
        <f t="shared" si="34"/>
        <v>41226</v>
      </c>
      <c r="L1150" t="b">
        <v>0</v>
      </c>
      <c r="M1150">
        <v>62</v>
      </c>
      <c r="N1150" t="b">
        <v>1</v>
      </c>
      <c r="O1150" t="s">
        <v>8272</v>
      </c>
      <c r="P1150" t="s">
        <v>8332</v>
      </c>
      <c r="Q1150">
        <f t="shared" si="35"/>
        <v>2012</v>
      </c>
      <c r="R1150" s="14" t="s">
        <v>8310</v>
      </c>
    </row>
    <row r="1151" spans="1:18" ht="43.2" x14ac:dyDescent="0.3">
      <c r="A1151">
        <v>520</v>
      </c>
      <c r="B1151" s="3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s="12">
        <f t="shared" si="34"/>
        <v>42318</v>
      </c>
      <c r="L1151" t="b">
        <v>0</v>
      </c>
      <c r="M1151">
        <v>34</v>
      </c>
      <c r="N1151" t="b">
        <v>1</v>
      </c>
      <c r="O1151" t="s">
        <v>8269</v>
      </c>
      <c r="P1151" t="s">
        <v>8325</v>
      </c>
      <c r="Q1151">
        <f t="shared" si="35"/>
        <v>2015</v>
      </c>
      <c r="R1151" s="14" t="s">
        <v>8322</v>
      </c>
    </row>
    <row r="1152" spans="1:18" ht="28.8" x14ac:dyDescent="0.3">
      <c r="A1152">
        <v>2982</v>
      </c>
      <c r="B1152" s="3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s="12">
        <f t="shared" si="34"/>
        <v>42381</v>
      </c>
      <c r="L1152" t="b">
        <v>1</v>
      </c>
      <c r="M1152">
        <v>59</v>
      </c>
      <c r="N1152" t="b">
        <v>1</v>
      </c>
      <c r="O1152" t="s">
        <v>8301</v>
      </c>
      <c r="P1152" t="s">
        <v>8323</v>
      </c>
      <c r="Q1152">
        <f t="shared" si="35"/>
        <v>2016</v>
      </c>
      <c r="R1152" s="14" t="s">
        <v>8322</v>
      </c>
    </row>
    <row r="1153" spans="1:18" ht="57.6" x14ac:dyDescent="0.3">
      <c r="A1153">
        <v>2974</v>
      </c>
      <c r="B1153" s="3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s="12">
        <f t="shared" si="34"/>
        <v>41880</v>
      </c>
      <c r="L1153" t="b">
        <v>0</v>
      </c>
      <c r="M1153">
        <v>87</v>
      </c>
      <c r="N1153" t="b">
        <v>1</v>
      </c>
      <c r="O1153" t="s">
        <v>8269</v>
      </c>
      <c r="P1153" t="s">
        <v>8325</v>
      </c>
      <c r="Q1153">
        <f t="shared" si="35"/>
        <v>2014</v>
      </c>
      <c r="R1153" s="14" t="s">
        <v>8322</v>
      </c>
    </row>
    <row r="1154" spans="1:18" ht="43.2" x14ac:dyDescent="0.3">
      <c r="A1154">
        <v>3589</v>
      </c>
      <c r="B1154" s="3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s="12">
        <f t="shared" si="34"/>
        <v>42125</v>
      </c>
      <c r="L1154" t="b">
        <v>0</v>
      </c>
      <c r="M1154">
        <v>62</v>
      </c>
      <c r="N1154" t="b">
        <v>1</v>
      </c>
      <c r="O1154" t="s">
        <v>8269</v>
      </c>
      <c r="P1154" t="s">
        <v>8325</v>
      </c>
      <c r="Q1154">
        <f t="shared" si="35"/>
        <v>2015</v>
      </c>
      <c r="R1154" s="14" t="s">
        <v>8322</v>
      </c>
    </row>
    <row r="1155" spans="1:18" ht="43.2" x14ac:dyDescent="0.3">
      <c r="A1155">
        <v>759</v>
      </c>
      <c r="B1155" s="3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s="12">
        <f t="shared" ref="K1155:K1218" si="36">FLOOR(J1155/60/60/24,1) + DATE(1970,1,1)</f>
        <v>41789</v>
      </c>
      <c r="L1155" t="b">
        <v>0</v>
      </c>
      <c r="M1155">
        <v>99</v>
      </c>
      <c r="N1155" t="b">
        <v>1</v>
      </c>
      <c r="O1155" t="s">
        <v>8272</v>
      </c>
      <c r="P1155" t="s">
        <v>8332</v>
      </c>
      <c r="Q1155">
        <f t="shared" ref="Q1155:Q1218" si="37">YEAR(K1155)</f>
        <v>2014</v>
      </c>
      <c r="R1155" s="14" t="s">
        <v>8310</v>
      </c>
    </row>
    <row r="1156" spans="1:18" ht="43.2" x14ac:dyDescent="0.3">
      <c r="A1156">
        <v>2262</v>
      </c>
      <c r="B1156" s="3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s="12">
        <f t="shared" si="36"/>
        <v>41926</v>
      </c>
      <c r="L1156" t="b">
        <v>0</v>
      </c>
      <c r="M1156">
        <v>181</v>
      </c>
      <c r="N1156" t="b">
        <v>1</v>
      </c>
      <c r="O1156" t="s">
        <v>8295</v>
      </c>
      <c r="P1156" t="s">
        <v>8316</v>
      </c>
      <c r="Q1156">
        <f t="shared" si="37"/>
        <v>2014</v>
      </c>
      <c r="R1156" s="14" t="s">
        <v>8315</v>
      </c>
    </row>
    <row r="1157" spans="1:18" ht="43.2" x14ac:dyDescent="0.3">
      <c r="A1157">
        <v>3162</v>
      </c>
      <c r="B1157" s="3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s="12">
        <f t="shared" si="36"/>
        <v>41799</v>
      </c>
      <c r="L1157" t="b">
        <v>1</v>
      </c>
      <c r="M1157">
        <v>63</v>
      </c>
      <c r="N1157" t="b">
        <v>1</v>
      </c>
      <c r="O1157" t="s">
        <v>8269</v>
      </c>
      <c r="P1157" t="s">
        <v>8325</v>
      </c>
      <c r="Q1157">
        <f t="shared" si="37"/>
        <v>2014</v>
      </c>
      <c r="R1157" s="14" t="s">
        <v>8322</v>
      </c>
    </row>
    <row r="1158" spans="1:18" ht="43.2" x14ac:dyDescent="0.3">
      <c r="A1158">
        <v>2105</v>
      </c>
      <c r="B1158" s="3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s="12">
        <f t="shared" si="36"/>
        <v>41951</v>
      </c>
      <c r="L1158" t="b">
        <v>0</v>
      </c>
      <c r="M1158">
        <v>99</v>
      </c>
      <c r="N1158" t="b">
        <v>1</v>
      </c>
      <c r="O1158" t="s">
        <v>8277</v>
      </c>
      <c r="P1158" t="s">
        <v>8327</v>
      </c>
      <c r="Q1158">
        <f t="shared" si="37"/>
        <v>2014</v>
      </c>
      <c r="R1158" s="14" t="s">
        <v>8326</v>
      </c>
    </row>
    <row r="1159" spans="1:18" ht="43.2" x14ac:dyDescent="0.3">
      <c r="A1159">
        <v>2080</v>
      </c>
      <c r="B1159" s="3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s="12">
        <f t="shared" si="36"/>
        <v>42289</v>
      </c>
      <c r="L1159" t="b">
        <v>0</v>
      </c>
      <c r="M1159">
        <v>50</v>
      </c>
      <c r="N1159" t="b">
        <v>1</v>
      </c>
      <c r="O1159" t="s">
        <v>8293</v>
      </c>
      <c r="P1159" t="s">
        <v>8308</v>
      </c>
      <c r="Q1159">
        <f t="shared" si="37"/>
        <v>2015</v>
      </c>
      <c r="R1159" s="14" t="s">
        <v>8307</v>
      </c>
    </row>
    <row r="1160" spans="1:18" ht="43.2" x14ac:dyDescent="0.3">
      <c r="A1160">
        <v>2798</v>
      </c>
      <c r="B1160" s="3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s="12">
        <f t="shared" si="36"/>
        <v>42201</v>
      </c>
      <c r="L1160" t="b">
        <v>0</v>
      </c>
      <c r="M1160">
        <v>139</v>
      </c>
      <c r="N1160" t="b">
        <v>1</v>
      </c>
      <c r="O1160" t="s">
        <v>8269</v>
      </c>
      <c r="P1160" t="s">
        <v>8325</v>
      </c>
      <c r="Q1160">
        <f t="shared" si="37"/>
        <v>2015</v>
      </c>
      <c r="R1160" s="14" t="s">
        <v>8322</v>
      </c>
    </row>
    <row r="1161" spans="1:18" ht="43.2" x14ac:dyDescent="0.3">
      <c r="A1161">
        <v>2979</v>
      </c>
      <c r="B1161" s="3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s="12">
        <f t="shared" si="36"/>
        <v>41993</v>
      </c>
      <c r="L1161" t="b">
        <v>0</v>
      </c>
      <c r="M1161">
        <v>46</v>
      </c>
      <c r="N1161" t="b">
        <v>1</v>
      </c>
      <c r="O1161" t="s">
        <v>8269</v>
      </c>
      <c r="P1161" t="s">
        <v>8325</v>
      </c>
      <c r="Q1161">
        <f t="shared" si="37"/>
        <v>2014</v>
      </c>
      <c r="R1161" s="14" t="s">
        <v>8322</v>
      </c>
    </row>
    <row r="1162" spans="1:18" ht="43.2" x14ac:dyDescent="0.3">
      <c r="A1162">
        <v>841</v>
      </c>
      <c r="B1162" s="3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s="12">
        <f t="shared" si="36"/>
        <v>41923</v>
      </c>
      <c r="L1162" t="b">
        <v>1</v>
      </c>
      <c r="M1162">
        <v>94</v>
      </c>
      <c r="N1162" t="b">
        <v>1</v>
      </c>
      <c r="O1162" t="s">
        <v>8275</v>
      </c>
      <c r="P1162" t="s">
        <v>8335</v>
      </c>
      <c r="Q1162">
        <f t="shared" si="37"/>
        <v>2014</v>
      </c>
      <c r="R1162" s="14" t="s">
        <v>8326</v>
      </c>
    </row>
    <row r="1163" spans="1:18" ht="43.2" x14ac:dyDescent="0.3">
      <c r="A1163">
        <v>1036</v>
      </c>
      <c r="B1163" s="3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s="12">
        <f t="shared" si="36"/>
        <v>41249</v>
      </c>
      <c r="L1163" t="b">
        <v>0</v>
      </c>
      <c r="M1163">
        <v>211</v>
      </c>
      <c r="N1163" t="b">
        <v>1</v>
      </c>
      <c r="O1163" t="s">
        <v>8278</v>
      </c>
      <c r="P1163" t="s">
        <v>8328</v>
      </c>
      <c r="Q1163">
        <f t="shared" si="37"/>
        <v>2012</v>
      </c>
      <c r="R1163" s="14" t="s">
        <v>8326</v>
      </c>
    </row>
    <row r="1164" spans="1:18" ht="43.2" x14ac:dyDescent="0.3">
      <c r="A1164">
        <v>3351</v>
      </c>
      <c r="B1164" s="3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s="12">
        <f t="shared" si="36"/>
        <v>41806</v>
      </c>
      <c r="L1164" t="b">
        <v>0</v>
      </c>
      <c r="M1164">
        <v>54</v>
      </c>
      <c r="N1164" t="b">
        <v>1</v>
      </c>
      <c r="O1164" t="s">
        <v>8269</v>
      </c>
      <c r="P1164" t="s">
        <v>8325</v>
      </c>
      <c r="Q1164">
        <f t="shared" si="37"/>
        <v>2014</v>
      </c>
      <c r="R1164" s="14" t="s">
        <v>8322</v>
      </c>
    </row>
    <row r="1165" spans="1:18" ht="43.2" x14ac:dyDescent="0.3">
      <c r="A1165">
        <v>2162</v>
      </c>
      <c r="B1165" s="3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s="12">
        <f t="shared" si="36"/>
        <v>41813</v>
      </c>
      <c r="L1165" t="b">
        <v>0</v>
      </c>
      <c r="M1165">
        <v>58</v>
      </c>
      <c r="N1165" t="b">
        <v>1</v>
      </c>
      <c r="O1165" t="s">
        <v>8274</v>
      </c>
      <c r="P1165" t="s">
        <v>8330</v>
      </c>
      <c r="Q1165">
        <f t="shared" si="37"/>
        <v>2014</v>
      </c>
      <c r="R1165" s="14" t="s">
        <v>8326</v>
      </c>
    </row>
    <row r="1166" spans="1:18" ht="43.2" x14ac:dyDescent="0.3">
      <c r="A1166">
        <v>1066</v>
      </c>
      <c r="B1166" s="3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s="12">
        <f t="shared" si="36"/>
        <v>41445</v>
      </c>
      <c r="L1166" t="b">
        <v>0</v>
      </c>
      <c r="M1166">
        <v>148</v>
      </c>
      <c r="N1166" t="b">
        <v>0</v>
      </c>
      <c r="O1166" t="s">
        <v>8280</v>
      </c>
      <c r="P1166" t="s">
        <v>8333</v>
      </c>
      <c r="Q1166">
        <f t="shared" si="37"/>
        <v>2013</v>
      </c>
      <c r="R1166" s="14" t="s">
        <v>8315</v>
      </c>
    </row>
    <row r="1167" spans="1:18" ht="43.2" x14ac:dyDescent="0.3">
      <c r="A1167">
        <v>2053</v>
      </c>
      <c r="B1167" s="3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s="12">
        <f t="shared" si="36"/>
        <v>42303</v>
      </c>
      <c r="L1167" t="b">
        <v>0</v>
      </c>
      <c r="M1167">
        <v>121</v>
      </c>
      <c r="N1167" t="b">
        <v>1</v>
      </c>
      <c r="O1167" t="s">
        <v>8293</v>
      </c>
      <c r="P1167" t="s">
        <v>8308</v>
      </c>
      <c r="Q1167">
        <f t="shared" si="37"/>
        <v>2015</v>
      </c>
      <c r="R1167" s="14" t="s">
        <v>8307</v>
      </c>
    </row>
    <row r="1168" spans="1:18" ht="43.2" x14ac:dyDescent="0.3">
      <c r="A1168">
        <v>3760</v>
      </c>
      <c r="B1168" s="3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s="12">
        <f t="shared" si="36"/>
        <v>41739</v>
      </c>
      <c r="L1168" t="b">
        <v>0</v>
      </c>
      <c r="M1168">
        <v>91</v>
      </c>
      <c r="N1168" t="b">
        <v>1</v>
      </c>
      <c r="O1168" t="s">
        <v>8303</v>
      </c>
      <c r="P1168" t="s">
        <v>8334</v>
      </c>
      <c r="Q1168">
        <f t="shared" si="37"/>
        <v>2014</v>
      </c>
      <c r="R1168" s="14" t="s">
        <v>8322</v>
      </c>
    </row>
    <row r="1169" spans="1:18" ht="28.8" x14ac:dyDescent="0.3">
      <c r="A1169">
        <v>3212</v>
      </c>
      <c r="B1169" s="3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s="12">
        <f t="shared" si="36"/>
        <v>41829</v>
      </c>
      <c r="L1169" t="b">
        <v>1</v>
      </c>
      <c r="M1169">
        <v>94</v>
      </c>
      <c r="N1169" t="b">
        <v>1</v>
      </c>
      <c r="O1169" t="s">
        <v>8269</v>
      </c>
      <c r="P1169" t="s">
        <v>8325</v>
      </c>
      <c r="Q1169">
        <f t="shared" si="37"/>
        <v>2014</v>
      </c>
      <c r="R1169" s="14" t="s">
        <v>8322</v>
      </c>
    </row>
    <row r="1170" spans="1:18" x14ac:dyDescent="0.3">
      <c r="A1170">
        <v>836</v>
      </c>
      <c r="B1170" s="3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s="12">
        <f t="shared" si="36"/>
        <v>41524</v>
      </c>
      <c r="L1170" t="b">
        <v>0</v>
      </c>
      <c r="M1170">
        <v>46</v>
      </c>
      <c r="N1170" t="b">
        <v>1</v>
      </c>
      <c r="O1170" t="s">
        <v>8274</v>
      </c>
      <c r="P1170" t="s">
        <v>8330</v>
      </c>
      <c r="Q1170">
        <f t="shared" si="37"/>
        <v>2013</v>
      </c>
      <c r="R1170" s="14" t="s">
        <v>8326</v>
      </c>
    </row>
    <row r="1171" spans="1:18" ht="43.2" x14ac:dyDescent="0.3">
      <c r="A1171">
        <v>2532</v>
      </c>
      <c r="B1171" s="3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s="12">
        <f t="shared" si="36"/>
        <v>41107</v>
      </c>
      <c r="L1171" t="b">
        <v>0</v>
      </c>
      <c r="M1171">
        <v>60</v>
      </c>
      <c r="N1171" t="b">
        <v>1</v>
      </c>
      <c r="O1171" t="s">
        <v>8298</v>
      </c>
      <c r="P1171" t="s">
        <v>8340</v>
      </c>
      <c r="Q1171">
        <f t="shared" si="37"/>
        <v>2012</v>
      </c>
      <c r="R1171" s="14" t="s">
        <v>8326</v>
      </c>
    </row>
    <row r="1172" spans="1:18" ht="43.2" x14ac:dyDescent="0.3">
      <c r="A1172">
        <v>2544</v>
      </c>
      <c r="B1172" s="3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s="12">
        <f t="shared" si="36"/>
        <v>41068</v>
      </c>
      <c r="L1172" t="b">
        <v>0</v>
      </c>
      <c r="M1172">
        <v>57</v>
      </c>
      <c r="N1172" t="b">
        <v>1</v>
      </c>
      <c r="O1172" t="s">
        <v>8298</v>
      </c>
      <c r="P1172" t="s">
        <v>8340</v>
      </c>
      <c r="Q1172">
        <f t="shared" si="37"/>
        <v>2012</v>
      </c>
      <c r="R1172" s="14" t="s">
        <v>8326</v>
      </c>
    </row>
    <row r="1173" spans="1:18" ht="57.6" x14ac:dyDescent="0.3">
      <c r="A1173">
        <v>3721</v>
      </c>
      <c r="B1173" s="3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s="12">
        <f t="shared" si="36"/>
        <v>41927</v>
      </c>
      <c r="L1173" t="b">
        <v>0</v>
      </c>
      <c r="M1173">
        <v>44</v>
      </c>
      <c r="N1173" t="b">
        <v>1</v>
      </c>
      <c r="O1173" t="s">
        <v>8269</v>
      </c>
      <c r="P1173" t="s">
        <v>8325</v>
      </c>
      <c r="Q1173">
        <f t="shared" si="37"/>
        <v>2014</v>
      </c>
      <c r="R1173" s="14" t="s">
        <v>8322</v>
      </c>
    </row>
    <row r="1174" spans="1:18" ht="43.2" x14ac:dyDescent="0.3">
      <c r="A1174">
        <v>2964</v>
      </c>
      <c r="B1174" s="3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s="12">
        <f t="shared" si="36"/>
        <v>41827</v>
      </c>
      <c r="L1174" t="b">
        <v>0</v>
      </c>
      <c r="M1174">
        <v>196</v>
      </c>
      <c r="N1174" t="b">
        <v>1</v>
      </c>
      <c r="O1174" t="s">
        <v>8269</v>
      </c>
      <c r="P1174" t="s">
        <v>8325</v>
      </c>
      <c r="Q1174">
        <f t="shared" si="37"/>
        <v>2014</v>
      </c>
      <c r="R1174" s="14" t="s">
        <v>8322</v>
      </c>
    </row>
    <row r="1175" spans="1:18" x14ac:dyDescent="0.3">
      <c r="A1175">
        <v>106</v>
      </c>
      <c r="B1175" s="3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s="12">
        <f t="shared" si="36"/>
        <v>40987</v>
      </c>
      <c r="L1175" t="b">
        <v>0</v>
      </c>
      <c r="M1175">
        <v>27</v>
      </c>
      <c r="N1175" t="b">
        <v>1</v>
      </c>
      <c r="O1175" t="s">
        <v>8264</v>
      </c>
      <c r="P1175" t="s">
        <v>8342</v>
      </c>
      <c r="Q1175">
        <f t="shared" si="37"/>
        <v>2012</v>
      </c>
      <c r="R1175" s="14" t="s">
        <v>8320</v>
      </c>
    </row>
    <row r="1176" spans="1:18" ht="43.2" x14ac:dyDescent="0.3">
      <c r="A1176">
        <v>3569</v>
      </c>
      <c r="B1176" s="3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s="12">
        <f t="shared" si="36"/>
        <v>41982</v>
      </c>
      <c r="L1176" t="b">
        <v>0</v>
      </c>
      <c r="M1176">
        <v>41</v>
      </c>
      <c r="N1176" t="b">
        <v>1</v>
      </c>
      <c r="O1176" t="s">
        <v>8269</v>
      </c>
      <c r="P1176" t="s">
        <v>8325</v>
      </c>
      <c r="Q1176">
        <f t="shared" si="37"/>
        <v>2014</v>
      </c>
      <c r="R1176" s="14" t="s">
        <v>8322</v>
      </c>
    </row>
    <row r="1177" spans="1:18" ht="43.2" x14ac:dyDescent="0.3">
      <c r="A1177">
        <v>3335</v>
      </c>
      <c r="B1177" s="3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s="12">
        <f t="shared" si="36"/>
        <v>41827</v>
      </c>
      <c r="L1177" t="b">
        <v>0</v>
      </c>
      <c r="M1177">
        <v>63</v>
      </c>
      <c r="N1177" t="b">
        <v>1</v>
      </c>
      <c r="O1177" t="s">
        <v>8269</v>
      </c>
      <c r="P1177" t="s">
        <v>8325</v>
      </c>
      <c r="Q1177">
        <f t="shared" si="37"/>
        <v>2014</v>
      </c>
      <c r="R1177" s="14" t="s">
        <v>8322</v>
      </c>
    </row>
    <row r="1178" spans="1:18" ht="43.2" x14ac:dyDescent="0.3">
      <c r="A1178">
        <v>3687</v>
      </c>
      <c r="B1178" s="3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s="12">
        <f t="shared" si="36"/>
        <v>41787</v>
      </c>
      <c r="L1178" t="b">
        <v>0</v>
      </c>
      <c r="M1178">
        <v>25</v>
      </c>
      <c r="N1178" t="b">
        <v>1</v>
      </c>
      <c r="O1178" t="s">
        <v>8269</v>
      </c>
      <c r="P1178" t="s">
        <v>8325</v>
      </c>
      <c r="Q1178">
        <f t="shared" si="37"/>
        <v>2014</v>
      </c>
      <c r="R1178" s="14" t="s">
        <v>8322</v>
      </c>
    </row>
    <row r="1179" spans="1:18" ht="43.2" x14ac:dyDescent="0.3">
      <c r="A1179">
        <v>667</v>
      </c>
      <c r="B1179" s="3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s="12">
        <f t="shared" si="36"/>
        <v>42632</v>
      </c>
      <c r="L1179" t="b">
        <v>0</v>
      </c>
      <c r="M1179">
        <v>28</v>
      </c>
      <c r="N1179" t="b">
        <v>0</v>
      </c>
      <c r="O1179" t="s">
        <v>8271</v>
      </c>
      <c r="P1179" t="s">
        <v>8309</v>
      </c>
      <c r="Q1179">
        <f t="shared" si="37"/>
        <v>2016</v>
      </c>
      <c r="R1179" s="14" t="s">
        <v>8307</v>
      </c>
    </row>
    <row r="1180" spans="1:18" ht="43.2" x14ac:dyDescent="0.3">
      <c r="A1180">
        <v>3590</v>
      </c>
      <c r="B1180" s="3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s="12">
        <f t="shared" si="36"/>
        <v>41902</v>
      </c>
      <c r="L1180" t="b">
        <v>0</v>
      </c>
      <c r="M1180">
        <v>73</v>
      </c>
      <c r="N1180" t="b">
        <v>1</v>
      </c>
      <c r="O1180" t="s">
        <v>8269</v>
      </c>
      <c r="P1180" t="s">
        <v>8325</v>
      </c>
      <c r="Q1180">
        <f t="shared" si="37"/>
        <v>2014</v>
      </c>
      <c r="R1180" s="14" t="s">
        <v>8322</v>
      </c>
    </row>
    <row r="1181" spans="1:18" ht="43.2" x14ac:dyDescent="0.3">
      <c r="A1181">
        <v>799</v>
      </c>
      <c r="B1181" s="3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s="12">
        <f t="shared" si="36"/>
        <v>40996</v>
      </c>
      <c r="L1181" t="b">
        <v>0</v>
      </c>
      <c r="M1181">
        <v>28</v>
      </c>
      <c r="N1181" t="b">
        <v>1</v>
      </c>
      <c r="O1181" t="s">
        <v>8274</v>
      </c>
      <c r="P1181" t="s">
        <v>8330</v>
      </c>
      <c r="Q1181">
        <f t="shared" si="37"/>
        <v>2012</v>
      </c>
      <c r="R1181" s="14" t="s">
        <v>8326</v>
      </c>
    </row>
    <row r="1182" spans="1:18" ht="57.6" x14ac:dyDescent="0.3">
      <c r="A1182">
        <v>2474</v>
      </c>
      <c r="B1182" s="3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s="12">
        <f t="shared" si="36"/>
        <v>40417</v>
      </c>
      <c r="L1182" t="b">
        <v>0</v>
      </c>
      <c r="M1182">
        <v>38</v>
      </c>
      <c r="N1182" t="b">
        <v>1</v>
      </c>
      <c r="O1182" t="s">
        <v>8277</v>
      </c>
      <c r="P1182" t="s">
        <v>8327</v>
      </c>
      <c r="Q1182">
        <f t="shared" si="37"/>
        <v>2010</v>
      </c>
      <c r="R1182" s="14" t="s">
        <v>8326</v>
      </c>
    </row>
    <row r="1183" spans="1:18" ht="43.2" x14ac:dyDescent="0.3">
      <c r="A1183">
        <v>100</v>
      </c>
      <c r="B1183" s="3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s="12">
        <f t="shared" si="36"/>
        <v>41197</v>
      </c>
      <c r="L1183" t="b">
        <v>0</v>
      </c>
      <c r="M1183">
        <v>26</v>
      </c>
      <c r="N1183" t="b">
        <v>1</v>
      </c>
      <c r="O1183" t="s">
        <v>8264</v>
      </c>
      <c r="P1183" t="s">
        <v>8342</v>
      </c>
      <c r="Q1183">
        <f t="shared" si="37"/>
        <v>2012</v>
      </c>
      <c r="R1183" s="14" t="s">
        <v>8320</v>
      </c>
    </row>
    <row r="1184" spans="1:18" ht="72" x14ac:dyDescent="0.3">
      <c r="A1184">
        <v>294</v>
      </c>
      <c r="B1184" s="3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s="12">
        <f t="shared" si="36"/>
        <v>40343</v>
      </c>
      <c r="L1184" t="b">
        <v>1</v>
      </c>
      <c r="M1184">
        <v>50</v>
      </c>
      <c r="N1184" t="b">
        <v>1</v>
      </c>
      <c r="O1184" t="s">
        <v>8267</v>
      </c>
      <c r="P1184" t="s">
        <v>8321</v>
      </c>
      <c r="Q1184">
        <f t="shared" si="37"/>
        <v>2010</v>
      </c>
      <c r="R1184" s="14" t="s">
        <v>8320</v>
      </c>
    </row>
    <row r="1185" spans="1:18" ht="43.2" x14ac:dyDescent="0.3">
      <c r="A1185">
        <v>2522</v>
      </c>
      <c r="B1185" s="3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s="12">
        <f t="shared" si="36"/>
        <v>42460</v>
      </c>
      <c r="L1185" t="b">
        <v>0</v>
      </c>
      <c r="M1185">
        <v>27</v>
      </c>
      <c r="N1185" t="b">
        <v>1</v>
      </c>
      <c r="O1185" t="s">
        <v>8298</v>
      </c>
      <c r="P1185" t="s">
        <v>8340</v>
      </c>
      <c r="Q1185">
        <f t="shared" si="37"/>
        <v>2016</v>
      </c>
      <c r="R1185" s="14" t="s">
        <v>8326</v>
      </c>
    </row>
    <row r="1186" spans="1:18" ht="28.8" x14ac:dyDescent="0.3">
      <c r="A1186">
        <v>3763</v>
      </c>
      <c r="B1186" s="3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s="12">
        <f t="shared" si="36"/>
        <v>42065</v>
      </c>
      <c r="L1186" t="b">
        <v>0</v>
      </c>
      <c r="M1186">
        <v>77</v>
      </c>
      <c r="N1186" t="b">
        <v>1</v>
      </c>
      <c r="O1186" t="s">
        <v>8303</v>
      </c>
      <c r="P1186" t="s">
        <v>8334</v>
      </c>
      <c r="Q1186">
        <f t="shared" si="37"/>
        <v>2015</v>
      </c>
      <c r="R1186" s="14" t="s">
        <v>8322</v>
      </c>
    </row>
    <row r="1187" spans="1:18" ht="43.2" x14ac:dyDescent="0.3">
      <c r="A1187">
        <v>3828</v>
      </c>
      <c r="B1187" s="3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s="12">
        <f t="shared" si="36"/>
        <v>41944</v>
      </c>
      <c r="L1187" t="b">
        <v>0</v>
      </c>
      <c r="M1187">
        <v>28</v>
      </c>
      <c r="N1187" t="b">
        <v>1</v>
      </c>
      <c r="O1187" t="s">
        <v>8269</v>
      </c>
      <c r="P1187" t="s">
        <v>8325</v>
      </c>
      <c r="Q1187">
        <f t="shared" si="37"/>
        <v>2014</v>
      </c>
      <c r="R1187" s="14" t="s">
        <v>8322</v>
      </c>
    </row>
    <row r="1188" spans="1:18" ht="43.2" x14ac:dyDescent="0.3">
      <c r="A1188">
        <v>1035</v>
      </c>
      <c r="B1188" s="3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s="12">
        <f t="shared" si="36"/>
        <v>42016</v>
      </c>
      <c r="L1188" t="b">
        <v>0</v>
      </c>
      <c r="M1188">
        <v>76</v>
      </c>
      <c r="N1188" t="b">
        <v>1</v>
      </c>
      <c r="O1188" t="s">
        <v>8278</v>
      </c>
      <c r="P1188" t="s">
        <v>8328</v>
      </c>
      <c r="Q1188">
        <f t="shared" si="37"/>
        <v>2015</v>
      </c>
      <c r="R1188" s="14" t="s">
        <v>8326</v>
      </c>
    </row>
    <row r="1189" spans="1:18" ht="43.2" x14ac:dyDescent="0.3">
      <c r="A1189">
        <v>1335</v>
      </c>
      <c r="B1189" s="3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s="12">
        <f t="shared" si="36"/>
        <v>42313</v>
      </c>
      <c r="L1189" t="b">
        <v>0</v>
      </c>
      <c r="M1189">
        <v>16</v>
      </c>
      <c r="N1189" t="b">
        <v>0</v>
      </c>
      <c r="O1189" t="s">
        <v>8271</v>
      </c>
      <c r="P1189" t="s">
        <v>8309</v>
      </c>
      <c r="Q1189">
        <f t="shared" si="37"/>
        <v>2015</v>
      </c>
      <c r="R1189" s="14" t="s">
        <v>8307</v>
      </c>
    </row>
    <row r="1190" spans="1:18" ht="43.2" x14ac:dyDescent="0.3">
      <c r="A1190">
        <v>1909</v>
      </c>
      <c r="B1190" s="3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s="12">
        <f t="shared" si="36"/>
        <v>41905</v>
      </c>
      <c r="L1190" t="b">
        <v>0</v>
      </c>
      <c r="M1190">
        <v>38</v>
      </c>
      <c r="N1190" t="b">
        <v>0</v>
      </c>
      <c r="O1190" t="s">
        <v>8292</v>
      </c>
      <c r="P1190" t="s">
        <v>8317</v>
      </c>
      <c r="Q1190">
        <f t="shared" si="37"/>
        <v>2014</v>
      </c>
      <c r="R1190" s="14" t="s">
        <v>8307</v>
      </c>
    </row>
    <row r="1191" spans="1:18" ht="57.6" x14ac:dyDescent="0.3">
      <c r="A1191">
        <v>3781</v>
      </c>
      <c r="B1191" s="3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s="12">
        <f t="shared" si="36"/>
        <v>41865</v>
      </c>
      <c r="L1191" t="b">
        <v>0</v>
      </c>
      <c r="M1191">
        <v>52</v>
      </c>
      <c r="N1191" t="b">
        <v>1</v>
      </c>
      <c r="O1191" t="s">
        <v>8303</v>
      </c>
      <c r="P1191" t="s">
        <v>8334</v>
      </c>
      <c r="Q1191">
        <f t="shared" si="37"/>
        <v>2014</v>
      </c>
      <c r="R1191" s="14" t="s">
        <v>8322</v>
      </c>
    </row>
    <row r="1192" spans="1:18" ht="43.2" x14ac:dyDescent="0.3">
      <c r="A1192">
        <v>1324</v>
      </c>
      <c r="B1192" s="3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s="12">
        <f t="shared" si="36"/>
        <v>42626</v>
      </c>
      <c r="L1192" t="b">
        <v>0</v>
      </c>
      <c r="M1192">
        <v>90</v>
      </c>
      <c r="N1192" t="b">
        <v>0</v>
      </c>
      <c r="O1192" t="s">
        <v>8271</v>
      </c>
      <c r="P1192" t="s">
        <v>8309</v>
      </c>
      <c r="Q1192">
        <f t="shared" si="37"/>
        <v>2016</v>
      </c>
      <c r="R1192" s="14" t="s">
        <v>8307</v>
      </c>
    </row>
    <row r="1193" spans="1:18" ht="28.8" x14ac:dyDescent="0.3">
      <c r="A1193">
        <v>476</v>
      </c>
      <c r="B1193" s="3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s="12">
        <f t="shared" si="36"/>
        <v>41757</v>
      </c>
      <c r="L1193" t="b">
        <v>0</v>
      </c>
      <c r="M1193">
        <v>124</v>
      </c>
      <c r="N1193" t="b">
        <v>0</v>
      </c>
      <c r="O1193" t="s">
        <v>8268</v>
      </c>
      <c r="P1193" t="s">
        <v>8338</v>
      </c>
      <c r="Q1193">
        <f t="shared" si="37"/>
        <v>2014</v>
      </c>
      <c r="R1193" s="14" t="s">
        <v>8320</v>
      </c>
    </row>
    <row r="1194" spans="1:18" ht="43.2" x14ac:dyDescent="0.3">
      <c r="A1194">
        <v>3473</v>
      </c>
      <c r="B1194" s="3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s="12">
        <f t="shared" si="36"/>
        <v>42062</v>
      </c>
      <c r="L1194" t="b">
        <v>0</v>
      </c>
      <c r="M1194">
        <v>33</v>
      </c>
      <c r="N1194" t="b">
        <v>1</v>
      </c>
      <c r="O1194" t="s">
        <v>8269</v>
      </c>
      <c r="P1194" t="s">
        <v>8325</v>
      </c>
      <c r="Q1194">
        <f t="shared" si="37"/>
        <v>2015</v>
      </c>
      <c r="R1194" s="14" t="s">
        <v>8322</v>
      </c>
    </row>
    <row r="1195" spans="1:18" ht="43.2" x14ac:dyDescent="0.3">
      <c r="A1195">
        <v>2211</v>
      </c>
      <c r="B1195" s="3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s="12">
        <f t="shared" si="36"/>
        <v>41716</v>
      </c>
      <c r="L1195" t="b">
        <v>0</v>
      </c>
      <c r="M1195">
        <v>120</v>
      </c>
      <c r="N1195" t="b">
        <v>1</v>
      </c>
      <c r="O1195" t="s">
        <v>8278</v>
      </c>
      <c r="P1195" t="s">
        <v>8328</v>
      </c>
      <c r="Q1195">
        <f t="shared" si="37"/>
        <v>2014</v>
      </c>
      <c r="R1195" s="14" t="s">
        <v>8326</v>
      </c>
    </row>
    <row r="1196" spans="1:18" ht="43.2" x14ac:dyDescent="0.3">
      <c r="A1196">
        <v>479</v>
      </c>
      <c r="B1196" s="3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s="12">
        <f t="shared" si="36"/>
        <v>41904</v>
      </c>
      <c r="L1196" t="b">
        <v>0</v>
      </c>
      <c r="M1196">
        <v>55</v>
      </c>
      <c r="N1196" t="b">
        <v>0</v>
      </c>
      <c r="O1196" t="s">
        <v>8268</v>
      </c>
      <c r="P1196" t="s">
        <v>8338</v>
      </c>
      <c r="Q1196">
        <f t="shared" si="37"/>
        <v>2014</v>
      </c>
      <c r="R1196" s="14" t="s">
        <v>8320</v>
      </c>
    </row>
    <row r="1197" spans="1:18" ht="57.6" x14ac:dyDescent="0.3">
      <c r="A1197">
        <v>2276</v>
      </c>
      <c r="B1197" s="3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s="12">
        <f t="shared" si="36"/>
        <v>41614</v>
      </c>
      <c r="L1197" t="b">
        <v>0</v>
      </c>
      <c r="M1197">
        <v>75</v>
      </c>
      <c r="N1197" t="b">
        <v>1</v>
      </c>
      <c r="O1197" t="s">
        <v>8295</v>
      </c>
      <c r="P1197" t="s">
        <v>8316</v>
      </c>
      <c r="Q1197">
        <f t="shared" si="37"/>
        <v>2013</v>
      </c>
      <c r="R1197" s="14" t="s">
        <v>8315</v>
      </c>
    </row>
    <row r="1198" spans="1:18" ht="43.2" x14ac:dyDescent="0.3">
      <c r="A1198">
        <v>1785</v>
      </c>
      <c r="B1198" s="3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s="12">
        <f t="shared" si="36"/>
        <v>41897</v>
      </c>
      <c r="L1198" t="b">
        <v>1</v>
      </c>
      <c r="M1198">
        <v>108</v>
      </c>
      <c r="N1198" t="b">
        <v>0</v>
      </c>
      <c r="O1198" t="s">
        <v>8283</v>
      </c>
      <c r="P1198" t="s">
        <v>8313</v>
      </c>
      <c r="Q1198">
        <f t="shared" si="37"/>
        <v>2014</v>
      </c>
      <c r="R1198" s="14" t="s">
        <v>8312</v>
      </c>
    </row>
    <row r="1199" spans="1:18" ht="43.2" x14ac:dyDescent="0.3">
      <c r="A1199">
        <v>1398</v>
      </c>
      <c r="B1199" s="3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s="12">
        <f t="shared" si="36"/>
        <v>42526</v>
      </c>
      <c r="L1199" t="b">
        <v>0</v>
      </c>
      <c r="M1199">
        <v>65</v>
      </c>
      <c r="N1199" t="b">
        <v>1</v>
      </c>
      <c r="O1199" t="s">
        <v>8274</v>
      </c>
      <c r="P1199" t="s">
        <v>8330</v>
      </c>
      <c r="Q1199">
        <f t="shared" si="37"/>
        <v>2016</v>
      </c>
      <c r="R1199" s="14" t="s">
        <v>8326</v>
      </c>
    </row>
    <row r="1200" spans="1:18" ht="43.2" x14ac:dyDescent="0.3">
      <c r="A1200">
        <v>1252</v>
      </c>
      <c r="B1200" s="3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s="12">
        <f t="shared" si="36"/>
        <v>41543</v>
      </c>
      <c r="L1200" t="b">
        <v>1</v>
      </c>
      <c r="M1200">
        <v>141</v>
      </c>
      <c r="N1200" t="b">
        <v>1</v>
      </c>
      <c r="O1200" t="s">
        <v>8274</v>
      </c>
      <c r="P1200" t="s">
        <v>8330</v>
      </c>
      <c r="Q1200">
        <f t="shared" si="37"/>
        <v>2013</v>
      </c>
      <c r="R1200" s="14" t="s">
        <v>8326</v>
      </c>
    </row>
    <row r="1201" spans="1:18" ht="43.2" x14ac:dyDescent="0.3">
      <c r="A1201">
        <v>2266</v>
      </c>
      <c r="B1201" s="3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s="12">
        <f t="shared" si="36"/>
        <v>42469</v>
      </c>
      <c r="L1201" t="b">
        <v>0</v>
      </c>
      <c r="M1201">
        <v>194</v>
      </c>
      <c r="N1201" t="b">
        <v>1</v>
      </c>
      <c r="O1201" t="s">
        <v>8295</v>
      </c>
      <c r="P1201" t="s">
        <v>8316</v>
      </c>
      <c r="Q1201">
        <f t="shared" si="37"/>
        <v>2016</v>
      </c>
      <c r="R1201" s="14" t="s">
        <v>8315</v>
      </c>
    </row>
    <row r="1202" spans="1:18" ht="28.8" x14ac:dyDescent="0.3">
      <c r="A1202">
        <v>290</v>
      </c>
      <c r="B1202" s="3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s="12">
        <f t="shared" si="36"/>
        <v>40526</v>
      </c>
      <c r="L1202" t="b">
        <v>1</v>
      </c>
      <c r="M1202">
        <v>168</v>
      </c>
      <c r="N1202" t="b">
        <v>1</v>
      </c>
      <c r="O1202" t="s">
        <v>8267</v>
      </c>
      <c r="P1202" t="s">
        <v>8321</v>
      </c>
      <c r="Q1202">
        <f t="shared" si="37"/>
        <v>2010</v>
      </c>
      <c r="R1202" s="14" t="s">
        <v>8320</v>
      </c>
    </row>
    <row r="1203" spans="1:18" ht="57.6" x14ac:dyDescent="0.3">
      <c r="A1203">
        <v>849</v>
      </c>
      <c r="B1203" s="3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s="12">
        <f t="shared" si="36"/>
        <v>42051</v>
      </c>
      <c r="L1203" t="b">
        <v>0</v>
      </c>
      <c r="M1203">
        <v>115</v>
      </c>
      <c r="N1203" t="b">
        <v>1</v>
      </c>
      <c r="O1203" t="s">
        <v>8275</v>
      </c>
      <c r="P1203" t="s">
        <v>8335</v>
      </c>
      <c r="Q1203">
        <f t="shared" si="37"/>
        <v>2015</v>
      </c>
      <c r="R1203" s="14" t="s">
        <v>8326</v>
      </c>
    </row>
    <row r="1204" spans="1:18" ht="43.2" x14ac:dyDescent="0.3">
      <c r="A1204">
        <v>3179</v>
      </c>
      <c r="B1204" s="3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s="12">
        <f t="shared" si="36"/>
        <v>41375</v>
      </c>
      <c r="L1204" t="b">
        <v>1</v>
      </c>
      <c r="M1204">
        <v>62</v>
      </c>
      <c r="N1204" t="b">
        <v>1</v>
      </c>
      <c r="O1204" t="s">
        <v>8269</v>
      </c>
      <c r="P1204" t="s">
        <v>8325</v>
      </c>
      <c r="Q1204">
        <f t="shared" si="37"/>
        <v>2013</v>
      </c>
      <c r="R1204" s="14" t="s">
        <v>8322</v>
      </c>
    </row>
    <row r="1205" spans="1:18" ht="57.6" x14ac:dyDescent="0.3">
      <c r="A1205">
        <v>3416</v>
      </c>
      <c r="B1205" s="3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s="12">
        <f t="shared" si="36"/>
        <v>42089</v>
      </c>
      <c r="L1205" t="b">
        <v>0</v>
      </c>
      <c r="M1205">
        <v>30</v>
      </c>
      <c r="N1205" t="b">
        <v>1</v>
      </c>
      <c r="O1205" t="s">
        <v>8269</v>
      </c>
      <c r="P1205" t="s">
        <v>8325</v>
      </c>
      <c r="Q1205">
        <f t="shared" si="37"/>
        <v>2015</v>
      </c>
      <c r="R1205" s="14" t="s">
        <v>8322</v>
      </c>
    </row>
    <row r="1206" spans="1:18" ht="43.2" x14ac:dyDescent="0.3">
      <c r="A1206">
        <v>1023</v>
      </c>
      <c r="B1206" s="3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s="12">
        <f t="shared" si="36"/>
        <v>42145</v>
      </c>
      <c r="L1206" t="b">
        <v>0</v>
      </c>
      <c r="M1206">
        <v>131</v>
      </c>
      <c r="N1206" t="b">
        <v>1</v>
      </c>
      <c r="O1206" t="s">
        <v>8278</v>
      </c>
      <c r="P1206" t="s">
        <v>8328</v>
      </c>
      <c r="Q1206">
        <f t="shared" si="37"/>
        <v>2015</v>
      </c>
      <c r="R1206" s="14" t="s">
        <v>8326</v>
      </c>
    </row>
    <row r="1207" spans="1:18" ht="43.2" x14ac:dyDescent="0.3">
      <c r="A1207">
        <v>138</v>
      </c>
      <c r="B1207" s="3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s="12">
        <f t="shared" si="36"/>
        <v>42186</v>
      </c>
      <c r="L1207" t="b">
        <v>0</v>
      </c>
      <c r="M1207">
        <v>58</v>
      </c>
      <c r="N1207" t="b">
        <v>0</v>
      </c>
      <c r="O1207" t="s">
        <v>8265</v>
      </c>
      <c r="P1207" t="s">
        <v>8336</v>
      </c>
      <c r="Q1207">
        <f t="shared" si="37"/>
        <v>2015</v>
      </c>
      <c r="R1207" s="14" t="s">
        <v>8320</v>
      </c>
    </row>
    <row r="1208" spans="1:18" ht="43.2" x14ac:dyDescent="0.3">
      <c r="A1208">
        <v>3012</v>
      </c>
      <c r="B1208" s="3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s="12">
        <f t="shared" si="36"/>
        <v>42024</v>
      </c>
      <c r="L1208" t="b">
        <v>0</v>
      </c>
      <c r="M1208">
        <v>55</v>
      </c>
      <c r="N1208" t="b">
        <v>1</v>
      </c>
      <c r="O1208" t="s">
        <v>8301</v>
      </c>
      <c r="P1208" t="s">
        <v>8323</v>
      </c>
      <c r="Q1208">
        <f t="shared" si="37"/>
        <v>2015</v>
      </c>
      <c r="R1208" s="14" t="s">
        <v>8322</v>
      </c>
    </row>
    <row r="1209" spans="1:18" ht="43.2" x14ac:dyDescent="0.3">
      <c r="A1209">
        <v>2489</v>
      </c>
      <c r="B1209" s="3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s="12">
        <f t="shared" si="36"/>
        <v>41373</v>
      </c>
      <c r="L1209" t="b">
        <v>0</v>
      </c>
      <c r="M1209">
        <v>75</v>
      </c>
      <c r="N1209" t="b">
        <v>1</v>
      </c>
      <c r="O1209" t="s">
        <v>8277</v>
      </c>
      <c r="P1209" t="s">
        <v>8327</v>
      </c>
      <c r="Q1209">
        <f t="shared" si="37"/>
        <v>2013</v>
      </c>
      <c r="R1209" s="14" t="s">
        <v>8326</v>
      </c>
    </row>
    <row r="1210" spans="1:18" ht="43.2" x14ac:dyDescent="0.3">
      <c r="A1210">
        <v>1383</v>
      </c>
      <c r="B1210" s="3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s="12">
        <f t="shared" si="36"/>
        <v>42707</v>
      </c>
      <c r="L1210" t="b">
        <v>0</v>
      </c>
      <c r="M1210">
        <v>93</v>
      </c>
      <c r="N1210" t="b">
        <v>1</v>
      </c>
      <c r="O1210" t="s">
        <v>8274</v>
      </c>
      <c r="P1210" t="s">
        <v>8330</v>
      </c>
      <c r="Q1210">
        <f t="shared" si="37"/>
        <v>2016</v>
      </c>
      <c r="R1210" s="14" t="s">
        <v>8326</v>
      </c>
    </row>
    <row r="1211" spans="1:18" ht="57.6" x14ac:dyDescent="0.3">
      <c r="A1211">
        <v>994</v>
      </c>
      <c r="B1211" s="3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s="12">
        <f t="shared" si="36"/>
        <v>41921</v>
      </c>
      <c r="L1211" t="b">
        <v>0</v>
      </c>
      <c r="M1211">
        <v>11</v>
      </c>
      <c r="N1211" t="b">
        <v>0</v>
      </c>
      <c r="O1211" t="s">
        <v>8271</v>
      </c>
      <c r="P1211" t="s">
        <v>8309</v>
      </c>
      <c r="Q1211">
        <f t="shared" si="37"/>
        <v>2014</v>
      </c>
      <c r="R1211" s="14" t="s">
        <v>8307</v>
      </c>
    </row>
    <row r="1212" spans="1:18" ht="43.2" x14ac:dyDescent="0.3">
      <c r="A1212">
        <v>1871</v>
      </c>
      <c r="B1212" s="3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s="12">
        <f t="shared" si="36"/>
        <v>41923</v>
      </c>
      <c r="L1212" t="b">
        <v>0</v>
      </c>
      <c r="M1212">
        <v>95</v>
      </c>
      <c r="N1212" t="b">
        <v>0</v>
      </c>
      <c r="O1212" t="s">
        <v>8281</v>
      </c>
      <c r="P1212" t="s">
        <v>8343</v>
      </c>
      <c r="Q1212">
        <f t="shared" si="37"/>
        <v>2014</v>
      </c>
      <c r="R1212" s="14" t="s">
        <v>8315</v>
      </c>
    </row>
    <row r="1213" spans="1:18" ht="43.2" x14ac:dyDescent="0.3">
      <c r="A1213">
        <v>1636</v>
      </c>
      <c r="B1213" s="3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s="12">
        <f t="shared" si="36"/>
        <v>40663</v>
      </c>
      <c r="L1213" t="b">
        <v>0</v>
      </c>
      <c r="M1213">
        <v>87</v>
      </c>
      <c r="N1213" t="b">
        <v>1</v>
      </c>
      <c r="O1213" t="s">
        <v>8274</v>
      </c>
      <c r="P1213" t="s">
        <v>8330</v>
      </c>
      <c r="Q1213">
        <f t="shared" si="37"/>
        <v>2011</v>
      </c>
      <c r="R1213" s="14" t="s">
        <v>8326</v>
      </c>
    </row>
    <row r="1214" spans="1:18" ht="43.2" x14ac:dyDescent="0.3">
      <c r="A1214">
        <v>3486</v>
      </c>
      <c r="B1214" s="3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s="12">
        <f t="shared" si="36"/>
        <v>42126</v>
      </c>
      <c r="L1214" t="b">
        <v>0</v>
      </c>
      <c r="M1214">
        <v>56</v>
      </c>
      <c r="N1214" t="b">
        <v>1</v>
      </c>
      <c r="O1214" t="s">
        <v>8269</v>
      </c>
      <c r="P1214" t="s">
        <v>8325</v>
      </c>
      <c r="Q1214">
        <f t="shared" si="37"/>
        <v>2015</v>
      </c>
      <c r="R1214" s="14" t="s">
        <v>8322</v>
      </c>
    </row>
    <row r="1215" spans="1:18" ht="43.2" x14ac:dyDescent="0.3">
      <c r="A1215">
        <v>60</v>
      </c>
      <c r="B1215" s="3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s="12">
        <f t="shared" si="36"/>
        <v>41701</v>
      </c>
      <c r="L1215" t="b">
        <v>0</v>
      </c>
      <c r="M1215">
        <v>108</v>
      </c>
      <c r="N1215" t="b">
        <v>1</v>
      </c>
      <c r="O1215" t="s">
        <v>8264</v>
      </c>
      <c r="P1215" t="s">
        <v>8342</v>
      </c>
      <c r="Q1215">
        <f t="shared" si="37"/>
        <v>2014</v>
      </c>
      <c r="R1215" s="14" t="s">
        <v>8320</v>
      </c>
    </row>
    <row r="1216" spans="1:18" ht="43.2" x14ac:dyDescent="0.3">
      <c r="A1216">
        <v>62</v>
      </c>
      <c r="B1216" s="3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s="12">
        <f t="shared" si="36"/>
        <v>41311</v>
      </c>
      <c r="L1216" t="b">
        <v>0</v>
      </c>
      <c r="M1216">
        <v>48</v>
      </c>
      <c r="N1216" t="b">
        <v>1</v>
      </c>
      <c r="O1216" t="s">
        <v>8264</v>
      </c>
      <c r="P1216" t="s">
        <v>8342</v>
      </c>
      <c r="Q1216">
        <f t="shared" si="37"/>
        <v>2013</v>
      </c>
      <c r="R1216" s="14" t="s">
        <v>8320</v>
      </c>
    </row>
    <row r="1217" spans="1:18" ht="43.2" x14ac:dyDescent="0.3">
      <c r="A1217">
        <v>2453</v>
      </c>
      <c r="B1217" s="3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s="12">
        <f t="shared" si="36"/>
        <v>42738</v>
      </c>
      <c r="L1217" t="b">
        <v>0</v>
      </c>
      <c r="M1217">
        <v>67</v>
      </c>
      <c r="N1217" t="b">
        <v>1</v>
      </c>
      <c r="O1217" t="s">
        <v>8296</v>
      </c>
      <c r="P1217" t="s">
        <v>8319</v>
      </c>
      <c r="Q1217">
        <f t="shared" si="37"/>
        <v>2017</v>
      </c>
      <c r="R1217" s="14" t="s">
        <v>8318</v>
      </c>
    </row>
    <row r="1218" spans="1:18" ht="43.2" x14ac:dyDescent="0.3">
      <c r="A1218">
        <v>3113</v>
      </c>
      <c r="B1218" s="3" t="s">
        <v>3113</v>
      </c>
      <c r="C1218" s="3" t="s">
        <v>7223</v>
      </c>
      <c r="D1218" s="5">
        <v>109225</v>
      </c>
      <c r="E1218" s="7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s="12">
        <f t="shared" si="36"/>
        <v>42081</v>
      </c>
      <c r="L1218" t="b">
        <v>0</v>
      </c>
      <c r="M1218">
        <v>37</v>
      </c>
      <c r="N1218" t="b">
        <v>0</v>
      </c>
      <c r="O1218" t="s">
        <v>8301</v>
      </c>
      <c r="P1218" t="s">
        <v>8323</v>
      </c>
      <c r="Q1218">
        <f t="shared" si="37"/>
        <v>2015</v>
      </c>
      <c r="R1218" s="14" t="s">
        <v>8322</v>
      </c>
    </row>
    <row r="1219" spans="1:18" ht="43.2" x14ac:dyDescent="0.3">
      <c r="A1219">
        <v>921</v>
      </c>
      <c r="B1219" s="3" t="s">
        <v>922</v>
      </c>
      <c r="C1219" s="3" t="s">
        <v>5031</v>
      </c>
      <c r="D1219" s="5">
        <v>15000</v>
      </c>
      <c r="E1219" s="7">
        <v>4635</v>
      </c>
      <c r="F1219" t="s">
        <v>8220</v>
      </c>
      <c r="G1219" t="s">
        <v>8223</v>
      </c>
      <c r="H1219" t="s">
        <v>8245</v>
      </c>
      <c r="I1219">
        <v>1323666376</v>
      </c>
      <c r="J1219">
        <v>1320033976</v>
      </c>
      <c r="K1219" s="12">
        <f t="shared" ref="K1219:K1282" si="38">FLOOR(J1219/60/60/24,1) + DATE(1970,1,1)</f>
        <v>40847</v>
      </c>
      <c r="L1219" t="b">
        <v>0</v>
      </c>
      <c r="M1219">
        <v>20</v>
      </c>
      <c r="N1219" t="b">
        <v>0</v>
      </c>
      <c r="O1219" t="s">
        <v>8276</v>
      </c>
      <c r="P1219" t="s">
        <v>8349</v>
      </c>
      <c r="Q1219">
        <f t="shared" ref="Q1219:Q1282" si="39">YEAR(K1219)</f>
        <v>2011</v>
      </c>
      <c r="R1219" s="14" t="s">
        <v>8326</v>
      </c>
    </row>
    <row r="1220" spans="1:18" ht="43.2" x14ac:dyDescent="0.3">
      <c r="A1220">
        <v>702</v>
      </c>
      <c r="B1220" s="3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s="12">
        <f t="shared" si="38"/>
        <v>42668</v>
      </c>
      <c r="L1220" t="b">
        <v>0</v>
      </c>
      <c r="M1220">
        <v>37</v>
      </c>
      <c r="N1220" t="b">
        <v>0</v>
      </c>
      <c r="O1220" t="s">
        <v>8271</v>
      </c>
      <c r="P1220" t="s">
        <v>8309</v>
      </c>
      <c r="Q1220">
        <f t="shared" si="39"/>
        <v>2016</v>
      </c>
      <c r="R1220" s="14" t="s">
        <v>8307</v>
      </c>
    </row>
    <row r="1221" spans="1:18" ht="43.2" x14ac:dyDescent="0.3">
      <c r="A1221">
        <v>3184</v>
      </c>
      <c r="B1221" s="3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s="12">
        <f t="shared" si="38"/>
        <v>41791</v>
      </c>
      <c r="L1221" t="b">
        <v>1</v>
      </c>
      <c r="M1221">
        <v>46</v>
      </c>
      <c r="N1221" t="b">
        <v>1</v>
      </c>
      <c r="O1221" t="s">
        <v>8269</v>
      </c>
      <c r="P1221" t="s">
        <v>8325</v>
      </c>
      <c r="Q1221">
        <f t="shared" si="39"/>
        <v>2014</v>
      </c>
      <c r="R1221" s="14" t="s">
        <v>8322</v>
      </c>
    </row>
    <row r="1222" spans="1:18" ht="28.8" x14ac:dyDescent="0.3">
      <c r="A1222">
        <v>3723</v>
      </c>
      <c r="B1222" s="3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s="12">
        <f t="shared" si="38"/>
        <v>41943</v>
      </c>
      <c r="L1222" t="b">
        <v>0</v>
      </c>
      <c r="M1222">
        <v>63</v>
      </c>
      <c r="N1222" t="b">
        <v>1</v>
      </c>
      <c r="O1222" t="s">
        <v>8269</v>
      </c>
      <c r="P1222" t="s">
        <v>8325</v>
      </c>
      <c r="Q1222">
        <f t="shared" si="39"/>
        <v>2014</v>
      </c>
      <c r="R1222" s="14" t="s">
        <v>8322</v>
      </c>
    </row>
    <row r="1223" spans="1:18" ht="57.6" x14ac:dyDescent="0.3">
      <c r="A1223">
        <v>3827</v>
      </c>
      <c r="B1223" s="3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s="12">
        <f t="shared" si="38"/>
        <v>42034</v>
      </c>
      <c r="L1223" t="b">
        <v>0</v>
      </c>
      <c r="M1223">
        <v>65</v>
      </c>
      <c r="N1223" t="b">
        <v>1</v>
      </c>
      <c r="O1223" t="s">
        <v>8269</v>
      </c>
      <c r="P1223" t="s">
        <v>8325</v>
      </c>
      <c r="Q1223">
        <f t="shared" si="39"/>
        <v>2015</v>
      </c>
      <c r="R1223" s="14" t="s">
        <v>8322</v>
      </c>
    </row>
    <row r="1224" spans="1:18" ht="43.2" x14ac:dyDescent="0.3">
      <c r="A1224">
        <v>3160</v>
      </c>
      <c r="B1224" s="3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s="12">
        <f t="shared" si="38"/>
        <v>41841</v>
      </c>
      <c r="L1224" t="b">
        <v>1</v>
      </c>
      <c r="M1224">
        <v>57</v>
      </c>
      <c r="N1224" t="b">
        <v>1</v>
      </c>
      <c r="O1224" t="s">
        <v>8269</v>
      </c>
      <c r="P1224" t="s">
        <v>8325</v>
      </c>
      <c r="Q1224">
        <f t="shared" si="39"/>
        <v>2014</v>
      </c>
      <c r="R1224" s="14" t="s">
        <v>8322</v>
      </c>
    </row>
    <row r="1225" spans="1:18" ht="43.2" x14ac:dyDescent="0.3">
      <c r="A1225">
        <v>2145</v>
      </c>
      <c r="B1225" s="3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s="12">
        <f t="shared" si="38"/>
        <v>41575</v>
      </c>
      <c r="L1225" t="b">
        <v>0</v>
      </c>
      <c r="M1225">
        <v>89</v>
      </c>
      <c r="N1225" t="b">
        <v>0</v>
      </c>
      <c r="O1225" t="s">
        <v>8280</v>
      </c>
      <c r="P1225" t="s">
        <v>8333</v>
      </c>
      <c r="Q1225">
        <f t="shared" si="39"/>
        <v>2013</v>
      </c>
      <c r="R1225" s="14" t="s">
        <v>8315</v>
      </c>
    </row>
    <row r="1226" spans="1:18" ht="43.2" x14ac:dyDescent="0.3">
      <c r="A1226">
        <v>3344</v>
      </c>
      <c r="B1226" s="3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s="12">
        <f t="shared" si="38"/>
        <v>41851</v>
      </c>
      <c r="L1226" t="b">
        <v>0</v>
      </c>
      <c r="M1226">
        <v>40</v>
      </c>
      <c r="N1226" t="b">
        <v>1</v>
      </c>
      <c r="O1226" t="s">
        <v>8269</v>
      </c>
      <c r="P1226" t="s">
        <v>8325</v>
      </c>
      <c r="Q1226">
        <f t="shared" si="39"/>
        <v>2014</v>
      </c>
      <c r="R1226" s="14" t="s">
        <v>8322</v>
      </c>
    </row>
    <row r="1227" spans="1:18" ht="28.8" x14ac:dyDescent="0.3">
      <c r="A1227">
        <v>1303</v>
      </c>
      <c r="B1227" s="3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s="12">
        <f t="shared" si="38"/>
        <v>42566</v>
      </c>
      <c r="L1227" t="b">
        <v>0</v>
      </c>
      <c r="M1227">
        <v>108</v>
      </c>
      <c r="N1227" t="b">
        <v>1</v>
      </c>
      <c r="O1227" t="s">
        <v>8269</v>
      </c>
      <c r="P1227" t="s">
        <v>8325</v>
      </c>
      <c r="Q1227">
        <f t="shared" si="39"/>
        <v>2016</v>
      </c>
      <c r="R1227" s="14" t="s">
        <v>8322</v>
      </c>
    </row>
    <row r="1228" spans="1:18" ht="43.2" x14ac:dyDescent="0.3">
      <c r="A1228">
        <v>750</v>
      </c>
      <c r="B1228" s="3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s="12">
        <f t="shared" si="38"/>
        <v>41299</v>
      </c>
      <c r="L1228" t="b">
        <v>0</v>
      </c>
      <c r="M1228">
        <v>59</v>
      </c>
      <c r="N1228" t="b">
        <v>1</v>
      </c>
      <c r="O1228" t="s">
        <v>8272</v>
      </c>
      <c r="P1228" t="s">
        <v>8332</v>
      </c>
      <c r="Q1228">
        <f t="shared" si="39"/>
        <v>2013</v>
      </c>
      <c r="R1228" s="14" t="s">
        <v>8310</v>
      </c>
    </row>
    <row r="1229" spans="1:18" ht="43.2" x14ac:dyDescent="0.3">
      <c r="A1229">
        <v>3756</v>
      </c>
      <c r="B1229" s="3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s="12">
        <f t="shared" si="38"/>
        <v>41771</v>
      </c>
      <c r="L1229" t="b">
        <v>0</v>
      </c>
      <c r="M1229">
        <v>17</v>
      </c>
      <c r="N1229" t="b">
        <v>1</v>
      </c>
      <c r="O1229" t="s">
        <v>8303</v>
      </c>
      <c r="P1229" t="s">
        <v>8334</v>
      </c>
      <c r="Q1229">
        <f t="shared" si="39"/>
        <v>2014</v>
      </c>
      <c r="R1229" s="14" t="s">
        <v>8322</v>
      </c>
    </row>
    <row r="1230" spans="1:18" ht="43.2" x14ac:dyDescent="0.3">
      <c r="A1230">
        <v>3523</v>
      </c>
      <c r="B1230" s="3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s="12">
        <f t="shared" si="38"/>
        <v>42581</v>
      </c>
      <c r="L1230" t="b">
        <v>0</v>
      </c>
      <c r="M1230">
        <v>80</v>
      </c>
      <c r="N1230" t="b">
        <v>1</v>
      </c>
      <c r="O1230" t="s">
        <v>8269</v>
      </c>
      <c r="P1230" t="s">
        <v>8325</v>
      </c>
      <c r="Q1230">
        <f t="shared" si="39"/>
        <v>2016</v>
      </c>
      <c r="R1230" s="14" t="s">
        <v>8322</v>
      </c>
    </row>
    <row r="1231" spans="1:18" ht="43.2" x14ac:dyDescent="0.3">
      <c r="A1231">
        <v>3673</v>
      </c>
      <c r="B1231" s="3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s="12">
        <f t="shared" si="38"/>
        <v>41914</v>
      </c>
      <c r="L1231" t="b">
        <v>0</v>
      </c>
      <c r="M1231">
        <v>114</v>
      </c>
      <c r="N1231" t="b">
        <v>1</v>
      </c>
      <c r="O1231" t="s">
        <v>8269</v>
      </c>
      <c r="P1231" t="s">
        <v>8325</v>
      </c>
      <c r="Q1231">
        <f t="shared" si="39"/>
        <v>2014</v>
      </c>
      <c r="R1231" s="14" t="s">
        <v>8322</v>
      </c>
    </row>
    <row r="1232" spans="1:18" ht="43.2" x14ac:dyDescent="0.3">
      <c r="A1232">
        <v>1652</v>
      </c>
      <c r="B1232" s="3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s="12">
        <f t="shared" si="38"/>
        <v>41572</v>
      </c>
      <c r="L1232" t="b">
        <v>0</v>
      </c>
      <c r="M1232">
        <v>70</v>
      </c>
      <c r="N1232" t="b">
        <v>1</v>
      </c>
      <c r="O1232" t="s">
        <v>8290</v>
      </c>
      <c r="P1232" t="s">
        <v>8337</v>
      </c>
      <c r="Q1232">
        <f t="shared" si="39"/>
        <v>2013</v>
      </c>
      <c r="R1232" s="14" t="s">
        <v>8326</v>
      </c>
    </row>
    <row r="1233" spans="1:18" ht="43.2" x14ac:dyDescent="0.3">
      <c r="A1233">
        <v>1525</v>
      </c>
      <c r="B1233" s="3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s="12">
        <f t="shared" si="38"/>
        <v>42570</v>
      </c>
      <c r="L1233" t="b">
        <v>1</v>
      </c>
      <c r="M1233">
        <v>140</v>
      </c>
      <c r="N1233" t="b">
        <v>1</v>
      </c>
      <c r="O1233" t="s">
        <v>8283</v>
      </c>
      <c r="P1233" t="s">
        <v>8313</v>
      </c>
      <c r="Q1233">
        <f t="shared" si="39"/>
        <v>2016</v>
      </c>
      <c r="R1233" s="14" t="s">
        <v>8312</v>
      </c>
    </row>
    <row r="1234" spans="1:18" ht="57.6" x14ac:dyDescent="0.3">
      <c r="A1234">
        <v>117</v>
      </c>
      <c r="B1234" s="3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s="12">
        <f t="shared" si="38"/>
        <v>40248</v>
      </c>
      <c r="L1234" t="b">
        <v>0</v>
      </c>
      <c r="M1234">
        <v>27</v>
      </c>
      <c r="N1234" t="b">
        <v>1</v>
      </c>
      <c r="O1234" t="s">
        <v>8264</v>
      </c>
      <c r="P1234" t="s">
        <v>8342</v>
      </c>
      <c r="Q1234">
        <f t="shared" si="39"/>
        <v>2010</v>
      </c>
      <c r="R1234" s="14" t="s">
        <v>8320</v>
      </c>
    </row>
    <row r="1235" spans="1:18" ht="57.6" x14ac:dyDescent="0.3">
      <c r="A1235">
        <v>2531</v>
      </c>
      <c r="B1235" s="3" t="s">
        <v>2531</v>
      </c>
      <c r="C1235" s="3" t="s">
        <v>6641</v>
      </c>
      <c r="D1235" s="5">
        <v>4500</v>
      </c>
      <c r="E1235" s="7">
        <v>4518</v>
      </c>
      <c r="F1235" t="s">
        <v>8218</v>
      </c>
      <c r="G1235" t="s">
        <v>8223</v>
      </c>
      <c r="H1235" t="s">
        <v>8245</v>
      </c>
      <c r="I1235">
        <v>1439611140</v>
      </c>
      <c r="J1235">
        <v>1437668354</v>
      </c>
      <c r="K1235" s="12">
        <f t="shared" si="38"/>
        <v>42208</v>
      </c>
      <c r="L1235" t="b">
        <v>0</v>
      </c>
      <c r="M1235">
        <v>61</v>
      </c>
      <c r="N1235" t="b">
        <v>1</v>
      </c>
      <c r="O1235" t="s">
        <v>8298</v>
      </c>
      <c r="P1235" t="s">
        <v>8340</v>
      </c>
      <c r="Q1235">
        <f t="shared" si="39"/>
        <v>2015</v>
      </c>
      <c r="R1235" s="14" t="s">
        <v>8326</v>
      </c>
    </row>
    <row r="1236" spans="1:18" ht="43.2" x14ac:dyDescent="0.3">
      <c r="A1236">
        <v>2526</v>
      </c>
      <c r="B1236" s="3" t="s">
        <v>2526</v>
      </c>
      <c r="C1236" s="3" t="s">
        <v>6636</v>
      </c>
      <c r="D1236" s="5">
        <v>4000</v>
      </c>
      <c r="E1236" s="7">
        <v>4518</v>
      </c>
      <c r="F1236" t="s">
        <v>8218</v>
      </c>
      <c r="G1236" t="s">
        <v>8223</v>
      </c>
      <c r="H1236" t="s">
        <v>8245</v>
      </c>
      <c r="I1236">
        <v>1418014740</v>
      </c>
      <c r="J1236">
        <v>1415585474</v>
      </c>
      <c r="K1236" s="12">
        <f t="shared" si="38"/>
        <v>41953</v>
      </c>
      <c r="L1236" t="b">
        <v>0</v>
      </c>
      <c r="M1236">
        <v>33</v>
      </c>
      <c r="N1236" t="b">
        <v>1</v>
      </c>
      <c r="O1236" t="s">
        <v>8298</v>
      </c>
      <c r="P1236" t="s">
        <v>8340</v>
      </c>
      <c r="Q1236">
        <f t="shared" si="39"/>
        <v>2014</v>
      </c>
      <c r="R1236" s="14" t="s">
        <v>8326</v>
      </c>
    </row>
    <row r="1237" spans="1:18" ht="43.2" x14ac:dyDescent="0.3">
      <c r="A1237">
        <v>2481</v>
      </c>
      <c r="B1237" s="3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s="12">
        <f t="shared" si="38"/>
        <v>40999</v>
      </c>
      <c r="L1237" t="b">
        <v>0</v>
      </c>
      <c r="M1237">
        <v>95</v>
      </c>
      <c r="N1237" t="b">
        <v>1</v>
      </c>
      <c r="O1237" t="s">
        <v>8277</v>
      </c>
      <c r="P1237" t="s">
        <v>8327</v>
      </c>
      <c r="Q1237">
        <f t="shared" si="39"/>
        <v>2012</v>
      </c>
      <c r="R1237" s="14" t="s">
        <v>8326</v>
      </c>
    </row>
    <row r="1238" spans="1:18" ht="43.2" x14ac:dyDescent="0.3">
      <c r="A1238">
        <v>2808</v>
      </c>
      <c r="B1238" s="3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s="12">
        <f t="shared" si="38"/>
        <v>42208</v>
      </c>
      <c r="L1238" t="b">
        <v>0</v>
      </c>
      <c r="M1238">
        <v>69</v>
      </c>
      <c r="N1238" t="b">
        <v>1</v>
      </c>
      <c r="O1238" t="s">
        <v>8269</v>
      </c>
      <c r="P1238" t="s">
        <v>8325</v>
      </c>
      <c r="Q1238">
        <f t="shared" si="39"/>
        <v>2015</v>
      </c>
      <c r="R1238" s="14" t="s">
        <v>8322</v>
      </c>
    </row>
    <row r="1239" spans="1:18" ht="43.2" x14ac:dyDescent="0.3">
      <c r="A1239">
        <v>2497</v>
      </c>
      <c r="B1239" s="3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s="12">
        <f t="shared" si="38"/>
        <v>40730</v>
      </c>
      <c r="L1239" t="b">
        <v>0</v>
      </c>
      <c r="M1239">
        <v>56</v>
      </c>
      <c r="N1239" t="b">
        <v>1</v>
      </c>
      <c r="O1239" t="s">
        <v>8277</v>
      </c>
      <c r="P1239" t="s">
        <v>8327</v>
      </c>
      <c r="Q1239">
        <f t="shared" si="39"/>
        <v>2011</v>
      </c>
      <c r="R1239" s="14" t="s">
        <v>8326</v>
      </c>
    </row>
    <row r="1240" spans="1:18" ht="43.2" x14ac:dyDescent="0.3">
      <c r="A1240">
        <v>808</v>
      </c>
      <c r="B1240" s="3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s="12">
        <f t="shared" si="38"/>
        <v>41962</v>
      </c>
      <c r="L1240" t="b">
        <v>0</v>
      </c>
      <c r="M1240">
        <v>43</v>
      </c>
      <c r="N1240" t="b">
        <v>1</v>
      </c>
      <c r="O1240" t="s">
        <v>8274</v>
      </c>
      <c r="P1240" t="s">
        <v>8330</v>
      </c>
      <c r="Q1240">
        <f t="shared" si="39"/>
        <v>2014</v>
      </c>
      <c r="R1240" s="14" t="s">
        <v>8326</v>
      </c>
    </row>
    <row r="1241" spans="1:18" ht="43.2" x14ac:dyDescent="0.3">
      <c r="A1241">
        <v>3674</v>
      </c>
      <c r="B1241" s="3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s="12">
        <f t="shared" si="38"/>
        <v>42556</v>
      </c>
      <c r="L1241" t="b">
        <v>0</v>
      </c>
      <c r="M1241">
        <v>31</v>
      </c>
      <c r="N1241" t="b">
        <v>1</v>
      </c>
      <c r="O1241" t="s">
        <v>8269</v>
      </c>
      <c r="P1241" t="s">
        <v>8325</v>
      </c>
      <c r="Q1241">
        <f t="shared" si="39"/>
        <v>2016</v>
      </c>
      <c r="R1241" s="14" t="s">
        <v>8322</v>
      </c>
    </row>
    <row r="1242" spans="1:18" x14ac:dyDescent="0.3">
      <c r="A1242">
        <v>183</v>
      </c>
      <c r="B1242" s="3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s="12">
        <f t="shared" si="38"/>
        <v>41939</v>
      </c>
      <c r="L1242" t="b">
        <v>0</v>
      </c>
      <c r="M1242">
        <v>12</v>
      </c>
      <c r="N1242" t="b">
        <v>0</v>
      </c>
      <c r="O1242" t="s">
        <v>8266</v>
      </c>
      <c r="P1242" t="s">
        <v>8324</v>
      </c>
      <c r="Q1242">
        <f t="shared" si="39"/>
        <v>2014</v>
      </c>
      <c r="R1242" s="14" t="s">
        <v>8320</v>
      </c>
    </row>
    <row r="1243" spans="1:18" ht="43.2" x14ac:dyDescent="0.3">
      <c r="A1243">
        <v>2210</v>
      </c>
      <c r="B1243" s="3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s="12">
        <f t="shared" si="38"/>
        <v>40956</v>
      </c>
      <c r="L1243" t="b">
        <v>0</v>
      </c>
      <c r="M1243">
        <v>72</v>
      </c>
      <c r="N1243" t="b">
        <v>1</v>
      </c>
      <c r="O1243" t="s">
        <v>8278</v>
      </c>
      <c r="P1243" t="s">
        <v>8328</v>
      </c>
      <c r="Q1243">
        <f t="shared" si="39"/>
        <v>2012</v>
      </c>
      <c r="R1243" s="14" t="s">
        <v>8326</v>
      </c>
    </row>
    <row r="1244" spans="1:18" ht="43.2" x14ac:dyDescent="0.3">
      <c r="A1244">
        <v>3466</v>
      </c>
      <c r="B1244" s="3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s="12">
        <f t="shared" si="38"/>
        <v>42420</v>
      </c>
      <c r="L1244" t="b">
        <v>0</v>
      </c>
      <c r="M1244">
        <v>61</v>
      </c>
      <c r="N1244" t="b">
        <v>1</v>
      </c>
      <c r="O1244" t="s">
        <v>8269</v>
      </c>
      <c r="P1244" t="s">
        <v>8325</v>
      </c>
      <c r="Q1244">
        <f t="shared" si="39"/>
        <v>2016</v>
      </c>
      <c r="R1244" s="14" t="s">
        <v>8322</v>
      </c>
    </row>
    <row r="1245" spans="1:18" ht="43.2" x14ac:dyDescent="0.3">
      <c r="A1245">
        <v>3398</v>
      </c>
      <c r="B1245" s="3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s="12">
        <f t="shared" si="38"/>
        <v>41941</v>
      </c>
      <c r="L1245" t="b">
        <v>0</v>
      </c>
      <c r="M1245">
        <v>65</v>
      </c>
      <c r="N1245" t="b">
        <v>1</v>
      </c>
      <c r="O1245" t="s">
        <v>8269</v>
      </c>
      <c r="P1245" t="s">
        <v>8325</v>
      </c>
      <c r="Q1245">
        <f t="shared" si="39"/>
        <v>2014</v>
      </c>
      <c r="R1245" s="14" t="s">
        <v>8322</v>
      </c>
    </row>
    <row r="1246" spans="1:18" ht="43.2" x14ac:dyDescent="0.3">
      <c r="A1246">
        <v>3265</v>
      </c>
      <c r="B1246" s="3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s="12">
        <f t="shared" si="38"/>
        <v>42311</v>
      </c>
      <c r="L1246" t="b">
        <v>1</v>
      </c>
      <c r="M1246">
        <v>63</v>
      </c>
      <c r="N1246" t="b">
        <v>1</v>
      </c>
      <c r="O1246" t="s">
        <v>8269</v>
      </c>
      <c r="P1246" t="s">
        <v>8325</v>
      </c>
      <c r="Q1246">
        <f t="shared" si="39"/>
        <v>2015</v>
      </c>
      <c r="R1246" s="14" t="s">
        <v>8322</v>
      </c>
    </row>
    <row r="1247" spans="1:18" ht="28.8" x14ac:dyDescent="0.3">
      <c r="A1247">
        <v>3759</v>
      </c>
      <c r="B1247" s="3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s="12">
        <f t="shared" si="38"/>
        <v>42182</v>
      </c>
      <c r="L1247" t="b">
        <v>0</v>
      </c>
      <c r="M1247">
        <v>88</v>
      </c>
      <c r="N1247" t="b">
        <v>1</v>
      </c>
      <c r="O1247" t="s">
        <v>8303</v>
      </c>
      <c r="P1247" t="s">
        <v>8334</v>
      </c>
      <c r="Q1247">
        <f t="shared" si="39"/>
        <v>2015</v>
      </c>
      <c r="R1247" s="14" t="s">
        <v>8322</v>
      </c>
    </row>
    <row r="1248" spans="1:18" ht="43.2" x14ac:dyDescent="0.3">
      <c r="A1248">
        <v>3724</v>
      </c>
      <c r="B1248" s="3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s="12">
        <f t="shared" si="38"/>
        <v>42465</v>
      </c>
      <c r="L1248" t="b">
        <v>0</v>
      </c>
      <c r="M1248">
        <v>89</v>
      </c>
      <c r="N1248" t="b">
        <v>1</v>
      </c>
      <c r="O1248" t="s">
        <v>8269</v>
      </c>
      <c r="P1248" t="s">
        <v>8325</v>
      </c>
      <c r="Q1248">
        <f t="shared" si="39"/>
        <v>2016</v>
      </c>
      <c r="R1248" s="14" t="s">
        <v>8322</v>
      </c>
    </row>
    <row r="1249" spans="1:18" ht="43.2" x14ac:dyDescent="0.3">
      <c r="A1249">
        <v>3315</v>
      </c>
      <c r="B1249" s="3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s="12">
        <f t="shared" si="38"/>
        <v>42466</v>
      </c>
      <c r="L1249" t="b">
        <v>0</v>
      </c>
      <c r="M1249">
        <v>89</v>
      </c>
      <c r="N1249" t="b">
        <v>1</v>
      </c>
      <c r="O1249" t="s">
        <v>8269</v>
      </c>
      <c r="P1249" t="s">
        <v>8325</v>
      </c>
      <c r="Q1249">
        <f t="shared" si="39"/>
        <v>2016</v>
      </c>
      <c r="R1249" s="14" t="s">
        <v>8322</v>
      </c>
    </row>
    <row r="1250" spans="1:18" ht="43.2" x14ac:dyDescent="0.3">
      <c r="A1250">
        <v>3033</v>
      </c>
      <c r="B1250" s="3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s="12">
        <f t="shared" si="38"/>
        <v>42570</v>
      </c>
      <c r="L1250" t="b">
        <v>0</v>
      </c>
      <c r="M1250">
        <v>23</v>
      </c>
      <c r="N1250" t="b">
        <v>1</v>
      </c>
      <c r="O1250" t="s">
        <v>8301</v>
      </c>
      <c r="P1250" t="s">
        <v>8323</v>
      </c>
      <c r="Q1250">
        <f t="shared" si="39"/>
        <v>2016</v>
      </c>
      <c r="R1250" s="14" t="s">
        <v>8322</v>
      </c>
    </row>
    <row r="1251" spans="1:18" ht="43.2" x14ac:dyDescent="0.3">
      <c r="A1251">
        <v>251</v>
      </c>
      <c r="B1251" s="3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s="12">
        <f t="shared" si="38"/>
        <v>41013</v>
      </c>
      <c r="L1251" t="b">
        <v>1</v>
      </c>
      <c r="M1251">
        <v>77</v>
      </c>
      <c r="N1251" t="b">
        <v>1</v>
      </c>
      <c r="O1251" t="s">
        <v>8267</v>
      </c>
      <c r="P1251" t="s">
        <v>8321</v>
      </c>
      <c r="Q1251">
        <f t="shared" si="39"/>
        <v>2012</v>
      </c>
      <c r="R1251" s="14" t="s">
        <v>8320</v>
      </c>
    </row>
    <row r="1252" spans="1:18" ht="43.2" x14ac:dyDescent="0.3">
      <c r="A1252">
        <v>5</v>
      </c>
      <c r="B1252" s="3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s="12">
        <f t="shared" si="38"/>
        <v>42563</v>
      </c>
      <c r="L1252" t="b">
        <v>0</v>
      </c>
      <c r="M1252">
        <v>47</v>
      </c>
      <c r="N1252" t="b">
        <v>1</v>
      </c>
      <c r="O1252" t="s">
        <v>8263</v>
      </c>
      <c r="P1252" t="s">
        <v>8331</v>
      </c>
      <c r="Q1252">
        <f t="shared" si="39"/>
        <v>2016</v>
      </c>
      <c r="R1252" s="14" t="s">
        <v>8320</v>
      </c>
    </row>
    <row r="1253" spans="1:18" ht="43.2" x14ac:dyDescent="0.3">
      <c r="A1253">
        <v>2617</v>
      </c>
      <c r="B1253" s="3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s="12">
        <f t="shared" si="38"/>
        <v>41902</v>
      </c>
      <c r="L1253" t="b">
        <v>1</v>
      </c>
      <c r="M1253">
        <v>159</v>
      </c>
      <c r="N1253" t="b">
        <v>1</v>
      </c>
      <c r="O1253" t="s">
        <v>8299</v>
      </c>
      <c r="P1253" t="s">
        <v>8314</v>
      </c>
      <c r="Q1253">
        <f t="shared" si="39"/>
        <v>2014</v>
      </c>
      <c r="R1253" s="14" t="s">
        <v>8307</v>
      </c>
    </row>
    <row r="1254" spans="1:18" ht="43.2" x14ac:dyDescent="0.3">
      <c r="A1254">
        <v>2066</v>
      </c>
      <c r="B1254" s="3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s="12">
        <f t="shared" si="38"/>
        <v>41844</v>
      </c>
      <c r="L1254" t="b">
        <v>0</v>
      </c>
      <c r="M1254">
        <v>65</v>
      </c>
      <c r="N1254" t="b">
        <v>1</v>
      </c>
      <c r="O1254" t="s">
        <v>8293</v>
      </c>
      <c r="P1254" t="s">
        <v>8308</v>
      </c>
      <c r="Q1254">
        <f t="shared" si="39"/>
        <v>2014</v>
      </c>
      <c r="R1254" s="14" t="s">
        <v>8307</v>
      </c>
    </row>
    <row r="1255" spans="1:18" ht="43.2" x14ac:dyDescent="0.3">
      <c r="A1255">
        <v>1291</v>
      </c>
      <c r="B1255" s="3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s="12">
        <f t="shared" si="38"/>
        <v>42064</v>
      </c>
      <c r="L1255" t="b">
        <v>0</v>
      </c>
      <c r="M1255">
        <v>42</v>
      </c>
      <c r="N1255" t="b">
        <v>1</v>
      </c>
      <c r="O1255" t="s">
        <v>8269</v>
      </c>
      <c r="P1255" t="s">
        <v>8325</v>
      </c>
      <c r="Q1255">
        <f t="shared" si="39"/>
        <v>2015</v>
      </c>
      <c r="R1255" s="14" t="s">
        <v>8322</v>
      </c>
    </row>
    <row r="1256" spans="1:18" ht="43.2" x14ac:dyDescent="0.3">
      <c r="A1256">
        <v>626</v>
      </c>
      <c r="B1256" s="3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s="12">
        <f t="shared" si="38"/>
        <v>42198</v>
      </c>
      <c r="L1256" t="b">
        <v>0</v>
      </c>
      <c r="M1256">
        <v>39</v>
      </c>
      <c r="N1256" t="b">
        <v>0</v>
      </c>
      <c r="O1256" t="s">
        <v>8270</v>
      </c>
      <c r="P1256" t="s">
        <v>8341</v>
      </c>
      <c r="Q1256">
        <f t="shared" si="39"/>
        <v>2015</v>
      </c>
      <c r="R1256" s="14" t="s">
        <v>8307</v>
      </c>
    </row>
    <row r="1257" spans="1:18" ht="43.2" x14ac:dyDescent="0.3">
      <c r="A1257">
        <v>1384</v>
      </c>
      <c r="B1257" s="3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s="12">
        <f t="shared" si="38"/>
        <v>42160</v>
      </c>
      <c r="L1257" t="b">
        <v>0</v>
      </c>
      <c r="M1257">
        <v>63</v>
      </c>
      <c r="N1257" t="b">
        <v>1</v>
      </c>
      <c r="O1257" t="s">
        <v>8274</v>
      </c>
      <c r="P1257" t="s">
        <v>8330</v>
      </c>
      <c r="Q1257">
        <f t="shared" si="39"/>
        <v>2015</v>
      </c>
      <c r="R1257" s="14" t="s">
        <v>8326</v>
      </c>
    </row>
    <row r="1258" spans="1:18" ht="28.8" x14ac:dyDescent="0.3">
      <c r="A1258">
        <v>1462</v>
      </c>
      <c r="B1258" s="3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s="12">
        <f t="shared" si="38"/>
        <v>41344</v>
      </c>
      <c r="L1258" t="b">
        <v>1</v>
      </c>
      <c r="M1258">
        <v>150</v>
      </c>
      <c r="N1258" t="b">
        <v>1</v>
      </c>
      <c r="O1258" t="s">
        <v>8286</v>
      </c>
      <c r="P1258" t="s">
        <v>8311</v>
      </c>
      <c r="Q1258">
        <f t="shared" si="39"/>
        <v>2013</v>
      </c>
      <c r="R1258" s="14" t="s">
        <v>8310</v>
      </c>
    </row>
    <row r="1259" spans="1:18" ht="43.2" x14ac:dyDescent="0.3">
      <c r="A1259">
        <v>1299</v>
      </c>
      <c r="B1259" s="3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s="12">
        <f t="shared" si="38"/>
        <v>42169</v>
      </c>
      <c r="L1259" t="b">
        <v>0</v>
      </c>
      <c r="M1259">
        <v>32</v>
      </c>
      <c r="N1259" t="b">
        <v>1</v>
      </c>
      <c r="O1259" t="s">
        <v>8269</v>
      </c>
      <c r="P1259" t="s">
        <v>8325</v>
      </c>
      <c r="Q1259">
        <f t="shared" si="39"/>
        <v>2015</v>
      </c>
      <c r="R1259" s="14" t="s">
        <v>8322</v>
      </c>
    </row>
    <row r="1260" spans="1:18" ht="43.2" x14ac:dyDescent="0.3">
      <c r="A1260">
        <v>2291</v>
      </c>
      <c r="B1260" s="3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s="12">
        <f t="shared" si="38"/>
        <v>40987</v>
      </c>
      <c r="L1260" t="b">
        <v>0</v>
      </c>
      <c r="M1260">
        <v>43</v>
      </c>
      <c r="N1260" t="b">
        <v>1</v>
      </c>
      <c r="O1260" t="s">
        <v>8274</v>
      </c>
      <c r="P1260" t="s">
        <v>8330</v>
      </c>
      <c r="Q1260">
        <f t="shared" si="39"/>
        <v>2012</v>
      </c>
      <c r="R1260" s="14" t="s">
        <v>8326</v>
      </c>
    </row>
    <row r="1261" spans="1:18" ht="43.2" x14ac:dyDescent="0.3">
      <c r="A1261">
        <v>467</v>
      </c>
      <c r="B1261" s="3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s="12">
        <f t="shared" si="38"/>
        <v>41135</v>
      </c>
      <c r="L1261" t="b">
        <v>0</v>
      </c>
      <c r="M1261">
        <v>39</v>
      </c>
      <c r="N1261" t="b">
        <v>0</v>
      </c>
      <c r="O1261" t="s">
        <v>8268</v>
      </c>
      <c r="P1261" t="s">
        <v>8338</v>
      </c>
      <c r="Q1261">
        <f t="shared" si="39"/>
        <v>2012</v>
      </c>
      <c r="R1261" s="14" t="s">
        <v>8320</v>
      </c>
    </row>
    <row r="1262" spans="1:18" ht="43.2" x14ac:dyDescent="0.3">
      <c r="A1262">
        <v>1667</v>
      </c>
      <c r="B1262" s="3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s="12">
        <f t="shared" si="38"/>
        <v>41682</v>
      </c>
      <c r="L1262" t="b">
        <v>0</v>
      </c>
      <c r="M1262">
        <v>82</v>
      </c>
      <c r="N1262" t="b">
        <v>1</v>
      </c>
      <c r="O1262" t="s">
        <v>8290</v>
      </c>
      <c r="P1262" t="s">
        <v>8337</v>
      </c>
      <c r="Q1262">
        <f t="shared" si="39"/>
        <v>2014</v>
      </c>
      <c r="R1262" s="14" t="s">
        <v>8326</v>
      </c>
    </row>
    <row r="1263" spans="1:18" ht="43.2" x14ac:dyDescent="0.3">
      <c r="A1263">
        <v>2665</v>
      </c>
      <c r="B1263" s="3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s="12">
        <f t="shared" si="38"/>
        <v>42083</v>
      </c>
      <c r="L1263" t="b">
        <v>0</v>
      </c>
      <c r="M1263">
        <v>46</v>
      </c>
      <c r="N1263" t="b">
        <v>1</v>
      </c>
      <c r="O1263" t="s">
        <v>8300</v>
      </c>
      <c r="P1263" t="s">
        <v>8339</v>
      </c>
      <c r="Q1263">
        <f t="shared" si="39"/>
        <v>2015</v>
      </c>
      <c r="R1263" s="14" t="s">
        <v>8307</v>
      </c>
    </row>
    <row r="1264" spans="1:18" ht="28.8" x14ac:dyDescent="0.3">
      <c r="A1264">
        <v>2058</v>
      </c>
      <c r="B1264" s="3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s="12">
        <f t="shared" si="38"/>
        <v>42026</v>
      </c>
      <c r="L1264" t="b">
        <v>0</v>
      </c>
      <c r="M1264">
        <v>410</v>
      </c>
      <c r="N1264" t="b">
        <v>1</v>
      </c>
      <c r="O1264" t="s">
        <v>8293</v>
      </c>
      <c r="P1264" t="s">
        <v>8308</v>
      </c>
      <c r="Q1264">
        <f t="shared" si="39"/>
        <v>2015</v>
      </c>
      <c r="R1264" s="14" t="s">
        <v>8307</v>
      </c>
    </row>
    <row r="1265" spans="1:18" ht="43.2" x14ac:dyDescent="0.3">
      <c r="A1265">
        <v>3768</v>
      </c>
      <c r="B1265" s="3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s="12">
        <f t="shared" si="38"/>
        <v>41772</v>
      </c>
      <c r="L1265" t="b">
        <v>0</v>
      </c>
      <c r="M1265">
        <v>58</v>
      </c>
      <c r="N1265" t="b">
        <v>1</v>
      </c>
      <c r="O1265" t="s">
        <v>8303</v>
      </c>
      <c r="P1265" t="s">
        <v>8334</v>
      </c>
      <c r="Q1265">
        <f t="shared" si="39"/>
        <v>2014</v>
      </c>
      <c r="R1265" s="14" t="s">
        <v>8322</v>
      </c>
    </row>
    <row r="1266" spans="1:18" ht="43.2" x14ac:dyDescent="0.3">
      <c r="A1266">
        <v>1920</v>
      </c>
      <c r="B1266" s="3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s="12">
        <f t="shared" si="38"/>
        <v>42270</v>
      </c>
      <c r="L1266" t="b">
        <v>0</v>
      </c>
      <c r="M1266">
        <v>105</v>
      </c>
      <c r="N1266" t="b">
        <v>0</v>
      </c>
      <c r="O1266" t="s">
        <v>8292</v>
      </c>
      <c r="P1266" t="s">
        <v>8317</v>
      </c>
      <c r="Q1266">
        <f t="shared" si="39"/>
        <v>2015</v>
      </c>
      <c r="R1266" s="14" t="s">
        <v>8307</v>
      </c>
    </row>
    <row r="1267" spans="1:18" ht="57.6" x14ac:dyDescent="0.3">
      <c r="A1267">
        <v>3273</v>
      </c>
      <c r="B1267" s="3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s="12">
        <f t="shared" si="38"/>
        <v>42611</v>
      </c>
      <c r="L1267" t="b">
        <v>1</v>
      </c>
      <c r="M1267">
        <v>21</v>
      </c>
      <c r="N1267" t="b">
        <v>1</v>
      </c>
      <c r="O1267" t="s">
        <v>8269</v>
      </c>
      <c r="P1267" t="s">
        <v>8325</v>
      </c>
      <c r="Q1267">
        <f t="shared" si="39"/>
        <v>2016</v>
      </c>
      <c r="R1267" s="14" t="s">
        <v>8322</v>
      </c>
    </row>
    <row r="1268" spans="1:18" ht="43.2" x14ac:dyDescent="0.3">
      <c r="A1268">
        <v>2528</v>
      </c>
      <c r="B1268" s="3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s="12">
        <f t="shared" si="38"/>
        <v>42217</v>
      </c>
      <c r="L1268" t="b">
        <v>0</v>
      </c>
      <c r="M1268">
        <v>81</v>
      </c>
      <c r="N1268" t="b">
        <v>1</v>
      </c>
      <c r="O1268" t="s">
        <v>8298</v>
      </c>
      <c r="P1268" t="s">
        <v>8340</v>
      </c>
      <c r="Q1268">
        <f t="shared" si="39"/>
        <v>2015</v>
      </c>
      <c r="R1268" s="14" t="s">
        <v>8326</v>
      </c>
    </row>
    <row r="1269" spans="1:18" ht="28.8" x14ac:dyDescent="0.3">
      <c r="A1269">
        <v>815</v>
      </c>
      <c r="B1269" s="3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s="12">
        <f t="shared" si="38"/>
        <v>41914</v>
      </c>
      <c r="L1269" t="b">
        <v>0</v>
      </c>
      <c r="M1269">
        <v>43</v>
      </c>
      <c r="N1269" t="b">
        <v>1</v>
      </c>
      <c r="O1269" t="s">
        <v>8274</v>
      </c>
      <c r="P1269" t="s">
        <v>8330</v>
      </c>
      <c r="Q1269">
        <f t="shared" si="39"/>
        <v>2014</v>
      </c>
      <c r="R1269" s="14" t="s">
        <v>8326</v>
      </c>
    </row>
    <row r="1270" spans="1:18" ht="43.2" x14ac:dyDescent="0.3">
      <c r="A1270">
        <v>3308</v>
      </c>
      <c r="B1270" s="3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s="12">
        <f t="shared" si="38"/>
        <v>42452</v>
      </c>
      <c r="L1270" t="b">
        <v>0</v>
      </c>
      <c r="M1270">
        <v>57</v>
      </c>
      <c r="N1270" t="b">
        <v>1</v>
      </c>
      <c r="O1270" t="s">
        <v>8269</v>
      </c>
      <c r="P1270" t="s">
        <v>8325</v>
      </c>
      <c r="Q1270">
        <f t="shared" si="39"/>
        <v>2016</v>
      </c>
      <c r="R1270" s="14" t="s">
        <v>8322</v>
      </c>
    </row>
    <row r="1271" spans="1:18" ht="28.8" x14ac:dyDescent="0.3">
      <c r="A1271">
        <v>1247</v>
      </c>
      <c r="B1271" s="3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s="12">
        <f t="shared" si="38"/>
        <v>41370</v>
      </c>
      <c r="L1271" t="b">
        <v>1</v>
      </c>
      <c r="M1271">
        <v>50</v>
      </c>
      <c r="N1271" t="b">
        <v>1</v>
      </c>
      <c r="O1271" t="s">
        <v>8274</v>
      </c>
      <c r="P1271" t="s">
        <v>8330</v>
      </c>
      <c r="Q1271">
        <f t="shared" si="39"/>
        <v>2013</v>
      </c>
      <c r="R1271" s="14" t="s">
        <v>8326</v>
      </c>
    </row>
    <row r="1272" spans="1:18" ht="43.2" x14ac:dyDescent="0.3">
      <c r="A1272">
        <v>2109</v>
      </c>
      <c r="B1272" s="3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s="12">
        <f t="shared" si="38"/>
        <v>42160</v>
      </c>
      <c r="L1272" t="b">
        <v>0</v>
      </c>
      <c r="M1272">
        <v>40</v>
      </c>
      <c r="N1272" t="b">
        <v>1</v>
      </c>
      <c r="O1272" t="s">
        <v>8277</v>
      </c>
      <c r="P1272" t="s">
        <v>8327</v>
      </c>
      <c r="Q1272">
        <f t="shared" si="39"/>
        <v>2015</v>
      </c>
      <c r="R1272" s="14" t="s">
        <v>8326</v>
      </c>
    </row>
    <row r="1273" spans="1:18" ht="43.2" x14ac:dyDescent="0.3">
      <c r="A1273">
        <v>3359</v>
      </c>
      <c r="B1273" s="3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s="12">
        <f t="shared" si="38"/>
        <v>42746</v>
      </c>
      <c r="L1273" t="b">
        <v>0</v>
      </c>
      <c r="M1273">
        <v>23</v>
      </c>
      <c r="N1273" t="b">
        <v>1</v>
      </c>
      <c r="O1273" t="s">
        <v>8269</v>
      </c>
      <c r="P1273" t="s">
        <v>8325</v>
      </c>
      <c r="Q1273">
        <f t="shared" si="39"/>
        <v>2017</v>
      </c>
      <c r="R1273" s="14" t="s">
        <v>8322</v>
      </c>
    </row>
    <row r="1274" spans="1:18" ht="43.2" x14ac:dyDescent="0.3">
      <c r="A1274">
        <v>2816</v>
      </c>
      <c r="B1274" s="3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s="12">
        <f t="shared" si="38"/>
        <v>42188</v>
      </c>
      <c r="L1274" t="b">
        <v>0</v>
      </c>
      <c r="M1274">
        <v>169</v>
      </c>
      <c r="N1274" t="b">
        <v>1</v>
      </c>
      <c r="O1274" t="s">
        <v>8269</v>
      </c>
      <c r="P1274" t="s">
        <v>8325</v>
      </c>
      <c r="Q1274">
        <f t="shared" si="39"/>
        <v>2015</v>
      </c>
      <c r="R1274" s="14" t="s">
        <v>8322</v>
      </c>
    </row>
    <row r="1275" spans="1:18" ht="43.2" x14ac:dyDescent="0.3">
      <c r="A1275">
        <v>2171</v>
      </c>
      <c r="B1275" s="3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s="12">
        <f t="shared" si="38"/>
        <v>42141</v>
      </c>
      <c r="L1275" t="b">
        <v>0</v>
      </c>
      <c r="M1275">
        <v>47</v>
      </c>
      <c r="N1275" t="b">
        <v>1</v>
      </c>
      <c r="O1275" t="s">
        <v>8274</v>
      </c>
      <c r="P1275" t="s">
        <v>8330</v>
      </c>
      <c r="Q1275">
        <f t="shared" si="39"/>
        <v>2015</v>
      </c>
      <c r="R1275" s="14" t="s">
        <v>8326</v>
      </c>
    </row>
    <row r="1276" spans="1:18" ht="43.2" x14ac:dyDescent="0.3">
      <c r="A1276">
        <v>3018</v>
      </c>
      <c r="B1276" s="3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s="12">
        <f t="shared" si="38"/>
        <v>42163</v>
      </c>
      <c r="L1276" t="b">
        <v>0</v>
      </c>
      <c r="M1276">
        <v>41</v>
      </c>
      <c r="N1276" t="b">
        <v>1</v>
      </c>
      <c r="O1276" t="s">
        <v>8301</v>
      </c>
      <c r="P1276" t="s">
        <v>8323</v>
      </c>
      <c r="Q1276">
        <f t="shared" si="39"/>
        <v>2015</v>
      </c>
      <c r="R1276" s="14" t="s">
        <v>8322</v>
      </c>
    </row>
    <row r="1277" spans="1:18" ht="43.2" x14ac:dyDescent="0.3">
      <c r="A1277">
        <v>2739</v>
      </c>
      <c r="B1277" s="3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s="12">
        <f t="shared" si="38"/>
        <v>41719</v>
      </c>
      <c r="L1277" t="b">
        <v>0</v>
      </c>
      <c r="M1277">
        <v>191</v>
      </c>
      <c r="N1277" t="b">
        <v>1</v>
      </c>
      <c r="O1277" t="s">
        <v>8293</v>
      </c>
      <c r="P1277" t="s">
        <v>8308</v>
      </c>
      <c r="Q1277">
        <f t="shared" si="39"/>
        <v>2014</v>
      </c>
      <c r="R1277" s="14" t="s">
        <v>8307</v>
      </c>
    </row>
    <row r="1278" spans="1:18" ht="57.6" x14ac:dyDescent="0.3">
      <c r="A1278">
        <v>2094</v>
      </c>
      <c r="B1278" s="3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s="12">
        <f t="shared" si="38"/>
        <v>40939</v>
      </c>
      <c r="L1278" t="b">
        <v>0</v>
      </c>
      <c r="M1278">
        <v>72</v>
      </c>
      <c r="N1278" t="b">
        <v>1</v>
      </c>
      <c r="O1278" t="s">
        <v>8277</v>
      </c>
      <c r="P1278" t="s">
        <v>8327</v>
      </c>
      <c r="Q1278">
        <f t="shared" si="39"/>
        <v>2012</v>
      </c>
      <c r="R1278" s="14" t="s">
        <v>8326</v>
      </c>
    </row>
    <row r="1279" spans="1:18" ht="43.2" x14ac:dyDescent="0.3">
      <c r="A1279">
        <v>3502</v>
      </c>
      <c r="B1279" s="3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s="12">
        <f t="shared" si="38"/>
        <v>42430</v>
      </c>
      <c r="L1279" t="b">
        <v>0</v>
      </c>
      <c r="M1279">
        <v>31</v>
      </c>
      <c r="N1279" t="b">
        <v>1</v>
      </c>
      <c r="O1279" t="s">
        <v>8269</v>
      </c>
      <c r="P1279" t="s">
        <v>8325</v>
      </c>
      <c r="Q1279">
        <f t="shared" si="39"/>
        <v>2016</v>
      </c>
      <c r="R1279" s="14" t="s">
        <v>8322</v>
      </c>
    </row>
    <row r="1280" spans="1:18" ht="28.8" x14ac:dyDescent="0.3">
      <c r="A1280">
        <v>807</v>
      </c>
      <c r="B1280" s="3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s="12">
        <f t="shared" si="38"/>
        <v>42759</v>
      </c>
      <c r="L1280" t="b">
        <v>0</v>
      </c>
      <c r="M1280">
        <v>57</v>
      </c>
      <c r="N1280" t="b">
        <v>1</v>
      </c>
      <c r="O1280" t="s">
        <v>8274</v>
      </c>
      <c r="P1280" t="s">
        <v>8330</v>
      </c>
      <c r="Q1280">
        <f t="shared" si="39"/>
        <v>2017</v>
      </c>
      <c r="R1280" s="14" t="s">
        <v>8326</v>
      </c>
    </row>
    <row r="1281" spans="1:18" ht="57.6" x14ac:dyDescent="0.3">
      <c r="A1281">
        <v>1796</v>
      </c>
      <c r="B1281" s="3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s="12">
        <f t="shared" si="38"/>
        <v>42515</v>
      </c>
      <c r="L1281" t="b">
        <v>1</v>
      </c>
      <c r="M1281">
        <v>86</v>
      </c>
      <c r="N1281" t="b">
        <v>0</v>
      </c>
      <c r="O1281" t="s">
        <v>8283</v>
      </c>
      <c r="P1281" t="s">
        <v>8313</v>
      </c>
      <c r="Q1281">
        <f t="shared" si="39"/>
        <v>2016</v>
      </c>
      <c r="R1281" s="14" t="s">
        <v>8312</v>
      </c>
    </row>
    <row r="1282" spans="1:18" ht="43.2" x14ac:dyDescent="0.3">
      <c r="A1282">
        <v>859</v>
      </c>
      <c r="B1282" s="3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s="12">
        <f t="shared" si="38"/>
        <v>42128</v>
      </c>
      <c r="L1282" t="b">
        <v>0</v>
      </c>
      <c r="M1282">
        <v>98</v>
      </c>
      <c r="N1282" t="b">
        <v>1</v>
      </c>
      <c r="O1282" t="s">
        <v>8275</v>
      </c>
      <c r="P1282" t="s">
        <v>8335</v>
      </c>
      <c r="Q1282">
        <f t="shared" si="39"/>
        <v>2015</v>
      </c>
      <c r="R1282" s="14" t="s">
        <v>8326</v>
      </c>
    </row>
    <row r="1283" spans="1:18" ht="43.2" x14ac:dyDescent="0.3">
      <c r="A1283">
        <v>1665</v>
      </c>
      <c r="B1283" s="3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s="12">
        <f t="shared" ref="K1283:K1346" si="40">FLOOR(J1283/60/60/24,1) + DATE(1970,1,1)</f>
        <v>40564</v>
      </c>
      <c r="L1283" t="b">
        <v>0</v>
      </c>
      <c r="M1283">
        <v>93</v>
      </c>
      <c r="N1283" t="b">
        <v>1</v>
      </c>
      <c r="O1283" t="s">
        <v>8290</v>
      </c>
      <c r="P1283" t="s">
        <v>8337</v>
      </c>
      <c r="Q1283">
        <f t="shared" ref="Q1283:Q1346" si="41">YEAR(K1283)</f>
        <v>2011</v>
      </c>
      <c r="R1283" s="14" t="s">
        <v>8326</v>
      </c>
    </row>
    <row r="1284" spans="1:18" ht="57.6" x14ac:dyDescent="0.3">
      <c r="A1284">
        <v>2484</v>
      </c>
      <c r="B1284" s="3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s="12">
        <f t="shared" si="40"/>
        <v>40771</v>
      </c>
      <c r="L1284" t="b">
        <v>0</v>
      </c>
      <c r="M1284">
        <v>90</v>
      </c>
      <c r="N1284" t="b">
        <v>1</v>
      </c>
      <c r="O1284" t="s">
        <v>8277</v>
      </c>
      <c r="P1284" t="s">
        <v>8327</v>
      </c>
      <c r="Q1284">
        <f t="shared" si="41"/>
        <v>2011</v>
      </c>
      <c r="R1284" s="14" t="s">
        <v>8326</v>
      </c>
    </row>
    <row r="1285" spans="1:18" ht="43.2" x14ac:dyDescent="0.3">
      <c r="A1285">
        <v>3793</v>
      </c>
      <c r="B1285" s="3" t="s">
        <v>3790</v>
      </c>
      <c r="C1285" s="3" t="s">
        <v>7903</v>
      </c>
      <c r="D1285" s="5">
        <v>7000</v>
      </c>
      <c r="E1285" s="7">
        <v>4176</v>
      </c>
      <c r="F1285" t="s">
        <v>8220</v>
      </c>
      <c r="G1285" t="s">
        <v>8223</v>
      </c>
      <c r="H1285" t="s">
        <v>8245</v>
      </c>
      <c r="I1285">
        <v>1418769129</v>
      </c>
      <c r="J1285">
        <v>1416954729</v>
      </c>
      <c r="K1285" s="12">
        <f t="shared" si="40"/>
        <v>41968</v>
      </c>
      <c r="L1285" t="b">
        <v>0</v>
      </c>
      <c r="M1285">
        <v>24</v>
      </c>
      <c r="N1285" t="b">
        <v>0</v>
      </c>
      <c r="O1285" t="s">
        <v>8303</v>
      </c>
      <c r="P1285" t="s">
        <v>8334</v>
      </c>
      <c r="Q1285">
        <f t="shared" si="41"/>
        <v>2014</v>
      </c>
      <c r="R1285" s="14" t="s">
        <v>8322</v>
      </c>
    </row>
    <row r="1286" spans="1:18" ht="43.2" x14ac:dyDescent="0.3">
      <c r="A1286">
        <v>3682</v>
      </c>
      <c r="B1286" s="3" t="s">
        <v>3679</v>
      </c>
      <c r="C1286" s="3" t="s">
        <v>7792</v>
      </c>
      <c r="D1286" s="5">
        <v>3000</v>
      </c>
      <c r="E1286" s="7">
        <v>4176</v>
      </c>
      <c r="F1286" t="s">
        <v>8218</v>
      </c>
      <c r="G1286" t="s">
        <v>8223</v>
      </c>
      <c r="H1286" t="s">
        <v>8245</v>
      </c>
      <c r="I1286">
        <v>1402901940</v>
      </c>
      <c r="J1286">
        <v>1399998418</v>
      </c>
      <c r="K1286" s="12">
        <f t="shared" si="40"/>
        <v>41772</v>
      </c>
      <c r="L1286" t="b">
        <v>0</v>
      </c>
      <c r="M1286">
        <v>67</v>
      </c>
      <c r="N1286" t="b">
        <v>1</v>
      </c>
      <c r="O1286" t="s">
        <v>8269</v>
      </c>
      <c r="P1286" t="s">
        <v>8325</v>
      </c>
      <c r="Q1286">
        <f t="shared" si="41"/>
        <v>2014</v>
      </c>
      <c r="R1286" s="14" t="s">
        <v>8322</v>
      </c>
    </row>
    <row r="1287" spans="1:18" ht="57.6" x14ac:dyDescent="0.3">
      <c r="A1287">
        <v>1265</v>
      </c>
      <c r="B1287" s="3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s="12">
        <f t="shared" si="40"/>
        <v>40465</v>
      </c>
      <c r="L1287" t="b">
        <v>1</v>
      </c>
      <c r="M1287">
        <v>66</v>
      </c>
      <c r="N1287" t="b">
        <v>1</v>
      </c>
      <c r="O1287" t="s">
        <v>8274</v>
      </c>
      <c r="P1287" t="s">
        <v>8330</v>
      </c>
      <c r="Q1287">
        <f t="shared" si="41"/>
        <v>2010</v>
      </c>
      <c r="R1287" s="14" t="s">
        <v>8326</v>
      </c>
    </row>
    <row r="1288" spans="1:18" ht="57.6" x14ac:dyDescent="0.3">
      <c r="A1288">
        <v>1888</v>
      </c>
      <c r="B1288" s="3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s="12">
        <f t="shared" si="40"/>
        <v>40299</v>
      </c>
      <c r="L1288" t="b">
        <v>0</v>
      </c>
      <c r="M1288">
        <v>89</v>
      </c>
      <c r="N1288" t="b">
        <v>1</v>
      </c>
      <c r="O1288" t="s">
        <v>8277</v>
      </c>
      <c r="P1288" t="s">
        <v>8327</v>
      </c>
      <c r="Q1288">
        <f t="shared" si="41"/>
        <v>2010</v>
      </c>
      <c r="R1288" s="14" t="s">
        <v>8326</v>
      </c>
    </row>
    <row r="1289" spans="1:18" ht="43.2" x14ac:dyDescent="0.3">
      <c r="A1289">
        <v>809</v>
      </c>
      <c r="B1289" s="3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s="12">
        <f t="shared" si="40"/>
        <v>41628</v>
      </c>
      <c r="L1289" t="b">
        <v>0</v>
      </c>
      <c r="M1289">
        <v>52</v>
      </c>
      <c r="N1289" t="b">
        <v>1</v>
      </c>
      <c r="O1289" t="s">
        <v>8274</v>
      </c>
      <c r="P1289" t="s">
        <v>8330</v>
      </c>
      <c r="Q1289">
        <f t="shared" si="41"/>
        <v>2013</v>
      </c>
      <c r="R1289" s="14" t="s">
        <v>8326</v>
      </c>
    </row>
    <row r="1290" spans="1:18" ht="43.2" x14ac:dyDescent="0.3">
      <c r="A1290">
        <v>3482</v>
      </c>
      <c r="B1290" s="3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s="12">
        <f t="shared" si="40"/>
        <v>41796</v>
      </c>
      <c r="L1290" t="b">
        <v>0</v>
      </c>
      <c r="M1290">
        <v>80</v>
      </c>
      <c r="N1290" t="b">
        <v>1</v>
      </c>
      <c r="O1290" t="s">
        <v>8269</v>
      </c>
      <c r="P1290" t="s">
        <v>8325</v>
      </c>
      <c r="Q1290">
        <f t="shared" si="41"/>
        <v>2014</v>
      </c>
      <c r="R1290" s="14" t="s">
        <v>8322</v>
      </c>
    </row>
    <row r="1291" spans="1:18" ht="43.2" x14ac:dyDescent="0.3">
      <c r="A1291">
        <v>3340</v>
      </c>
      <c r="B1291" s="3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s="12">
        <f t="shared" si="40"/>
        <v>42685</v>
      </c>
      <c r="L1291" t="b">
        <v>0</v>
      </c>
      <c r="M1291">
        <v>38</v>
      </c>
      <c r="N1291" t="b">
        <v>1</v>
      </c>
      <c r="O1291" t="s">
        <v>8269</v>
      </c>
      <c r="P1291" t="s">
        <v>8325</v>
      </c>
      <c r="Q1291">
        <f t="shared" si="41"/>
        <v>2016</v>
      </c>
      <c r="R1291" s="14" t="s">
        <v>8322</v>
      </c>
    </row>
    <row r="1292" spans="1:18" ht="43.2" x14ac:dyDescent="0.3">
      <c r="A1292">
        <v>1273</v>
      </c>
      <c r="B1292" s="3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s="12">
        <f t="shared" si="40"/>
        <v>41852</v>
      </c>
      <c r="L1292" t="b">
        <v>1</v>
      </c>
      <c r="M1292">
        <v>54</v>
      </c>
      <c r="N1292" t="b">
        <v>1</v>
      </c>
      <c r="O1292" t="s">
        <v>8274</v>
      </c>
      <c r="P1292" t="s">
        <v>8330</v>
      </c>
      <c r="Q1292">
        <f t="shared" si="41"/>
        <v>2014</v>
      </c>
      <c r="R1292" s="14" t="s">
        <v>8326</v>
      </c>
    </row>
    <row r="1293" spans="1:18" ht="57.6" x14ac:dyDescent="0.3">
      <c r="A1293">
        <v>3221</v>
      </c>
      <c r="B1293" s="3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s="12">
        <f t="shared" si="40"/>
        <v>42155</v>
      </c>
      <c r="L1293" t="b">
        <v>1</v>
      </c>
      <c r="M1293">
        <v>113</v>
      </c>
      <c r="N1293" t="b">
        <v>1</v>
      </c>
      <c r="O1293" t="s">
        <v>8269</v>
      </c>
      <c r="P1293" t="s">
        <v>8325</v>
      </c>
      <c r="Q1293">
        <f t="shared" si="41"/>
        <v>2015</v>
      </c>
      <c r="R1293" s="14" t="s">
        <v>8322</v>
      </c>
    </row>
    <row r="1294" spans="1:18" ht="57.6" x14ac:dyDescent="0.3">
      <c r="A1294">
        <v>1531</v>
      </c>
      <c r="B1294" s="3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s="12">
        <f t="shared" si="40"/>
        <v>41941</v>
      </c>
      <c r="L1294" t="b">
        <v>1</v>
      </c>
      <c r="M1294">
        <v>73</v>
      </c>
      <c r="N1294" t="b">
        <v>1</v>
      </c>
      <c r="O1294" t="s">
        <v>8283</v>
      </c>
      <c r="P1294" t="s">
        <v>8313</v>
      </c>
      <c r="Q1294">
        <f t="shared" si="41"/>
        <v>2014</v>
      </c>
      <c r="R1294" s="14" t="s">
        <v>8312</v>
      </c>
    </row>
    <row r="1295" spans="1:18" ht="43.2" x14ac:dyDescent="0.3">
      <c r="A1295">
        <v>2321</v>
      </c>
      <c r="B1295" s="3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s="12">
        <f t="shared" si="40"/>
        <v>42799</v>
      </c>
      <c r="L1295" t="b">
        <v>0</v>
      </c>
      <c r="M1295">
        <v>64</v>
      </c>
      <c r="N1295" t="b">
        <v>0</v>
      </c>
      <c r="O1295" t="s">
        <v>8296</v>
      </c>
      <c r="P1295" t="s">
        <v>8319</v>
      </c>
      <c r="Q1295">
        <f t="shared" si="41"/>
        <v>2017</v>
      </c>
      <c r="R1295" s="14" t="s">
        <v>8318</v>
      </c>
    </row>
    <row r="1296" spans="1:18" ht="43.2" x14ac:dyDescent="0.3">
      <c r="A1296">
        <v>303</v>
      </c>
      <c r="B1296" s="3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s="12">
        <f t="shared" si="40"/>
        <v>41032</v>
      </c>
      <c r="L1296" t="b">
        <v>1</v>
      </c>
      <c r="M1296">
        <v>82</v>
      </c>
      <c r="N1296" t="b">
        <v>1</v>
      </c>
      <c r="O1296" t="s">
        <v>8267</v>
      </c>
      <c r="P1296" t="s">
        <v>8321</v>
      </c>
      <c r="Q1296">
        <f t="shared" si="41"/>
        <v>2012</v>
      </c>
      <c r="R1296" s="14" t="s">
        <v>8320</v>
      </c>
    </row>
    <row r="1297" spans="1:18" ht="57.6" x14ac:dyDescent="0.3">
      <c r="A1297">
        <v>2174</v>
      </c>
      <c r="B1297" s="3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s="12">
        <f t="shared" si="40"/>
        <v>42465</v>
      </c>
      <c r="L1297" t="b">
        <v>0</v>
      </c>
      <c r="M1297">
        <v>63</v>
      </c>
      <c r="N1297" t="b">
        <v>1</v>
      </c>
      <c r="O1297" t="s">
        <v>8274</v>
      </c>
      <c r="P1297" t="s">
        <v>8330</v>
      </c>
      <c r="Q1297">
        <f t="shared" si="41"/>
        <v>2016</v>
      </c>
      <c r="R1297" s="14" t="s">
        <v>8326</v>
      </c>
    </row>
    <row r="1298" spans="1:18" ht="43.2" x14ac:dyDescent="0.3">
      <c r="A1298">
        <v>1403</v>
      </c>
      <c r="B1298" s="3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s="12">
        <f t="shared" si="40"/>
        <v>41451</v>
      </c>
      <c r="L1298" t="b">
        <v>0</v>
      </c>
      <c r="M1298">
        <v>66</v>
      </c>
      <c r="N1298" t="b">
        <v>1</v>
      </c>
      <c r="O1298" t="s">
        <v>8274</v>
      </c>
      <c r="P1298" t="s">
        <v>8330</v>
      </c>
      <c r="Q1298">
        <f t="shared" si="41"/>
        <v>2013</v>
      </c>
      <c r="R1298" s="14" t="s">
        <v>8326</v>
      </c>
    </row>
    <row r="1299" spans="1:18" ht="57.6" x14ac:dyDescent="0.3">
      <c r="A1299">
        <v>1591</v>
      </c>
      <c r="B1299" s="3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s="12">
        <f t="shared" si="40"/>
        <v>42433</v>
      </c>
      <c r="L1299" t="b">
        <v>0</v>
      </c>
      <c r="M1299">
        <v>92</v>
      </c>
      <c r="N1299" t="b">
        <v>0</v>
      </c>
      <c r="O1299" t="s">
        <v>8289</v>
      </c>
      <c r="P1299" t="s">
        <v>8350</v>
      </c>
      <c r="Q1299">
        <f t="shared" si="41"/>
        <v>2016</v>
      </c>
      <c r="R1299" s="14" t="s">
        <v>8312</v>
      </c>
    </row>
    <row r="1300" spans="1:18" ht="43.2" x14ac:dyDescent="0.3">
      <c r="A1300">
        <v>3381</v>
      </c>
      <c r="B1300" s="3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s="12">
        <f t="shared" si="40"/>
        <v>42044</v>
      </c>
      <c r="L1300" t="b">
        <v>0</v>
      </c>
      <c r="M1300">
        <v>48</v>
      </c>
      <c r="N1300" t="b">
        <v>1</v>
      </c>
      <c r="O1300" t="s">
        <v>8269</v>
      </c>
      <c r="P1300" t="s">
        <v>8325</v>
      </c>
      <c r="Q1300">
        <f t="shared" si="41"/>
        <v>2015</v>
      </c>
      <c r="R1300" s="14" t="s">
        <v>8322</v>
      </c>
    </row>
    <row r="1301" spans="1:18" ht="43.2" x14ac:dyDescent="0.3">
      <c r="A1301">
        <v>2527</v>
      </c>
      <c r="B1301" s="3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s="12">
        <f t="shared" si="40"/>
        <v>41546</v>
      </c>
      <c r="L1301" t="b">
        <v>0</v>
      </c>
      <c r="M1301">
        <v>71</v>
      </c>
      <c r="N1301" t="b">
        <v>1</v>
      </c>
      <c r="O1301" t="s">
        <v>8298</v>
      </c>
      <c r="P1301" t="s">
        <v>8340</v>
      </c>
      <c r="Q1301">
        <f t="shared" si="41"/>
        <v>2013</v>
      </c>
      <c r="R1301" s="14" t="s">
        <v>8326</v>
      </c>
    </row>
    <row r="1302" spans="1:18" ht="43.2" x14ac:dyDescent="0.3">
      <c r="A1302">
        <v>3300</v>
      </c>
      <c r="B1302" s="3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s="12">
        <f t="shared" si="40"/>
        <v>42102</v>
      </c>
      <c r="L1302" t="b">
        <v>0</v>
      </c>
      <c r="M1302">
        <v>88</v>
      </c>
      <c r="N1302" t="b">
        <v>1</v>
      </c>
      <c r="O1302" t="s">
        <v>8269</v>
      </c>
      <c r="P1302" t="s">
        <v>8325</v>
      </c>
      <c r="Q1302">
        <f t="shared" si="41"/>
        <v>2015</v>
      </c>
      <c r="R1302" s="14" t="s">
        <v>8322</v>
      </c>
    </row>
    <row r="1303" spans="1:18" ht="43.2" x14ac:dyDescent="0.3">
      <c r="A1303">
        <v>3305</v>
      </c>
      <c r="B1303" s="3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s="12">
        <f t="shared" si="40"/>
        <v>42186</v>
      </c>
      <c r="L1303" t="b">
        <v>0</v>
      </c>
      <c r="M1303">
        <v>20</v>
      </c>
      <c r="N1303" t="b">
        <v>1</v>
      </c>
      <c r="O1303" t="s">
        <v>8269</v>
      </c>
      <c r="P1303" t="s">
        <v>8325</v>
      </c>
      <c r="Q1303">
        <f t="shared" si="41"/>
        <v>2015</v>
      </c>
      <c r="R1303" s="14" t="s">
        <v>8322</v>
      </c>
    </row>
    <row r="1304" spans="1:18" ht="43.2" x14ac:dyDescent="0.3">
      <c r="A1304">
        <v>2334</v>
      </c>
      <c r="B1304" s="3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s="12">
        <f t="shared" si="40"/>
        <v>41918</v>
      </c>
      <c r="L1304" t="b">
        <v>1</v>
      </c>
      <c r="M1304">
        <v>67</v>
      </c>
      <c r="N1304" t="b">
        <v>1</v>
      </c>
      <c r="O1304" t="s">
        <v>8296</v>
      </c>
      <c r="P1304" t="s">
        <v>8319</v>
      </c>
      <c r="Q1304">
        <f t="shared" si="41"/>
        <v>2014</v>
      </c>
      <c r="R1304" s="14" t="s">
        <v>8318</v>
      </c>
    </row>
    <row r="1305" spans="1:18" ht="43.2" x14ac:dyDescent="0.3">
      <c r="A1305">
        <v>3626</v>
      </c>
      <c r="B1305" s="3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s="12">
        <f t="shared" si="40"/>
        <v>41846</v>
      </c>
      <c r="L1305" t="b">
        <v>0</v>
      </c>
      <c r="M1305">
        <v>48</v>
      </c>
      <c r="N1305" t="b">
        <v>1</v>
      </c>
      <c r="O1305" t="s">
        <v>8269</v>
      </c>
      <c r="P1305" t="s">
        <v>8325</v>
      </c>
      <c r="Q1305">
        <f t="shared" si="41"/>
        <v>2014</v>
      </c>
      <c r="R1305" s="14" t="s">
        <v>8322</v>
      </c>
    </row>
    <row r="1306" spans="1:18" x14ac:dyDescent="0.3">
      <c r="A1306">
        <v>1378</v>
      </c>
      <c r="B1306" s="3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s="12">
        <f t="shared" si="40"/>
        <v>42568</v>
      </c>
      <c r="L1306" t="b">
        <v>0</v>
      </c>
      <c r="M1306">
        <v>133</v>
      </c>
      <c r="N1306" t="b">
        <v>1</v>
      </c>
      <c r="O1306" t="s">
        <v>8274</v>
      </c>
      <c r="P1306" t="s">
        <v>8330</v>
      </c>
      <c r="Q1306">
        <f t="shared" si="41"/>
        <v>2016</v>
      </c>
      <c r="R1306" s="14" t="s">
        <v>8326</v>
      </c>
    </row>
    <row r="1307" spans="1:18" ht="43.2" x14ac:dyDescent="0.3">
      <c r="A1307">
        <v>3844</v>
      </c>
      <c r="B1307" s="3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s="12">
        <f t="shared" si="40"/>
        <v>41766</v>
      </c>
      <c r="L1307" t="b">
        <v>1</v>
      </c>
      <c r="M1307">
        <v>50</v>
      </c>
      <c r="N1307" t="b">
        <v>0</v>
      </c>
      <c r="O1307" t="s">
        <v>8269</v>
      </c>
      <c r="P1307" t="s">
        <v>8325</v>
      </c>
      <c r="Q1307">
        <f t="shared" si="41"/>
        <v>2014</v>
      </c>
      <c r="R1307" s="14" t="s">
        <v>8322</v>
      </c>
    </row>
    <row r="1308" spans="1:18" ht="43.2" x14ac:dyDescent="0.3">
      <c r="A1308">
        <v>1632</v>
      </c>
      <c r="B1308" s="3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s="12">
        <f t="shared" si="40"/>
        <v>40750</v>
      </c>
      <c r="L1308" t="b">
        <v>0</v>
      </c>
      <c r="M1308">
        <v>47</v>
      </c>
      <c r="N1308" t="b">
        <v>1</v>
      </c>
      <c r="O1308" t="s">
        <v>8274</v>
      </c>
      <c r="P1308" t="s">
        <v>8330</v>
      </c>
      <c r="Q1308">
        <f t="shared" si="41"/>
        <v>2011</v>
      </c>
      <c r="R1308" s="14" t="s">
        <v>8326</v>
      </c>
    </row>
    <row r="1309" spans="1:18" ht="43.2" x14ac:dyDescent="0.3">
      <c r="A1309">
        <v>2938</v>
      </c>
      <c r="B1309" s="3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s="12">
        <f t="shared" si="40"/>
        <v>42004</v>
      </c>
      <c r="L1309" t="b">
        <v>0</v>
      </c>
      <c r="M1309">
        <v>32</v>
      </c>
      <c r="N1309" t="b">
        <v>1</v>
      </c>
      <c r="O1309" t="s">
        <v>8303</v>
      </c>
      <c r="P1309" t="s">
        <v>8334</v>
      </c>
      <c r="Q1309">
        <f t="shared" si="41"/>
        <v>2014</v>
      </c>
      <c r="R1309" s="14" t="s">
        <v>8322</v>
      </c>
    </row>
    <row r="1310" spans="1:18" ht="43.2" x14ac:dyDescent="0.3">
      <c r="A1310">
        <v>3426</v>
      </c>
      <c r="B1310" s="3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s="12">
        <f t="shared" si="40"/>
        <v>41884</v>
      </c>
      <c r="L1310" t="b">
        <v>0</v>
      </c>
      <c r="M1310">
        <v>87</v>
      </c>
      <c r="N1310" t="b">
        <v>1</v>
      </c>
      <c r="O1310" t="s">
        <v>8269</v>
      </c>
      <c r="P1310" t="s">
        <v>8325</v>
      </c>
      <c r="Q1310">
        <f t="shared" si="41"/>
        <v>2014</v>
      </c>
      <c r="R1310" s="14" t="s">
        <v>8322</v>
      </c>
    </row>
    <row r="1311" spans="1:18" ht="43.2" x14ac:dyDescent="0.3">
      <c r="A1311">
        <v>30</v>
      </c>
      <c r="B1311" s="3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s="12">
        <f t="shared" si="40"/>
        <v>41842</v>
      </c>
      <c r="L1311" t="b">
        <v>0</v>
      </c>
      <c r="M1311">
        <v>53</v>
      </c>
      <c r="N1311" t="b">
        <v>1</v>
      </c>
      <c r="O1311" t="s">
        <v>8263</v>
      </c>
      <c r="P1311" t="s">
        <v>8331</v>
      </c>
      <c r="Q1311">
        <f t="shared" si="41"/>
        <v>2014</v>
      </c>
      <c r="R1311" s="14" t="s">
        <v>8320</v>
      </c>
    </row>
    <row r="1312" spans="1:18" ht="43.2" x14ac:dyDescent="0.3">
      <c r="A1312">
        <v>3585</v>
      </c>
      <c r="B1312" s="3" t="s">
        <v>3584</v>
      </c>
      <c r="C1312" s="3" t="s">
        <v>7695</v>
      </c>
      <c r="D1312" s="5">
        <v>3400</v>
      </c>
      <c r="E1312" s="7">
        <v>4050</v>
      </c>
      <c r="F1312" t="s">
        <v>8218</v>
      </c>
      <c r="G1312" t="s">
        <v>8223</v>
      </c>
      <c r="H1312" t="s">
        <v>8245</v>
      </c>
      <c r="I1312">
        <v>1419181890</v>
      </c>
      <c r="J1312">
        <v>1416589890</v>
      </c>
      <c r="K1312" s="12">
        <f t="shared" si="40"/>
        <v>41964</v>
      </c>
      <c r="L1312" t="b">
        <v>0</v>
      </c>
      <c r="M1312">
        <v>23</v>
      </c>
      <c r="N1312" t="b">
        <v>1</v>
      </c>
      <c r="O1312" t="s">
        <v>8269</v>
      </c>
      <c r="P1312" t="s">
        <v>8325</v>
      </c>
      <c r="Q1312">
        <f t="shared" si="41"/>
        <v>2014</v>
      </c>
      <c r="R1312" s="14" t="s">
        <v>8322</v>
      </c>
    </row>
    <row r="1313" spans="1:18" ht="43.2" x14ac:dyDescent="0.3">
      <c r="A1313">
        <v>1300</v>
      </c>
      <c r="B1313" s="3" t="s">
        <v>1301</v>
      </c>
      <c r="C1313" s="3" t="s">
        <v>5410</v>
      </c>
      <c r="D1313" s="5">
        <v>3000</v>
      </c>
      <c r="E1313" s="7">
        <v>4050</v>
      </c>
      <c r="F1313" t="s">
        <v>8218</v>
      </c>
      <c r="G1313" t="s">
        <v>8223</v>
      </c>
      <c r="H1313" t="s">
        <v>8245</v>
      </c>
      <c r="I1313">
        <v>1464807420</v>
      </c>
      <c r="J1313">
        <v>1461427938</v>
      </c>
      <c r="K1313" s="12">
        <f t="shared" si="40"/>
        <v>42483</v>
      </c>
      <c r="L1313" t="b">
        <v>0</v>
      </c>
      <c r="M1313">
        <v>24</v>
      </c>
      <c r="N1313" t="b">
        <v>1</v>
      </c>
      <c r="O1313" t="s">
        <v>8269</v>
      </c>
      <c r="P1313" t="s">
        <v>8325</v>
      </c>
      <c r="Q1313">
        <f t="shared" si="41"/>
        <v>2016</v>
      </c>
      <c r="R1313" s="14" t="s">
        <v>8322</v>
      </c>
    </row>
    <row r="1314" spans="1:18" ht="43.2" x14ac:dyDescent="0.3">
      <c r="A1314">
        <v>1503</v>
      </c>
      <c r="B1314" s="3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s="12">
        <f t="shared" si="40"/>
        <v>42606</v>
      </c>
      <c r="L1314" t="b">
        <v>1</v>
      </c>
      <c r="M1314">
        <v>71</v>
      </c>
      <c r="N1314" t="b">
        <v>1</v>
      </c>
      <c r="O1314" t="s">
        <v>8283</v>
      </c>
      <c r="P1314" t="s">
        <v>8313</v>
      </c>
      <c r="Q1314">
        <f t="shared" si="41"/>
        <v>2016</v>
      </c>
      <c r="R1314" s="14" t="s">
        <v>8312</v>
      </c>
    </row>
    <row r="1315" spans="1:18" ht="28.8" x14ac:dyDescent="0.3">
      <c r="A1315">
        <v>3157</v>
      </c>
      <c r="B1315" s="3" t="s">
        <v>3157</v>
      </c>
      <c r="C1315" s="3" t="s">
        <v>7267</v>
      </c>
      <c r="D1315" s="5">
        <v>4000</v>
      </c>
      <c r="E1315" s="7">
        <v>4040</v>
      </c>
      <c r="F1315" t="s">
        <v>8218</v>
      </c>
      <c r="G1315" t="s">
        <v>8223</v>
      </c>
      <c r="H1315" t="s">
        <v>8245</v>
      </c>
      <c r="I1315">
        <v>1405746000</v>
      </c>
      <c r="J1315">
        <v>1404932105</v>
      </c>
      <c r="K1315" s="12">
        <f t="shared" si="40"/>
        <v>41829</v>
      </c>
      <c r="L1315" t="b">
        <v>1</v>
      </c>
      <c r="M1315">
        <v>41</v>
      </c>
      <c r="N1315" t="b">
        <v>1</v>
      </c>
      <c r="O1315" t="s">
        <v>8269</v>
      </c>
      <c r="P1315" t="s">
        <v>8325</v>
      </c>
      <c r="Q1315">
        <f t="shared" si="41"/>
        <v>2014</v>
      </c>
      <c r="R1315" s="14" t="s">
        <v>8322</v>
      </c>
    </row>
    <row r="1316" spans="1:18" ht="43.2" x14ac:dyDescent="0.3">
      <c r="A1316">
        <v>75</v>
      </c>
      <c r="B1316" s="3" t="s">
        <v>77</v>
      </c>
      <c r="C1316" s="3" t="s">
        <v>4186</v>
      </c>
      <c r="D1316" s="5">
        <v>3500</v>
      </c>
      <c r="E1316" s="7">
        <v>4040</v>
      </c>
      <c r="F1316" t="s">
        <v>8218</v>
      </c>
      <c r="G1316" t="s">
        <v>8223</v>
      </c>
      <c r="H1316" t="s">
        <v>8245</v>
      </c>
      <c r="I1316">
        <v>1366693272</v>
      </c>
      <c r="J1316">
        <v>1364101272</v>
      </c>
      <c r="K1316" s="12">
        <f t="shared" si="40"/>
        <v>41357</v>
      </c>
      <c r="L1316" t="b">
        <v>0</v>
      </c>
      <c r="M1316">
        <v>47</v>
      </c>
      <c r="N1316" t="b">
        <v>1</v>
      </c>
      <c r="O1316" t="s">
        <v>8264</v>
      </c>
      <c r="P1316" t="s">
        <v>8342</v>
      </c>
      <c r="Q1316">
        <f t="shared" si="41"/>
        <v>2013</v>
      </c>
      <c r="R1316" s="14" t="s">
        <v>8320</v>
      </c>
    </row>
    <row r="1317" spans="1:18" ht="28.8" x14ac:dyDescent="0.3">
      <c r="A1317">
        <v>1628</v>
      </c>
      <c r="B1317" s="3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s="12">
        <f t="shared" si="40"/>
        <v>41774</v>
      </c>
      <c r="L1317" t="b">
        <v>0</v>
      </c>
      <c r="M1317">
        <v>88</v>
      </c>
      <c r="N1317" t="b">
        <v>1</v>
      </c>
      <c r="O1317" t="s">
        <v>8274</v>
      </c>
      <c r="P1317" t="s">
        <v>8330</v>
      </c>
      <c r="Q1317">
        <f t="shared" si="41"/>
        <v>2014</v>
      </c>
      <c r="R1317" s="14" t="s">
        <v>8326</v>
      </c>
    </row>
    <row r="1318" spans="1:18" ht="43.2" x14ac:dyDescent="0.3">
      <c r="A1318">
        <v>3418</v>
      </c>
      <c r="B1318" s="3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s="12">
        <f t="shared" si="40"/>
        <v>41752</v>
      </c>
      <c r="L1318" t="b">
        <v>0</v>
      </c>
      <c r="M1318">
        <v>56</v>
      </c>
      <c r="N1318" t="b">
        <v>1</v>
      </c>
      <c r="O1318" t="s">
        <v>8269</v>
      </c>
      <c r="P1318" t="s">
        <v>8325</v>
      </c>
      <c r="Q1318">
        <f t="shared" si="41"/>
        <v>2014</v>
      </c>
      <c r="R1318" s="14" t="s">
        <v>8322</v>
      </c>
    </row>
    <row r="1319" spans="1:18" ht="43.2" x14ac:dyDescent="0.3">
      <c r="A1319">
        <v>3717</v>
      </c>
      <c r="B1319" s="3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s="12">
        <f t="shared" si="40"/>
        <v>42102</v>
      </c>
      <c r="L1319" t="b">
        <v>0</v>
      </c>
      <c r="M1319">
        <v>13</v>
      </c>
      <c r="N1319" t="b">
        <v>1</v>
      </c>
      <c r="O1319" t="s">
        <v>8269</v>
      </c>
      <c r="P1319" t="s">
        <v>8325</v>
      </c>
      <c r="Q1319">
        <f t="shared" si="41"/>
        <v>2015</v>
      </c>
      <c r="R1319" s="14" t="s">
        <v>8322</v>
      </c>
    </row>
    <row r="1320" spans="1:18" ht="43.2" x14ac:dyDescent="0.3">
      <c r="A1320">
        <v>2086</v>
      </c>
      <c r="B1320" s="3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s="12">
        <f t="shared" si="40"/>
        <v>40860</v>
      </c>
      <c r="L1320" t="b">
        <v>0</v>
      </c>
      <c r="M1320">
        <v>35</v>
      </c>
      <c r="N1320" t="b">
        <v>1</v>
      </c>
      <c r="O1320" t="s">
        <v>8277</v>
      </c>
      <c r="P1320" t="s">
        <v>8327</v>
      </c>
      <c r="Q1320">
        <f t="shared" si="41"/>
        <v>2011</v>
      </c>
      <c r="R1320" s="14" t="s">
        <v>8326</v>
      </c>
    </row>
    <row r="1321" spans="1:18" ht="43.2" x14ac:dyDescent="0.3">
      <c r="A1321">
        <v>1666</v>
      </c>
      <c r="B1321" s="3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s="12">
        <f t="shared" si="40"/>
        <v>41331</v>
      </c>
      <c r="L1321" t="b">
        <v>0</v>
      </c>
      <c r="M1321">
        <v>98</v>
      </c>
      <c r="N1321" t="b">
        <v>1</v>
      </c>
      <c r="O1321" t="s">
        <v>8290</v>
      </c>
      <c r="P1321" t="s">
        <v>8337</v>
      </c>
      <c r="Q1321">
        <f t="shared" si="41"/>
        <v>2013</v>
      </c>
      <c r="R1321" s="14" t="s">
        <v>8326</v>
      </c>
    </row>
    <row r="1322" spans="1:18" ht="43.2" x14ac:dyDescent="0.3">
      <c r="A1322">
        <v>798</v>
      </c>
      <c r="B1322" s="3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s="12">
        <f t="shared" si="40"/>
        <v>41882</v>
      </c>
      <c r="L1322" t="b">
        <v>0</v>
      </c>
      <c r="M1322">
        <v>87</v>
      </c>
      <c r="N1322" t="b">
        <v>1</v>
      </c>
      <c r="O1322" t="s">
        <v>8274</v>
      </c>
      <c r="P1322" t="s">
        <v>8330</v>
      </c>
      <c r="Q1322">
        <f t="shared" si="41"/>
        <v>2014</v>
      </c>
      <c r="R1322" s="14" t="s">
        <v>8326</v>
      </c>
    </row>
    <row r="1323" spans="1:18" ht="43.2" x14ac:dyDescent="0.3">
      <c r="A1323">
        <v>1288</v>
      </c>
      <c r="B1323" s="3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s="12">
        <f t="shared" si="40"/>
        <v>42561</v>
      </c>
      <c r="L1323" t="b">
        <v>0</v>
      </c>
      <c r="M1323">
        <v>61</v>
      </c>
      <c r="N1323" t="b">
        <v>1</v>
      </c>
      <c r="O1323" t="s">
        <v>8269</v>
      </c>
      <c r="P1323" t="s">
        <v>8325</v>
      </c>
      <c r="Q1323">
        <f t="shared" si="41"/>
        <v>2016</v>
      </c>
      <c r="R1323" s="14" t="s">
        <v>8322</v>
      </c>
    </row>
    <row r="1324" spans="1:18" ht="43.2" x14ac:dyDescent="0.3">
      <c r="A1324">
        <v>3234</v>
      </c>
      <c r="B1324" s="3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s="12">
        <f t="shared" si="40"/>
        <v>42734</v>
      </c>
      <c r="L1324" t="b">
        <v>0</v>
      </c>
      <c r="M1324">
        <v>115</v>
      </c>
      <c r="N1324" t="b">
        <v>1</v>
      </c>
      <c r="O1324" t="s">
        <v>8269</v>
      </c>
      <c r="P1324" t="s">
        <v>8325</v>
      </c>
      <c r="Q1324">
        <f t="shared" si="41"/>
        <v>2016</v>
      </c>
      <c r="R1324" s="14" t="s">
        <v>8322</v>
      </c>
    </row>
    <row r="1325" spans="1:18" ht="43.2" x14ac:dyDescent="0.3">
      <c r="A1325">
        <v>2081</v>
      </c>
      <c r="B1325" s="3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s="12">
        <f t="shared" si="40"/>
        <v>41004</v>
      </c>
      <c r="L1325" t="b">
        <v>0</v>
      </c>
      <c r="M1325">
        <v>55</v>
      </c>
      <c r="N1325" t="b">
        <v>1</v>
      </c>
      <c r="O1325" t="s">
        <v>8277</v>
      </c>
      <c r="P1325" t="s">
        <v>8327</v>
      </c>
      <c r="Q1325">
        <f t="shared" si="41"/>
        <v>2012</v>
      </c>
      <c r="R1325" s="14" t="s">
        <v>8326</v>
      </c>
    </row>
    <row r="1326" spans="1:18" ht="57.6" x14ac:dyDescent="0.3">
      <c r="A1326">
        <v>3695</v>
      </c>
      <c r="B1326" s="3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s="12">
        <f t="shared" si="40"/>
        <v>41995</v>
      </c>
      <c r="L1326" t="b">
        <v>0</v>
      </c>
      <c r="M1326">
        <v>33</v>
      </c>
      <c r="N1326" t="b">
        <v>1</v>
      </c>
      <c r="O1326" t="s">
        <v>8269</v>
      </c>
      <c r="P1326" t="s">
        <v>8325</v>
      </c>
      <c r="Q1326">
        <f t="shared" si="41"/>
        <v>2014</v>
      </c>
      <c r="R1326" s="14" t="s">
        <v>8322</v>
      </c>
    </row>
    <row r="1327" spans="1:18" ht="43.2" x14ac:dyDescent="0.3">
      <c r="A1327">
        <v>3301</v>
      </c>
      <c r="B1327" s="3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s="12">
        <f t="shared" si="40"/>
        <v>42538</v>
      </c>
      <c r="L1327" t="b">
        <v>0</v>
      </c>
      <c r="M1327">
        <v>70</v>
      </c>
      <c r="N1327" t="b">
        <v>1</v>
      </c>
      <c r="O1327" t="s">
        <v>8269</v>
      </c>
      <c r="P1327" t="s">
        <v>8325</v>
      </c>
      <c r="Q1327">
        <f t="shared" si="41"/>
        <v>2016</v>
      </c>
      <c r="R1327" s="14" t="s">
        <v>8322</v>
      </c>
    </row>
    <row r="1328" spans="1:18" ht="57.6" x14ac:dyDescent="0.3">
      <c r="A1328">
        <v>3602</v>
      </c>
      <c r="B1328" s="3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s="12">
        <f t="shared" si="40"/>
        <v>42447</v>
      </c>
      <c r="L1328" t="b">
        <v>0</v>
      </c>
      <c r="M1328">
        <v>49</v>
      </c>
      <c r="N1328" t="b">
        <v>1</v>
      </c>
      <c r="O1328" t="s">
        <v>8269</v>
      </c>
      <c r="P1328" t="s">
        <v>8325</v>
      </c>
      <c r="Q1328">
        <f t="shared" si="41"/>
        <v>2016</v>
      </c>
      <c r="R1328" s="14" t="s">
        <v>8322</v>
      </c>
    </row>
    <row r="1329" spans="1:18" ht="43.2" x14ac:dyDescent="0.3">
      <c r="A1329">
        <v>82</v>
      </c>
      <c r="B1329" s="3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s="12">
        <f t="shared" si="40"/>
        <v>40795</v>
      </c>
      <c r="L1329" t="b">
        <v>0</v>
      </c>
      <c r="M1329">
        <v>100</v>
      </c>
      <c r="N1329" t="b">
        <v>1</v>
      </c>
      <c r="O1329" t="s">
        <v>8264</v>
      </c>
      <c r="P1329" t="s">
        <v>8342</v>
      </c>
      <c r="Q1329">
        <f t="shared" si="41"/>
        <v>2011</v>
      </c>
      <c r="R1329" s="14" t="s">
        <v>8320</v>
      </c>
    </row>
    <row r="1330" spans="1:18" ht="43.2" x14ac:dyDescent="0.3">
      <c r="A1330">
        <v>3492</v>
      </c>
      <c r="B1330" s="3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s="12">
        <f t="shared" si="40"/>
        <v>42268</v>
      </c>
      <c r="L1330" t="b">
        <v>0</v>
      </c>
      <c r="M1330">
        <v>35</v>
      </c>
      <c r="N1330" t="b">
        <v>1</v>
      </c>
      <c r="O1330" t="s">
        <v>8269</v>
      </c>
      <c r="P1330" t="s">
        <v>8325</v>
      </c>
      <c r="Q1330">
        <f t="shared" si="41"/>
        <v>2015</v>
      </c>
      <c r="R1330" s="14" t="s">
        <v>8322</v>
      </c>
    </row>
    <row r="1331" spans="1:18" ht="43.2" x14ac:dyDescent="0.3">
      <c r="A1331">
        <v>531</v>
      </c>
      <c r="B1331" s="3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s="12">
        <f t="shared" si="40"/>
        <v>42676</v>
      </c>
      <c r="L1331" t="b">
        <v>0</v>
      </c>
      <c r="M1331">
        <v>31</v>
      </c>
      <c r="N1331" t="b">
        <v>1</v>
      </c>
      <c r="O1331" t="s">
        <v>8269</v>
      </c>
      <c r="P1331" t="s">
        <v>8325</v>
      </c>
      <c r="Q1331">
        <f t="shared" si="41"/>
        <v>2016</v>
      </c>
      <c r="R1331" s="14" t="s">
        <v>8322</v>
      </c>
    </row>
    <row r="1332" spans="1:18" ht="43.2" x14ac:dyDescent="0.3">
      <c r="A1332">
        <v>3517</v>
      </c>
      <c r="B1332" s="3" t="s">
        <v>3516</v>
      </c>
      <c r="C1332" s="3" t="s">
        <v>7627</v>
      </c>
      <c r="D1332" s="5">
        <v>4000</v>
      </c>
      <c r="E1332" s="7">
        <v>4000</v>
      </c>
      <c r="F1332" t="s">
        <v>8218</v>
      </c>
      <c r="G1332" t="s">
        <v>8224</v>
      </c>
      <c r="H1332" t="s">
        <v>8246</v>
      </c>
      <c r="I1332">
        <v>1404471600</v>
      </c>
      <c r="J1332">
        <v>1401910634</v>
      </c>
      <c r="K1332" s="12">
        <f t="shared" si="40"/>
        <v>41794</v>
      </c>
      <c r="L1332" t="b">
        <v>0</v>
      </c>
      <c r="M1332">
        <v>13</v>
      </c>
      <c r="N1332" t="b">
        <v>1</v>
      </c>
      <c r="O1332" t="s">
        <v>8269</v>
      </c>
      <c r="P1332" t="s">
        <v>8325</v>
      </c>
      <c r="Q1332">
        <f t="shared" si="41"/>
        <v>2014</v>
      </c>
      <c r="R1332" s="14" t="s">
        <v>8322</v>
      </c>
    </row>
    <row r="1333" spans="1:18" ht="57.6" x14ac:dyDescent="0.3">
      <c r="A1333">
        <v>3049</v>
      </c>
      <c r="B1333" s="3" t="s">
        <v>3049</v>
      </c>
      <c r="C1333" s="3" t="s">
        <v>7159</v>
      </c>
      <c r="D1333" s="5">
        <v>3750</v>
      </c>
      <c r="E1333" s="7">
        <v>4000</v>
      </c>
      <c r="F1333" t="s">
        <v>8218</v>
      </c>
      <c r="G1333" t="s">
        <v>8223</v>
      </c>
      <c r="H1333" t="s">
        <v>8245</v>
      </c>
      <c r="I1333">
        <v>1434241255</v>
      </c>
      <c r="J1333">
        <v>1431649255</v>
      </c>
      <c r="K1333" s="12">
        <f t="shared" si="40"/>
        <v>42139</v>
      </c>
      <c r="L1333" t="b">
        <v>0</v>
      </c>
      <c r="M1333">
        <v>54</v>
      </c>
      <c r="N1333" t="b">
        <v>1</v>
      </c>
      <c r="O1333" t="s">
        <v>8301</v>
      </c>
      <c r="P1333" t="s">
        <v>8323</v>
      </c>
      <c r="Q1333">
        <f t="shared" si="41"/>
        <v>2015</v>
      </c>
      <c r="R1333" s="14" t="s">
        <v>8322</v>
      </c>
    </row>
    <row r="1334" spans="1:18" ht="43.2" x14ac:dyDescent="0.3">
      <c r="A1334">
        <v>1779</v>
      </c>
      <c r="B1334" s="3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s="12">
        <f t="shared" si="40"/>
        <v>42585</v>
      </c>
      <c r="L1334" t="b">
        <v>1</v>
      </c>
      <c r="M1334">
        <v>38</v>
      </c>
      <c r="N1334" t="b">
        <v>0</v>
      </c>
      <c r="O1334" t="s">
        <v>8283</v>
      </c>
      <c r="P1334" t="s">
        <v>8313</v>
      </c>
      <c r="Q1334">
        <f t="shared" si="41"/>
        <v>2016</v>
      </c>
      <c r="R1334" s="14" t="s">
        <v>8312</v>
      </c>
    </row>
    <row r="1335" spans="1:18" ht="57.6" x14ac:dyDescent="0.3">
      <c r="A1335">
        <v>244</v>
      </c>
      <c r="B1335" s="4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s="12">
        <f t="shared" si="40"/>
        <v>40213</v>
      </c>
      <c r="L1335" t="b">
        <v>1</v>
      </c>
      <c r="M1335">
        <v>84</v>
      </c>
      <c r="N1335" t="b">
        <v>1</v>
      </c>
      <c r="O1335" t="s">
        <v>8267</v>
      </c>
      <c r="P1335" t="s">
        <v>8321</v>
      </c>
      <c r="Q1335">
        <f t="shared" si="41"/>
        <v>2010</v>
      </c>
      <c r="R1335" s="14" t="s">
        <v>8320</v>
      </c>
    </row>
    <row r="1336" spans="1:18" ht="43.2" x14ac:dyDescent="0.3">
      <c r="A1336">
        <v>116</v>
      </c>
      <c r="B1336" s="3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s="12">
        <f t="shared" si="40"/>
        <v>40595</v>
      </c>
      <c r="L1336" t="b">
        <v>0</v>
      </c>
      <c r="M1336">
        <v>57</v>
      </c>
      <c r="N1336" t="b">
        <v>1</v>
      </c>
      <c r="O1336" t="s">
        <v>8264</v>
      </c>
      <c r="P1336" t="s">
        <v>8342</v>
      </c>
      <c r="Q1336">
        <f t="shared" si="41"/>
        <v>2011</v>
      </c>
      <c r="R1336" s="14" t="s">
        <v>8320</v>
      </c>
    </row>
    <row r="1337" spans="1:18" ht="43.2" x14ac:dyDescent="0.3">
      <c r="A1337">
        <v>745</v>
      </c>
      <c r="B1337" s="3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s="12">
        <f t="shared" si="40"/>
        <v>41367</v>
      </c>
      <c r="L1337" t="b">
        <v>0</v>
      </c>
      <c r="M1337">
        <v>74</v>
      </c>
      <c r="N1337" t="b">
        <v>1</v>
      </c>
      <c r="O1337" t="s">
        <v>8272</v>
      </c>
      <c r="P1337" t="s">
        <v>8332</v>
      </c>
      <c r="Q1337">
        <f t="shared" si="41"/>
        <v>2013</v>
      </c>
      <c r="R1337" s="14" t="s">
        <v>8310</v>
      </c>
    </row>
    <row r="1338" spans="1:18" x14ac:dyDescent="0.3">
      <c r="A1338">
        <v>2099</v>
      </c>
      <c r="B1338" s="3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s="12">
        <f t="shared" si="40"/>
        <v>42173</v>
      </c>
      <c r="L1338" t="b">
        <v>0</v>
      </c>
      <c r="M1338">
        <v>63</v>
      </c>
      <c r="N1338" t="b">
        <v>1</v>
      </c>
      <c r="O1338" t="s">
        <v>8277</v>
      </c>
      <c r="P1338" t="s">
        <v>8327</v>
      </c>
      <c r="Q1338">
        <f t="shared" si="41"/>
        <v>2015</v>
      </c>
      <c r="R1338" s="14" t="s">
        <v>8326</v>
      </c>
    </row>
    <row r="1339" spans="1:18" ht="28.8" x14ac:dyDescent="0.3">
      <c r="A1339">
        <v>1859</v>
      </c>
      <c r="B1339" s="3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s="12">
        <f t="shared" si="40"/>
        <v>40778</v>
      </c>
      <c r="L1339" t="b">
        <v>0</v>
      </c>
      <c r="M1339">
        <v>56</v>
      </c>
      <c r="N1339" t="b">
        <v>1</v>
      </c>
      <c r="O1339" t="s">
        <v>8274</v>
      </c>
      <c r="P1339" t="s">
        <v>8330</v>
      </c>
      <c r="Q1339">
        <f t="shared" si="41"/>
        <v>2011</v>
      </c>
      <c r="R1339" s="14" t="s">
        <v>8326</v>
      </c>
    </row>
    <row r="1340" spans="1:18" ht="43.2" x14ac:dyDescent="0.3">
      <c r="A1340">
        <v>2711</v>
      </c>
      <c r="B1340" s="3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s="12">
        <f t="shared" si="40"/>
        <v>41780</v>
      </c>
      <c r="L1340" t="b">
        <v>1</v>
      </c>
      <c r="M1340">
        <v>73</v>
      </c>
      <c r="N1340" t="b">
        <v>1</v>
      </c>
      <c r="O1340" t="s">
        <v>8301</v>
      </c>
      <c r="P1340" t="s">
        <v>8323</v>
      </c>
      <c r="Q1340">
        <f t="shared" si="41"/>
        <v>2014</v>
      </c>
      <c r="R1340" s="14" t="s">
        <v>8322</v>
      </c>
    </row>
    <row r="1341" spans="1:18" ht="43.2" x14ac:dyDescent="0.3">
      <c r="A1341">
        <v>2302</v>
      </c>
      <c r="B1341" s="3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s="12">
        <f t="shared" si="40"/>
        <v>41605</v>
      </c>
      <c r="L1341" t="b">
        <v>1</v>
      </c>
      <c r="M1341">
        <v>85</v>
      </c>
      <c r="N1341" t="b">
        <v>1</v>
      </c>
      <c r="O1341" t="s">
        <v>8277</v>
      </c>
      <c r="P1341" t="s">
        <v>8327</v>
      </c>
      <c r="Q1341">
        <f t="shared" si="41"/>
        <v>2013</v>
      </c>
      <c r="R1341" s="14" t="s">
        <v>8326</v>
      </c>
    </row>
    <row r="1342" spans="1:18" x14ac:dyDescent="0.3">
      <c r="A1342">
        <v>1395</v>
      </c>
      <c r="B1342" s="3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s="12">
        <f t="shared" si="40"/>
        <v>42719</v>
      </c>
      <c r="L1342" t="b">
        <v>0</v>
      </c>
      <c r="M1342">
        <v>82</v>
      </c>
      <c r="N1342" t="b">
        <v>1</v>
      </c>
      <c r="O1342" t="s">
        <v>8274</v>
      </c>
      <c r="P1342" t="s">
        <v>8330</v>
      </c>
      <c r="Q1342">
        <f t="shared" si="41"/>
        <v>2016</v>
      </c>
      <c r="R1342" s="14" t="s">
        <v>8326</v>
      </c>
    </row>
    <row r="1343" spans="1:18" ht="43.2" x14ac:dyDescent="0.3">
      <c r="A1343">
        <v>2546</v>
      </c>
      <c r="B1343" s="3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s="12">
        <f t="shared" si="40"/>
        <v>41524</v>
      </c>
      <c r="L1343" t="b">
        <v>0</v>
      </c>
      <c r="M1343">
        <v>65</v>
      </c>
      <c r="N1343" t="b">
        <v>1</v>
      </c>
      <c r="O1343" t="s">
        <v>8298</v>
      </c>
      <c r="P1343" t="s">
        <v>8340</v>
      </c>
      <c r="Q1343">
        <f t="shared" si="41"/>
        <v>2013</v>
      </c>
      <c r="R1343" s="14" t="s">
        <v>8326</v>
      </c>
    </row>
    <row r="1344" spans="1:18" ht="43.2" x14ac:dyDescent="0.3">
      <c r="A1344">
        <v>3606</v>
      </c>
      <c r="B1344" s="3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s="12">
        <f t="shared" si="40"/>
        <v>42566</v>
      </c>
      <c r="L1344" t="b">
        <v>0</v>
      </c>
      <c r="M1344">
        <v>64</v>
      </c>
      <c r="N1344" t="b">
        <v>1</v>
      </c>
      <c r="O1344" t="s">
        <v>8269</v>
      </c>
      <c r="P1344" t="s">
        <v>8325</v>
      </c>
      <c r="Q1344">
        <f t="shared" si="41"/>
        <v>2016</v>
      </c>
      <c r="R1344" s="14" t="s">
        <v>8322</v>
      </c>
    </row>
    <row r="1345" spans="1:18" ht="43.2" x14ac:dyDescent="0.3">
      <c r="A1345">
        <v>2545</v>
      </c>
      <c r="B1345" s="3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s="12">
        <f t="shared" si="40"/>
        <v>42027</v>
      </c>
      <c r="L1345" t="b">
        <v>0</v>
      </c>
      <c r="M1345">
        <v>61</v>
      </c>
      <c r="N1345" t="b">
        <v>1</v>
      </c>
      <c r="O1345" t="s">
        <v>8298</v>
      </c>
      <c r="P1345" t="s">
        <v>8340</v>
      </c>
      <c r="Q1345">
        <f t="shared" si="41"/>
        <v>2015</v>
      </c>
      <c r="R1345" s="14" t="s">
        <v>8326</v>
      </c>
    </row>
    <row r="1346" spans="1:18" ht="43.2" x14ac:dyDescent="0.3">
      <c r="A1346">
        <v>3973</v>
      </c>
      <c r="B1346" s="3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s="12">
        <f t="shared" si="40"/>
        <v>42469</v>
      </c>
      <c r="L1346" t="b">
        <v>0</v>
      </c>
      <c r="M1346">
        <v>37</v>
      </c>
      <c r="N1346" t="b">
        <v>0</v>
      </c>
      <c r="O1346" t="s">
        <v>8269</v>
      </c>
      <c r="P1346" t="s">
        <v>8325</v>
      </c>
      <c r="Q1346">
        <f t="shared" si="41"/>
        <v>2016</v>
      </c>
      <c r="R1346" s="14" t="s">
        <v>8322</v>
      </c>
    </row>
    <row r="1347" spans="1:18" ht="57.6" x14ac:dyDescent="0.3">
      <c r="A1347">
        <v>536</v>
      </c>
      <c r="B1347" s="3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s="12">
        <f t="shared" ref="K1347:K1410" si="42">FLOOR(J1347/60/60/24,1) + DATE(1970,1,1)</f>
        <v>42179</v>
      </c>
      <c r="L1347" t="b">
        <v>0</v>
      </c>
      <c r="M1347">
        <v>39</v>
      </c>
      <c r="N1347" t="b">
        <v>1</v>
      </c>
      <c r="O1347" t="s">
        <v>8269</v>
      </c>
      <c r="P1347" t="s">
        <v>8325</v>
      </c>
      <c r="Q1347">
        <f t="shared" ref="Q1347:Q1410" si="43">YEAR(K1347)</f>
        <v>2015</v>
      </c>
      <c r="R1347" s="14" t="s">
        <v>8322</v>
      </c>
    </row>
    <row r="1348" spans="1:18" ht="43.2" x14ac:dyDescent="0.3">
      <c r="A1348">
        <v>2839</v>
      </c>
      <c r="B1348" s="3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s="12">
        <f t="shared" si="42"/>
        <v>41853</v>
      </c>
      <c r="L1348" t="b">
        <v>0</v>
      </c>
      <c r="M1348">
        <v>31</v>
      </c>
      <c r="N1348" t="b">
        <v>1</v>
      </c>
      <c r="O1348" t="s">
        <v>8269</v>
      </c>
      <c r="P1348" t="s">
        <v>8325</v>
      </c>
      <c r="Q1348">
        <f t="shared" si="43"/>
        <v>2014</v>
      </c>
      <c r="R1348" s="14" t="s">
        <v>8322</v>
      </c>
    </row>
    <row r="1349" spans="1:18" ht="43.2" x14ac:dyDescent="0.3">
      <c r="A1349">
        <v>3683</v>
      </c>
      <c r="B1349" s="3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s="12">
        <f t="shared" si="42"/>
        <v>42633</v>
      </c>
      <c r="L1349" t="b">
        <v>0</v>
      </c>
      <c r="M1349">
        <v>66</v>
      </c>
      <c r="N1349" t="b">
        <v>1</v>
      </c>
      <c r="O1349" t="s">
        <v>8269</v>
      </c>
      <c r="P1349" t="s">
        <v>8325</v>
      </c>
      <c r="Q1349">
        <f t="shared" si="43"/>
        <v>2016</v>
      </c>
      <c r="R1349" s="14" t="s">
        <v>8322</v>
      </c>
    </row>
    <row r="1350" spans="1:18" ht="43.2" x14ac:dyDescent="0.3">
      <c r="A1350">
        <v>3983</v>
      </c>
      <c r="B1350" s="3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s="12">
        <f t="shared" si="42"/>
        <v>41747</v>
      </c>
      <c r="L1350" t="b">
        <v>0</v>
      </c>
      <c r="M1350">
        <v>46</v>
      </c>
      <c r="N1350" t="b">
        <v>0</v>
      </c>
      <c r="O1350" t="s">
        <v>8269</v>
      </c>
      <c r="P1350" t="s">
        <v>8325</v>
      </c>
      <c r="Q1350">
        <f t="shared" si="43"/>
        <v>2014</v>
      </c>
      <c r="R1350" s="14" t="s">
        <v>8322</v>
      </c>
    </row>
    <row r="1351" spans="1:18" ht="43.2" x14ac:dyDescent="0.3">
      <c r="A1351">
        <v>1527</v>
      </c>
      <c r="B1351" s="3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s="12">
        <f t="shared" si="42"/>
        <v>42780</v>
      </c>
      <c r="L1351" t="b">
        <v>1</v>
      </c>
      <c r="M1351">
        <v>70</v>
      </c>
      <c r="N1351" t="b">
        <v>1</v>
      </c>
      <c r="O1351" t="s">
        <v>8283</v>
      </c>
      <c r="P1351" t="s">
        <v>8313</v>
      </c>
      <c r="Q1351">
        <f t="shared" si="43"/>
        <v>2017</v>
      </c>
      <c r="R1351" s="14" t="s">
        <v>8312</v>
      </c>
    </row>
    <row r="1352" spans="1:18" ht="43.2" x14ac:dyDescent="0.3">
      <c r="A1352">
        <v>314</v>
      </c>
      <c r="B1352" s="3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s="12">
        <f t="shared" si="42"/>
        <v>41304</v>
      </c>
      <c r="L1352" t="b">
        <v>1</v>
      </c>
      <c r="M1352">
        <v>120</v>
      </c>
      <c r="N1352" t="b">
        <v>1</v>
      </c>
      <c r="O1352" t="s">
        <v>8267</v>
      </c>
      <c r="P1352" t="s">
        <v>8321</v>
      </c>
      <c r="Q1352">
        <f t="shared" si="43"/>
        <v>2013</v>
      </c>
      <c r="R1352" s="14" t="s">
        <v>8320</v>
      </c>
    </row>
    <row r="1353" spans="1:18" ht="43.2" x14ac:dyDescent="0.3">
      <c r="A1353">
        <v>1649</v>
      </c>
      <c r="B1353" s="3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s="12">
        <f t="shared" si="42"/>
        <v>41737</v>
      </c>
      <c r="L1353" t="b">
        <v>0</v>
      </c>
      <c r="M1353">
        <v>81</v>
      </c>
      <c r="N1353" t="b">
        <v>1</v>
      </c>
      <c r="O1353" t="s">
        <v>8290</v>
      </c>
      <c r="P1353" t="s">
        <v>8337</v>
      </c>
      <c r="Q1353">
        <f t="shared" si="43"/>
        <v>2014</v>
      </c>
      <c r="R1353" s="14" t="s">
        <v>8326</v>
      </c>
    </row>
    <row r="1354" spans="1:18" ht="43.2" x14ac:dyDescent="0.3">
      <c r="A1354">
        <v>524</v>
      </c>
      <c r="B1354" s="3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s="12">
        <f t="shared" si="42"/>
        <v>42492</v>
      </c>
      <c r="L1354" t="b">
        <v>0</v>
      </c>
      <c r="M1354">
        <v>130</v>
      </c>
      <c r="N1354" t="b">
        <v>1</v>
      </c>
      <c r="O1354" t="s">
        <v>8269</v>
      </c>
      <c r="P1354" t="s">
        <v>8325</v>
      </c>
      <c r="Q1354">
        <f t="shared" si="43"/>
        <v>2016</v>
      </c>
      <c r="R1354" s="14" t="s">
        <v>8322</v>
      </c>
    </row>
    <row r="1355" spans="1:18" ht="28.8" x14ac:dyDescent="0.3">
      <c r="A1355">
        <v>1290</v>
      </c>
      <c r="B1355" s="3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s="12">
        <f t="shared" si="42"/>
        <v>42086</v>
      </c>
      <c r="L1355" t="b">
        <v>0</v>
      </c>
      <c r="M1355">
        <v>86</v>
      </c>
      <c r="N1355" t="b">
        <v>1</v>
      </c>
      <c r="O1355" t="s">
        <v>8269</v>
      </c>
      <c r="P1355" t="s">
        <v>8325</v>
      </c>
      <c r="Q1355">
        <f t="shared" si="43"/>
        <v>2015</v>
      </c>
      <c r="R1355" s="14" t="s">
        <v>8322</v>
      </c>
    </row>
    <row r="1356" spans="1:18" ht="43.2" x14ac:dyDescent="0.3">
      <c r="A1356">
        <v>3757</v>
      </c>
      <c r="B1356" s="3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s="12">
        <f t="shared" si="42"/>
        <v>41954</v>
      </c>
      <c r="L1356" t="b">
        <v>0</v>
      </c>
      <c r="M1356">
        <v>50</v>
      </c>
      <c r="N1356" t="b">
        <v>1</v>
      </c>
      <c r="O1356" t="s">
        <v>8303</v>
      </c>
      <c r="P1356" t="s">
        <v>8334</v>
      </c>
      <c r="Q1356">
        <f t="shared" si="43"/>
        <v>2014</v>
      </c>
      <c r="R1356" s="14" t="s">
        <v>8322</v>
      </c>
    </row>
    <row r="1357" spans="1:18" ht="43.2" x14ac:dyDescent="0.3">
      <c r="A1357">
        <v>1248</v>
      </c>
      <c r="B1357" s="3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s="12">
        <f t="shared" si="42"/>
        <v>41767</v>
      </c>
      <c r="L1357" t="b">
        <v>1</v>
      </c>
      <c r="M1357">
        <v>59</v>
      </c>
      <c r="N1357" t="b">
        <v>1</v>
      </c>
      <c r="O1357" t="s">
        <v>8274</v>
      </c>
      <c r="P1357" t="s">
        <v>8330</v>
      </c>
      <c r="Q1357">
        <f t="shared" si="43"/>
        <v>2014</v>
      </c>
      <c r="R1357" s="14" t="s">
        <v>8326</v>
      </c>
    </row>
    <row r="1358" spans="1:18" ht="28.8" x14ac:dyDescent="0.3">
      <c r="A1358">
        <v>2028</v>
      </c>
      <c r="B1358" s="3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s="12">
        <f t="shared" si="42"/>
        <v>40215</v>
      </c>
      <c r="L1358" t="b">
        <v>1</v>
      </c>
      <c r="M1358">
        <v>79</v>
      </c>
      <c r="N1358" t="b">
        <v>1</v>
      </c>
      <c r="O1358" t="s">
        <v>8293</v>
      </c>
      <c r="P1358" t="s">
        <v>8308</v>
      </c>
      <c r="Q1358">
        <f t="shared" si="43"/>
        <v>2010</v>
      </c>
      <c r="R1358" s="14" t="s">
        <v>8307</v>
      </c>
    </row>
    <row r="1359" spans="1:18" ht="43.2" x14ac:dyDescent="0.3">
      <c r="A1359">
        <v>551</v>
      </c>
      <c r="B1359" s="3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s="12">
        <f t="shared" si="42"/>
        <v>42173</v>
      </c>
      <c r="L1359" t="b">
        <v>0</v>
      </c>
      <c r="M1359">
        <v>28</v>
      </c>
      <c r="N1359" t="b">
        <v>0</v>
      </c>
      <c r="O1359" t="s">
        <v>8270</v>
      </c>
      <c r="P1359" t="s">
        <v>8341</v>
      </c>
      <c r="Q1359">
        <f t="shared" si="43"/>
        <v>2015</v>
      </c>
      <c r="R1359" s="14" t="s">
        <v>8307</v>
      </c>
    </row>
    <row r="1360" spans="1:18" ht="43.2" x14ac:dyDescent="0.3">
      <c r="A1360">
        <v>2551</v>
      </c>
      <c r="B1360" s="3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s="12">
        <f t="shared" si="42"/>
        <v>40961</v>
      </c>
      <c r="L1360" t="b">
        <v>0</v>
      </c>
      <c r="M1360">
        <v>56</v>
      </c>
      <c r="N1360" t="b">
        <v>1</v>
      </c>
      <c r="O1360" t="s">
        <v>8298</v>
      </c>
      <c r="P1360" t="s">
        <v>8340</v>
      </c>
      <c r="Q1360">
        <f t="shared" si="43"/>
        <v>2012</v>
      </c>
      <c r="R1360" s="14" t="s">
        <v>8326</v>
      </c>
    </row>
    <row r="1361" spans="1:18" ht="43.2" x14ac:dyDescent="0.3">
      <c r="A1361">
        <v>3210</v>
      </c>
      <c r="B1361" s="3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s="12">
        <f t="shared" si="42"/>
        <v>41013</v>
      </c>
      <c r="L1361" t="b">
        <v>1</v>
      </c>
      <c r="M1361">
        <v>60</v>
      </c>
      <c r="N1361" t="b">
        <v>1</v>
      </c>
      <c r="O1361" t="s">
        <v>8269</v>
      </c>
      <c r="P1361" t="s">
        <v>8325</v>
      </c>
      <c r="Q1361">
        <f t="shared" si="43"/>
        <v>2012</v>
      </c>
      <c r="R1361" s="14" t="s">
        <v>8322</v>
      </c>
    </row>
    <row r="1362" spans="1:18" ht="57.6" x14ac:dyDescent="0.3">
      <c r="A1362">
        <v>3694</v>
      </c>
      <c r="B1362" s="3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s="12">
        <f t="shared" si="42"/>
        <v>42490</v>
      </c>
      <c r="L1362" t="b">
        <v>0</v>
      </c>
      <c r="M1362">
        <v>60</v>
      </c>
      <c r="N1362" t="b">
        <v>1</v>
      </c>
      <c r="O1362" t="s">
        <v>8269</v>
      </c>
      <c r="P1362" t="s">
        <v>8325</v>
      </c>
      <c r="Q1362">
        <f t="shared" si="43"/>
        <v>2016</v>
      </c>
      <c r="R1362" s="14" t="s">
        <v>8322</v>
      </c>
    </row>
    <row r="1363" spans="1:18" ht="43.2" x14ac:dyDescent="0.3">
      <c r="A1363">
        <v>1260</v>
      </c>
      <c r="B1363" s="3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s="12">
        <f t="shared" si="42"/>
        <v>41666</v>
      </c>
      <c r="L1363" t="b">
        <v>1</v>
      </c>
      <c r="M1363">
        <v>74</v>
      </c>
      <c r="N1363" t="b">
        <v>1</v>
      </c>
      <c r="O1363" t="s">
        <v>8274</v>
      </c>
      <c r="P1363" t="s">
        <v>8330</v>
      </c>
      <c r="Q1363">
        <f t="shared" si="43"/>
        <v>2014</v>
      </c>
      <c r="R1363" s="14" t="s">
        <v>8326</v>
      </c>
    </row>
    <row r="1364" spans="1:18" ht="43.2" x14ac:dyDescent="0.3">
      <c r="A1364">
        <v>2926</v>
      </c>
      <c r="B1364" s="3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s="12">
        <f t="shared" si="42"/>
        <v>42044</v>
      </c>
      <c r="L1364" t="b">
        <v>0</v>
      </c>
      <c r="M1364">
        <v>50</v>
      </c>
      <c r="N1364" t="b">
        <v>1</v>
      </c>
      <c r="O1364" t="s">
        <v>8303</v>
      </c>
      <c r="P1364" t="s">
        <v>8334</v>
      </c>
      <c r="Q1364">
        <f t="shared" si="43"/>
        <v>2015</v>
      </c>
      <c r="R1364" s="14" t="s">
        <v>8322</v>
      </c>
    </row>
    <row r="1365" spans="1:18" ht="57.6" x14ac:dyDescent="0.3">
      <c r="A1365">
        <v>2541</v>
      </c>
      <c r="B1365" s="3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s="12">
        <f t="shared" si="42"/>
        <v>41483</v>
      </c>
      <c r="L1365" t="b">
        <v>0</v>
      </c>
      <c r="M1365">
        <v>63</v>
      </c>
      <c r="N1365" t="b">
        <v>1</v>
      </c>
      <c r="O1365" t="s">
        <v>8298</v>
      </c>
      <c r="P1365" t="s">
        <v>8340</v>
      </c>
      <c r="Q1365">
        <f t="shared" si="43"/>
        <v>2013</v>
      </c>
      <c r="R1365" s="14" t="s">
        <v>8326</v>
      </c>
    </row>
    <row r="1366" spans="1:18" ht="43.2" x14ac:dyDescent="0.3">
      <c r="A1366">
        <v>2306</v>
      </c>
      <c r="B1366" s="3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s="12">
        <f t="shared" si="42"/>
        <v>40948</v>
      </c>
      <c r="L1366" t="b">
        <v>1</v>
      </c>
      <c r="M1366">
        <v>73</v>
      </c>
      <c r="N1366" t="b">
        <v>1</v>
      </c>
      <c r="O1366" t="s">
        <v>8277</v>
      </c>
      <c r="P1366" t="s">
        <v>8327</v>
      </c>
      <c r="Q1366">
        <f t="shared" si="43"/>
        <v>2012</v>
      </c>
      <c r="R1366" s="14" t="s">
        <v>8326</v>
      </c>
    </row>
    <row r="1367" spans="1:18" ht="43.2" x14ac:dyDescent="0.3">
      <c r="A1367">
        <v>341</v>
      </c>
      <c r="B1367" s="3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s="12">
        <f t="shared" si="42"/>
        <v>41894</v>
      </c>
      <c r="L1367" t="b">
        <v>1</v>
      </c>
      <c r="M1367">
        <v>55</v>
      </c>
      <c r="N1367" t="b">
        <v>1</v>
      </c>
      <c r="O1367" t="s">
        <v>8267</v>
      </c>
      <c r="P1367" t="s">
        <v>8321</v>
      </c>
      <c r="Q1367">
        <f t="shared" si="43"/>
        <v>2014</v>
      </c>
      <c r="R1367" s="14" t="s">
        <v>8320</v>
      </c>
    </row>
    <row r="1368" spans="1:18" ht="57.6" x14ac:dyDescent="0.3">
      <c r="A1368">
        <v>3496</v>
      </c>
      <c r="B1368" s="3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s="12">
        <f t="shared" si="42"/>
        <v>42584</v>
      </c>
      <c r="L1368" t="b">
        <v>0</v>
      </c>
      <c r="M1368">
        <v>78</v>
      </c>
      <c r="N1368" t="b">
        <v>1</v>
      </c>
      <c r="O1368" t="s">
        <v>8269</v>
      </c>
      <c r="P1368" t="s">
        <v>8325</v>
      </c>
      <c r="Q1368">
        <f t="shared" si="43"/>
        <v>2016</v>
      </c>
      <c r="R1368" s="14" t="s">
        <v>8322</v>
      </c>
    </row>
    <row r="1369" spans="1:18" ht="43.2" x14ac:dyDescent="0.3">
      <c r="A1369">
        <v>3374</v>
      </c>
      <c r="B1369" s="3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s="12">
        <f t="shared" si="42"/>
        <v>42275</v>
      </c>
      <c r="L1369" t="b">
        <v>0</v>
      </c>
      <c r="M1369">
        <v>52</v>
      </c>
      <c r="N1369" t="b">
        <v>1</v>
      </c>
      <c r="O1369" t="s">
        <v>8269</v>
      </c>
      <c r="P1369" t="s">
        <v>8325</v>
      </c>
      <c r="Q1369">
        <f t="shared" si="43"/>
        <v>2015</v>
      </c>
      <c r="R1369" s="14" t="s">
        <v>8322</v>
      </c>
    </row>
    <row r="1370" spans="1:18" ht="28.8" x14ac:dyDescent="0.3">
      <c r="A1370">
        <v>2968</v>
      </c>
      <c r="B1370" s="3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s="12">
        <f t="shared" si="42"/>
        <v>42585</v>
      </c>
      <c r="L1370" t="b">
        <v>0</v>
      </c>
      <c r="M1370">
        <v>47</v>
      </c>
      <c r="N1370" t="b">
        <v>1</v>
      </c>
      <c r="O1370" t="s">
        <v>8269</v>
      </c>
      <c r="P1370" t="s">
        <v>8325</v>
      </c>
      <c r="Q1370">
        <f t="shared" si="43"/>
        <v>2016</v>
      </c>
      <c r="R1370" s="14" t="s">
        <v>8322</v>
      </c>
    </row>
    <row r="1371" spans="1:18" ht="43.2" x14ac:dyDescent="0.3">
      <c r="A1371">
        <v>29</v>
      </c>
      <c r="B1371" s="3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s="12">
        <f t="shared" si="42"/>
        <v>41812</v>
      </c>
      <c r="L1371" t="b">
        <v>0</v>
      </c>
      <c r="M1371">
        <v>117</v>
      </c>
      <c r="N1371" t="b">
        <v>1</v>
      </c>
      <c r="O1371" t="s">
        <v>8263</v>
      </c>
      <c r="P1371" t="s">
        <v>8331</v>
      </c>
      <c r="Q1371">
        <f t="shared" si="43"/>
        <v>2014</v>
      </c>
      <c r="R1371" s="14" t="s">
        <v>8320</v>
      </c>
    </row>
    <row r="1372" spans="1:18" ht="43.2" x14ac:dyDescent="0.3">
      <c r="A1372">
        <v>108</v>
      </c>
      <c r="B1372" s="3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s="12">
        <f t="shared" si="42"/>
        <v>41365</v>
      </c>
      <c r="L1372" t="b">
        <v>0</v>
      </c>
      <c r="M1372">
        <v>47</v>
      </c>
      <c r="N1372" t="b">
        <v>1</v>
      </c>
      <c r="O1372" t="s">
        <v>8264</v>
      </c>
      <c r="P1372" t="s">
        <v>8342</v>
      </c>
      <c r="Q1372">
        <f t="shared" si="43"/>
        <v>2013</v>
      </c>
      <c r="R1372" s="14" t="s">
        <v>8320</v>
      </c>
    </row>
    <row r="1373" spans="1:18" ht="28.8" x14ac:dyDescent="0.3">
      <c r="A1373">
        <v>4035</v>
      </c>
      <c r="B1373" s="3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s="12">
        <f t="shared" si="42"/>
        <v>41903</v>
      </c>
      <c r="L1373" t="b">
        <v>0</v>
      </c>
      <c r="M1373">
        <v>25</v>
      </c>
      <c r="N1373" t="b">
        <v>0</v>
      </c>
      <c r="O1373" t="s">
        <v>8269</v>
      </c>
      <c r="P1373" t="s">
        <v>8325</v>
      </c>
      <c r="Q1373">
        <f t="shared" si="43"/>
        <v>2014</v>
      </c>
      <c r="R1373" s="14" t="s">
        <v>8322</v>
      </c>
    </row>
    <row r="1374" spans="1:18" ht="57.6" x14ac:dyDescent="0.3">
      <c r="A1374">
        <v>2554</v>
      </c>
      <c r="B1374" s="3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s="12">
        <f t="shared" si="42"/>
        <v>42125</v>
      </c>
      <c r="L1374" t="b">
        <v>0</v>
      </c>
      <c r="M1374">
        <v>67</v>
      </c>
      <c r="N1374" t="b">
        <v>1</v>
      </c>
      <c r="O1374" t="s">
        <v>8298</v>
      </c>
      <c r="P1374" t="s">
        <v>8340</v>
      </c>
      <c r="Q1374">
        <f t="shared" si="43"/>
        <v>2015</v>
      </c>
      <c r="R1374" s="14" t="s">
        <v>8326</v>
      </c>
    </row>
    <row r="1375" spans="1:18" ht="28.8" x14ac:dyDescent="0.3">
      <c r="A1375">
        <v>852</v>
      </c>
      <c r="B1375" s="3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s="12">
        <f t="shared" si="42"/>
        <v>42656</v>
      </c>
      <c r="L1375" t="b">
        <v>0</v>
      </c>
      <c r="M1375">
        <v>62</v>
      </c>
      <c r="N1375" t="b">
        <v>1</v>
      </c>
      <c r="O1375" t="s">
        <v>8275</v>
      </c>
      <c r="P1375" t="s">
        <v>8335</v>
      </c>
      <c r="Q1375">
        <f t="shared" si="43"/>
        <v>2016</v>
      </c>
      <c r="R1375" s="14" t="s">
        <v>8326</v>
      </c>
    </row>
    <row r="1376" spans="1:18" ht="43.2" x14ac:dyDescent="0.3">
      <c r="A1376">
        <v>530</v>
      </c>
      <c r="B1376" s="3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s="12">
        <f t="shared" si="42"/>
        <v>42157</v>
      </c>
      <c r="L1376" t="b">
        <v>0</v>
      </c>
      <c r="M1376">
        <v>29</v>
      </c>
      <c r="N1376" t="b">
        <v>1</v>
      </c>
      <c r="O1376" t="s">
        <v>8269</v>
      </c>
      <c r="P1376" t="s">
        <v>8325</v>
      </c>
      <c r="Q1376">
        <f t="shared" si="43"/>
        <v>2015</v>
      </c>
      <c r="R1376" s="14" t="s">
        <v>8322</v>
      </c>
    </row>
    <row r="1377" spans="1:18" ht="43.2" x14ac:dyDescent="0.3">
      <c r="A1377">
        <v>3333</v>
      </c>
      <c r="B1377" s="3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s="12">
        <f t="shared" si="42"/>
        <v>42148</v>
      </c>
      <c r="L1377" t="b">
        <v>0</v>
      </c>
      <c r="M1377">
        <v>111</v>
      </c>
      <c r="N1377" t="b">
        <v>1</v>
      </c>
      <c r="O1377" t="s">
        <v>8269</v>
      </c>
      <c r="P1377" t="s">
        <v>8325</v>
      </c>
      <c r="Q1377">
        <f t="shared" si="43"/>
        <v>2015</v>
      </c>
      <c r="R1377" s="14" t="s">
        <v>8322</v>
      </c>
    </row>
    <row r="1378" spans="1:18" ht="43.2" x14ac:dyDescent="0.3">
      <c r="A1378">
        <v>3821</v>
      </c>
      <c r="B1378" s="3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s="12">
        <f t="shared" si="42"/>
        <v>42341</v>
      </c>
      <c r="L1378" t="b">
        <v>0</v>
      </c>
      <c r="M1378">
        <v>46</v>
      </c>
      <c r="N1378" t="b">
        <v>1</v>
      </c>
      <c r="O1378" t="s">
        <v>8269</v>
      </c>
      <c r="P1378" t="s">
        <v>8325</v>
      </c>
      <c r="Q1378">
        <f t="shared" si="43"/>
        <v>2015</v>
      </c>
      <c r="R1378" s="14" t="s">
        <v>8322</v>
      </c>
    </row>
    <row r="1379" spans="1:18" ht="57.6" x14ac:dyDescent="0.3">
      <c r="A1379">
        <v>3350</v>
      </c>
      <c r="B1379" s="3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s="12">
        <f t="shared" si="42"/>
        <v>42302</v>
      </c>
      <c r="L1379" t="b">
        <v>0</v>
      </c>
      <c r="M1379">
        <v>51</v>
      </c>
      <c r="N1379" t="b">
        <v>1</v>
      </c>
      <c r="O1379" t="s">
        <v>8269</v>
      </c>
      <c r="P1379" t="s">
        <v>8325</v>
      </c>
      <c r="Q1379">
        <f t="shared" si="43"/>
        <v>2015</v>
      </c>
      <c r="R1379" s="14" t="s">
        <v>8322</v>
      </c>
    </row>
    <row r="1380" spans="1:18" ht="43.2" x14ac:dyDescent="0.3">
      <c r="A1380">
        <v>2285</v>
      </c>
      <c r="B1380" s="3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s="12">
        <f t="shared" si="42"/>
        <v>41059</v>
      </c>
      <c r="L1380" t="b">
        <v>0</v>
      </c>
      <c r="M1380">
        <v>79</v>
      </c>
      <c r="N1380" t="b">
        <v>1</v>
      </c>
      <c r="O1380" t="s">
        <v>8274</v>
      </c>
      <c r="P1380" t="s">
        <v>8330</v>
      </c>
      <c r="Q1380">
        <f t="shared" si="43"/>
        <v>2012</v>
      </c>
      <c r="R1380" s="14" t="s">
        <v>8326</v>
      </c>
    </row>
    <row r="1381" spans="1:18" ht="43.2" x14ac:dyDescent="0.3">
      <c r="A1381">
        <v>354</v>
      </c>
      <c r="B1381" s="3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s="12">
        <f t="shared" si="42"/>
        <v>42438</v>
      </c>
      <c r="L1381" t="b">
        <v>1</v>
      </c>
      <c r="M1381">
        <v>29</v>
      </c>
      <c r="N1381" t="b">
        <v>1</v>
      </c>
      <c r="O1381" t="s">
        <v>8267</v>
      </c>
      <c r="P1381" t="s">
        <v>8321</v>
      </c>
      <c r="Q1381">
        <f t="shared" si="43"/>
        <v>2016</v>
      </c>
      <c r="R1381" s="14" t="s">
        <v>8320</v>
      </c>
    </row>
    <row r="1382" spans="1:18" ht="57.6" x14ac:dyDescent="0.3">
      <c r="A1382">
        <v>3488</v>
      </c>
      <c r="B1382" s="3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s="12">
        <f t="shared" si="42"/>
        <v>42087</v>
      </c>
      <c r="L1382" t="b">
        <v>0</v>
      </c>
      <c r="M1382">
        <v>29</v>
      </c>
      <c r="N1382" t="b">
        <v>1</v>
      </c>
      <c r="O1382" t="s">
        <v>8269</v>
      </c>
      <c r="P1382" t="s">
        <v>8325</v>
      </c>
      <c r="Q1382">
        <f t="shared" si="43"/>
        <v>2015</v>
      </c>
      <c r="R1382" s="14" t="s">
        <v>8322</v>
      </c>
    </row>
    <row r="1383" spans="1:18" ht="43.2" x14ac:dyDescent="0.3">
      <c r="A1383">
        <v>88</v>
      </c>
      <c r="B1383" s="3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s="12">
        <f t="shared" si="42"/>
        <v>41786</v>
      </c>
      <c r="L1383" t="b">
        <v>0</v>
      </c>
      <c r="M1383">
        <v>60</v>
      </c>
      <c r="N1383" t="b">
        <v>1</v>
      </c>
      <c r="O1383" t="s">
        <v>8264</v>
      </c>
      <c r="P1383" t="s">
        <v>8342</v>
      </c>
      <c r="Q1383">
        <f t="shared" si="43"/>
        <v>2014</v>
      </c>
      <c r="R1383" s="14" t="s">
        <v>8320</v>
      </c>
    </row>
    <row r="1384" spans="1:18" ht="43.2" x14ac:dyDescent="0.3">
      <c r="A1384">
        <v>91</v>
      </c>
      <c r="B1384" s="3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s="12">
        <f t="shared" si="42"/>
        <v>40619</v>
      </c>
      <c r="L1384" t="b">
        <v>0</v>
      </c>
      <c r="M1384">
        <v>46</v>
      </c>
      <c r="N1384" t="b">
        <v>1</v>
      </c>
      <c r="O1384" t="s">
        <v>8264</v>
      </c>
      <c r="P1384" t="s">
        <v>8342</v>
      </c>
      <c r="Q1384">
        <f t="shared" si="43"/>
        <v>2011</v>
      </c>
      <c r="R1384" s="14" t="s">
        <v>8320</v>
      </c>
    </row>
    <row r="1385" spans="1:18" ht="43.2" x14ac:dyDescent="0.3">
      <c r="A1385">
        <v>776</v>
      </c>
      <c r="B1385" s="3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s="12">
        <f t="shared" si="42"/>
        <v>42250</v>
      </c>
      <c r="L1385" t="b">
        <v>0</v>
      </c>
      <c r="M1385">
        <v>57</v>
      </c>
      <c r="N1385" t="b">
        <v>0</v>
      </c>
      <c r="O1385" t="s">
        <v>8273</v>
      </c>
      <c r="P1385" t="s">
        <v>8351</v>
      </c>
      <c r="Q1385">
        <f t="shared" si="43"/>
        <v>2015</v>
      </c>
      <c r="R1385" s="14" t="s">
        <v>8310</v>
      </c>
    </row>
    <row r="1386" spans="1:18" ht="43.2" x14ac:dyDescent="0.3">
      <c r="A1386">
        <v>3715</v>
      </c>
      <c r="B1386" s="3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s="12">
        <f t="shared" si="42"/>
        <v>42036</v>
      </c>
      <c r="L1386" t="b">
        <v>0</v>
      </c>
      <c r="M1386">
        <v>27</v>
      </c>
      <c r="N1386" t="b">
        <v>1</v>
      </c>
      <c r="O1386" t="s">
        <v>8269</v>
      </c>
      <c r="P1386" t="s">
        <v>8325</v>
      </c>
      <c r="Q1386">
        <f t="shared" si="43"/>
        <v>2015</v>
      </c>
      <c r="R1386" s="14" t="s">
        <v>8322</v>
      </c>
    </row>
    <row r="1387" spans="1:18" ht="43.2" x14ac:dyDescent="0.3">
      <c r="A1387">
        <v>822</v>
      </c>
      <c r="B1387" s="3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s="12">
        <f t="shared" si="42"/>
        <v>41157</v>
      </c>
      <c r="L1387" t="b">
        <v>0</v>
      </c>
      <c r="M1387">
        <v>69</v>
      </c>
      <c r="N1387" t="b">
        <v>1</v>
      </c>
      <c r="O1387" t="s">
        <v>8274</v>
      </c>
      <c r="P1387" t="s">
        <v>8330</v>
      </c>
      <c r="Q1387">
        <f t="shared" si="43"/>
        <v>2012</v>
      </c>
      <c r="R1387" s="14" t="s">
        <v>8326</v>
      </c>
    </row>
    <row r="1388" spans="1:18" ht="43.2" x14ac:dyDescent="0.3">
      <c r="A1388">
        <v>2813</v>
      </c>
      <c r="B1388" s="3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s="12">
        <f t="shared" si="42"/>
        <v>42693</v>
      </c>
      <c r="L1388" t="b">
        <v>0</v>
      </c>
      <c r="M1388">
        <v>96</v>
      </c>
      <c r="N1388" t="b">
        <v>1</v>
      </c>
      <c r="O1388" t="s">
        <v>8269</v>
      </c>
      <c r="P1388" t="s">
        <v>8325</v>
      </c>
      <c r="Q1388">
        <f t="shared" si="43"/>
        <v>2016</v>
      </c>
      <c r="R1388" s="14" t="s">
        <v>8322</v>
      </c>
    </row>
    <row r="1389" spans="1:18" ht="43.2" x14ac:dyDescent="0.3">
      <c r="A1389">
        <v>967</v>
      </c>
      <c r="B1389" s="3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s="12">
        <f t="shared" si="42"/>
        <v>42422</v>
      </c>
      <c r="L1389" t="b">
        <v>0</v>
      </c>
      <c r="M1389">
        <v>81</v>
      </c>
      <c r="N1389" t="b">
        <v>0</v>
      </c>
      <c r="O1389" t="s">
        <v>8271</v>
      </c>
      <c r="P1389" t="s">
        <v>8309</v>
      </c>
      <c r="Q1389">
        <f t="shared" si="43"/>
        <v>2016</v>
      </c>
      <c r="R1389" s="14" t="s">
        <v>8307</v>
      </c>
    </row>
    <row r="1390" spans="1:18" ht="43.2" x14ac:dyDescent="0.3">
      <c r="A1390">
        <v>751</v>
      </c>
      <c r="B1390" s="3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s="12">
        <f t="shared" si="42"/>
        <v>40713</v>
      </c>
      <c r="L1390" t="b">
        <v>0</v>
      </c>
      <c r="M1390">
        <v>62</v>
      </c>
      <c r="N1390" t="b">
        <v>1</v>
      </c>
      <c r="O1390" t="s">
        <v>8272</v>
      </c>
      <c r="P1390" t="s">
        <v>8332</v>
      </c>
      <c r="Q1390">
        <f t="shared" si="43"/>
        <v>2011</v>
      </c>
      <c r="R1390" s="14" t="s">
        <v>8310</v>
      </c>
    </row>
    <row r="1391" spans="1:18" ht="43.2" x14ac:dyDescent="0.3">
      <c r="A1391">
        <v>687</v>
      </c>
      <c r="B1391" s="3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s="12">
        <f t="shared" si="42"/>
        <v>42711</v>
      </c>
      <c r="L1391" t="b">
        <v>0</v>
      </c>
      <c r="M1391">
        <v>6</v>
      </c>
      <c r="N1391" t="b">
        <v>0</v>
      </c>
      <c r="O1391" t="s">
        <v>8271</v>
      </c>
      <c r="P1391" t="s">
        <v>8309</v>
      </c>
      <c r="Q1391">
        <f t="shared" si="43"/>
        <v>2016</v>
      </c>
      <c r="R1391" s="14" t="s">
        <v>8307</v>
      </c>
    </row>
    <row r="1392" spans="1:18" ht="43.2" x14ac:dyDescent="0.3">
      <c r="A1392">
        <v>3689</v>
      </c>
      <c r="B1392" s="3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s="12">
        <f t="shared" si="42"/>
        <v>42147</v>
      </c>
      <c r="L1392" t="b">
        <v>0</v>
      </c>
      <c r="M1392">
        <v>62</v>
      </c>
      <c r="N1392" t="b">
        <v>1</v>
      </c>
      <c r="O1392" t="s">
        <v>8269</v>
      </c>
      <c r="P1392" t="s">
        <v>8325</v>
      </c>
      <c r="Q1392">
        <f t="shared" si="43"/>
        <v>2015</v>
      </c>
      <c r="R1392" s="14" t="s">
        <v>8322</v>
      </c>
    </row>
    <row r="1393" spans="1:18" ht="43.2" x14ac:dyDescent="0.3">
      <c r="A1393">
        <v>2220</v>
      </c>
      <c r="B1393" s="3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s="12">
        <f t="shared" si="42"/>
        <v>41452</v>
      </c>
      <c r="L1393" t="b">
        <v>0</v>
      </c>
      <c r="M1393">
        <v>69</v>
      </c>
      <c r="N1393" t="b">
        <v>1</v>
      </c>
      <c r="O1393" t="s">
        <v>8278</v>
      </c>
      <c r="P1393" t="s">
        <v>8328</v>
      </c>
      <c r="Q1393">
        <f t="shared" si="43"/>
        <v>2013</v>
      </c>
      <c r="R1393" s="14" t="s">
        <v>8326</v>
      </c>
    </row>
    <row r="1394" spans="1:18" ht="57.6" x14ac:dyDescent="0.3">
      <c r="A1394">
        <v>3150</v>
      </c>
      <c r="B1394" s="3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s="12">
        <f t="shared" si="42"/>
        <v>40478</v>
      </c>
      <c r="L1394" t="b">
        <v>1</v>
      </c>
      <c r="M1394">
        <v>104</v>
      </c>
      <c r="N1394" t="b">
        <v>1</v>
      </c>
      <c r="O1394" t="s">
        <v>8269</v>
      </c>
      <c r="P1394" t="s">
        <v>8325</v>
      </c>
      <c r="Q1394">
        <f t="shared" si="43"/>
        <v>2010</v>
      </c>
      <c r="R1394" s="14" t="s">
        <v>8322</v>
      </c>
    </row>
    <row r="1395" spans="1:18" ht="43.2" x14ac:dyDescent="0.3">
      <c r="A1395">
        <v>2935</v>
      </c>
      <c r="B1395" s="3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s="12">
        <f t="shared" si="42"/>
        <v>42553</v>
      </c>
      <c r="L1395" t="b">
        <v>0</v>
      </c>
      <c r="M1395">
        <v>39</v>
      </c>
      <c r="N1395" t="b">
        <v>1</v>
      </c>
      <c r="O1395" t="s">
        <v>8303</v>
      </c>
      <c r="P1395" t="s">
        <v>8334</v>
      </c>
      <c r="Q1395">
        <f t="shared" si="43"/>
        <v>2016</v>
      </c>
      <c r="R1395" s="14" t="s">
        <v>8322</v>
      </c>
    </row>
    <row r="1396" spans="1:18" ht="43.2" x14ac:dyDescent="0.3">
      <c r="A1396">
        <v>4106</v>
      </c>
      <c r="B1396" s="3" t="s">
        <v>4102</v>
      </c>
      <c r="C1396" s="3" t="s">
        <v>8209</v>
      </c>
      <c r="D1396" s="5">
        <v>5000</v>
      </c>
      <c r="E1396" s="7">
        <v>3530</v>
      </c>
      <c r="F1396" t="s">
        <v>8220</v>
      </c>
      <c r="G1396" t="s">
        <v>8223</v>
      </c>
      <c r="H1396" t="s">
        <v>8245</v>
      </c>
      <c r="I1396">
        <v>1427936400</v>
      </c>
      <c r="J1396">
        <v>1424221866</v>
      </c>
      <c r="K1396" s="12">
        <f t="shared" si="42"/>
        <v>42053</v>
      </c>
      <c r="L1396" t="b">
        <v>0</v>
      </c>
      <c r="M1396">
        <v>33</v>
      </c>
      <c r="N1396" t="b">
        <v>0</v>
      </c>
      <c r="O1396" t="s">
        <v>8269</v>
      </c>
      <c r="P1396" t="s">
        <v>8325</v>
      </c>
      <c r="Q1396">
        <f t="shared" si="43"/>
        <v>2015</v>
      </c>
      <c r="R1396" s="14" t="s">
        <v>8322</v>
      </c>
    </row>
    <row r="1397" spans="1:18" ht="43.2" x14ac:dyDescent="0.3">
      <c r="A1397">
        <v>3671</v>
      </c>
      <c r="B1397" s="3" t="s">
        <v>3668</v>
      </c>
      <c r="C1397" s="3" t="s">
        <v>7781</v>
      </c>
      <c r="D1397" s="5">
        <v>3500</v>
      </c>
      <c r="E1397" s="7">
        <v>3530</v>
      </c>
      <c r="F1397" t="s">
        <v>8218</v>
      </c>
      <c r="G1397" t="s">
        <v>8223</v>
      </c>
      <c r="H1397" t="s">
        <v>8245</v>
      </c>
      <c r="I1397">
        <v>1405915140</v>
      </c>
      <c r="J1397">
        <v>1404140667</v>
      </c>
      <c r="K1397" s="12">
        <f t="shared" si="42"/>
        <v>41820</v>
      </c>
      <c r="L1397" t="b">
        <v>0</v>
      </c>
      <c r="M1397">
        <v>40</v>
      </c>
      <c r="N1397" t="b">
        <v>1</v>
      </c>
      <c r="O1397" t="s">
        <v>8269</v>
      </c>
      <c r="P1397" t="s">
        <v>8325</v>
      </c>
      <c r="Q1397">
        <f t="shared" si="43"/>
        <v>2014</v>
      </c>
      <c r="R1397" s="14" t="s">
        <v>8322</v>
      </c>
    </row>
    <row r="1398" spans="1:18" ht="43.2" x14ac:dyDescent="0.3">
      <c r="A1398">
        <v>3382</v>
      </c>
      <c r="B1398" s="3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s="12">
        <f t="shared" si="42"/>
        <v>42559</v>
      </c>
      <c r="L1398" t="b">
        <v>0</v>
      </c>
      <c r="M1398">
        <v>46</v>
      </c>
      <c r="N1398" t="b">
        <v>1</v>
      </c>
      <c r="O1398" t="s">
        <v>8269</v>
      </c>
      <c r="P1398" t="s">
        <v>8325</v>
      </c>
      <c r="Q1398">
        <f t="shared" si="43"/>
        <v>2016</v>
      </c>
      <c r="R1398" s="14" t="s">
        <v>8322</v>
      </c>
    </row>
    <row r="1399" spans="1:18" ht="43.2" x14ac:dyDescent="0.3">
      <c r="A1399">
        <v>3151</v>
      </c>
      <c r="B1399" s="3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s="12">
        <f t="shared" si="42"/>
        <v>41862</v>
      </c>
      <c r="L1399" t="b">
        <v>1</v>
      </c>
      <c r="M1399">
        <v>34</v>
      </c>
      <c r="N1399" t="b">
        <v>1</v>
      </c>
      <c r="O1399" t="s">
        <v>8269</v>
      </c>
      <c r="P1399" t="s">
        <v>8325</v>
      </c>
      <c r="Q1399">
        <f t="shared" si="43"/>
        <v>2014</v>
      </c>
      <c r="R1399" s="14" t="s">
        <v>8322</v>
      </c>
    </row>
    <row r="1400" spans="1:18" ht="43.2" x14ac:dyDescent="0.3">
      <c r="A1400">
        <v>270</v>
      </c>
      <c r="B1400" s="3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s="12">
        <f t="shared" si="42"/>
        <v>40637</v>
      </c>
      <c r="L1400" t="b">
        <v>1</v>
      </c>
      <c r="M1400">
        <v>61</v>
      </c>
      <c r="N1400" t="b">
        <v>1</v>
      </c>
      <c r="O1400" t="s">
        <v>8267</v>
      </c>
      <c r="P1400" t="s">
        <v>8321</v>
      </c>
      <c r="Q1400">
        <f t="shared" si="43"/>
        <v>2011</v>
      </c>
      <c r="R1400" s="14" t="s">
        <v>8320</v>
      </c>
    </row>
    <row r="1401" spans="1:18" ht="43.2" x14ac:dyDescent="0.3">
      <c r="A1401">
        <v>3015</v>
      </c>
      <c r="B1401" s="3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s="12">
        <f t="shared" si="42"/>
        <v>41785</v>
      </c>
      <c r="L1401" t="b">
        <v>0</v>
      </c>
      <c r="M1401">
        <v>40</v>
      </c>
      <c r="N1401" t="b">
        <v>1</v>
      </c>
      <c r="O1401" t="s">
        <v>8301</v>
      </c>
      <c r="P1401" t="s">
        <v>8323</v>
      </c>
      <c r="Q1401">
        <f t="shared" si="43"/>
        <v>2014</v>
      </c>
      <c r="R1401" s="14" t="s">
        <v>8322</v>
      </c>
    </row>
    <row r="1402" spans="1:18" ht="57.6" x14ac:dyDescent="0.3">
      <c r="A1402">
        <v>3387</v>
      </c>
      <c r="B1402" s="3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s="12">
        <f t="shared" si="42"/>
        <v>41947</v>
      </c>
      <c r="L1402" t="b">
        <v>0</v>
      </c>
      <c r="M1402">
        <v>35</v>
      </c>
      <c r="N1402" t="b">
        <v>1</v>
      </c>
      <c r="O1402" t="s">
        <v>8269</v>
      </c>
      <c r="P1402" t="s">
        <v>8325</v>
      </c>
      <c r="Q1402">
        <f t="shared" si="43"/>
        <v>2014</v>
      </c>
      <c r="R1402" s="14" t="s">
        <v>8322</v>
      </c>
    </row>
    <row r="1403" spans="1:18" ht="28.8" x14ac:dyDescent="0.3">
      <c r="A1403">
        <v>8</v>
      </c>
      <c r="B1403" s="3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s="12">
        <f t="shared" si="42"/>
        <v>42468</v>
      </c>
      <c r="L1403" t="b">
        <v>0</v>
      </c>
      <c r="M1403">
        <v>12</v>
      </c>
      <c r="N1403" t="b">
        <v>1</v>
      </c>
      <c r="O1403" t="s">
        <v>8263</v>
      </c>
      <c r="P1403" t="s">
        <v>8331</v>
      </c>
      <c r="Q1403">
        <f t="shared" si="43"/>
        <v>2016</v>
      </c>
      <c r="R1403" s="14" t="s">
        <v>8320</v>
      </c>
    </row>
    <row r="1404" spans="1:18" ht="43.2" x14ac:dyDescent="0.3">
      <c r="A1404">
        <v>101</v>
      </c>
      <c r="B1404" s="3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s="12">
        <f t="shared" si="42"/>
        <v>41274</v>
      </c>
      <c r="L1404" t="b">
        <v>0</v>
      </c>
      <c r="M1404">
        <v>35</v>
      </c>
      <c r="N1404" t="b">
        <v>1</v>
      </c>
      <c r="O1404" t="s">
        <v>8264</v>
      </c>
      <c r="P1404" t="s">
        <v>8342</v>
      </c>
      <c r="Q1404">
        <f t="shared" si="43"/>
        <v>2012</v>
      </c>
      <c r="R1404" s="14" t="s">
        <v>8320</v>
      </c>
    </row>
    <row r="1405" spans="1:18" ht="57.6" x14ac:dyDescent="0.3">
      <c r="A1405">
        <v>1679</v>
      </c>
      <c r="B1405" s="3" t="s">
        <v>1680</v>
      </c>
      <c r="C1405" s="3" t="s">
        <v>5789</v>
      </c>
      <c r="D1405" s="5">
        <v>2000</v>
      </c>
      <c r="E1405" s="7">
        <v>3500</v>
      </c>
      <c r="F1405" t="s">
        <v>8218</v>
      </c>
      <c r="G1405" t="s">
        <v>8223</v>
      </c>
      <c r="H1405" t="s">
        <v>8245</v>
      </c>
      <c r="I1405">
        <v>1311298745</v>
      </c>
      <c r="J1405">
        <v>1309311545</v>
      </c>
      <c r="K1405" s="12">
        <f t="shared" si="42"/>
        <v>40723</v>
      </c>
      <c r="L1405" t="b">
        <v>0</v>
      </c>
      <c r="M1405">
        <v>56</v>
      </c>
      <c r="N1405" t="b">
        <v>1</v>
      </c>
      <c r="O1405" t="s">
        <v>8290</v>
      </c>
      <c r="P1405" t="s">
        <v>8337</v>
      </c>
      <c r="Q1405">
        <f t="shared" si="43"/>
        <v>2011</v>
      </c>
      <c r="R1405" s="14" t="s">
        <v>8326</v>
      </c>
    </row>
    <row r="1406" spans="1:18" ht="28.8" x14ac:dyDescent="0.3">
      <c r="A1406">
        <v>831</v>
      </c>
      <c r="B1406" s="3" t="s">
        <v>832</v>
      </c>
      <c r="C1406" s="3" t="s">
        <v>4941</v>
      </c>
      <c r="D1406" s="5">
        <v>1500</v>
      </c>
      <c r="E1406" s="7">
        <v>3500</v>
      </c>
      <c r="F1406" t="s">
        <v>8218</v>
      </c>
      <c r="G1406" t="s">
        <v>8223</v>
      </c>
      <c r="H1406" t="s">
        <v>8245</v>
      </c>
      <c r="I1406">
        <v>1335540694</v>
      </c>
      <c r="J1406">
        <v>1332948694</v>
      </c>
      <c r="K1406" s="12">
        <f t="shared" si="42"/>
        <v>40996</v>
      </c>
      <c r="L1406" t="b">
        <v>0</v>
      </c>
      <c r="M1406">
        <v>20</v>
      </c>
      <c r="N1406" t="b">
        <v>1</v>
      </c>
      <c r="O1406" t="s">
        <v>8274</v>
      </c>
      <c r="P1406" t="s">
        <v>8330</v>
      </c>
      <c r="Q1406">
        <f t="shared" si="43"/>
        <v>2012</v>
      </c>
      <c r="R1406" s="14" t="s">
        <v>8326</v>
      </c>
    </row>
    <row r="1407" spans="1:18" ht="43.2" x14ac:dyDescent="0.3">
      <c r="A1407">
        <v>649</v>
      </c>
      <c r="B1407" s="3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s="12">
        <f t="shared" si="42"/>
        <v>41877</v>
      </c>
      <c r="L1407" t="b">
        <v>0</v>
      </c>
      <c r="M1407">
        <v>82</v>
      </c>
      <c r="N1407" t="b">
        <v>1</v>
      </c>
      <c r="O1407" t="s">
        <v>8271</v>
      </c>
      <c r="P1407" t="s">
        <v>8309</v>
      </c>
      <c r="Q1407">
        <f t="shared" si="43"/>
        <v>2014</v>
      </c>
      <c r="R1407" s="14" t="s">
        <v>8307</v>
      </c>
    </row>
    <row r="1408" spans="1:18" ht="43.2" x14ac:dyDescent="0.3">
      <c r="A1408">
        <v>3299</v>
      </c>
      <c r="B1408" s="3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s="12">
        <f t="shared" si="42"/>
        <v>42261</v>
      </c>
      <c r="L1408" t="b">
        <v>0</v>
      </c>
      <c r="M1408">
        <v>63</v>
      </c>
      <c r="N1408" t="b">
        <v>1</v>
      </c>
      <c r="O1408" t="s">
        <v>8269</v>
      </c>
      <c r="P1408" t="s">
        <v>8325</v>
      </c>
      <c r="Q1408">
        <f t="shared" si="43"/>
        <v>2015</v>
      </c>
      <c r="R1408" s="14" t="s">
        <v>8322</v>
      </c>
    </row>
    <row r="1409" spans="1:18" ht="28.8" x14ac:dyDescent="0.3">
      <c r="A1409">
        <v>3167</v>
      </c>
      <c r="B1409" s="3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s="12">
        <f t="shared" si="42"/>
        <v>41839</v>
      </c>
      <c r="L1409" t="b">
        <v>1</v>
      </c>
      <c r="M1409">
        <v>55</v>
      </c>
      <c r="N1409" t="b">
        <v>1</v>
      </c>
      <c r="O1409" t="s">
        <v>8269</v>
      </c>
      <c r="P1409" t="s">
        <v>8325</v>
      </c>
      <c r="Q1409">
        <f t="shared" si="43"/>
        <v>2014</v>
      </c>
      <c r="R1409" s="14" t="s">
        <v>8322</v>
      </c>
    </row>
    <row r="1410" spans="1:18" ht="43.2" x14ac:dyDescent="0.3">
      <c r="A1410">
        <v>3560</v>
      </c>
      <c r="B1410" s="3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s="12">
        <f t="shared" si="42"/>
        <v>42115</v>
      </c>
      <c r="L1410" t="b">
        <v>0</v>
      </c>
      <c r="M1410">
        <v>74</v>
      </c>
      <c r="N1410" t="b">
        <v>1</v>
      </c>
      <c r="O1410" t="s">
        <v>8269</v>
      </c>
      <c r="P1410" t="s">
        <v>8325</v>
      </c>
      <c r="Q1410">
        <f t="shared" si="43"/>
        <v>2015</v>
      </c>
      <c r="R1410" s="14" t="s">
        <v>8322</v>
      </c>
    </row>
    <row r="1411" spans="1:18" ht="43.2" x14ac:dyDescent="0.3">
      <c r="A1411">
        <v>2600</v>
      </c>
      <c r="B1411" s="3" t="s">
        <v>2600</v>
      </c>
      <c r="C1411" s="3" t="s">
        <v>6710</v>
      </c>
      <c r="D1411" s="5">
        <v>50000</v>
      </c>
      <c r="E1411" s="7">
        <v>3466</v>
      </c>
      <c r="F1411" t="s">
        <v>8220</v>
      </c>
      <c r="G1411" t="s">
        <v>8223</v>
      </c>
      <c r="H1411" t="s">
        <v>8245</v>
      </c>
      <c r="I1411">
        <v>1458938200</v>
      </c>
      <c r="J1411">
        <v>1453757800</v>
      </c>
      <c r="K1411" s="12">
        <f t="shared" ref="K1411:K1474" si="44">FLOOR(J1411/60/60/24,1) + DATE(1970,1,1)</f>
        <v>42394</v>
      </c>
      <c r="L1411" t="b">
        <v>0</v>
      </c>
      <c r="M1411">
        <v>30</v>
      </c>
      <c r="N1411" t="b">
        <v>0</v>
      </c>
      <c r="O1411" t="s">
        <v>8282</v>
      </c>
      <c r="P1411" t="s">
        <v>8344</v>
      </c>
      <c r="Q1411">
        <f t="shared" ref="Q1411:Q1474" si="45">YEAR(K1411)</f>
        <v>2016</v>
      </c>
      <c r="R1411" s="14" t="s">
        <v>8318</v>
      </c>
    </row>
    <row r="1412" spans="1:18" ht="43.2" x14ac:dyDescent="0.3">
      <c r="A1412">
        <v>2165</v>
      </c>
      <c r="B1412" s="3" t="s">
        <v>2166</v>
      </c>
      <c r="C1412" s="3" t="s">
        <v>6275</v>
      </c>
      <c r="D1412" s="5">
        <v>2500</v>
      </c>
      <c r="E1412" s="7">
        <v>3466</v>
      </c>
      <c r="F1412" t="s">
        <v>8218</v>
      </c>
      <c r="G1412" t="s">
        <v>8229</v>
      </c>
      <c r="H1412" t="s">
        <v>8248</v>
      </c>
      <c r="I1412">
        <v>1460127635</v>
      </c>
      <c r="J1412">
        <v>1457539235</v>
      </c>
      <c r="K1412" s="12">
        <f t="shared" si="44"/>
        <v>42438</v>
      </c>
      <c r="L1412" t="b">
        <v>0</v>
      </c>
      <c r="M1412">
        <v>117</v>
      </c>
      <c r="N1412" t="b">
        <v>1</v>
      </c>
      <c r="O1412" t="s">
        <v>8274</v>
      </c>
      <c r="P1412" t="s">
        <v>8330</v>
      </c>
      <c r="Q1412">
        <f t="shared" si="45"/>
        <v>2016</v>
      </c>
      <c r="R1412" s="14" t="s">
        <v>8326</v>
      </c>
    </row>
    <row r="1413" spans="1:18" ht="43.2" x14ac:dyDescent="0.3">
      <c r="A1413">
        <v>2088</v>
      </c>
      <c r="B1413" s="3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s="12">
        <f t="shared" si="44"/>
        <v>40395</v>
      </c>
      <c r="L1413" t="b">
        <v>0</v>
      </c>
      <c r="M1413">
        <v>75</v>
      </c>
      <c r="N1413" t="b">
        <v>1</v>
      </c>
      <c r="O1413" t="s">
        <v>8277</v>
      </c>
      <c r="P1413" t="s">
        <v>8327</v>
      </c>
      <c r="Q1413">
        <f t="shared" si="45"/>
        <v>2010</v>
      </c>
      <c r="R1413" s="14" t="s">
        <v>8326</v>
      </c>
    </row>
    <row r="1414" spans="1:18" ht="86.4" x14ac:dyDescent="0.3">
      <c r="A1414">
        <v>3584</v>
      </c>
      <c r="B1414" s="3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s="12">
        <f t="shared" si="44"/>
        <v>42168</v>
      </c>
      <c r="L1414" t="b">
        <v>0</v>
      </c>
      <c r="M1414">
        <v>112</v>
      </c>
      <c r="N1414" t="b">
        <v>1</v>
      </c>
      <c r="O1414" t="s">
        <v>8269</v>
      </c>
      <c r="P1414" t="s">
        <v>8325</v>
      </c>
      <c r="Q1414">
        <f t="shared" si="45"/>
        <v>2015</v>
      </c>
      <c r="R1414" s="14" t="s">
        <v>8322</v>
      </c>
    </row>
    <row r="1415" spans="1:18" ht="28.8" x14ac:dyDescent="0.3">
      <c r="A1415">
        <v>1676</v>
      </c>
      <c r="B1415" s="3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s="12">
        <f t="shared" si="44"/>
        <v>40973</v>
      </c>
      <c r="L1415" t="b">
        <v>0</v>
      </c>
      <c r="M1415">
        <v>42</v>
      </c>
      <c r="N1415" t="b">
        <v>1</v>
      </c>
      <c r="O1415" t="s">
        <v>8290</v>
      </c>
      <c r="P1415" t="s">
        <v>8337</v>
      </c>
      <c r="Q1415">
        <f t="shared" si="45"/>
        <v>2012</v>
      </c>
      <c r="R1415" s="14" t="s">
        <v>8326</v>
      </c>
    </row>
    <row r="1416" spans="1:18" ht="43.2" x14ac:dyDescent="0.3">
      <c r="A1416">
        <v>1881</v>
      </c>
      <c r="B1416" s="3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s="12">
        <f t="shared" si="44"/>
        <v>42043</v>
      </c>
      <c r="L1416" t="b">
        <v>0</v>
      </c>
      <c r="M1416">
        <v>70</v>
      </c>
      <c r="N1416" t="b">
        <v>1</v>
      </c>
      <c r="O1416" t="s">
        <v>8277</v>
      </c>
      <c r="P1416" t="s">
        <v>8327</v>
      </c>
      <c r="Q1416">
        <f t="shared" si="45"/>
        <v>2015</v>
      </c>
      <c r="R1416" s="14" t="s">
        <v>8326</v>
      </c>
    </row>
    <row r="1417" spans="1:18" ht="28.8" x14ac:dyDescent="0.3">
      <c r="A1417">
        <v>3720</v>
      </c>
      <c r="B1417" s="3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s="12">
        <f t="shared" si="44"/>
        <v>42165</v>
      </c>
      <c r="L1417" t="b">
        <v>0</v>
      </c>
      <c r="M1417">
        <v>40</v>
      </c>
      <c r="N1417" t="b">
        <v>1</v>
      </c>
      <c r="O1417" t="s">
        <v>8269</v>
      </c>
      <c r="P1417" t="s">
        <v>8325</v>
      </c>
      <c r="Q1417">
        <f t="shared" si="45"/>
        <v>2015</v>
      </c>
      <c r="R1417" s="14" t="s">
        <v>8322</v>
      </c>
    </row>
    <row r="1418" spans="1:18" ht="43.2" x14ac:dyDescent="0.3">
      <c r="A1418">
        <v>2702</v>
      </c>
      <c r="B1418" s="3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s="12">
        <f t="shared" si="44"/>
        <v>42800</v>
      </c>
      <c r="L1418" t="b">
        <v>1</v>
      </c>
      <c r="M1418">
        <v>26</v>
      </c>
      <c r="N1418" t="b">
        <v>0</v>
      </c>
      <c r="O1418" t="s">
        <v>8301</v>
      </c>
      <c r="P1418" t="s">
        <v>8323</v>
      </c>
      <c r="Q1418">
        <f t="shared" si="45"/>
        <v>2017</v>
      </c>
      <c r="R1418" s="14" t="s">
        <v>8322</v>
      </c>
    </row>
    <row r="1419" spans="1:18" ht="43.2" x14ac:dyDescent="0.3">
      <c r="A1419">
        <v>522</v>
      </c>
      <c r="B1419" s="3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s="12">
        <f t="shared" si="44"/>
        <v>42430</v>
      </c>
      <c r="L1419" t="b">
        <v>0</v>
      </c>
      <c r="M1419">
        <v>31</v>
      </c>
      <c r="N1419" t="b">
        <v>1</v>
      </c>
      <c r="O1419" t="s">
        <v>8269</v>
      </c>
      <c r="P1419" t="s">
        <v>8325</v>
      </c>
      <c r="Q1419">
        <f t="shared" si="45"/>
        <v>2016</v>
      </c>
      <c r="R1419" s="14" t="s">
        <v>8322</v>
      </c>
    </row>
    <row r="1420" spans="1:18" ht="57.6" x14ac:dyDescent="0.3">
      <c r="A1420">
        <v>1924</v>
      </c>
      <c r="B1420" s="3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s="12">
        <f t="shared" si="44"/>
        <v>41626</v>
      </c>
      <c r="L1420" t="b">
        <v>0</v>
      </c>
      <c r="M1420">
        <v>33</v>
      </c>
      <c r="N1420" t="b">
        <v>1</v>
      </c>
      <c r="O1420" t="s">
        <v>8277</v>
      </c>
      <c r="P1420" t="s">
        <v>8327</v>
      </c>
      <c r="Q1420">
        <f t="shared" si="45"/>
        <v>2013</v>
      </c>
      <c r="R1420" s="14" t="s">
        <v>8326</v>
      </c>
    </row>
    <row r="1421" spans="1:18" ht="43.2" x14ac:dyDescent="0.3">
      <c r="A1421">
        <v>1604</v>
      </c>
      <c r="B1421" s="3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s="12">
        <f t="shared" si="44"/>
        <v>40945</v>
      </c>
      <c r="L1421" t="b">
        <v>0</v>
      </c>
      <c r="M1421">
        <v>70</v>
      </c>
      <c r="N1421" t="b">
        <v>1</v>
      </c>
      <c r="O1421" t="s">
        <v>8274</v>
      </c>
      <c r="P1421" t="s">
        <v>8330</v>
      </c>
      <c r="Q1421">
        <f t="shared" si="45"/>
        <v>2012</v>
      </c>
      <c r="R1421" s="14" t="s">
        <v>8326</v>
      </c>
    </row>
    <row r="1422" spans="1:18" ht="43.2" x14ac:dyDescent="0.3">
      <c r="A1422">
        <v>1331</v>
      </c>
      <c r="B1422" s="3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s="12">
        <f t="shared" si="44"/>
        <v>42569</v>
      </c>
      <c r="L1422" t="b">
        <v>0</v>
      </c>
      <c r="M1422">
        <v>34</v>
      </c>
      <c r="N1422" t="b">
        <v>0</v>
      </c>
      <c r="O1422" t="s">
        <v>8271</v>
      </c>
      <c r="P1422" t="s">
        <v>8309</v>
      </c>
      <c r="Q1422">
        <f t="shared" si="45"/>
        <v>2016</v>
      </c>
      <c r="R1422" s="14" t="s">
        <v>8307</v>
      </c>
    </row>
    <row r="1423" spans="1:18" ht="43.2" x14ac:dyDescent="0.3">
      <c r="A1423">
        <v>2677</v>
      </c>
      <c r="B1423" s="3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s="12">
        <f t="shared" si="44"/>
        <v>41793</v>
      </c>
      <c r="L1423" t="b">
        <v>0</v>
      </c>
      <c r="M1423">
        <v>27</v>
      </c>
      <c r="N1423" t="b">
        <v>0</v>
      </c>
      <c r="O1423" t="s">
        <v>8300</v>
      </c>
      <c r="P1423" t="s">
        <v>8339</v>
      </c>
      <c r="Q1423">
        <f t="shared" si="45"/>
        <v>2014</v>
      </c>
      <c r="R1423" s="14" t="s">
        <v>8307</v>
      </c>
    </row>
    <row r="1424" spans="1:18" ht="43.2" x14ac:dyDescent="0.3">
      <c r="A1424">
        <v>1568</v>
      </c>
      <c r="B1424" s="3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s="12">
        <f t="shared" si="44"/>
        <v>41962</v>
      </c>
      <c r="L1424" t="b">
        <v>0</v>
      </c>
      <c r="M1424">
        <v>22</v>
      </c>
      <c r="N1424" t="b">
        <v>0</v>
      </c>
      <c r="O1424" t="s">
        <v>8288</v>
      </c>
      <c r="P1424" t="s">
        <v>8348</v>
      </c>
      <c r="Q1424">
        <f t="shared" si="45"/>
        <v>2014</v>
      </c>
      <c r="R1424" s="14" t="s">
        <v>8310</v>
      </c>
    </row>
    <row r="1425" spans="1:18" ht="57.6" x14ac:dyDescent="0.3">
      <c r="A1425">
        <v>1074</v>
      </c>
      <c r="B1425" s="3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s="12">
        <f t="shared" si="44"/>
        <v>41613</v>
      </c>
      <c r="L1425" t="b">
        <v>0</v>
      </c>
      <c r="M1425">
        <v>30</v>
      </c>
      <c r="N1425" t="b">
        <v>0</v>
      </c>
      <c r="O1425" t="s">
        <v>8280</v>
      </c>
      <c r="P1425" t="s">
        <v>8333</v>
      </c>
      <c r="Q1425">
        <f t="shared" si="45"/>
        <v>2013</v>
      </c>
      <c r="R1425" s="14" t="s">
        <v>8315</v>
      </c>
    </row>
    <row r="1426" spans="1:18" ht="57.6" x14ac:dyDescent="0.3">
      <c r="A1426">
        <v>2977</v>
      </c>
      <c r="B1426" s="3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s="12">
        <f t="shared" si="44"/>
        <v>42026</v>
      </c>
      <c r="L1426" t="b">
        <v>0</v>
      </c>
      <c r="M1426">
        <v>30</v>
      </c>
      <c r="N1426" t="b">
        <v>1</v>
      </c>
      <c r="O1426" t="s">
        <v>8269</v>
      </c>
      <c r="P1426" t="s">
        <v>8325</v>
      </c>
      <c r="Q1426">
        <f t="shared" si="45"/>
        <v>2015</v>
      </c>
      <c r="R1426" s="14" t="s">
        <v>8322</v>
      </c>
    </row>
    <row r="1427" spans="1:18" ht="57.6" x14ac:dyDescent="0.3">
      <c r="A1427">
        <v>2900</v>
      </c>
      <c r="B1427" s="3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s="12">
        <f t="shared" si="44"/>
        <v>41830</v>
      </c>
      <c r="L1427" t="b">
        <v>0</v>
      </c>
      <c r="M1427">
        <v>7</v>
      </c>
      <c r="N1427" t="b">
        <v>0</v>
      </c>
      <c r="O1427" t="s">
        <v>8269</v>
      </c>
      <c r="P1427" t="s">
        <v>8325</v>
      </c>
      <c r="Q1427">
        <f t="shared" si="45"/>
        <v>2014</v>
      </c>
      <c r="R1427" s="14" t="s">
        <v>8322</v>
      </c>
    </row>
    <row r="1428" spans="1:18" ht="43.2" x14ac:dyDescent="0.3">
      <c r="A1428">
        <v>98</v>
      </c>
      <c r="B1428" s="3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s="12">
        <f t="shared" si="44"/>
        <v>41214</v>
      </c>
      <c r="L1428" t="b">
        <v>0</v>
      </c>
      <c r="M1428">
        <v>60</v>
      </c>
      <c r="N1428" t="b">
        <v>1</v>
      </c>
      <c r="O1428" t="s">
        <v>8264</v>
      </c>
      <c r="P1428" t="s">
        <v>8342</v>
      </c>
      <c r="Q1428">
        <f t="shared" si="45"/>
        <v>2012</v>
      </c>
      <c r="R1428" s="14" t="s">
        <v>8320</v>
      </c>
    </row>
    <row r="1429" spans="1:18" ht="43.2" x14ac:dyDescent="0.3">
      <c r="A1429">
        <v>3611</v>
      </c>
      <c r="B1429" s="3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s="12">
        <f t="shared" si="44"/>
        <v>42072</v>
      </c>
      <c r="L1429" t="b">
        <v>0</v>
      </c>
      <c r="M1429">
        <v>51</v>
      </c>
      <c r="N1429" t="b">
        <v>1</v>
      </c>
      <c r="O1429" t="s">
        <v>8269</v>
      </c>
      <c r="P1429" t="s">
        <v>8325</v>
      </c>
      <c r="Q1429">
        <f t="shared" si="45"/>
        <v>2015</v>
      </c>
      <c r="R1429" s="14" t="s">
        <v>8322</v>
      </c>
    </row>
    <row r="1430" spans="1:18" ht="43.2" x14ac:dyDescent="0.3">
      <c r="A1430">
        <v>119</v>
      </c>
      <c r="B1430" s="3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s="12">
        <f t="shared" si="44"/>
        <v>40739</v>
      </c>
      <c r="L1430" t="b">
        <v>0</v>
      </c>
      <c r="M1430">
        <v>37</v>
      </c>
      <c r="N1430" t="b">
        <v>1</v>
      </c>
      <c r="O1430" t="s">
        <v>8264</v>
      </c>
      <c r="P1430" t="s">
        <v>8342</v>
      </c>
      <c r="Q1430">
        <f t="shared" si="45"/>
        <v>2011</v>
      </c>
      <c r="R1430" s="14" t="s">
        <v>8320</v>
      </c>
    </row>
    <row r="1431" spans="1:18" ht="43.2" x14ac:dyDescent="0.3">
      <c r="A1431">
        <v>2615</v>
      </c>
      <c r="B1431" s="3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s="12">
        <f t="shared" si="44"/>
        <v>42453</v>
      </c>
      <c r="L1431" t="b">
        <v>0</v>
      </c>
      <c r="M1431">
        <v>72</v>
      </c>
      <c r="N1431" t="b">
        <v>1</v>
      </c>
      <c r="O1431" t="s">
        <v>8299</v>
      </c>
      <c r="P1431" t="s">
        <v>8314</v>
      </c>
      <c r="Q1431">
        <f t="shared" si="45"/>
        <v>2016</v>
      </c>
      <c r="R1431" s="14" t="s">
        <v>8307</v>
      </c>
    </row>
    <row r="1432" spans="1:18" ht="28.8" x14ac:dyDescent="0.3">
      <c r="A1432">
        <v>3223</v>
      </c>
      <c r="B1432" s="3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s="12">
        <f t="shared" si="44"/>
        <v>42206</v>
      </c>
      <c r="L1432" t="b">
        <v>1</v>
      </c>
      <c r="M1432">
        <v>74</v>
      </c>
      <c r="N1432" t="b">
        <v>1</v>
      </c>
      <c r="O1432" t="s">
        <v>8269</v>
      </c>
      <c r="P1432" t="s">
        <v>8325</v>
      </c>
      <c r="Q1432">
        <f t="shared" si="45"/>
        <v>2015</v>
      </c>
      <c r="R1432" s="14" t="s">
        <v>8322</v>
      </c>
    </row>
    <row r="1433" spans="1:18" ht="43.2" x14ac:dyDescent="0.3">
      <c r="A1433">
        <v>34</v>
      </c>
      <c r="B1433" s="3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s="12">
        <f t="shared" si="44"/>
        <v>41841</v>
      </c>
      <c r="L1433" t="b">
        <v>0</v>
      </c>
      <c r="M1433">
        <v>68</v>
      </c>
      <c r="N1433" t="b">
        <v>1</v>
      </c>
      <c r="O1433" t="s">
        <v>8263</v>
      </c>
      <c r="P1433" t="s">
        <v>8331</v>
      </c>
      <c r="Q1433">
        <f t="shared" si="45"/>
        <v>2014</v>
      </c>
      <c r="R1433" s="14" t="s">
        <v>8320</v>
      </c>
    </row>
    <row r="1434" spans="1:18" ht="57.6" x14ac:dyDescent="0.3">
      <c r="A1434">
        <v>2696</v>
      </c>
      <c r="B1434" s="3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s="12">
        <f t="shared" si="44"/>
        <v>41964</v>
      </c>
      <c r="L1434" t="b">
        <v>0</v>
      </c>
      <c r="M1434">
        <v>38</v>
      </c>
      <c r="N1434" t="b">
        <v>0</v>
      </c>
      <c r="O1434" t="s">
        <v>8282</v>
      </c>
      <c r="P1434" t="s">
        <v>8344</v>
      </c>
      <c r="Q1434">
        <f t="shared" si="45"/>
        <v>2014</v>
      </c>
      <c r="R1434" s="14" t="s">
        <v>8318</v>
      </c>
    </row>
    <row r="1435" spans="1:18" ht="43.2" x14ac:dyDescent="0.3">
      <c r="A1435">
        <v>3604</v>
      </c>
      <c r="B1435" s="3" t="s">
        <v>3603</v>
      </c>
      <c r="C1435" s="3" t="s">
        <v>7714</v>
      </c>
      <c r="D1435" s="5">
        <v>3000</v>
      </c>
      <c r="E1435" s="7">
        <v>3385</v>
      </c>
      <c r="F1435" t="s">
        <v>8218</v>
      </c>
      <c r="G1435" t="s">
        <v>8223</v>
      </c>
      <c r="H1435" t="s">
        <v>8245</v>
      </c>
      <c r="I1435">
        <v>1461913140</v>
      </c>
      <c r="J1435">
        <v>1461370956</v>
      </c>
      <c r="K1435" s="12">
        <f t="shared" si="44"/>
        <v>42483</v>
      </c>
      <c r="L1435" t="b">
        <v>0</v>
      </c>
      <c r="M1435">
        <v>69</v>
      </c>
      <c r="N1435" t="b">
        <v>1</v>
      </c>
      <c r="O1435" t="s">
        <v>8269</v>
      </c>
      <c r="P1435" t="s">
        <v>8325</v>
      </c>
      <c r="Q1435">
        <f t="shared" si="45"/>
        <v>2016</v>
      </c>
      <c r="R1435" s="14" t="s">
        <v>8322</v>
      </c>
    </row>
    <row r="1436" spans="1:18" ht="43.2" x14ac:dyDescent="0.3">
      <c r="A1436">
        <v>2115</v>
      </c>
      <c r="B1436" s="3" t="s">
        <v>2116</v>
      </c>
      <c r="C1436" s="3" t="s">
        <v>6225</v>
      </c>
      <c r="D1436" s="5">
        <v>1500</v>
      </c>
      <c r="E1436" s="7">
        <v>3385</v>
      </c>
      <c r="F1436" t="s">
        <v>8218</v>
      </c>
      <c r="G1436" t="s">
        <v>8223</v>
      </c>
      <c r="H1436" t="s">
        <v>8245</v>
      </c>
      <c r="I1436">
        <v>1298167001</v>
      </c>
      <c r="J1436">
        <v>1295575001</v>
      </c>
      <c r="K1436" s="12">
        <f t="shared" si="44"/>
        <v>40564</v>
      </c>
      <c r="L1436" t="b">
        <v>0</v>
      </c>
      <c r="M1436">
        <v>36</v>
      </c>
      <c r="N1436" t="b">
        <v>1</v>
      </c>
      <c r="O1436" t="s">
        <v>8277</v>
      </c>
      <c r="P1436" t="s">
        <v>8327</v>
      </c>
      <c r="Q1436">
        <f t="shared" si="45"/>
        <v>2011</v>
      </c>
      <c r="R1436" s="14" t="s">
        <v>8326</v>
      </c>
    </row>
    <row r="1437" spans="1:18" ht="43.2" x14ac:dyDescent="0.3">
      <c r="A1437">
        <v>3680</v>
      </c>
      <c r="B1437" s="3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s="12">
        <f t="shared" si="44"/>
        <v>42627</v>
      </c>
      <c r="L1437" t="b">
        <v>0</v>
      </c>
      <c r="M1437">
        <v>34</v>
      </c>
      <c r="N1437" t="b">
        <v>1</v>
      </c>
      <c r="O1437" t="s">
        <v>8269</v>
      </c>
      <c r="P1437" t="s">
        <v>8325</v>
      </c>
      <c r="Q1437">
        <f t="shared" si="45"/>
        <v>2016</v>
      </c>
      <c r="R1437" s="14" t="s">
        <v>8322</v>
      </c>
    </row>
    <row r="1438" spans="1:18" ht="43.2" x14ac:dyDescent="0.3">
      <c r="A1438">
        <v>1882</v>
      </c>
      <c r="B1438" s="3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s="12">
        <f t="shared" si="44"/>
        <v>41067</v>
      </c>
      <c r="L1438" t="b">
        <v>0</v>
      </c>
      <c r="M1438">
        <v>81</v>
      </c>
      <c r="N1438" t="b">
        <v>1</v>
      </c>
      <c r="O1438" t="s">
        <v>8277</v>
      </c>
      <c r="P1438" t="s">
        <v>8327</v>
      </c>
      <c r="Q1438">
        <f t="shared" si="45"/>
        <v>2012</v>
      </c>
      <c r="R1438" s="14" t="s">
        <v>8326</v>
      </c>
    </row>
    <row r="1439" spans="1:18" ht="43.2" x14ac:dyDescent="0.3">
      <c r="A1439">
        <v>1821</v>
      </c>
      <c r="B1439" s="3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s="12">
        <f t="shared" si="44"/>
        <v>40926</v>
      </c>
      <c r="L1439" t="b">
        <v>0</v>
      </c>
      <c r="M1439">
        <v>57</v>
      </c>
      <c r="N1439" t="b">
        <v>1</v>
      </c>
      <c r="O1439" t="s">
        <v>8274</v>
      </c>
      <c r="P1439" t="s">
        <v>8330</v>
      </c>
      <c r="Q1439">
        <f t="shared" si="45"/>
        <v>2012</v>
      </c>
      <c r="R1439" s="14" t="s">
        <v>8326</v>
      </c>
    </row>
    <row r="1440" spans="1:18" ht="43.2" x14ac:dyDescent="0.3">
      <c r="A1440">
        <v>1474</v>
      </c>
      <c r="B1440" s="3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s="12">
        <f t="shared" si="44"/>
        <v>41500</v>
      </c>
      <c r="L1440" t="b">
        <v>1</v>
      </c>
      <c r="M1440">
        <v>76</v>
      </c>
      <c r="N1440" t="b">
        <v>1</v>
      </c>
      <c r="O1440" t="s">
        <v>8286</v>
      </c>
      <c r="P1440" t="s">
        <v>8311</v>
      </c>
      <c r="Q1440">
        <f t="shared" si="45"/>
        <v>2013</v>
      </c>
      <c r="R1440" s="14" t="s">
        <v>8310</v>
      </c>
    </row>
    <row r="1441" spans="1:18" ht="43.2" x14ac:dyDescent="0.3">
      <c r="A1441">
        <v>3526</v>
      </c>
      <c r="B1441" s="3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s="12">
        <f t="shared" si="44"/>
        <v>42460</v>
      </c>
      <c r="L1441" t="b">
        <v>0</v>
      </c>
      <c r="M1441">
        <v>34</v>
      </c>
      <c r="N1441" t="b">
        <v>1</v>
      </c>
      <c r="O1441" t="s">
        <v>8269</v>
      </c>
      <c r="P1441" t="s">
        <v>8325</v>
      </c>
      <c r="Q1441">
        <f t="shared" si="45"/>
        <v>2016</v>
      </c>
      <c r="R1441" s="14" t="s">
        <v>8322</v>
      </c>
    </row>
    <row r="1442" spans="1:18" ht="43.2" x14ac:dyDescent="0.3">
      <c r="A1442">
        <v>2806</v>
      </c>
      <c r="B1442" s="3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s="12">
        <f t="shared" si="44"/>
        <v>42185</v>
      </c>
      <c r="L1442" t="b">
        <v>0</v>
      </c>
      <c r="M1442">
        <v>76</v>
      </c>
      <c r="N1442" t="b">
        <v>1</v>
      </c>
      <c r="O1442" t="s">
        <v>8269</v>
      </c>
      <c r="P1442" t="s">
        <v>8325</v>
      </c>
      <c r="Q1442">
        <f t="shared" si="45"/>
        <v>2015</v>
      </c>
      <c r="R1442" s="14" t="s">
        <v>8322</v>
      </c>
    </row>
    <row r="1443" spans="1:18" ht="43.2" x14ac:dyDescent="0.3">
      <c r="A1443">
        <v>2476</v>
      </c>
      <c r="B1443" s="3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s="12">
        <f t="shared" si="44"/>
        <v>41913</v>
      </c>
      <c r="L1443" t="b">
        <v>0</v>
      </c>
      <c r="M1443">
        <v>55</v>
      </c>
      <c r="N1443" t="b">
        <v>1</v>
      </c>
      <c r="O1443" t="s">
        <v>8277</v>
      </c>
      <c r="P1443" t="s">
        <v>8327</v>
      </c>
      <c r="Q1443">
        <f t="shared" si="45"/>
        <v>2014</v>
      </c>
      <c r="R1443" s="14" t="s">
        <v>8326</v>
      </c>
    </row>
    <row r="1444" spans="1:18" ht="57.6" x14ac:dyDescent="0.3">
      <c r="A1444">
        <v>378</v>
      </c>
      <c r="B1444" s="3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s="12">
        <f t="shared" si="44"/>
        <v>42370</v>
      </c>
      <c r="L1444" t="b">
        <v>0</v>
      </c>
      <c r="M1444">
        <v>83</v>
      </c>
      <c r="N1444" t="b">
        <v>1</v>
      </c>
      <c r="O1444" t="s">
        <v>8267</v>
      </c>
      <c r="P1444" t="s">
        <v>8321</v>
      </c>
      <c r="Q1444">
        <f t="shared" si="45"/>
        <v>2016</v>
      </c>
      <c r="R1444" s="14" t="s">
        <v>8320</v>
      </c>
    </row>
    <row r="1445" spans="1:18" ht="43.2" x14ac:dyDescent="0.3">
      <c r="A1445">
        <v>3341</v>
      </c>
      <c r="B1445" s="3" t="s">
        <v>3341</v>
      </c>
      <c r="C1445" s="3" t="s">
        <v>7451</v>
      </c>
      <c r="D1445" s="5">
        <v>3350</v>
      </c>
      <c r="E1445" s="7">
        <v>3350</v>
      </c>
      <c r="F1445" t="s">
        <v>8218</v>
      </c>
      <c r="G1445" t="s">
        <v>8224</v>
      </c>
      <c r="H1445" t="s">
        <v>8246</v>
      </c>
      <c r="I1445">
        <v>1465750800</v>
      </c>
      <c r="J1445">
        <v>1463771421</v>
      </c>
      <c r="K1445" s="12">
        <f t="shared" si="44"/>
        <v>42510</v>
      </c>
      <c r="L1445" t="b">
        <v>0</v>
      </c>
      <c r="M1445">
        <v>28</v>
      </c>
      <c r="N1445" t="b">
        <v>1</v>
      </c>
      <c r="O1445" t="s">
        <v>8269</v>
      </c>
      <c r="P1445" t="s">
        <v>8325</v>
      </c>
      <c r="Q1445">
        <f t="shared" si="45"/>
        <v>2016</v>
      </c>
      <c r="R1445" s="14" t="s">
        <v>8322</v>
      </c>
    </row>
    <row r="1446" spans="1:18" ht="43.2" x14ac:dyDescent="0.3">
      <c r="A1446">
        <v>3322</v>
      </c>
      <c r="B1446" s="3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s="12">
        <f t="shared" si="44"/>
        <v>42521</v>
      </c>
      <c r="L1446" t="b">
        <v>0</v>
      </c>
      <c r="M1446">
        <v>23</v>
      </c>
      <c r="N1446" t="b">
        <v>1</v>
      </c>
      <c r="O1446" t="s">
        <v>8269</v>
      </c>
      <c r="P1446" t="s">
        <v>8325</v>
      </c>
      <c r="Q1446">
        <f t="shared" si="45"/>
        <v>2016</v>
      </c>
      <c r="R1446" s="14" t="s">
        <v>8322</v>
      </c>
    </row>
    <row r="1447" spans="1:18" ht="43.2" x14ac:dyDescent="0.3">
      <c r="A1447">
        <v>1358</v>
      </c>
      <c r="B1447" s="3" t="s">
        <v>1359</v>
      </c>
      <c r="C1447" s="3" t="s">
        <v>5468</v>
      </c>
      <c r="D1447" s="5">
        <v>3000</v>
      </c>
      <c r="E1447" s="7">
        <v>3350</v>
      </c>
      <c r="F1447" t="s">
        <v>8218</v>
      </c>
      <c r="G1447" t="s">
        <v>8223</v>
      </c>
      <c r="H1447" t="s">
        <v>8245</v>
      </c>
      <c r="I1447">
        <v>1309009323</v>
      </c>
      <c r="J1447">
        <v>1306417323</v>
      </c>
      <c r="K1447" s="12">
        <f t="shared" si="44"/>
        <v>40689</v>
      </c>
      <c r="L1447" t="b">
        <v>0</v>
      </c>
      <c r="M1447">
        <v>49</v>
      </c>
      <c r="N1447" t="b">
        <v>1</v>
      </c>
      <c r="O1447" t="s">
        <v>8272</v>
      </c>
      <c r="P1447" t="s">
        <v>8332</v>
      </c>
      <c r="Q1447">
        <f t="shared" si="45"/>
        <v>2011</v>
      </c>
      <c r="R1447" s="14" t="s">
        <v>8310</v>
      </c>
    </row>
    <row r="1448" spans="1:18" ht="43.2" x14ac:dyDescent="0.3">
      <c r="A1448">
        <v>1887</v>
      </c>
      <c r="B1448" s="3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s="12">
        <f t="shared" si="44"/>
        <v>42323</v>
      </c>
      <c r="L1448" t="b">
        <v>0</v>
      </c>
      <c r="M1448">
        <v>8</v>
      </c>
      <c r="N1448" t="b">
        <v>1</v>
      </c>
      <c r="O1448" t="s">
        <v>8277</v>
      </c>
      <c r="P1448" t="s">
        <v>8327</v>
      </c>
      <c r="Q1448">
        <f t="shared" si="45"/>
        <v>2015</v>
      </c>
      <c r="R1448" s="14" t="s">
        <v>8326</v>
      </c>
    </row>
    <row r="1449" spans="1:18" ht="43.2" x14ac:dyDescent="0.3">
      <c r="A1449">
        <v>3661</v>
      </c>
      <c r="B1449" s="3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s="12">
        <f t="shared" si="44"/>
        <v>42447</v>
      </c>
      <c r="L1449" t="b">
        <v>0</v>
      </c>
      <c r="M1449">
        <v>36</v>
      </c>
      <c r="N1449" t="b">
        <v>1</v>
      </c>
      <c r="O1449" t="s">
        <v>8269</v>
      </c>
      <c r="P1449" t="s">
        <v>8325</v>
      </c>
      <c r="Q1449">
        <f t="shared" si="45"/>
        <v>2016</v>
      </c>
      <c r="R1449" s="14" t="s">
        <v>8322</v>
      </c>
    </row>
    <row r="1450" spans="1:18" ht="43.2" x14ac:dyDescent="0.3">
      <c r="A1450">
        <v>2462</v>
      </c>
      <c r="B1450" s="3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s="12">
        <f t="shared" si="44"/>
        <v>41089</v>
      </c>
      <c r="L1450" t="b">
        <v>0</v>
      </c>
      <c r="M1450">
        <v>115</v>
      </c>
      <c r="N1450" t="b">
        <v>1</v>
      </c>
      <c r="O1450" t="s">
        <v>8277</v>
      </c>
      <c r="P1450" t="s">
        <v>8327</v>
      </c>
      <c r="Q1450">
        <f t="shared" si="45"/>
        <v>2012</v>
      </c>
      <c r="R1450" s="14" t="s">
        <v>8326</v>
      </c>
    </row>
    <row r="1451" spans="1:18" ht="43.2" x14ac:dyDescent="0.3">
      <c r="A1451">
        <v>2831</v>
      </c>
      <c r="B1451" s="3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s="12">
        <f t="shared" si="44"/>
        <v>42171</v>
      </c>
      <c r="L1451" t="b">
        <v>0</v>
      </c>
      <c r="M1451">
        <v>52</v>
      </c>
      <c r="N1451" t="b">
        <v>1</v>
      </c>
      <c r="O1451" t="s">
        <v>8269</v>
      </c>
      <c r="P1451" t="s">
        <v>8325</v>
      </c>
      <c r="Q1451">
        <f t="shared" si="45"/>
        <v>2015</v>
      </c>
      <c r="R1451" s="14" t="s">
        <v>8322</v>
      </c>
    </row>
    <row r="1452" spans="1:18" ht="43.2" x14ac:dyDescent="0.3">
      <c r="A1452">
        <v>2672</v>
      </c>
      <c r="B1452" s="3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s="12">
        <f t="shared" si="44"/>
        <v>42344</v>
      </c>
      <c r="L1452" t="b">
        <v>1</v>
      </c>
      <c r="M1452">
        <v>47</v>
      </c>
      <c r="N1452" t="b">
        <v>0</v>
      </c>
      <c r="O1452" t="s">
        <v>8300</v>
      </c>
      <c r="P1452" t="s">
        <v>8339</v>
      </c>
      <c r="Q1452">
        <f t="shared" si="45"/>
        <v>2015</v>
      </c>
      <c r="R1452" s="14" t="s">
        <v>8307</v>
      </c>
    </row>
    <row r="1453" spans="1:18" ht="43.2" x14ac:dyDescent="0.3">
      <c r="A1453">
        <v>3593</v>
      </c>
      <c r="B1453" s="3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s="12">
        <f t="shared" si="44"/>
        <v>41974</v>
      </c>
      <c r="L1453" t="b">
        <v>0</v>
      </c>
      <c r="M1453">
        <v>43</v>
      </c>
      <c r="N1453" t="b">
        <v>1</v>
      </c>
      <c r="O1453" t="s">
        <v>8269</v>
      </c>
      <c r="P1453" t="s">
        <v>8325</v>
      </c>
      <c r="Q1453">
        <f t="shared" si="45"/>
        <v>2014</v>
      </c>
      <c r="R1453" s="14" t="s">
        <v>8322</v>
      </c>
    </row>
    <row r="1454" spans="1:18" ht="28.8" x14ac:dyDescent="0.3">
      <c r="A1454">
        <v>746</v>
      </c>
      <c r="B1454" s="3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s="12">
        <f t="shared" si="44"/>
        <v>41157</v>
      </c>
      <c r="L1454" t="b">
        <v>0</v>
      </c>
      <c r="M1454">
        <v>97</v>
      </c>
      <c r="N1454" t="b">
        <v>1</v>
      </c>
      <c r="O1454" t="s">
        <v>8272</v>
      </c>
      <c r="P1454" t="s">
        <v>8332</v>
      </c>
      <c r="Q1454">
        <f t="shared" si="45"/>
        <v>2012</v>
      </c>
      <c r="R1454" s="14" t="s">
        <v>8310</v>
      </c>
    </row>
    <row r="1455" spans="1:18" ht="28.8" x14ac:dyDescent="0.3">
      <c r="A1455">
        <v>1339</v>
      </c>
      <c r="B1455" s="3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s="12">
        <f t="shared" si="44"/>
        <v>41936</v>
      </c>
      <c r="L1455" t="b">
        <v>0</v>
      </c>
      <c r="M1455">
        <v>37</v>
      </c>
      <c r="N1455" t="b">
        <v>0</v>
      </c>
      <c r="O1455" t="s">
        <v>8271</v>
      </c>
      <c r="P1455" t="s">
        <v>8309</v>
      </c>
      <c r="Q1455">
        <f t="shared" si="45"/>
        <v>2014</v>
      </c>
      <c r="R1455" s="14" t="s">
        <v>8307</v>
      </c>
    </row>
    <row r="1456" spans="1:18" ht="43.2" x14ac:dyDescent="0.3">
      <c r="A1456">
        <v>3261</v>
      </c>
      <c r="B1456" s="3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s="12">
        <f t="shared" si="44"/>
        <v>42171</v>
      </c>
      <c r="L1456" t="b">
        <v>1</v>
      </c>
      <c r="M1456">
        <v>49</v>
      </c>
      <c r="N1456" t="b">
        <v>1</v>
      </c>
      <c r="O1456" t="s">
        <v>8269</v>
      </c>
      <c r="P1456" t="s">
        <v>8325</v>
      </c>
      <c r="Q1456">
        <f t="shared" si="45"/>
        <v>2015</v>
      </c>
      <c r="R1456" s="14" t="s">
        <v>8322</v>
      </c>
    </row>
    <row r="1457" spans="1:18" ht="43.2" x14ac:dyDescent="0.3">
      <c r="A1457">
        <v>3513</v>
      </c>
      <c r="B1457" s="3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s="12">
        <f t="shared" si="44"/>
        <v>41781</v>
      </c>
      <c r="L1457" t="b">
        <v>0</v>
      </c>
      <c r="M1457">
        <v>44</v>
      </c>
      <c r="N1457" t="b">
        <v>1</v>
      </c>
      <c r="O1457" t="s">
        <v>8269</v>
      </c>
      <c r="P1457" t="s">
        <v>8325</v>
      </c>
      <c r="Q1457">
        <f t="shared" si="45"/>
        <v>2014</v>
      </c>
      <c r="R1457" s="14" t="s">
        <v>8322</v>
      </c>
    </row>
    <row r="1458" spans="1:18" ht="57.6" x14ac:dyDescent="0.3">
      <c r="A1458">
        <v>2601</v>
      </c>
      <c r="B1458" s="3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s="12">
        <f t="shared" si="44"/>
        <v>41150</v>
      </c>
      <c r="L1458" t="b">
        <v>1</v>
      </c>
      <c r="M1458">
        <v>151</v>
      </c>
      <c r="N1458" t="b">
        <v>1</v>
      </c>
      <c r="O1458" t="s">
        <v>8299</v>
      </c>
      <c r="P1458" t="s">
        <v>8314</v>
      </c>
      <c r="Q1458">
        <f t="shared" si="45"/>
        <v>2012</v>
      </c>
      <c r="R1458" s="14" t="s">
        <v>8307</v>
      </c>
    </row>
    <row r="1459" spans="1:18" ht="43.2" x14ac:dyDescent="0.3">
      <c r="A1459">
        <v>2163</v>
      </c>
      <c r="B1459" s="3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s="12">
        <f t="shared" si="44"/>
        <v>42111</v>
      </c>
      <c r="L1459" t="b">
        <v>0</v>
      </c>
      <c r="M1459">
        <v>44</v>
      </c>
      <c r="N1459" t="b">
        <v>1</v>
      </c>
      <c r="O1459" t="s">
        <v>8274</v>
      </c>
      <c r="P1459" t="s">
        <v>8330</v>
      </c>
      <c r="Q1459">
        <f t="shared" si="45"/>
        <v>2015</v>
      </c>
      <c r="R1459" s="14" t="s">
        <v>8326</v>
      </c>
    </row>
    <row r="1460" spans="1:18" ht="43.2" x14ac:dyDescent="0.3">
      <c r="A1460">
        <v>1094</v>
      </c>
      <c r="B1460" s="3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s="12">
        <f t="shared" si="44"/>
        <v>40795</v>
      </c>
      <c r="L1460" t="b">
        <v>0</v>
      </c>
      <c r="M1460">
        <v>27</v>
      </c>
      <c r="N1460" t="b">
        <v>0</v>
      </c>
      <c r="O1460" t="s">
        <v>8280</v>
      </c>
      <c r="P1460" t="s">
        <v>8333</v>
      </c>
      <c r="Q1460">
        <f t="shared" si="45"/>
        <v>2011</v>
      </c>
      <c r="R1460" s="14" t="s">
        <v>8315</v>
      </c>
    </row>
    <row r="1461" spans="1:18" ht="43.2" x14ac:dyDescent="0.3">
      <c r="A1461">
        <v>3621</v>
      </c>
      <c r="B1461" s="3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s="12">
        <f t="shared" si="44"/>
        <v>42619</v>
      </c>
      <c r="L1461" t="b">
        <v>0</v>
      </c>
      <c r="M1461">
        <v>70</v>
      </c>
      <c r="N1461" t="b">
        <v>1</v>
      </c>
      <c r="O1461" t="s">
        <v>8269</v>
      </c>
      <c r="P1461" t="s">
        <v>8325</v>
      </c>
      <c r="Q1461">
        <f t="shared" si="45"/>
        <v>2016</v>
      </c>
      <c r="R1461" s="14" t="s">
        <v>8322</v>
      </c>
    </row>
    <row r="1462" spans="1:18" ht="28.8" x14ac:dyDescent="0.3">
      <c r="A1462">
        <v>53</v>
      </c>
      <c r="B1462" s="3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s="12">
        <f t="shared" si="44"/>
        <v>41719</v>
      </c>
      <c r="L1462" t="b">
        <v>0</v>
      </c>
      <c r="M1462">
        <v>117</v>
      </c>
      <c r="N1462" t="b">
        <v>1</v>
      </c>
      <c r="O1462" t="s">
        <v>8263</v>
      </c>
      <c r="P1462" t="s">
        <v>8331</v>
      </c>
      <c r="Q1462">
        <f t="shared" si="45"/>
        <v>2014</v>
      </c>
      <c r="R1462" s="14" t="s">
        <v>8320</v>
      </c>
    </row>
    <row r="1463" spans="1:18" ht="43.2" x14ac:dyDescent="0.3">
      <c r="A1463">
        <v>2980</v>
      </c>
      <c r="B1463" s="3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s="12">
        <f t="shared" si="44"/>
        <v>42219</v>
      </c>
      <c r="L1463" t="b">
        <v>0</v>
      </c>
      <c r="M1463">
        <v>24</v>
      </c>
      <c r="N1463" t="b">
        <v>1</v>
      </c>
      <c r="O1463" t="s">
        <v>8269</v>
      </c>
      <c r="P1463" t="s">
        <v>8325</v>
      </c>
      <c r="Q1463">
        <f t="shared" si="45"/>
        <v>2015</v>
      </c>
      <c r="R1463" s="14" t="s">
        <v>8322</v>
      </c>
    </row>
    <row r="1464" spans="1:18" ht="43.2" x14ac:dyDescent="0.3">
      <c r="A1464">
        <v>3688</v>
      </c>
      <c r="B1464" s="3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s="12">
        <f t="shared" si="44"/>
        <v>41829</v>
      </c>
      <c r="L1464" t="b">
        <v>0</v>
      </c>
      <c r="M1464">
        <v>39</v>
      </c>
      <c r="N1464" t="b">
        <v>1</v>
      </c>
      <c r="O1464" t="s">
        <v>8269</v>
      </c>
      <c r="P1464" t="s">
        <v>8325</v>
      </c>
      <c r="Q1464">
        <f t="shared" si="45"/>
        <v>2014</v>
      </c>
      <c r="R1464" s="14" t="s">
        <v>8322</v>
      </c>
    </row>
    <row r="1465" spans="1:18" ht="57.6" x14ac:dyDescent="0.3">
      <c r="A1465">
        <v>3702</v>
      </c>
      <c r="B1465" s="3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s="12">
        <f t="shared" si="44"/>
        <v>42524</v>
      </c>
      <c r="L1465" t="b">
        <v>0</v>
      </c>
      <c r="M1465">
        <v>21</v>
      </c>
      <c r="N1465" t="b">
        <v>1</v>
      </c>
      <c r="O1465" t="s">
        <v>8269</v>
      </c>
      <c r="P1465" t="s">
        <v>8325</v>
      </c>
      <c r="Q1465">
        <f t="shared" si="45"/>
        <v>2016</v>
      </c>
      <c r="R1465" s="14" t="s">
        <v>8322</v>
      </c>
    </row>
    <row r="1466" spans="1:18" ht="43.2" x14ac:dyDescent="0.3">
      <c r="A1466">
        <v>3422</v>
      </c>
      <c r="B1466" s="3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s="12">
        <f t="shared" si="44"/>
        <v>42323</v>
      </c>
      <c r="L1466" t="b">
        <v>0</v>
      </c>
      <c r="M1466">
        <v>46</v>
      </c>
      <c r="N1466" t="b">
        <v>1</v>
      </c>
      <c r="O1466" t="s">
        <v>8269</v>
      </c>
      <c r="P1466" t="s">
        <v>8325</v>
      </c>
      <c r="Q1466">
        <f t="shared" si="45"/>
        <v>2015</v>
      </c>
      <c r="R1466" s="14" t="s">
        <v>8322</v>
      </c>
    </row>
    <row r="1467" spans="1:18" ht="43.2" x14ac:dyDescent="0.3">
      <c r="A1467">
        <v>3834</v>
      </c>
      <c r="B1467" s="3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s="12">
        <f t="shared" si="44"/>
        <v>42143</v>
      </c>
      <c r="L1467" t="b">
        <v>0</v>
      </c>
      <c r="M1467">
        <v>57</v>
      </c>
      <c r="N1467" t="b">
        <v>1</v>
      </c>
      <c r="O1467" t="s">
        <v>8269</v>
      </c>
      <c r="P1467" t="s">
        <v>8325</v>
      </c>
      <c r="Q1467">
        <f t="shared" si="45"/>
        <v>2015</v>
      </c>
      <c r="R1467" s="14" t="s">
        <v>8322</v>
      </c>
    </row>
    <row r="1468" spans="1:18" ht="43.2" x14ac:dyDescent="0.3">
      <c r="A1468">
        <v>3186</v>
      </c>
      <c r="B1468" s="3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s="12">
        <f t="shared" si="44"/>
        <v>41868</v>
      </c>
      <c r="L1468" t="b">
        <v>1</v>
      </c>
      <c r="M1468">
        <v>70</v>
      </c>
      <c r="N1468" t="b">
        <v>1</v>
      </c>
      <c r="O1468" t="s">
        <v>8269</v>
      </c>
      <c r="P1468" t="s">
        <v>8325</v>
      </c>
      <c r="Q1468">
        <f t="shared" si="45"/>
        <v>2014</v>
      </c>
      <c r="R1468" s="14" t="s">
        <v>8322</v>
      </c>
    </row>
    <row r="1469" spans="1:18" ht="43.2" x14ac:dyDescent="0.3">
      <c r="A1469">
        <v>2932</v>
      </c>
      <c r="B1469" s="3" t="s">
        <v>2932</v>
      </c>
      <c r="C1469" s="3" t="s">
        <v>7042</v>
      </c>
      <c r="D1469" s="5">
        <v>3100</v>
      </c>
      <c r="E1469" s="7">
        <v>3258</v>
      </c>
      <c r="F1469" t="s">
        <v>8218</v>
      </c>
      <c r="G1469" t="s">
        <v>8225</v>
      </c>
      <c r="H1469" t="s">
        <v>8247</v>
      </c>
      <c r="I1469">
        <v>1424516400</v>
      </c>
      <c r="J1469">
        <v>1421812637</v>
      </c>
      <c r="K1469" s="12">
        <f t="shared" si="44"/>
        <v>42025</v>
      </c>
      <c r="L1469" t="b">
        <v>0</v>
      </c>
      <c r="M1469">
        <v>38</v>
      </c>
      <c r="N1469" t="b">
        <v>1</v>
      </c>
      <c r="O1469" t="s">
        <v>8303</v>
      </c>
      <c r="P1469" t="s">
        <v>8334</v>
      </c>
      <c r="Q1469">
        <f t="shared" si="45"/>
        <v>2015</v>
      </c>
      <c r="R1469" s="14" t="s">
        <v>8322</v>
      </c>
    </row>
    <row r="1470" spans="1:18" ht="43.2" x14ac:dyDescent="0.3">
      <c r="A1470">
        <v>2444</v>
      </c>
      <c r="B1470" s="3" t="s">
        <v>2445</v>
      </c>
      <c r="C1470" s="3" t="s">
        <v>6554</v>
      </c>
      <c r="D1470" s="5">
        <v>3000</v>
      </c>
      <c r="E1470" s="7">
        <v>3258</v>
      </c>
      <c r="F1470" t="s">
        <v>8218</v>
      </c>
      <c r="G1470" t="s">
        <v>8223</v>
      </c>
      <c r="H1470" t="s">
        <v>8245</v>
      </c>
      <c r="I1470">
        <v>1464199591</v>
      </c>
      <c r="J1470">
        <v>1461607591</v>
      </c>
      <c r="K1470" s="12">
        <f t="shared" si="44"/>
        <v>42485</v>
      </c>
      <c r="L1470" t="b">
        <v>0</v>
      </c>
      <c r="M1470">
        <v>61</v>
      </c>
      <c r="N1470" t="b">
        <v>1</v>
      </c>
      <c r="O1470" t="s">
        <v>8296</v>
      </c>
      <c r="P1470" t="s">
        <v>8319</v>
      </c>
      <c r="Q1470">
        <f t="shared" si="45"/>
        <v>2016</v>
      </c>
      <c r="R1470" s="14" t="s">
        <v>8318</v>
      </c>
    </row>
    <row r="1471" spans="1:18" ht="43.2" x14ac:dyDescent="0.3">
      <c r="A1471">
        <v>3410</v>
      </c>
      <c r="B1471" s="3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s="12">
        <f t="shared" si="44"/>
        <v>42500</v>
      </c>
      <c r="L1471" t="b">
        <v>0</v>
      </c>
      <c r="M1471">
        <v>40</v>
      </c>
      <c r="N1471" t="b">
        <v>1</v>
      </c>
      <c r="O1471" t="s">
        <v>8269</v>
      </c>
      <c r="P1471" t="s">
        <v>8325</v>
      </c>
      <c r="Q1471">
        <f t="shared" si="45"/>
        <v>2016</v>
      </c>
      <c r="R1471" s="14" t="s">
        <v>8322</v>
      </c>
    </row>
    <row r="1472" spans="1:18" ht="43.2" x14ac:dyDescent="0.3">
      <c r="A1472">
        <v>3583</v>
      </c>
      <c r="B1472" s="3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s="12">
        <f t="shared" si="44"/>
        <v>42418</v>
      </c>
      <c r="L1472" t="b">
        <v>0</v>
      </c>
      <c r="M1472">
        <v>24</v>
      </c>
      <c r="N1472" t="b">
        <v>1</v>
      </c>
      <c r="O1472" t="s">
        <v>8269</v>
      </c>
      <c r="P1472" t="s">
        <v>8325</v>
      </c>
      <c r="Q1472">
        <f t="shared" si="45"/>
        <v>2016</v>
      </c>
      <c r="R1472" s="14" t="s">
        <v>8322</v>
      </c>
    </row>
    <row r="1473" spans="1:18" ht="43.2" x14ac:dyDescent="0.3">
      <c r="A1473">
        <v>2084</v>
      </c>
      <c r="B1473" s="3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s="12">
        <f t="shared" si="44"/>
        <v>41731</v>
      </c>
      <c r="L1473" t="b">
        <v>0</v>
      </c>
      <c r="M1473">
        <v>46</v>
      </c>
      <c r="N1473" t="b">
        <v>1</v>
      </c>
      <c r="O1473" t="s">
        <v>8277</v>
      </c>
      <c r="P1473" t="s">
        <v>8327</v>
      </c>
      <c r="Q1473">
        <f t="shared" si="45"/>
        <v>2014</v>
      </c>
      <c r="R1473" s="14" t="s">
        <v>8326</v>
      </c>
    </row>
    <row r="1474" spans="1:18" ht="43.2" x14ac:dyDescent="0.3">
      <c r="A1474">
        <v>2312</v>
      </c>
      <c r="B1474" s="3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s="12">
        <f t="shared" si="44"/>
        <v>41716</v>
      </c>
      <c r="L1474" t="b">
        <v>1</v>
      </c>
      <c r="M1474">
        <v>79</v>
      </c>
      <c r="N1474" t="b">
        <v>1</v>
      </c>
      <c r="O1474" t="s">
        <v>8277</v>
      </c>
      <c r="P1474" t="s">
        <v>8327</v>
      </c>
      <c r="Q1474">
        <f t="shared" si="45"/>
        <v>2014</v>
      </c>
      <c r="R1474" s="14" t="s">
        <v>8326</v>
      </c>
    </row>
    <row r="1475" spans="1:18" ht="43.2" x14ac:dyDescent="0.3">
      <c r="A1475">
        <v>2319</v>
      </c>
      <c r="B1475" s="3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s="12">
        <f t="shared" ref="K1475:K1538" si="46">FLOOR(J1475/60/60/24,1) + DATE(1970,1,1)</f>
        <v>41593</v>
      </c>
      <c r="L1475" t="b">
        <v>1</v>
      </c>
      <c r="M1475">
        <v>77</v>
      </c>
      <c r="N1475" t="b">
        <v>1</v>
      </c>
      <c r="O1475" t="s">
        <v>8277</v>
      </c>
      <c r="P1475" t="s">
        <v>8327</v>
      </c>
      <c r="Q1475">
        <f t="shared" ref="Q1475:Q1538" si="47">YEAR(K1475)</f>
        <v>2013</v>
      </c>
      <c r="R1475" s="14" t="s">
        <v>8326</v>
      </c>
    </row>
    <row r="1476" spans="1:18" ht="43.2" x14ac:dyDescent="0.3">
      <c r="A1476">
        <v>797</v>
      </c>
      <c r="B1476" s="3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s="12">
        <f t="shared" si="46"/>
        <v>40996</v>
      </c>
      <c r="L1476" t="b">
        <v>0</v>
      </c>
      <c r="M1476">
        <v>71</v>
      </c>
      <c r="N1476" t="b">
        <v>1</v>
      </c>
      <c r="O1476" t="s">
        <v>8274</v>
      </c>
      <c r="P1476" t="s">
        <v>8330</v>
      </c>
      <c r="Q1476">
        <f t="shared" si="47"/>
        <v>2012</v>
      </c>
      <c r="R1476" s="14" t="s">
        <v>8326</v>
      </c>
    </row>
    <row r="1477" spans="1:18" ht="57.6" x14ac:dyDescent="0.3">
      <c r="A1477">
        <v>1212</v>
      </c>
      <c r="B1477" s="3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s="12">
        <f t="shared" si="46"/>
        <v>42318</v>
      </c>
      <c r="L1477" t="b">
        <v>0</v>
      </c>
      <c r="M1477">
        <v>83</v>
      </c>
      <c r="N1477" t="b">
        <v>1</v>
      </c>
      <c r="O1477" t="s">
        <v>8283</v>
      </c>
      <c r="P1477" t="s">
        <v>8313</v>
      </c>
      <c r="Q1477">
        <f t="shared" si="47"/>
        <v>2015</v>
      </c>
      <c r="R1477" s="14" t="s">
        <v>8312</v>
      </c>
    </row>
    <row r="1478" spans="1:18" ht="43.2" x14ac:dyDescent="0.3">
      <c r="A1478">
        <v>3040</v>
      </c>
      <c r="B1478" s="3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s="12">
        <f t="shared" si="46"/>
        <v>42177</v>
      </c>
      <c r="L1478" t="b">
        <v>0</v>
      </c>
      <c r="M1478">
        <v>42</v>
      </c>
      <c r="N1478" t="b">
        <v>1</v>
      </c>
      <c r="O1478" t="s">
        <v>8301</v>
      </c>
      <c r="P1478" t="s">
        <v>8323</v>
      </c>
      <c r="Q1478">
        <f t="shared" si="47"/>
        <v>2015</v>
      </c>
      <c r="R1478" s="14" t="s">
        <v>8322</v>
      </c>
    </row>
    <row r="1479" spans="1:18" ht="28.8" x14ac:dyDescent="0.3">
      <c r="A1479">
        <v>2258</v>
      </c>
      <c r="B1479" s="3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s="12">
        <f t="shared" si="46"/>
        <v>42136</v>
      </c>
      <c r="L1479" t="b">
        <v>0</v>
      </c>
      <c r="M1479">
        <v>205</v>
      </c>
      <c r="N1479" t="b">
        <v>1</v>
      </c>
      <c r="O1479" t="s">
        <v>8295</v>
      </c>
      <c r="P1479" t="s">
        <v>8316</v>
      </c>
      <c r="Q1479">
        <f t="shared" si="47"/>
        <v>2015</v>
      </c>
      <c r="R1479" s="14" t="s">
        <v>8315</v>
      </c>
    </row>
    <row r="1480" spans="1:18" ht="57.6" x14ac:dyDescent="0.3">
      <c r="A1480">
        <v>740</v>
      </c>
      <c r="B1480" s="3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s="12">
        <f t="shared" si="46"/>
        <v>42162</v>
      </c>
      <c r="L1480" t="b">
        <v>0</v>
      </c>
      <c r="M1480">
        <v>19</v>
      </c>
      <c r="N1480" t="b">
        <v>1</v>
      </c>
      <c r="O1480" t="s">
        <v>8272</v>
      </c>
      <c r="P1480" t="s">
        <v>8332</v>
      </c>
      <c r="Q1480">
        <f t="shared" si="47"/>
        <v>2015</v>
      </c>
      <c r="R1480" s="14" t="s">
        <v>8310</v>
      </c>
    </row>
    <row r="1481" spans="1:18" ht="43.2" x14ac:dyDescent="0.3">
      <c r="A1481">
        <v>1848</v>
      </c>
      <c r="B1481" s="3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s="12">
        <f t="shared" si="46"/>
        <v>40691</v>
      </c>
      <c r="L1481" t="b">
        <v>0</v>
      </c>
      <c r="M1481">
        <v>24</v>
      </c>
      <c r="N1481" t="b">
        <v>1</v>
      </c>
      <c r="O1481" t="s">
        <v>8274</v>
      </c>
      <c r="P1481" t="s">
        <v>8330</v>
      </c>
      <c r="Q1481">
        <f t="shared" si="47"/>
        <v>2011</v>
      </c>
      <c r="R1481" s="14" t="s">
        <v>8326</v>
      </c>
    </row>
    <row r="1482" spans="1:18" ht="43.2" x14ac:dyDescent="0.3">
      <c r="A1482">
        <v>1003</v>
      </c>
      <c r="B1482" s="3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s="12">
        <f t="shared" si="46"/>
        <v>42780</v>
      </c>
      <c r="L1482" t="b">
        <v>0</v>
      </c>
      <c r="M1482">
        <v>15</v>
      </c>
      <c r="N1482" t="b">
        <v>0</v>
      </c>
      <c r="O1482" t="s">
        <v>8271</v>
      </c>
      <c r="P1482" t="s">
        <v>8309</v>
      </c>
      <c r="Q1482">
        <f t="shared" si="47"/>
        <v>2017</v>
      </c>
      <c r="R1482" s="14" t="s">
        <v>8307</v>
      </c>
    </row>
    <row r="1483" spans="1:18" ht="43.2" x14ac:dyDescent="0.3">
      <c r="A1483">
        <v>1188</v>
      </c>
      <c r="B1483" s="3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s="12">
        <f t="shared" si="46"/>
        <v>42711</v>
      </c>
      <c r="L1483" t="b">
        <v>0</v>
      </c>
      <c r="M1483">
        <v>85</v>
      </c>
      <c r="N1483" t="b">
        <v>1</v>
      </c>
      <c r="O1483" t="s">
        <v>8283</v>
      </c>
      <c r="P1483" t="s">
        <v>8313</v>
      </c>
      <c r="Q1483">
        <f t="shared" si="47"/>
        <v>2016</v>
      </c>
      <c r="R1483" s="14" t="s">
        <v>8312</v>
      </c>
    </row>
    <row r="1484" spans="1:18" ht="43.2" x14ac:dyDescent="0.3">
      <c r="A1484">
        <v>1929</v>
      </c>
      <c r="B1484" s="3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s="12">
        <f t="shared" si="46"/>
        <v>40687</v>
      </c>
      <c r="L1484" t="b">
        <v>0</v>
      </c>
      <c r="M1484">
        <v>75</v>
      </c>
      <c r="N1484" t="b">
        <v>1</v>
      </c>
      <c r="O1484" t="s">
        <v>8277</v>
      </c>
      <c r="P1484" t="s">
        <v>8327</v>
      </c>
      <c r="Q1484">
        <f t="shared" si="47"/>
        <v>2011</v>
      </c>
      <c r="R1484" s="14" t="s">
        <v>8326</v>
      </c>
    </row>
    <row r="1485" spans="1:18" ht="43.2" x14ac:dyDescent="0.3">
      <c r="A1485">
        <v>2971</v>
      </c>
      <c r="B1485" s="3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s="12">
        <f t="shared" si="46"/>
        <v>41852</v>
      </c>
      <c r="L1485" t="b">
        <v>0</v>
      </c>
      <c r="M1485">
        <v>43</v>
      </c>
      <c r="N1485" t="b">
        <v>1</v>
      </c>
      <c r="O1485" t="s">
        <v>8269</v>
      </c>
      <c r="P1485" t="s">
        <v>8325</v>
      </c>
      <c r="Q1485">
        <f t="shared" si="47"/>
        <v>2014</v>
      </c>
      <c r="R1485" s="14" t="s">
        <v>8322</v>
      </c>
    </row>
    <row r="1486" spans="1:18" ht="57.6" x14ac:dyDescent="0.3">
      <c r="A1486">
        <v>2488</v>
      </c>
      <c r="B1486" s="3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s="12">
        <f t="shared" si="46"/>
        <v>40833</v>
      </c>
      <c r="L1486" t="b">
        <v>0</v>
      </c>
      <c r="M1486">
        <v>65</v>
      </c>
      <c r="N1486" t="b">
        <v>1</v>
      </c>
      <c r="O1486" t="s">
        <v>8277</v>
      </c>
      <c r="P1486" t="s">
        <v>8327</v>
      </c>
      <c r="Q1486">
        <f t="shared" si="47"/>
        <v>2011</v>
      </c>
      <c r="R1486" s="14" t="s">
        <v>8326</v>
      </c>
    </row>
    <row r="1487" spans="1:18" ht="43.2" x14ac:dyDescent="0.3">
      <c r="A1487">
        <v>1179</v>
      </c>
      <c r="B1487" s="3" t="s">
        <v>1180</v>
      </c>
      <c r="C1487" s="3" t="s">
        <v>5289</v>
      </c>
      <c r="D1487" s="5">
        <v>60000</v>
      </c>
      <c r="E1487" s="7">
        <v>3200</v>
      </c>
      <c r="F1487" t="s">
        <v>8220</v>
      </c>
      <c r="G1487" t="s">
        <v>8228</v>
      </c>
      <c r="H1487" t="s">
        <v>8250</v>
      </c>
      <c r="I1487">
        <v>1446052627</v>
      </c>
      <c r="J1487">
        <v>1443460627</v>
      </c>
      <c r="K1487" s="12">
        <f t="shared" si="46"/>
        <v>42275</v>
      </c>
      <c r="L1487" t="b">
        <v>0</v>
      </c>
      <c r="M1487">
        <v>5</v>
      </c>
      <c r="N1487" t="b">
        <v>0</v>
      </c>
      <c r="O1487" t="s">
        <v>8282</v>
      </c>
      <c r="P1487" t="s">
        <v>8344</v>
      </c>
      <c r="Q1487">
        <f t="shared" si="47"/>
        <v>2015</v>
      </c>
      <c r="R1487" s="14" t="s">
        <v>8318</v>
      </c>
    </row>
    <row r="1488" spans="1:18" ht="43.2" x14ac:dyDescent="0.3">
      <c r="A1488">
        <v>896</v>
      </c>
      <c r="B1488" s="3" t="s">
        <v>897</v>
      </c>
      <c r="C1488" s="3" t="s">
        <v>5006</v>
      </c>
      <c r="D1488" s="5">
        <v>8000</v>
      </c>
      <c r="E1488" s="7">
        <v>3200</v>
      </c>
      <c r="F1488" t="s">
        <v>8220</v>
      </c>
      <c r="G1488" t="s">
        <v>8223</v>
      </c>
      <c r="H1488" t="s">
        <v>8245</v>
      </c>
      <c r="I1488">
        <v>1440734400</v>
      </c>
      <c r="J1488">
        <v>1438549026</v>
      </c>
      <c r="K1488" s="12">
        <f t="shared" si="46"/>
        <v>42218</v>
      </c>
      <c r="L1488" t="b">
        <v>0</v>
      </c>
      <c r="M1488">
        <v>72</v>
      </c>
      <c r="N1488" t="b">
        <v>0</v>
      </c>
      <c r="O1488" t="s">
        <v>8277</v>
      </c>
      <c r="P1488" t="s">
        <v>8327</v>
      </c>
      <c r="Q1488">
        <f t="shared" si="47"/>
        <v>2015</v>
      </c>
      <c r="R1488" s="14" t="s">
        <v>8326</v>
      </c>
    </row>
    <row r="1489" spans="1:18" ht="43.2" x14ac:dyDescent="0.3">
      <c r="A1489">
        <v>2552</v>
      </c>
      <c r="B1489" s="3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s="12">
        <f t="shared" si="46"/>
        <v>42769</v>
      </c>
      <c r="L1489" t="b">
        <v>0</v>
      </c>
      <c r="M1489">
        <v>18</v>
      </c>
      <c r="N1489" t="b">
        <v>1</v>
      </c>
      <c r="O1489" t="s">
        <v>8298</v>
      </c>
      <c r="P1489" t="s">
        <v>8340</v>
      </c>
      <c r="Q1489">
        <f t="shared" si="47"/>
        <v>2017</v>
      </c>
      <c r="R1489" s="14" t="s">
        <v>8326</v>
      </c>
    </row>
    <row r="1490" spans="1:18" ht="43.2" x14ac:dyDescent="0.3">
      <c r="A1490">
        <v>3509</v>
      </c>
      <c r="B1490" s="3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s="12">
        <f t="shared" si="46"/>
        <v>41950</v>
      </c>
      <c r="L1490" t="b">
        <v>0</v>
      </c>
      <c r="M1490">
        <v>33</v>
      </c>
      <c r="N1490" t="b">
        <v>1</v>
      </c>
      <c r="O1490" t="s">
        <v>8269</v>
      </c>
      <c r="P1490" t="s">
        <v>8325</v>
      </c>
      <c r="Q1490">
        <f t="shared" si="47"/>
        <v>2014</v>
      </c>
      <c r="R1490" s="14" t="s">
        <v>8322</v>
      </c>
    </row>
    <row r="1491" spans="1:18" ht="43.2" x14ac:dyDescent="0.3">
      <c r="A1491">
        <v>1020</v>
      </c>
      <c r="B1491" s="3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s="12">
        <f t="shared" si="46"/>
        <v>42127</v>
      </c>
      <c r="L1491" t="b">
        <v>0</v>
      </c>
      <c r="M1491">
        <v>30</v>
      </c>
      <c r="N1491" t="b">
        <v>1</v>
      </c>
      <c r="O1491" t="s">
        <v>8278</v>
      </c>
      <c r="P1491" t="s">
        <v>8328</v>
      </c>
      <c r="Q1491">
        <f t="shared" si="47"/>
        <v>2015</v>
      </c>
      <c r="R1491" s="14" t="s">
        <v>8326</v>
      </c>
    </row>
    <row r="1492" spans="1:18" ht="43.2" x14ac:dyDescent="0.3">
      <c r="A1492">
        <v>3634</v>
      </c>
      <c r="B1492" s="3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s="12">
        <f t="shared" si="46"/>
        <v>42701</v>
      </c>
      <c r="L1492" t="b">
        <v>0</v>
      </c>
      <c r="M1492">
        <v>18</v>
      </c>
      <c r="N1492" t="b">
        <v>0</v>
      </c>
      <c r="O1492" t="s">
        <v>8303</v>
      </c>
      <c r="P1492" t="s">
        <v>8334</v>
      </c>
      <c r="Q1492">
        <f t="shared" si="47"/>
        <v>2016</v>
      </c>
      <c r="R1492" s="14" t="s">
        <v>8322</v>
      </c>
    </row>
    <row r="1493" spans="1:18" ht="43.2" x14ac:dyDescent="0.3">
      <c r="A1493">
        <v>3364</v>
      </c>
      <c r="B1493" s="3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s="12">
        <f t="shared" si="46"/>
        <v>42422</v>
      </c>
      <c r="L1493" t="b">
        <v>0</v>
      </c>
      <c r="M1493">
        <v>72</v>
      </c>
      <c r="N1493" t="b">
        <v>1</v>
      </c>
      <c r="O1493" t="s">
        <v>8269</v>
      </c>
      <c r="P1493" t="s">
        <v>8325</v>
      </c>
      <c r="Q1493">
        <f t="shared" si="47"/>
        <v>2016</v>
      </c>
      <c r="R1493" s="14" t="s">
        <v>8322</v>
      </c>
    </row>
    <row r="1494" spans="1:18" ht="57.6" x14ac:dyDescent="0.3">
      <c r="A1494">
        <v>3469</v>
      </c>
      <c r="B1494" s="3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s="12">
        <f t="shared" si="46"/>
        <v>42458</v>
      </c>
      <c r="L1494" t="b">
        <v>0</v>
      </c>
      <c r="M1494">
        <v>63</v>
      </c>
      <c r="N1494" t="b">
        <v>1</v>
      </c>
      <c r="O1494" t="s">
        <v>8269</v>
      </c>
      <c r="P1494" t="s">
        <v>8325</v>
      </c>
      <c r="Q1494">
        <f t="shared" si="47"/>
        <v>2016</v>
      </c>
      <c r="R1494" s="14" t="s">
        <v>8322</v>
      </c>
    </row>
    <row r="1495" spans="1:18" ht="57.6" x14ac:dyDescent="0.3">
      <c r="A1495">
        <v>1984</v>
      </c>
      <c r="B1495" s="3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s="12">
        <f t="shared" si="46"/>
        <v>41913</v>
      </c>
      <c r="L1495" t="b">
        <v>0</v>
      </c>
      <c r="M1495">
        <v>7</v>
      </c>
      <c r="N1495" t="b">
        <v>0</v>
      </c>
      <c r="O1495" t="s">
        <v>8294</v>
      </c>
      <c r="P1495" t="s">
        <v>8352</v>
      </c>
      <c r="Q1495">
        <f t="shared" si="47"/>
        <v>2014</v>
      </c>
      <c r="R1495" s="14" t="s">
        <v>8312</v>
      </c>
    </row>
    <row r="1496" spans="1:18" ht="43.2" x14ac:dyDescent="0.3">
      <c r="A1496">
        <v>412</v>
      </c>
      <c r="B1496" s="3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s="12">
        <f t="shared" si="46"/>
        <v>41099</v>
      </c>
      <c r="L1496" t="b">
        <v>0</v>
      </c>
      <c r="M1496">
        <v>55</v>
      </c>
      <c r="N1496" t="b">
        <v>1</v>
      </c>
      <c r="O1496" t="s">
        <v>8267</v>
      </c>
      <c r="P1496" t="s">
        <v>8321</v>
      </c>
      <c r="Q1496">
        <f t="shared" si="47"/>
        <v>2012</v>
      </c>
      <c r="R1496" s="14" t="s">
        <v>8320</v>
      </c>
    </row>
    <row r="1497" spans="1:18" ht="57.6" x14ac:dyDescent="0.3">
      <c r="A1497">
        <v>2640</v>
      </c>
      <c r="B1497" s="3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s="12">
        <f t="shared" si="46"/>
        <v>42103</v>
      </c>
      <c r="L1497" t="b">
        <v>0</v>
      </c>
      <c r="M1497">
        <v>69</v>
      </c>
      <c r="N1497" t="b">
        <v>1</v>
      </c>
      <c r="O1497" t="s">
        <v>8299</v>
      </c>
      <c r="P1497" t="s">
        <v>8314</v>
      </c>
      <c r="Q1497">
        <f t="shared" si="47"/>
        <v>2015</v>
      </c>
      <c r="R1497" s="14" t="s">
        <v>8307</v>
      </c>
    </row>
    <row r="1498" spans="1:18" ht="43.2" x14ac:dyDescent="0.3">
      <c r="A1498">
        <v>2790</v>
      </c>
      <c r="B1498" s="3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s="12">
        <f t="shared" si="46"/>
        <v>42016</v>
      </c>
      <c r="L1498" t="b">
        <v>0</v>
      </c>
      <c r="M1498">
        <v>66</v>
      </c>
      <c r="N1498" t="b">
        <v>1</v>
      </c>
      <c r="O1498" t="s">
        <v>8269</v>
      </c>
      <c r="P1498" t="s">
        <v>8325</v>
      </c>
      <c r="Q1498">
        <f t="shared" si="47"/>
        <v>2015</v>
      </c>
      <c r="R1498" s="14" t="s">
        <v>8322</v>
      </c>
    </row>
    <row r="1499" spans="1:18" ht="43.2" x14ac:dyDescent="0.3">
      <c r="A1499">
        <v>2630</v>
      </c>
      <c r="B1499" s="3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s="12">
        <f t="shared" si="46"/>
        <v>42524</v>
      </c>
      <c r="L1499" t="b">
        <v>0</v>
      </c>
      <c r="M1499">
        <v>81</v>
      </c>
      <c r="N1499" t="b">
        <v>1</v>
      </c>
      <c r="O1499" t="s">
        <v>8299</v>
      </c>
      <c r="P1499" t="s">
        <v>8314</v>
      </c>
      <c r="Q1499">
        <f t="shared" si="47"/>
        <v>2016</v>
      </c>
      <c r="R1499" s="14" t="s">
        <v>8307</v>
      </c>
    </row>
    <row r="1500" spans="1:18" x14ac:dyDescent="0.3">
      <c r="A1500">
        <v>2655</v>
      </c>
      <c r="B1500" s="3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s="12">
        <f t="shared" si="46"/>
        <v>42381</v>
      </c>
      <c r="L1500" t="b">
        <v>0</v>
      </c>
      <c r="M1500">
        <v>43</v>
      </c>
      <c r="N1500" t="b">
        <v>0</v>
      </c>
      <c r="O1500" t="s">
        <v>8299</v>
      </c>
      <c r="P1500" t="s">
        <v>8314</v>
      </c>
      <c r="Q1500">
        <f t="shared" si="47"/>
        <v>2016</v>
      </c>
      <c r="R1500" s="14" t="s">
        <v>8307</v>
      </c>
    </row>
    <row r="1501" spans="1:18" ht="43.2" x14ac:dyDescent="0.3">
      <c r="A1501">
        <v>805</v>
      </c>
      <c r="B1501" s="3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s="12">
        <f t="shared" si="46"/>
        <v>40690</v>
      </c>
      <c r="L1501" t="b">
        <v>0</v>
      </c>
      <c r="M1501">
        <v>54</v>
      </c>
      <c r="N1501" t="b">
        <v>1</v>
      </c>
      <c r="O1501" t="s">
        <v>8274</v>
      </c>
      <c r="P1501" t="s">
        <v>8330</v>
      </c>
      <c r="Q1501">
        <f t="shared" si="47"/>
        <v>2011</v>
      </c>
      <c r="R1501" s="14" t="s">
        <v>8326</v>
      </c>
    </row>
    <row r="1502" spans="1:18" ht="72" x14ac:dyDescent="0.3">
      <c r="A1502">
        <v>3624</v>
      </c>
      <c r="B1502" s="3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s="12">
        <f t="shared" si="46"/>
        <v>42545</v>
      </c>
      <c r="L1502" t="b">
        <v>0</v>
      </c>
      <c r="M1502">
        <v>39</v>
      </c>
      <c r="N1502" t="b">
        <v>1</v>
      </c>
      <c r="O1502" t="s">
        <v>8269</v>
      </c>
      <c r="P1502" t="s">
        <v>8325</v>
      </c>
      <c r="Q1502">
        <f t="shared" si="47"/>
        <v>2016</v>
      </c>
      <c r="R1502" s="14" t="s">
        <v>8322</v>
      </c>
    </row>
    <row r="1503" spans="1:18" ht="43.2" x14ac:dyDescent="0.3">
      <c r="A1503">
        <v>3238</v>
      </c>
      <c r="B1503" s="3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s="12">
        <f t="shared" si="46"/>
        <v>42156</v>
      </c>
      <c r="L1503" t="b">
        <v>1</v>
      </c>
      <c r="M1503">
        <v>79</v>
      </c>
      <c r="N1503" t="b">
        <v>1</v>
      </c>
      <c r="O1503" t="s">
        <v>8269</v>
      </c>
      <c r="P1503" t="s">
        <v>8325</v>
      </c>
      <c r="Q1503">
        <f t="shared" si="47"/>
        <v>2015</v>
      </c>
      <c r="R1503" s="14" t="s">
        <v>8322</v>
      </c>
    </row>
    <row r="1504" spans="1:18" ht="43.2" x14ac:dyDescent="0.3">
      <c r="A1504">
        <v>2992</v>
      </c>
      <c r="B1504" s="3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s="12">
        <f t="shared" si="46"/>
        <v>42622</v>
      </c>
      <c r="L1504" t="b">
        <v>0</v>
      </c>
      <c r="M1504">
        <v>64</v>
      </c>
      <c r="N1504" t="b">
        <v>1</v>
      </c>
      <c r="O1504" t="s">
        <v>8301</v>
      </c>
      <c r="P1504" t="s">
        <v>8323</v>
      </c>
      <c r="Q1504">
        <f t="shared" si="47"/>
        <v>2016</v>
      </c>
      <c r="R1504" s="14" t="s">
        <v>8322</v>
      </c>
    </row>
    <row r="1505" spans="1:18" ht="57.6" x14ac:dyDescent="0.3">
      <c r="A1505">
        <v>3380</v>
      </c>
      <c r="B1505" s="3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s="12">
        <f t="shared" si="46"/>
        <v>41937</v>
      </c>
      <c r="L1505" t="b">
        <v>0</v>
      </c>
      <c r="M1505">
        <v>28</v>
      </c>
      <c r="N1505" t="b">
        <v>1</v>
      </c>
      <c r="O1505" t="s">
        <v>8269</v>
      </c>
      <c r="P1505" t="s">
        <v>8325</v>
      </c>
      <c r="Q1505">
        <f t="shared" si="47"/>
        <v>2014</v>
      </c>
      <c r="R1505" s="14" t="s">
        <v>8322</v>
      </c>
    </row>
    <row r="1506" spans="1:18" ht="28.8" x14ac:dyDescent="0.3">
      <c r="A1506">
        <v>1276</v>
      </c>
      <c r="B1506" s="3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s="12">
        <f t="shared" si="46"/>
        <v>40007</v>
      </c>
      <c r="L1506" t="b">
        <v>1</v>
      </c>
      <c r="M1506">
        <v>68</v>
      </c>
      <c r="N1506" t="b">
        <v>1</v>
      </c>
      <c r="O1506" t="s">
        <v>8274</v>
      </c>
      <c r="P1506" t="s">
        <v>8330</v>
      </c>
      <c r="Q1506">
        <f t="shared" si="47"/>
        <v>2009</v>
      </c>
      <c r="R1506" s="14" t="s">
        <v>8326</v>
      </c>
    </row>
    <row r="1507" spans="1:18" ht="43.2" x14ac:dyDescent="0.3">
      <c r="A1507">
        <v>1687</v>
      </c>
      <c r="B1507" s="3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s="12">
        <f t="shared" si="46"/>
        <v>42802</v>
      </c>
      <c r="L1507" t="b">
        <v>0</v>
      </c>
      <c r="M1507">
        <v>39</v>
      </c>
      <c r="N1507" t="b">
        <v>0</v>
      </c>
      <c r="O1507" t="s">
        <v>8291</v>
      </c>
      <c r="P1507" t="s">
        <v>8329</v>
      </c>
      <c r="Q1507">
        <f t="shared" si="47"/>
        <v>2017</v>
      </c>
      <c r="R1507" s="14" t="s">
        <v>8326</v>
      </c>
    </row>
    <row r="1508" spans="1:18" ht="28.8" x14ac:dyDescent="0.3">
      <c r="A1508">
        <v>1752</v>
      </c>
      <c r="B1508" s="3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s="12">
        <f t="shared" si="46"/>
        <v>42627</v>
      </c>
      <c r="L1508" t="b">
        <v>0</v>
      </c>
      <c r="M1508">
        <v>90</v>
      </c>
      <c r="N1508" t="b">
        <v>1</v>
      </c>
      <c r="O1508" t="s">
        <v>8283</v>
      </c>
      <c r="P1508" t="s">
        <v>8313</v>
      </c>
      <c r="Q1508">
        <f t="shared" si="47"/>
        <v>2016</v>
      </c>
      <c r="R1508" s="14" t="s">
        <v>8312</v>
      </c>
    </row>
    <row r="1509" spans="1:18" ht="43.2" x14ac:dyDescent="0.3">
      <c r="A1509">
        <v>3222</v>
      </c>
      <c r="B1509" s="3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s="12">
        <f t="shared" si="46"/>
        <v>42270</v>
      </c>
      <c r="L1509" t="b">
        <v>1</v>
      </c>
      <c r="M1509">
        <v>84</v>
      </c>
      <c r="N1509" t="b">
        <v>1</v>
      </c>
      <c r="O1509" t="s">
        <v>8269</v>
      </c>
      <c r="P1509" t="s">
        <v>8325</v>
      </c>
      <c r="Q1509">
        <f t="shared" si="47"/>
        <v>2015</v>
      </c>
      <c r="R1509" s="14" t="s">
        <v>8322</v>
      </c>
    </row>
    <row r="1510" spans="1:18" ht="43.2" x14ac:dyDescent="0.3">
      <c r="A1510">
        <v>3616</v>
      </c>
      <c r="B1510" s="3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s="12">
        <f t="shared" si="46"/>
        <v>42052</v>
      </c>
      <c r="L1510" t="b">
        <v>0</v>
      </c>
      <c r="M1510">
        <v>45</v>
      </c>
      <c r="N1510" t="b">
        <v>1</v>
      </c>
      <c r="O1510" t="s">
        <v>8269</v>
      </c>
      <c r="P1510" t="s">
        <v>8325</v>
      </c>
      <c r="Q1510">
        <f t="shared" si="47"/>
        <v>2015</v>
      </c>
      <c r="R1510" s="14" t="s">
        <v>8322</v>
      </c>
    </row>
    <row r="1511" spans="1:18" ht="43.2" x14ac:dyDescent="0.3">
      <c r="A1511">
        <v>3414</v>
      </c>
      <c r="B1511" s="3" t="s">
        <v>3413</v>
      </c>
      <c r="C1511" s="3" t="s">
        <v>7524</v>
      </c>
      <c r="D1511" s="5">
        <v>3000</v>
      </c>
      <c r="E1511" s="7">
        <v>3105</v>
      </c>
      <c r="F1511" t="s">
        <v>8218</v>
      </c>
      <c r="G1511" t="s">
        <v>8223</v>
      </c>
      <c r="H1511" t="s">
        <v>8245</v>
      </c>
      <c r="I1511">
        <v>1480579140</v>
      </c>
      <c r="J1511">
        <v>1478030325</v>
      </c>
      <c r="K1511" s="12">
        <f t="shared" si="46"/>
        <v>42675</v>
      </c>
      <c r="L1511" t="b">
        <v>0</v>
      </c>
      <c r="M1511">
        <v>44</v>
      </c>
      <c r="N1511" t="b">
        <v>1</v>
      </c>
      <c r="O1511" t="s">
        <v>8269</v>
      </c>
      <c r="P1511" t="s">
        <v>8325</v>
      </c>
      <c r="Q1511">
        <f t="shared" si="47"/>
        <v>2016</v>
      </c>
      <c r="R1511" s="14" t="s">
        <v>8322</v>
      </c>
    </row>
    <row r="1512" spans="1:18" ht="43.2" x14ac:dyDescent="0.3">
      <c r="A1512">
        <v>3168</v>
      </c>
      <c r="B1512" s="3" t="s">
        <v>3168</v>
      </c>
      <c r="C1512" s="3" t="s">
        <v>7278</v>
      </c>
      <c r="D1512" s="5">
        <v>2500</v>
      </c>
      <c r="E1512" s="7">
        <v>3105</v>
      </c>
      <c r="F1512" t="s">
        <v>8218</v>
      </c>
      <c r="G1512" t="s">
        <v>8223</v>
      </c>
      <c r="H1512" t="s">
        <v>8245</v>
      </c>
      <c r="I1512">
        <v>1402696800</v>
      </c>
      <c r="J1512">
        <v>1399948353</v>
      </c>
      <c r="K1512" s="12">
        <f t="shared" si="46"/>
        <v>41772</v>
      </c>
      <c r="L1512" t="b">
        <v>1</v>
      </c>
      <c r="M1512">
        <v>61</v>
      </c>
      <c r="N1512" t="b">
        <v>1</v>
      </c>
      <c r="O1512" t="s">
        <v>8269</v>
      </c>
      <c r="P1512" t="s">
        <v>8325</v>
      </c>
      <c r="Q1512">
        <f t="shared" si="47"/>
        <v>2014</v>
      </c>
      <c r="R1512" s="14" t="s">
        <v>8322</v>
      </c>
    </row>
    <row r="1513" spans="1:18" ht="43.2" x14ac:dyDescent="0.3">
      <c r="A1513">
        <v>1310</v>
      </c>
      <c r="B1513" s="3" t="s">
        <v>1311</v>
      </c>
      <c r="C1513" s="3" t="s">
        <v>5420</v>
      </c>
      <c r="D1513" s="5">
        <v>20000</v>
      </c>
      <c r="E1513" s="7">
        <v>3100</v>
      </c>
      <c r="F1513" t="s">
        <v>8219</v>
      </c>
      <c r="G1513" t="s">
        <v>8223</v>
      </c>
      <c r="H1513" t="s">
        <v>8245</v>
      </c>
      <c r="I1513">
        <v>1471622450</v>
      </c>
      <c r="J1513">
        <v>1467734450</v>
      </c>
      <c r="K1513" s="12">
        <f t="shared" si="46"/>
        <v>42556</v>
      </c>
      <c r="L1513" t="b">
        <v>0</v>
      </c>
      <c r="M1513">
        <v>24</v>
      </c>
      <c r="N1513" t="b">
        <v>0</v>
      </c>
      <c r="O1513" t="s">
        <v>8271</v>
      </c>
      <c r="P1513" t="s">
        <v>8309</v>
      </c>
      <c r="Q1513">
        <f t="shared" si="47"/>
        <v>2016</v>
      </c>
      <c r="R1513" s="14" t="s">
        <v>8307</v>
      </c>
    </row>
    <row r="1514" spans="1:18" ht="43.2" x14ac:dyDescent="0.3">
      <c r="A1514">
        <v>114</v>
      </c>
      <c r="B1514" s="3" t="s">
        <v>116</v>
      </c>
      <c r="C1514" s="3" t="s">
        <v>4225</v>
      </c>
      <c r="D1514" s="5">
        <v>3000</v>
      </c>
      <c r="E1514" s="7">
        <v>3100</v>
      </c>
      <c r="F1514" t="s">
        <v>8218</v>
      </c>
      <c r="G1514" t="s">
        <v>8223</v>
      </c>
      <c r="H1514" t="s">
        <v>8245</v>
      </c>
      <c r="I1514">
        <v>1326436488</v>
      </c>
      <c r="J1514">
        <v>1321252488</v>
      </c>
      <c r="K1514" s="12">
        <f t="shared" si="46"/>
        <v>40861</v>
      </c>
      <c r="L1514" t="b">
        <v>0</v>
      </c>
      <c r="M1514">
        <v>35</v>
      </c>
      <c r="N1514" t="b">
        <v>1</v>
      </c>
      <c r="O1514" t="s">
        <v>8264</v>
      </c>
      <c r="P1514" t="s">
        <v>8342</v>
      </c>
      <c r="Q1514">
        <f t="shared" si="47"/>
        <v>2011</v>
      </c>
      <c r="R1514" s="14" t="s">
        <v>8320</v>
      </c>
    </row>
    <row r="1515" spans="1:18" ht="57.6" x14ac:dyDescent="0.3">
      <c r="A1515">
        <v>2825</v>
      </c>
      <c r="B1515" s="3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s="12">
        <f t="shared" si="46"/>
        <v>42312</v>
      </c>
      <c r="L1515" t="b">
        <v>0</v>
      </c>
      <c r="M1515">
        <v>51</v>
      </c>
      <c r="N1515" t="b">
        <v>1</v>
      </c>
      <c r="O1515" t="s">
        <v>8269</v>
      </c>
      <c r="P1515" t="s">
        <v>8325</v>
      </c>
      <c r="Q1515">
        <f t="shared" si="47"/>
        <v>2015</v>
      </c>
      <c r="R1515" s="14" t="s">
        <v>8322</v>
      </c>
    </row>
    <row r="1516" spans="1:18" ht="43.2" x14ac:dyDescent="0.3">
      <c r="A1516">
        <v>3696</v>
      </c>
      <c r="B1516" s="3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s="12">
        <f t="shared" si="46"/>
        <v>41988</v>
      </c>
      <c r="L1516" t="b">
        <v>0</v>
      </c>
      <c r="M1516">
        <v>78</v>
      </c>
      <c r="N1516" t="b">
        <v>1</v>
      </c>
      <c r="O1516" t="s">
        <v>8269</v>
      </c>
      <c r="P1516" t="s">
        <v>8325</v>
      </c>
      <c r="Q1516">
        <f t="shared" si="47"/>
        <v>2014</v>
      </c>
      <c r="R1516" s="14" t="s">
        <v>8322</v>
      </c>
    </row>
    <row r="1517" spans="1:18" ht="43.2" x14ac:dyDescent="0.3">
      <c r="A1517">
        <v>3667</v>
      </c>
      <c r="B1517" s="3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s="12">
        <f t="shared" si="46"/>
        <v>42173</v>
      </c>
      <c r="L1517" t="b">
        <v>0</v>
      </c>
      <c r="M1517">
        <v>58</v>
      </c>
      <c r="N1517" t="b">
        <v>1</v>
      </c>
      <c r="O1517" t="s">
        <v>8269</v>
      </c>
      <c r="P1517" t="s">
        <v>8325</v>
      </c>
      <c r="Q1517">
        <f t="shared" si="47"/>
        <v>2015</v>
      </c>
      <c r="R1517" s="14" t="s">
        <v>8322</v>
      </c>
    </row>
    <row r="1518" spans="1:18" ht="43.2" x14ac:dyDescent="0.3">
      <c r="A1518">
        <v>3573</v>
      </c>
      <c r="B1518" s="3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s="12">
        <f t="shared" si="46"/>
        <v>41921</v>
      </c>
      <c r="L1518" t="b">
        <v>0</v>
      </c>
      <c r="M1518">
        <v>78</v>
      </c>
      <c r="N1518" t="b">
        <v>1</v>
      </c>
      <c r="O1518" t="s">
        <v>8269</v>
      </c>
      <c r="P1518" t="s">
        <v>8325</v>
      </c>
      <c r="Q1518">
        <f t="shared" si="47"/>
        <v>2014</v>
      </c>
      <c r="R1518" s="14" t="s">
        <v>8322</v>
      </c>
    </row>
    <row r="1519" spans="1:18" ht="28.8" x14ac:dyDescent="0.3">
      <c r="A1519">
        <v>3595</v>
      </c>
      <c r="B1519" s="3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s="12">
        <f t="shared" si="46"/>
        <v>42050</v>
      </c>
      <c r="L1519" t="b">
        <v>0</v>
      </c>
      <c r="M1519">
        <v>62</v>
      </c>
      <c r="N1519" t="b">
        <v>1</v>
      </c>
      <c r="O1519" t="s">
        <v>8269</v>
      </c>
      <c r="P1519" t="s">
        <v>8325</v>
      </c>
      <c r="Q1519">
        <f t="shared" si="47"/>
        <v>2015</v>
      </c>
      <c r="R1519" s="14" t="s">
        <v>8322</v>
      </c>
    </row>
    <row r="1520" spans="1:18" ht="43.2" x14ac:dyDescent="0.3">
      <c r="A1520">
        <v>3515</v>
      </c>
      <c r="B1520" s="3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s="12">
        <f t="shared" si="46"/>
        <v>42125</v>
      </c>
      <c r="L1520" t="b">
        <v>0</v>
      </c>
      <c r="M1520">
        <v>46</v>
      </c>
      <c r="N1520" t="b">
        <v>1</v>
      </c>
      <c r="O1520" t="s">
        <v>8269</v>
      </c>
      <c r="P1520" t="s">
        <v>8325</v>
      </c>
      <c r="Q1520">
        <f t="shared" si="47"/>
        <v>2015</v>
      </c>
      <c r="R1520" s="14" t="s">
        <v>8322</v>
      </c>
    </row>
    <row r="1521" spans="1:18" ht="57.6" x14ac:dyDescent="0.3">
      <c r="A1521">
        <v>3625</v>
      </c>
      <c r="B1521" s="3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s="12">
        <f t="shared" si="46"/>
        <v>42157</v>
      </c>
      <c r="L1521" t="b">
        <v>0</v>
      </c>
      <c r="M1521">
        <v>78</v>
      </c>
      <c r="N1521" t="b">
        <v>1</v>
      </c>
      <c r="O1521" t="s">
        <v>8269</v>
      </c>
      <c r="P1521" t="s">
        <v>8325</v>
      </c>
      <c r="Q1521">
        <f t="shared" si="47"/>
        <v>2015</v>
      </c>
      <c r="R1521" s="14" t="s">
        <v>8322</v>
      </c>
    </row>
    <row r="1522" spans="1:18" ht="57.6" x14ac:dyDescent="0.3">
      <c r="A1522">
        <v>1355</v>
      </c>
      <c r="B1522" s="3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s="12">
        <f t="shared" si="46"/>
        <v>41213</v>
      </c>
      <c r="L1522" t="b">
        <v>0</v>
      </c>
      <c r="M1522">
        <v>121</v>
      </c>
      <c r="N1522" t="b">
        <v>1</v>
      </c>
      <c r="O1522" t="s">
        <v>8272</v>
      </c>
      <c r="P1522" t="s">
        <v>8332</v>
      </c>
      <c r="Q1522">
        <f t="shared" si="47"/>
        <v>2012</v>
      </c>
      <c r="R1522" s="14" t="s">
        <v>8310</v>
      </c>
    </row>
    <row r="1523" spans="1:18" ht="57.6" x14ac:dyDescent="0.3">
      <c r="A1523">
        <v>2181</v>
      </c>
      <c r="B1523" s="3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s="12">
        <f t="shared" si="46"/>
        <v>42773</v>
      </c>
      <c r="L1523" t="b">
        <v>0</v>
      </c>
      <c r="M1523">
        <v>53</v>
      </c>
      <c r="N1523" t="b">
        <v>1</v>
      </c>
      <c r="O1523" t="s">
        <v>8295</v>
      </c>
      <c r="P1523" t="s">
        <v>8316</v>
      </c>
      <c r="Q1523">
        <f t="shared" si="47"/>
        <v>2017</v>
      </c>
      <c r="R1523" s="14" t="s">
        <v>8315</v>
      </c>
    </row>
    <row r="1524" spans="1:18" ht="43.2" x14ac:dyDescent="0.3">
      <c r="A1524">
        <v>3659</v>
      </c>
      <c r="B1524" s="3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s="12">
        <f t="shared" si="46"/>
        <v>42055</v>
      </c>
      <c r="L1524" t="b">
        <v>0</v>
      </c>
      <c r="M1524">
        <v>13</v>
      </c>
      <c r="N1524" t="b">
        <v>1</v>
      </c>
      <c r="O1524" t="s">
        <v>8269</v>
      </c>
      <c r="P1524" t="s">
        <v>8325</v>
      </c>
      <c r="Q1524">
        <f t="shared" si="47"/>
        <v>2015</v>
      </c>
      <c r="R1524" s="14" t="s">
        <v>8322</v>
      </c>
    </row>
    <row r="1525" spans="1:18" ht="43.2" x14ac:dyDescent="0.3">
      <c r="A1525">
        <v>1664</v>
      </c>
      <c r="B1525" s="3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s="12">
        <f t="shared" si="46"/>
        <v>40939</v>
      </c>
      <c r="L1525" t="b">
        <v>0</v>
      </c>
      <c r="M1525">
        <v>89</v>
      </c>
      <c r="N1525" t="b">
        <v>1</v>
      </c>
      <c r="O1525" t="s">
        <v>8290</v>
      </c>
      <c r="P1525" t="s">
        <v>8337</v>
      </c>
      <c r="Q1525">
        <f t="shared" si="47"/>
        <v>2012</v>
      </c>
      <c r="R1525" s="14" t="s">
        <v>8326</v>
      </c>
    </row>
    <row r="1526" spans="1:18" ht="28.8" x14ac:dyDescent="0.3">
      <c r="A1526">
        <v>1014</v>
      </c>
      <c r="B1526" s="3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s="12">
        <f t="shared" si="46"/>
        <v>41955</v>
      </c>
      <c r="L1526" t="b">
        <v>0</v>
      </c>
      <c r="M1526">
        <v>16</v>
      </c>
      <c r="N1526" t="b">
        <v>0</v>
      </c>
      <c r="O1526" t="s">
        <v>8271</v>
      </c>
      <c r="P1526" t="s">
        <v>8309</v>
      </c>
      <c r="Q1526">
        <f t="shared" si="47"/>
        <v>2014</v>
      </c>
      <c r="R1526" s="14" t="s">
        <v>8307</v>
      </c>
    </row>
    <row r="1527" spans="1:18" ht="28.8" x14ac:dyDescent="0.3">
      <c r="A1527">
        <v>3354</v>
      </c>
      <c r="B1527" s="3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s="12">
        <f t="shared" si="46"/>
        <v>42270</v>
      </c>
      <c r="L1527" t="b">
        <v>0</v>
      </c>
      <c r="M1527">
        <v>55</v>
      </c>
      <c r="N1527" t="b">
        <v>1</v>
      </c>
      <c r="O1527" t="s">
        <v>8269</v>
      </c>
      <c r="P1527" t="s">
        <v>8325</v>
      </c>
      <c r="Q1527">
        <f t="shared" si="47"/>
        <v>2015</v>
      </c>
      <c r="R1527" s="14" t="s">
        <v>8322</v>
      </c>
    </row>
    <row r="1528" spans="1:18" ht="43.2" x14ac:dyDescent="0.3">
      <c r="A1528">
        <v>2802</v>
      </c>
      <c r="B1528" s="3" t="s">
        <v>2802</v>
      </c>
      <c r="C1528" s="3" t="s">
        <v>6912</v>
      </c>
      <c r="D1528" s="5">
        <v>3000</v>
      </c>
      <c r="E1528" s="7">
        <v>3055</v>
      </c>
      <c r="F1528" t="s">
        <v>8218</v>
      </c>
      <c r="G1528" t="s">
        <v>8224</v>
      </c>
      <c r="H1528" t="s">
        <v>8246</v>
      </c>
      <c r="I1528">
        <v>1438875107</v>
      </c>
      <c r="J1528">
        <v>1436283107</v>
      </c>
      <c r="K1528" s="12">
        <f t="shared" si="46"/>
        <v>42192</v>
      </c>
      <c r="L1528" t="b">
        <v>0</v>
      </c>
      <c r="M1528">
        <v>90</v>
      </c>
      <c r="N1528" t="b">
        <v>1</v>
      </c>
      <c r="O1528" t="s">
        <v>8269</v>
      </c>
      <c r="P1528" t="s">
        <v>8325</v>
      </c>
      <c r="Q1528">
        <f t="shared" si="47"/>
        <v>2015</v>
      </c>
      <c r="R1528" s="14" t="s">
        <v>8322</v>
      </c>
    </row>
    <row r="1529" spans="1:18" ht="43.2" x14ac:dyDescent="0.3">
      <c r="A1529">
        <v>1390</v>
      </c>
      <c r="B1529" s="3" t="s">
        <v>1391</v>
      </c>
      <c r="C1529" s="3" t="s">
        <v>5500</v>
      </c>
      <c r="D1529" s="5">
        <v>2800</v>
      </c>
      <c r="E1529" s="7">
        <v>3055</v>
      </c>
      <c r="F1529" t="s">
        <v>8218</v>
      </c>
      <c r="G1529" t="s">
        <v>8223</v>
      </c>
      <c r="H1529" t="s">
        <v>8245</v>
      </c>
      <c r="I1529">
        <v>1430154720</v>
      </c>
      <c r="J1529">
        <v>1427224606</v>
      </c>
      <c r="K1529" s="12">
        <f t="shared" si="46"/>
        <v>42087</v>
      </c>
      <c r="L1529" t="b">
        <v>0</v>
      </c>
      <c r="M1529">
        <v>19</v>
      </c>
      <c r="N1529" t="b">
        <v>1</v>
      </c>
      <c r="O1529" t="s">
        <v>8274</v>
      </c>
      <c r="P1529" t="s">
        <v>8330</v>
      </c>
      <c r="Q1529">
        <f t="shared" si="47"/>
        <v>2015</v>
      </c>
      <c r="R1529" s="14" t="s">
        <v>8326</v>
      </c>
    </row>
    <row r="1530" spans="1:18" ht="43.2" x14ac:dyDescent="0.3">
      <c r="A1530">
        <v>3284</v>
      </c>
      <c r="B1530" s="3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s="12">
        <f t="shared" si="46"/>
        <v>42380</v>
      </c>
      <c r="L1530" t="b">
        <v>0</v>
      </c>
      <c r="M1530">
        <v>15</v>
      </c>
      <c r="N1530" t="b">
        <v>1</v>
      </c>
      <c r="O1530" t="s">
        <v>8269</v>
      </c>
      <c r="P1530" t="s">
        <v>8325</v>
      </c>
      <c r="Q1530">
        <f t="shared" si="47"/>
        <v>2016</v>
      </c>
      <c r="R1530" s="14" t="s">
        <v>8322</v>
      </c>
    </row>
    <row r="1531" spans="1:18" ht="57.6" x14ac:dyDescent="0.3">
      <c r="A1531">
        <v>3672</v>
      </c>
      <c r="B1531" s="3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s="12">
        <f t="shared" si="46"/>
        <v>41878</v>
      </c>
      <c r="L1531" t="b">
        <v>0</v>
      </c>
      <c r="M1531">
        <v>57</v>
      </c>
      <c r="N1531" t="b">
        <v>1</v>
      </c>
      <c r="O1531" t="s">
        <v>8269</v>
      </c>
      <c r="P1531" t="s">
        <v>8325</v>
      </c>
      <c r="Q1531">
        <f t="shared" si="47"/>
        <v>2014</v>
      </c>
      <c r="R1531" s="14" t="s">
        <v>8322</v>
      </c>
    </row>
    <row r="1532" spans="1:18" ht="43.2" x14ac:dyDescent="0.3">
      <c r="A1532">
        <v>4067</v>
      </c>
      <c r="B1532" s="3" t="s">
        <v>4063</v>
      </c>
      <c r="C1532" s="3" t="s">
        <v>7998</v>
      </c>
      <c r="D1532" s="5">
        <v>5000</v>
      </c>
      <c r="E1532" s="7">
        <v>3045</v>
      </c>
      <c r="F1532" t="s">
        <v>8220</v>
      </c>
      <c r="G1532" t="s">
        <v>8223</v>
      </c>
      <c r="H1532" t="s">
        <v>8245</v>
      </c>
      <c r="I1532">
        <v>1443408550</v>
      </c>
      <c r="J1532">
        <v>1439952550</v>
      </c>
      <c r="K1532" s="12">
        <f t="shared" si="46"/>
        <v>42235</v>
      </c>
      <c r="L1532" t="b">
        <v>0</v>
      </c>
      <c r="M1532">
        <v>17</v>
      </c>
      <c r="N1532" t="b">
        <v>0</v>
      </c>
      <c r="O1532" t="s">
        <v>8269</v>
      </c>
      <c r="P1532" t="s">
        <v>8325</v>
      </c>
      <c r="Q1532">
        <f t="shared" si="47"/>
        <v>2015</v>
      </c>
      <c r="R1532" s="14" t="s">
        <v>8322</v>
      </c>
    </row>
    <row r="1533" spans="1:18" ht="43.2" x14ac:dyDescent="0.3">
      <c r="A1533">
        <v>3506</v>
      </c>
      <c r="B1533" s="3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s="12">
        <f t="shared" si="46"/>
        <v>41829</v>
      </c>
      <c r="L1533" t="b">
        <v>0</v>
      </c>
      <c r="M1533">
        <v>29</v>
      </c>
      <c r="N1533" t="b">
        <v>1</v>
      </c>
      <c r="O1533" t="s">
        <v>8269</v>
      </c>
      <c r="P1533" t="s">
        <v>8325</v>
      </c>
      <c r="Q1533">
        <f t="shared" si="47"/>
        <v>2014</v>
      </c>
      <c r="R1533" s="14" t="s">
        <v>8322</v>
      </c>
    </row>
    <row r="1534" spans="1:18" ht="43.2" x14ac:dyDescent="0.3">
      <c r="A1534">
        <v>837</v>
      </c>
      <c r="B1534" s="3" t="s">
        <v>838</v>
      </c>
      <c r="C1534" s="3" t="s">
        <v>4947</v>
      </c>
      <c r="D1534" s="5">
        <v>2500</v>
      </c>
      <c r="E1534" s="7">
        <v>3045</v>
      </c>
      <c r="F1534" t="s">
        <v>8218</v>
      </c>
      <c r="G1534" t="s">
        <v>8223</v>
      </c>
      <c r="H1534" t="s">
        <v>8245</v>
      </c>
      <c r="I1534">
        <v>1398988662</v>
      </c>
      <c r="J1534">
        <v>1396396662</v>
      </c>
      <c r="K1534" s="12">
        <f t="shared" si="46"/>
        <v>41730</v>
      </c>
      <c r="L1534" t="b">
        <v>0</v>
      </c>
      <c r="M1534">
        <v>62</v>
      </c>
      <c r="N1534" t="b">
        <v>1</v>
      </c>
      <c r="O1534" t="s">
        <v>8274</v>
      </c>
      <c r="P1534" t="s">
        <v>8330</v>
      </c>
      <c r="Q1534">
        <f t="shared" si="47"/>
        <v>2014</v>
      </c>
      <c r="R1534" s="14" t="s">
        <v>8326</v>
      </c>
    </row>
    <row r="1535" spans="1:18" ht="28.8" x14ac:dyDescent="0.3">
      <c r="A1535">
        <v>405</v>
      </c>
      <c r="B1535" s="3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s="12">
        <f t="shared" si="46"/>
        <v>41674</v>
      </c>
      <c r="L1535" t="b">
        <v>0</v>
      </c>
      <c r="M1535">
        <v>55</v>
      </c>
      <c r="N1535" t="b">
        <v>1</v>
      </c>
      <c r="O1535" t="s">
        <v>8267</v>
      </c>
      <c r="P1535" t="s">
        <v>8321</v>
      </c>
      <c r="Q1535">
        <f t="shared" si="47"/>
        <v>2014</v>
      </c>
      <c r="R1535" s="14" t="s">
        <v>8320</v>
      </c>
    </row>
    <row r="1536" spans="1:18" ht="43.2" x14ac:dyDescent="0.3">
      <c r="A1536">
        <v>337</v>
      </c>
      <c r="B1536" s="3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s="12">
        <f t="shared" si="46"/>
        <v>42047</v>
      </c>
      <c r="L1536" t="b">
        <v>1</v>
      </c>
      <c r="M1536">
        <v>31</v>
      </c>
      <c r="N1536" t="b">
        <v>1</v>
      </c>
      <c r="O1536" t="s">
        <v>8267</v>
      </c>
      <c r="P1536" t="s">
        <v>8321</v>
      </c>
      <c r="Q1536">
        <f t="shared" si="47"/>
        <v>2015</v>
      </c>
      <c r="R1536" s="14" t="s">
        <v>8320</v>
      </c>
    </row>
    <row r="1537" spans="1:18" ht="28.8" x14ac:dyDescent="0.3">
      <c r="A1537">
        <v>2789</v>
      </c>
      <c r="B1537" s="3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s="12">
        <f t="shared" si="46"/>
        <v>42056</v>
      </c>
      <c r="L1537" t="b">
        <v>0</v>
      </c>
      <c r="M1537">
        <v>24</v>
      </c>
      <c r="N1537" t="b">
        <v>1</v>
      </c>
      <c r="O1537" t="s">
        <v>8269</v>
      </c>
      <c r="P1537" t="s">
        <v>8325</v>
      </c>
      <c r="Q1537">
        <f t="shared" si="47"/>
        <v>2015</v>
      </c>
      <c r="R1537" s="14" t="s">
        <v>8322</v>
      </c>
    </row>
    <row r="1538" spans="1:18" ht="43.2" x14ac:dyDescent="0.3">
      <c r="A1538">
        <v>3003</v>
      </c>
      <c r="B1538" s="3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s="12">
        <f t="shared" si="46"/>
        <v>42398</v>
      </c>
      <c r="L1538" t="b">
        <v>0</v>
      </c>
      <c r="M1538">
        <v>17</v>
      </c>
      <c r="N1538" t="b">
        <v>1</v>
      </c>
      <c r="O1538" t="s">
        <v>8301</v>
      </c>
      <c r="P1538" t="s">
        <v>8323</v>
      </c>
      <c r="Q1538">
        <f t="shared" si="47"/>
        <v>2016</v>
      </c>
      <c r="R1538" s="14" t="s">
        <v>8322</v>
      </c>
    </row>
    <row r="1539" spans="1:18" ht="43.2" x14ac:dyDescent="0.3">
      <c r="A1539">
        <v>3008</v>
      </c>
      <c r="B1539" s="3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s="12">
        <f t="shared" ref="K1539:K1602" si="48">FLOOR(J1539/60/60/24,1) + DATE(1970,1,1)</f>
        <v>42360</v>
      </c>
      <c r="L1539" t="b">
        <v>0</v>
      </c>
      <c r="M1539">
        <v>26</v>
      </c>
      <c r="N1539" t="b">
        <v>1</v>
      </c>
      <c r="O1539" t="s">
        <v>8301</v>
      </c>
      <c r="P1539" t="s">
        <v>8323</v>
      </c>
      <c r="Q1539">
        <f t="shared" ref="Q1539:Q1602" si="49">YEAR(K1539)</f>
        <v>2015</v>
      </c>
      <c r="R1539" s="14" t="s">
        <v>8322</v>
      </c>
    </row>
    <row r="1540" spans="1:18" ht="57.6" x14ac:dyDescent="0.3">
      <c r="A1540">
        <v>3174</v>
      </c>
      <c r="B1540" s="3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s="12">
        <f t="shared" si="48"/>
        <v>41862</v>
      </c>
      <c r="L1540" t="b">
        <v>1</v>
      </c>
      <c r="M1540">
        <v>23</v>
      </c>
      <c r="N1540" t="b">
        <v>1</v>
      </c>
      <c r="O1540" t="s">
        <v>8269</v>
      </c>
      <c r="P1540" t="s">
        <v>8325</v>
      </c>
      <c r="Q1540">
        <f t="shared" si="49"/>
        <v>2014</v>
      </c>
      <c r="R1540" s="14" t="s">
        <v>8322</v>
      </c>
    </row>
    <row r="1541" spans="1:18" ht="43.2" x14ac:dyDescent="0.3">
      <c r="A1541">
        <v>210</v>
      </c>
      <c r="B1541" s="3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s="12">
        <f t="shared" si="48"/>
        <v>42249</v>
      </c>
      <c r="L1541" t="b">
        <v>0</v>
      </c>
      <c r="M1541">
        <v>33</v>
      </c>
      <c r="N1541" t="b">
        <v>0</v>
      </c>
      <c r="O1541" t="s">
        <v>8266</v>
      </c>
      <c r="P1541" t="s">
        <v>8324</v>
      </c>
      <c r="Q1541">
        <f t="shared" si="49"/>
        <v>2015</v>
      </c>
      <c r="R1541" s="14" t="s">
        <v>8320</v>
      </c>
    </row>
    <row r="1542" spans="1:18" ht="57.6" x14ac:dyDescent="0.3">
      <c r="A1542">
        <v>3437</v>
      </c>
      <c r="B1542" s="3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s="12">
        <f t="shared" si="48"/>
        <v>42205</v>
      </c>
      <c r="L1542" t="b">
        <v>0</v>
      </c>
      <c r="M1542">
        <v>36</v>
      </c>
      <c r="N1542" t="b">
        <v>1</v>
      </c>
      <c r="O1542" t="s">
        <v>8269</v>
      </c>
      <c r="P1542" t="s">
        <v>8325</v>
      </c>
      <c r="Q1542">
        <f t="shared" si="49"/>
        <v>2015</v>
      </c>
      <c r="R1542" s="14" t="s">
        <v>8322</v>
      </c>
    </row>
    <row r="1543" spans="1:18" x14ac:dyDescent="0.3">
      <c r="A1543">
        <v>3467</v>
      </c>
      <c r="B1543" s="3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s="12">
        <f t="shared" si="48"/>
        <v>42053</v>
      </c>
      <c r="L1543" t="b">
        <v>0</v>
      </c>
      <c r="M1543">
        <v>47</v>
      </c>
      <c r="N1543" t="b">
        <v>1</v>
      </c>
      <c r="O1543" t="s">
        <v>8269</v>
      </c>
      <c r="P1543" t="s">
        <v>8325</v>
      </c>
      <c r="Q1543">
        <f t="shared" si="49"/>
        <v>2015</v>
      </c>
      <c r="R1543" s="14" t="s">
        <v>8322</v>
      </c>
    </row>
    <row r="1544" spans="1:18" ht="43.2" x14ac:dyDescent="0.3">
      <c r="A1544">
        <v>2283</v>
      </c>
      <c r="B1544" s="3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s="12">
        <f t="shared" si="48"/>
        <v>40978</v>
      </c>
      <c r="L1544" t="b">
        <v>0</v>
      </c>
      <c r="M1544">
        <v>48</v>
      </c>
      <c r="N1544" t="b">
        <v>1</v>
      </c>
      <c r="O1544" t="s">
        <v>8274</v>
      </c>
      <c r="P1544" t="s">
        <v>8330</v>
      </c>
      <c r="Q1544">
        <f t="shared" si="49"/>
        <v>2012</v>
      </c>
      <c r="R1544" s="14" t="s">
        <v>8326</v>
      </c>
    </row>
    <row r="1545" spans="1:18" ht="57.6" x14ac:dyDescent="0.3">
      <c r="A1545">
        <v>1847</v>
      </c>
      <c r="B1545" s="3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s="12">
        <f t="shared" si="48"/>
        <v>42094</v>
      </c>
      <c r="L1545" t="b">
        <v>0</v>
      </c>
      <c r="M1545">
        <v>38</v>
      </c>
      <c r="N1545" t="b">
        <v>1</v>
      </c>
      <c r="O1545" t="s">
        <v>8274</v>
      </c>
      <c r="P1545" t="s">
        <v>8330</v>
      </c>
      <c r="Q1545">
        <f t="shared" si="49"/>
        <v>2015</v>
      </c>
      <c r="R1545" s="14" t="s">
        <v>8326</v>
      </c>
    </row>
    <row r="1546" spans="1:18" x14ac:dyDescent="0.3">
      <c r="A1546">
        <v>659</v>
      </c>
      <c r="B1546" s="3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s="12">
        <f t="shared" si="48"/>
        <v>42209</v>
      </c>
      <c r="L1546" t="b">
        <v>0</v>
      </c>
      <c r="M1546">
        <v>21</v>
      </c>
      <c r="N1546" t="b">
        <v>1</v>
      </c>
      <c r="O1546" t="s">
        <v>8271</v>
      </c>
      <c r="P1546" t="s">
        <v>8309</v>
      </c>
      <c r="Q1546">
        <f t="shared" si="49"/>
        <v>2015</v>
      </c>
      <c r="R1546" s="14" t="s">
        <v>8307</v>
      </c>
    </row>
    <row r="1547" spans="1:18" ht="43.2" x14ac:dyDescent="0.3">
      <c r="A1547">
        <v>3240</v>
      </c>
      <c r="B1547" s="3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s="12">
        <f t="shared" si="48"/>
        <v>42754</v>
      </c>
      <c r="L1547" t="b">
        <v>0</v>
      </c>
      <c r="M1547">
        <v>34</v>
      </c>
      <c r="N1547" t="b">
        <v>1</v>
      </c>
      <c r="O1547" t="s">
        <v>8269</v>
      </c>
      <c r="P1547" t="s">
        <v>8325</v>
      </c>
      <c r="Q1547">
        <f t="shared" si="49"/>
        <v>2017</v>
      </c>
      <c r="R1547" s="14" t="s">
        <v>8322</v>
      </c>
    </row>
    <row r="1548" spans="1:18" ht="43.2" x14ac:dyDescent="0.3">
      <c r="A1548">
        <v>406</v>
      </c>
      <c r="B1548" s="3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s="12">
        <f t="shared" si="48"/>
        <v>40638</v>
      </c>
      <c r="L1548" t="b">
        <v>0</v>
      </c>
      <c r="M1548">
        <v>35</v>
      </c>
      <c r="N1548" t="b">
        <v>1</v>
      </c>
      <c r="O1548" t="s">
        <v>8267</v>
      </c>
      <c r="P1548" t="s">
        <v>8321</v>
      </c>
      <c r="Q1548">
        <f t="shared" si="49"/>
        <v>2011</v>
      </c>
      <c r="R1548" s="14" t="s">
        <v>8320</v>
      </c>
    </row>
    <row r="1549" spans="1:18" ht="43.2" x14ac:dyDescent="0.3">
      <c r="A1549">
        <v>10</v>
      </c>
      <c r="B1549" s="3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s="12">
        <f t="shared" si="48"/>
        <v>41780</v>
      </c>
      <c r="L1549" t="b">
        <v>0</v>
      </c>
      <c r="M1549">
        <v>19</v>
      </c>
      <c r="N1549" t="b">
        <v>1</v>
      </c>
      <c r="O1549" t="s">
        <v>8263</v>
      </c>
      <c r="P1549" t="s">
        <v>8331</v>
      </c>
      <c r="Q1549">
        <f t="shared" si="49"/>
        <v>2014</v>
      </c>
      <c r="R1549" s="14" t="s">
        <v>8320</v>
      </c>
    </row>
    <row r="1550" spans="1:18" ht="43.2" x14ac:dyDescent="0.3">
      <c r="A1550">
        <v>3785</v>
      </c>
      <c r="B1550" s="3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s="12">
        <f t="shared" si="48"/>
        <v>42548</v>
      </c>
      <c r="L1550" t="b">
        <v>0</v>
      </c>
      <c r="M1550">
        <v>30</v>
      </c>
      <c r="N1550" t="b">
        <v>1</v>
      </c>
      <c r="O1550" t="s">
        <v>8303</v>
      </c>
      <c r="P1550" t="s">
        <v>8334</v>
      </c>
      <c r="Q1550">
        <f t="shared" si="49"/>
        <v>2016</v>
      </c>
      <c r="R1550" s="14" t="s">
        <v>8322</v>
      </c>
    </row>
    <row r="1551" spans="1:18" ht="57.6" x14ac:dyDescent="0.3">
      <c r="A1551">
        <v>652</v>
      </c>
      <c r="B1551" s="3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s="12">
        <f t="shared" si="48"/>
        <v>42675</v>
      </c>
      <c r="L1551" t="b">
        <v>0</v>
      </c>
      <c r="M1551">
        <v>28</v>
      </c>
      <c r="N1551" t="b">
        <v>1</v>
      </c>
      <c r="O1551" t="s">
        <v>8271</v>
      </c>
      <c r="P1551" t="s">
        <v>8309</v>
      </c>
      <c r="Q1551">
        <f t="shared" si="49"/>
        <v>2016</v>
      </c>
      <c r="R1551" s="14" t="s">
        <v>8307</v>
      </c>
    </row>
    <row r="1552" spans="1:18" ht="57.6" x14ac:dyDescent="0.3">
      <c r="A1552">
        <v>733</v>
      </c>
      <c r="B1552" s="3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s="12">
        <f t="shared" si="48"/>
        <v>41598</v>
      </c>
      <c r="L1552" t="b">
        <v>0</v>
      </c>
      <c r="M1552">
        <v>169</v>
      </c>
      <c r="N1552" t="b">
        <v>1</v>
      </c>
      <c r="O1552" t="s">
        <v>8272</v>
      </c>
      <c r="P1552" t="s">
        <v>8332</v>
      </c>
      <c r="Q1552">
        <f t="shared" si="49"/>
        <v>2013</v>
      </c>
      <c r="R1552" s="14" t="s">
        <v>8310</v>
      </c>
    </row>
    <row r="1553" spans="1:18" ht="28.8" x14ac:dyDescent="0.3">
      <c r="A1553">
        <v>2089</v>
      </c>
      <c r="B1553" s="3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s="12">
        <f t="shared" si="48"/>
        <v>41453</v>
      </c>
      <c r="L1553" t="b">
        <v>0</v>
      </c>
      <c r="M1553">
        <v>62</v>
      </c>
      <c r="N1553" t="b">
        <v>1</v>
      </c>
      <c r="O1553" t="s">
        <v>8277</v>
      </c>
      <c r="P1553" t="s">
        <v>8327</v>
      </c>
      <c r="Q1553">
        <f t="shared" si="49"/>
        <v>2013</v>
      </c>
      <c r="R1553" s="14" t="s">
        <v>8326</v>
      </c>
    </row>
    <row r="1554" spans="1:18" ht="43.2" x14ac:dyDescent="0.3">
      <c r="A1554">
        <v>3609</v>
      </c>
      <c r="B1554" s="3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s="12">
        <f t="shared" si="48"/>
        <v>42429</v>
      </c>
      <c r="L1554" t="b">
        <v>0</v>
      </c>
      <c r="M1554">
        <v>21</v>
      </c>
      <c r="N1554" t="b">
        <v>1</v>
      </c>
      <c r="O1554" t="s">
        <v>8269</v>
      </c>
      <c r="P1554" t="s">
        <v>8325</v>
      </c>
      <c r="Q1554">
        <f t="shared" si="49"/>
        <v>2016</v>
      </c>
      <c r="R1554" s="14" t="s">
        <v>8322</v>
      </c>
    </row>
    <row r="1555" spans="1:18" ht="43.2" x14ac:dyDescent="0.3">
      <c r="A1555">
        <v>2560</v>
      </c>
      <c r="B1555" s="3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s="12">
        <f t="shared" si="48"/>
        <v>42039</v>
      </c>
      <c r="L1555" t="b">
        <v>0</v>
      </c>
      <c r="M1555">
        <v>21</v>
      </c>
      <c r="N1555" t="b">
        <v>1</v>
      </c>
      <c r="O1555" t="s">
        <v>8298</v>
      </c>
      <c r="P1555" t="s">
        <v>8340</v>
      </c>
      <c r="Q1555">
        <f t="shared" si="49"/>
        <v>2015</v>
      </c>
      <c r="R1555" s="14" t="s">
        <v>8326</v>
      </c>
    </row>
    <row r="1556" spans="1:18" x14ac:dyDescent="0.3">
      <c r="A1556">
        <v>1824</v>
      </c>
      <c r="B1556" s="3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s="12">
        <f t="shared" si="48"/>
        <v>41626</v>
      </c>
      <c r="L1556" t="b">
        <v>0</v>
      </c>
      <c r="M1556">
        <v>40</v>
      </c>
      <c r="N1556" t="b">
        <v>1</v>
      </c>
      <c r="O1556" t="s">
        <v>8274</v>
      </c>
      <c r="P1556" t="s">
        <v>8330</v>
      </c>
      <c r="Q1556">
        <f t="shared" si="49"/>
        <v>2013</v>
      </c>
      <c r="R1556" s="14" t="s">
        <v>8326</v>
      </c>
    </row>
    <row r="1557" spans="1:18" ht="43.2" x14ac:dyDescent="0.3">
      <c r="A1557">
        <v>4048</v>
      </c>
      <c r="B1557" s="3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s="12">
        <f t="shared" si="48"/>
        <v>42436</v>
      </c>
      <c r="L1557" t="b">
        <v>0</v>
      </c>
      <c r="M1557">
        <v>91</v>
      </c>
      <c r="N1557" t="b">
        <v>0</v>
      </c>
      <c r="O1557" t="s">
        <v>8269</v>
      </c>
      <c r="P1557" t="s">
        <v>8325</v>
      </c>
      <c r="Q1557">
        <f t="shared" si="49"/>
        <v>2016</v>
      </c>
      <c r="R1557" s="14" t="s">
        <v>8322</v>
      </c>
    </row>
    <row r="1558" spans="1:18" ht="43.2" x14ac:dyDescent="0.3">
      <c r="A1558">
        <v>166</v>
      </c>
      <c r="B1558" s="3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s="12">
        <f t="shared" si="48"/>
        <v>42721</v>
      </c>
      <c r="L1558" t="b">
        <v>0</v>
      </c>
      <c r="M1558">
        <v>1</v>
      </c>
      <c r="N1558" t="b">
        <v>0</v>
      </c>
      <c r="O1558" t="s">
        <v>8266</v>
      </c>
      <c r="P1558" t="s">
        <v>8324</v>
      </c>
      <c r="Q1558">
        <f t="shared" si="49"/>
        <v>2016</v>
      </c>
      <c r="R1558" s="14" t="s">
        <v>8320</v>
      </c>
    </row>
    <row r="1559" spans="1:18" ht="43.2" x14ac:dyDescent="0.3">
      <c r="A1559">
        <v>1857</v>
      </c>
      <c r="B1559" s="3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s="12">
        <f t="shared" si="48"/>
        <v>41864</v>
      </c>
      <c r="L1559" t="b">
        <v>0</v>
      </c>
      <c r="M1559">
        <v>22</v>
      </c>
      <c r="N1559" t="b">
        <v>1</v>
      </c>
      <c r="O1559" t="s">
        <v>8274</v>
      </c>
      <c r="P1559" t="s">
        <v>8330</v>
      </c>
      <c r="Q1559">
        <f t="shared" si="49"/>
        <v>2014</v>
      </c>
      <c r="R1559" s="14" t="s">
        <v>8326</v>
      </c>
    </row>
    <row r="1560" spans="1:18" ht="43.2" x14ac:dyDescent="0.3">
      <c r="A1560">
        <v>2097</v>
      </c>
      <c r="B1560" s="3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s="12">
        <f t="shared" si="48"/>
        <v>40818</v>
      </c>
      <c r="L1560" t="b">
        <v>0</v>
      </c>
      <c r="M1560">
        <v>38</v>
      </c>
      <c r="N1560" t="b">
        <v>1</v>
      </c>
      <c r="O1560" t="s">
        <v>8277</v>
      </c>
      <c r="P1560" t="s">
        <v>8327</v>
      </c>
      <c r="Q1560">
        <f t="shared" si="49"/>
        <v>2011</v>
      </c>
      <c r="R1560" s="14" t="s">
        <v>8326</v>
      </c>
    </row>
    <row r="1561" spans="1:18" ht="28.8" x14ac:dyDescent="0.3">
      <c r="A1561">
        <v>2830</v>
      </c>
      <c r="B1561" s="3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s="12">
        <f t="shared" si="48"/>
        <v>41758</v>
      </c>
      <c r="L1561" t="b">
        <v>0</v>
      </c>
      <c r="M1561">
        <v>11</v>
      </c>
      <c r="N1561" t="b">
        <v>1</v>
      </c>
      <c r="O1561" t="s">
        <v>8269</v>
      </c>
      <c r="P1561" t="s">
        <v>8325</v>
      </c>
      <c r="Q1561">
        <f t="shared" si="49"/>
        <v>2014</v>
      </c>
      <c r="R1561" s="14" t="s">
        <v>8322</v>
      </c>
    </row>
    <row r="1562" spans="1:18" ht="43.2" x14ac:dyDescent="0.3">
      <c r="A1562">
        <v>3375</v>
      </c>
      <c r="B1562" s="3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s="12">
        <f t="shared" si="48"/>
        <v>41765</v>
      </c>
      <c r="L1562" t="b">
        <v>0</v>
      </c>
      <c r="M1562">
        <v>17</v>
      </c>
      <c r="N1562" t="b">
        <v>1</v>
      </c>
      <c r="O1562" t="s">
        <v>8269</v>
      </c>
      <c r="P1562" t="s">
        <v>8325</v>
      </c>
      <c r="Q1562">
        <f t="shared" si="49"/>
        <v>2014</v>
      </c>
      <c r="R1562" s="14" t="s">
        <v>8322</v>
      </c>
    </row>
    <row r="1563" spans="1:18" ht="43.2" x14ac:dyDescent="0.3">
      <c r="A1563">
        <v>3412</v>
      </c>
      <c r="B1563" s="3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s="12">
        <f t="shared" si="48"/>
        <v>41879</v>
      </c>
      <c r="L1563" t="b">
        <v>0</v>
      </c>
      <c r="M1563">
        <v>26</v>
      </c>
      <c r="N1563" t="b">
        <v>1</v>
      </c>
      <c r="O1563" t="s">
        <v>8269</v>
      </c>
      <c r="P1563" t="s">
        <v>8325</v>
      </c>
      <c r="Q1563">
        <f t="shared" si="49"/>
        <v>2014</v>
      </c>
      <c r="R1563" s="14" t="s">
        <v>8322</v>
      </c>
    </row>
    <row r="1564" spans="1:18" ht="28.8" x14ac:dyDescent="0.3">
      <c r="A1564">
        <v>3623</v>
      </c>
      <c r="B1564" s="3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s="12">
        <f t="shared" si="48"/>
        <v>41828</v>
      </c>
      <c r="L1564" t="b">
        <v>0</v>
      </c>
      <c r="M1564">
        <v>34</v>
      </c>
      <c r="N1564" t="b">
        <v>1</v>
      </c>
      <c r="O1564" t="s">
        <v>8269</v>
      </c>
      <c r="P1564" t="s">
        <v>8325</v>
      </c>
      <c r="Q1564">
        <f t="shared" si="49"/>
        <v>2014</v>
      </c>
      <c r="R1564" s="14" t="s">
        <v>8322</v>
      </c>
    </row>
    <row r="1565" spans="1:18" ht="43.2" x14ac:dyDescent="0.3">
      <c r="A1565">
        <v>3754</v>
      </c>
      <c r="B1565" s="3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s="12">
        <f t="shared" si="48"/>
        <v>41808</v>
      </c>
      <c r="L1565" t="b">
        <v>0</v>
      </c>
      <c r="M1565">
        <v>27</v>
      </c>
      <c r="N1565" t="b">
        <v>1</v>
      </c>
      <c r="O1565" t="s">
        <v>8303</v>
      </c>
      <c r="P1565" t="s">
        <v>8334</v>
      </c>
      <c r="Q1565">
        <f t="shared" si="49"/>
        <v>2014</v>
      </c>
      <c r="R1565" s="14" t="s">
        <v>8322</v>
      </c>
    </row>
    <row r="1566" spans="1:18" ht="43.2" x14ac:dyDescent="0.3">
      <c r="A1566">
        <v>3780</v>
      </c>
      <c r="B1566" s="3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s="12">
        <f t="shared" si="48"/>
        <v>42166</v>
      </c>
      <c r="L1566" t="b">
        <v>0</v>
      </c>
      <c r="M1566">
        <v>30</v>
      </c>
      <c r="N1566" t="b">
        <v>1</v>
      </c>
      <c r="O1566" t="s">
        <v>8303</v>
      </c>
      <c r="P1566" t="s">
        <v>8334</v>
      </c>
      <c r="Q1566">
        <f t="shared" si="49"/>
        <v>2015</v>
      </c>
      <c r="R1566" s="14" t="s">
        <v>8322</v>
      </c>
    </row>
    <row r="1567" spans="1:18" ht="43.2" x14ac:dyDescent="0.3">
      <c r="A1567">
        <v>498</v>
      </c>
      <c r="B1567" s="3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s="12">
        <f t="shared" si="48"/>
        <v>40858</v>
      </c>
      <c r="L1567" t="b">
        <v>0</v>
      </c>
      <c r="M1567">
        <v>22</v>
      </c>
      <c r="N1567" t="b">
        <v>0</v>
      </c>
      <c r="O1567" t="s">
        <v>8268</v>
      </c>
      <c r="P1567" t="s">
        <v>8338</v>
      </c>
      <c r="Q1567">
        <f t="shared" si="49"/>
        <v>2011</v>
      </c>
      <c r="R1567" s="14" t="s">
        <v>8320</v>
      </c>
    </row>
    <row r="1568" spans="1:18" ht="43.2" x14ac:dyDescent="0.3">
      <c r="A1568">
        <v>3911</v>
      </c>
      <c r="B1568" s="3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s="12">
        <f t="shared" si="48"/>
        <v>41939</v>
      </c>
      <c r="L1568" t="b">
        <v>0</v>
      </c>
      <c r="M1568">
        <v>36</v>
      </c>
      <c r="N1568" t="b">
        <v>0</v>
      </c>
      <c r="O1568" t="s">
        <v>8269</v>
      </c>
      <c r="P1568" t="s">
        <v>8325</v>
      </c>
      <c r="Q1568">
        <f t="shared" si="49"/>
        <v>2014</v>
      </c>
      <c r="R1568" s="14" t="s">
        <v>8322</v>
      </c>
    </row>
    <row r="1569" spans="1:18" ht="57.6" x14ac:dyDescent="0.3">
      <c r="A1569">
        <v>2274</v>
      </c>
      <c r="B1569" s="3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s="12">
        <f t="shared" si="48"/>
        <v>41663</v>
      </c>
      <c r="L1569" t="b">
        <v>0</v>
      </c>
      <c r="M1569">
        <v>99</v>
      </c>
      <c r="N1569" t="b">
        <v>1</v>
      </c>
      <c r="O1569" t="s">
        <v>8295</v>
      </c>
      <c r="P1569" t="s">
        <v>8316</v>
      </c>
      <c r="Q1569">
        <f t="shared" si="49"/>
        <v>2014</v>
      </c>
      <c r="R1569" s="14" t="s">
        <v>8315</v>
      </c>
    </row>
    <row r="1570" spans="1:18" ht="43.2" x14ac:dyDescent="0.3">
      <c r="A1570">
        <v>1104</v>
      </c>
      <c r="B1570" s="3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s="12">
        <f t="shared" si="48"/>
        <v>41771</v>
      </c>
      <c r="L1570" t="b">
        <v>0</v>
      </c>
      <c r="M1570">
        <v>37</v>
      </c>
      <c r="N1570" t="b">
        <v>0</v>
      </c>
      <c r="O1570" t="s">
        <v>8280</v>
      </c>
      <c r="P1570" t="s">
        <v>8333</v>
      </c>
      <c r="Q1570">
        <f t="shared" si="49"/>
        <v>2014</v>
      </c>
      <c r="R1570" s="14" t="s">
        <v>8315</v>
      </c>
    </row>
    <row r="1571" spans="1:18" ht="43.2" x14ac:dyDescent="0.3">
      <c r="A1571">
        <v>1912</v>
      </c>
      <c r="B1571" s="3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s="12">
        <f t="shared" si="48"/>
        <v>42129</v>
      </c>
      <c r="L1571" t="b">
        <v>0</v>
      </c>
      <c r="M1571">
        <v>42</v>
      </c>
      <c r="N1571" t="b">
        <v>0</v>
      </c>
      <c r="O1571" t="s">
        <v>8292</v>
      </c>
      <c r="P1571" t="s">
        <v>8317</v>
      </c>
      <c r="Q1571">
        <f t="shared" si="49"/>
        <v>2015</v>
      </c>
      <c r="R1571" s="14" t="s">
        <v>8307</v>
      </c>
    </row>
    <row r="1572" spans="1:18" ht="43.2" x14ac:dyDescent="0.3">
      <c r="A1572">
        <v>1002</v>
      </c>
      <c r="B1572" s="3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s="12">
        <f t="shared" si="48"/>
        <v>42325</v>
      </c>
      <c r="L1572" t="b">
        <v>0</v>
      </c>
      <c r="M1572">
        <v>22</v>
      </c>
      <c r="N1572" t="b">
        <v>0</v>
      </c>
      <c r="O1572" t="s">
        <v>8271</v>
      </c>
      <c r="P1572" t="s">
        <v>8309</v>
      </c>
      <c r="Q1572">
        <f t="shared" si="49"/>
        <v>2015</v>
      </c>
      <c r="R1572" s="14" t="s">
        <v>8307</v>
      </c>
    </row>
    <row r="1573" spans="1:18" ht="57.6" x14ac:dyDescent="0.3">
      <c r="A1573">
        <v>3401</v>
      </c>
      <c r="B1573" s="3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s="12">
        <f t="shared" si="48"/>
        <v>42193</v>
      </c>
      <c r="L1573" t="b">
        <v>0</v>
      </c>
      <c r="M1573">
        <v>66</v>
      </c>
      <c r="N1573" t="b">
        <v>1</v>
      </c>
      <c r="O1573" t="s">
        <v>8269</v>
      </c>
      <c r="P1573" t="s">
        <v>8325</v>
      </c>
      <c r="Q1573">
        <f t="shared" si="49"/>
        <v>2015</v>
      </c>
      <c r="R1573" s="14" t="s">
        <v>8322</v>
      </c>
    </row>
    <row r="1574" spans="1:18" ht="28.8" x14ac:dyDescent="0.3">
      <c r="A1574">
        <v>2786</v>
      </c>
      <c r="B1574" s="3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s="12">
        <f t="shared" si="48"/>
        <v>41815</v>
      </c>
      <c r="L1574" t="b">
        <v>0</v>
      </c>
      <c r="M1574">
        <v>74</v>
      </c>
      <c r="N1574" t="b">
        <v>1</v>
      </c>
      <c r="O1574" t="s">
        <v>8269</v>
      </c>
      <c r="P1574" t="s">
        <v>8325</v>
      </c>
      <c r="Q1574">
        <f t="shared" si="49"/>
        <v>2014</v>
      </c>
      <c r="R1574" s="14" t="s">
        <v>8322</v>
      </c>
    </row>
    <row r="1575" spans="1:18" ht="43.2" x14ac:dyDescent="0.3">
      <c r="A1575">
        <v>1191</v>
      </c>
      <c r="B1575" s="3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s="12">
        <f t="shared" si="48"/>
        <v>42419</v>
      </c>
      <c r="L1575" t="b">
        <v>0</v>
      </c>
      <c r="M1575">
        <v>33</v>
      </c>
      <c r="N1575" t="b">
        <v>1</v>
      </c>
      <c r="O1575" t="s">
        <v>8283</v>
      </c>
      <c r="P1575" t="s">
        <v>8313</v>
      </c>
      <c r="Q1575">
        <f t="shared" si="49"/>
        <v>2016</v>
      </c>
      <c r="R1575" s="14" t="s">
        <v>8312</v>
      </c>
    </row>
    <row r="1576" spans="1:18" ht="43.2" x14ac:dyDescent="0.3">
      <c r="A1576">
        <v>3177</v>
      </c>
      <c r="B1576" s="3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s="12">
        <f t="shared" si="48"/>
        <v>41781</v>
      </c>
      <c r="L1576" t="b">
        <v>1</v>
      </c>
      <c r="M1576">
        <v>51</v>
      </c>
      <c r="N1576" t="b">
        <v>1</v>
      </c>
      <c r="O1576" t="s">
        <v>8269</v>
      </c>
      <c r="P1576" t="s">
        <v>8325</v>
      </c>
      <c r="Q1576">
        <f t="shared" si="49"/>
        <v>2014</v>
      </c>
      <c r="R1576" s="14" t="s">
        <v>8322</v>
      </c>
    </row>
    <row r="1577" spans="1:18" ht="57.6" x14ac:dyDescent="0.3">
      <c r="A1577">
        <v>2166</v>
      </c>
      <c r="B1577" s="3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s="12">
        <f t="shared" si="48"/>
        <v>41933</v>
      </c>
      <c r="L1577" t="b">
        <v>0</v>
      </c>
      <c r="M1577">
        <v>32</v>
      </c>
      <c r="N1577" t="b">
        <v>1</v>
      </c>
      <c r="O1577" t="s">
        <v>8274</v>
      </c>
      <c r="P1577" t="s">
        <v>8330</v>
      </c>
      <c r="Q1577">
        <f t="shared" si="49"/>
        <v>2014</v>
      </c>
      <c r="R1577" s="14" t="s">
        <v>8326</v>
      </c>
    </row>
    <row r="1578" spans="1:18" ht="57.6" x14ac:dyDescent="0.3">
      <c r="A1578">
        <v>1926</v>
      </c>
      <c r="B1578" s="3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s="12">
        <f t="shared" si="48"/>
        <v>40456</v>
      </c>
      <c r="L1578" t="b">
        <v>0</v>
      </c>
      <c r="M1578">
        <v>107</v>
      </c>
      <c r="N1578" t="b">
        <v>1</v>
      </c>
      <c r="O1578" t="s">
        <v>8277</v>
      </c>
      <c r="P1578" t="s">
        <v>8327</v>
      </c>
      <c r="Q1578">
        <f t="shared" si="49"/>
        <v>2010</v>
      </c>
      <c r="R1578" s="14" t="s">
        <v>8326</v>
      </c>
    </row>
    <row r="1579" spans="1:18" ht="57.6" x14ac:dyDescent="0.3">
      <c r="A1579">
        <v>3419</v>
      </c>
      <c r="B1579" s="3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s="12">
        <f t="shared" si="48"/>
        <v>42448</v>
      </c>
      <c r="L1579" t="b">
        <v>0</v>
      </c>
      <c r="M1579">
        <v>46</v>
      </c>
      <c r="N1579" t="b">
        <v>1</v>
      </c>
      <c r="O1579" t="s">
        <v>8269</v>
      </c>
      <c r="P1579" t="s">
        <v>8325</v>
      </c>
      <c r="Q1579">
        <f t="shared" si="49"/>
        <v>2016</v>
      </c>
      <c r="R1579" s="14" t="s">
        <v>8322</v>
      </c>
    </row>
    <row r="1580" spans="1:18" ht="28.8" x14ac:dyDescent="0.3">
      <c r="A1580">
        <v>306</v>
      </c>
      <c r="B1580" s="3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s="12">
        <f t="shared" si="48"/>
        <v>41333</v>
      </c>
      <c r="L1580" t="b">
        <v>1</v>
      </c>
      <c r="M1580">
        <v>80</v>
      </c>
      <c r="N1580" t="b">
        <v>1</v>
      </c>
      <c r="O1580" t="s">
        <v>8267</v>
      </c>
      <c r="P1580" t="s">
        <v>8321</v>
      </c>
      <c r="Q1580">
        <f t="shared" si="49"/>
        <v>2013</v>
      </c>
      <c r="R1580" s="14" t="s">
        <v>8320</v>
      </c>
    </row>
    <row r="1581" spans="1:18" ht="43.2" x14ac:dyDescent="0.3">
      <c r="A1581">
        <v>3705</v>
      </c>
      <c r="B1581" s="3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s="12">
        <f t="shared" si="48"/>
        <v>41792</v>
      </c>
      <c r="L1581" t="b">
        <v>0</v>
      </c>
      <c r="M1581">
        <v>35</v>
      </c>
      <c r="N1581" t="b">
        <v>1</v>
      </c>
      <c r="O1581" t="s">
        <v>8269</v>
      </c>
      <c r="P1581" t="s">
        <v>8325</v>
      </c>
      <c r="Q1581">
        <f t="shared" si="49"/>
        <v>2014</v>
      </c>
      <c r="R1581" s="14" t="s">
        <v>8322</v>
      </c>
    </row>
    <row r="1582" spans="1:18" x14ac:dyDescent="0.3">
      <c r="A1582">
        <v>2833</v>
      </c>
      <c r="B1582" s="3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s="12">
        <f t="shared" si="48"/>
        <v>42268</v>
      </c>
      <c r="L1582" t="b">
        <v>0</v>
      </c>
      <c r="M1582">
        <v>35</v>
      </c>
      <c r="N1582" t="b">
        <v>1</v>
      </c>
      <c r="O1582" t="s">
        <v>8269</v>
      </c>
      <c r="P1582" t="s">
        <v>8325</v>
      </c>
      <c r="Q1582">
        <f t="shared" si="49"/>
        <v>2015</v>
      </c>
      <c r="R1582" s="14" t="s">
        <v>8322</v>
      </c>
    </row>
    <row r="1583" spans="1:18" ht="43.2" x14ac:dyDescent="0.3">
      <c r="A1583">
        <v>838</v>
      </c>
      <c r="B1583" s="3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s="12">
        <f t="shared" si="48"/>
        <v>40895</v>
      </c>
      <c r="L1583" t="b">
        <v>0</v>
      </c>
      <c r="M1583">
        <v>61</v>
      </c>
      <c r="N1583" t="b">
        <v>1</v>
      </c>
      <c r="O1583" t="s">
        <v>8274</v>
      </c>
      <c r="P1583" t="s">
        <v>8330</v>
      </c>
      <c r="Q1583">
        <f t="shared" si="49"/>
        <v>2011</v>
      </c>
      <c r="R1583" s="14" t="s">
        <v>8326</v>
      </c>
    </row>
    <row r="1584" spans="1:18" ht="43.2" x14ac:dyDescent="0.3">
      <c r="A1584">
        <v>976</v>
      </c>
      <c r="B1584" s="3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s="12">
        <f t="shared" si="48"/>
        <v>42185</v>
      </c>
      <c r="L1584" t="b">
        <v>0</v>
      </c>
      <c r="M1584">
        <v>18</v>
      </c>
      <c r="N1584" t="b">
        <v>0</v>
      </c>
      <c r="O1584" t="s">
        <v>8271</v>
      </c>
      <c r="P1584" t="s">
        <v>8309</v>
      </c>
      <c r="Q1584">
        <f t="shared" si="49"/>
        <v>2015</v>
      </c>
      <c r="R1584" s="14" t="s">
        <v>8307</v>
      </c>
    </row>
    <row r="1585" spans="1:18" ht="43.2" x14ac:dyDescent="0.3">
      <c r="A1585">
        <v>2020</v>
      </c>
      <c r="B1585" s="3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s="12">
        <f t="shared" si="48"/>
        <v>41737</v>
      </c>
      <c r="L1585" t="b">
        <v>1</v>
      </c>
      <c r="M1585">
        <v>122</v>
      </c>
      <c r="N1585" t="b">
        <v>1</v>
      </c>
      <c r="O1585" t="s">
        <v>8293</v>
      </c>
      <c r="P1585" t="s">
        <v>8308</v>
      </c>
      <c r="Q1585">
        <f t="shared" si="49"/>
        <v>2014</v>
      </c>
      <c r="R1585" s="14" t="s">
        <v>8307</v>
      </c>
    </row>
    <row r="1586" spans="1:18" ht="43.2" x14ac:dyDescent="0.3">
      <c r="A1586">
        <v>1648</v>
      </c>
      <c r="B1586" s="3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s="12">
        <f t="shared" si="48"/>
        <v>40592</v>
      </c>
      <c r="L1586" t="b">
        <v>0</v>
      </c>
      <c r="M1586">
        <v>90</v>
      </c>
      <c r="N1586" t="b">
        <v>1</v>
      </c>
      <c r="O1586" t="s">
        <v>8290</v>
      </c>
      <c r="P1586" t="s">
        <v>8337</v>
      </c>
      <c r="Q1586">
        <f t="shared" si="49"/>
        <v>2011</v>
      </c>
      <c r="R1586" s="14" t="s">
        <v>8326</v>
      </c>
    </row>
    <row r="1587" spans="1:18" ht="43.2" x14ac:dyDescent="0.3">
      <c r="A1587">
        <v>3726</v>
      </c>
      <c r="B1587" s="3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s="12">
        <f t="shared" si="48"/>
        <v>42462</v>
      </c>
      <c r="L1587" t="b">
        <v>0</v>
      </c>
      <c r="M1587">
        <v>46</v>
      </c>
      <c r="N1587" t="b">
        <v>1</v>
      </c>
      <c r="O1587" t="s">
        <v>8269</v>
      </c>
      <c r="P1587" t="s">
        <v>8325</v>
      </c>
      <c r="Q1587">
        <f t="shared" si="49"/>
        <v>2016</v>
      </c>
      <c r="R1587" s="14" t="s">
        <v>8322</v>
      </c>
    </row>
    <row r="1588" spans="1:18" ht="43.2" x14ac:dyDescent="0.3">
      <c r="A1588">
        <v>3252</v>
      </c>
      <c r="B1588" s="3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s="12">
        <f t="shared" si="48"/>
        <v>42590</v>
      </c>
      <c r="L1588" t="b">
        <v>1</v>
      </c>
      <c r="M1588">
        <v>50</v>
      </c>
      <c r="N1588" t="b">
        <v>1</v>
      </c>
      <c r="O1588" t="s">
        <v>8269</v>
      </c>
      <c r="P1588" t="s">
        <v>8325</v>
      </c>
      <c r="Q1588">
        <f t="shared" si="49"/>
        <v>2016</v>
      </c>
      <c r="R1588" s="14" t="s">
        <v>8322</v>
      </c>
    </row>
    <row r="1589" spans="1:18" ht="43.2" x14ac:dyDescent="0.3">
      <c r="A1589">
        <v>1166</v>
      </c>
      <c r="B1589" s="3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s="12">
        <f t="shared" si="48"/>
        <v>42150</v>
      </c>
      <c r="L1589" t="b">
        <v>0</v>
      </c>
      <c r="M1589">
        <v>8</v>
      </c>
      <c r="N1589" t="b">
        <v>0</v>
      </c>
      <c r="O1589" t="s">
        <v>8282</v>
      </c>
      <c r="P1589" t="s">
        <v>8344</v>
      </c>
      <c r="Q1589">
        <f t="shared" si="49"/>
        <v>2015</v>
      </c>
      <c r="R1589" s="14" t="s">
        <v>8318</v>
      </c>
    </row>
    <row r="1590" spans="1:18" ht="43.2" x14ac:dyDescent="0.3">
      <c r="A1590">
        <v>3582</v>
      </c>
      <c r="B1590" s="3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s="12">
        <f t="shared" si="48"/>
        <v>42451</v>
      </c>
      <c r="L1590" t="b">
        <v>0</v>
      </c>
      <c r="M1590">
        <v>49</v>
      </c>
      <c r="N1590" t="b">
        <v>1</v>
      </c>
      <c r="O1590" t="s">
        <v>8269</v>
      </c>
      <c r="P1590" t="s">
        <v>8325</v>
      </c>
      <c r="Q1590">
        <f t="shared" si="49"/>
        <v>2016</v>
      </c>
      <c r="R1590" s="14" t="s">
        <v>8322</v>
      </c>
    </row>
    <row r="1591" spans="1:18" ht="43.2" x14ac:dyDescent="0.3">
      <c r="A1591">
        <v>2832</v>
      </c>
      <c r="B1591" s="3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s="12">
        <f t="shared" si="48"/>
        <v>41938</v>
      </c>
      <c r="L1591" t="b">
        <v>0</v>
      </c>
      <c r="M1591">
        <v>95</v>
      </c>
      <c r="N1591" t="b">
        <v>1</v>
      </c>
      <c r="O1591" t="s">
        <v>8269</v>
      </c>
      <c r="P1591" t="s">
        <v>8325</v>
      </c>
      <c r="Q1591">
        <f t="shared" si="49"/>
        <v>2014</v>
      </c>
      <c r="R1591" s="14" t="s">
        <v>8322</v>
      </c>
    </row>
    <row r="1592" spans="1:18" ht="43.2" x14ac:dyDescent="0.3">
      <c r="A1592">
        <v>3777</v>
      </c>
      <c r="B1592" s="3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s="12">
        <f t="shared" si="48"/>
        <v>41887</v>
      </c>
      <c r="L1592" t="b">
        <v>0</v>
      </c>
      <c r="M1592">
        <v>59</v>
      </c>
      <c r="N1592" t="b">
        <v>1</v>
      </c>
      <c r="O1592" t="s">
        <v>8303</v>
      </c>
      <c r="P1592" t="s">
        <v>8334</v>
      </c>
      <c r="Q1592">
        <f t="shared" si="49"/>
        <v>2014</v>
      </c>
      <c r="R1592" s="14" t="s">
        <v>8322</v>
      </c>
    </row>
    <row r="1593" spans="1:18" ht="43.2" x14ac:dyDescent="0.3">
      <c r="A1593">
        <v>3230</v>
      </c>
      <c r="B1593" s="3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s="12">
        <f t="shared" si="48"/>
        <v>41898</v>
      </c>
      <c r="L1593" t="b">
        <v>1</v>
      </c>
      <c r="M1593">
        <v>37</v>
      </c>
      <c r="N1593" t="b">
        <v>1</v>
      </c>
      <c r="O1593" t="s">
        <v>8269</v>
      </c>
      <c r="P1593" t="s">
        <v>8325</v>
      </c>
      <c r="Q1593">
        <f t="shared" si="49"/>
        <v>2014</v>
      </c>
      <c r="R1593" s="14" t="s">
        <v>8322</v>
      </c>
    </row>
    <row r="1594" spans="1:18" ht="57.6" x14ac:dyDescent="0.3">
      <c r="A1594">
        <v>3484</v>
      </c>
      <c r="B1594" s="3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s="12">
        <f t="shared" si="48"/>
        <v>42506</v>
      </c>
      <c r="L1594" t="b">
        <v>0</v>
      </c>
      <c r="M1594">
        <v>44</v>
      </c>
      <c r="N1594" t="b">
        <v>1</v>
      </c>
      <c r="O1594" t="s">
        <v>8269</v>
      </c>
      <c r="P1594" t="s">
        <v>8325</v>
      </c>
      <c r="Q1594">
        <f t="shared" si="49"/>
        <v>2016</v>
      </c>
      <c r="R1594" s="14" t="s">
        <v>8322</v>
      </c>
    </row>
    <row r="1595" spans="1:18" ht="43.2" x14ac:dyDescent="0.3">
      <c r="A1595">
        <v>1016</v>
      </c>
      <c r="B1595" s="3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s="12">
        <f t="shared" si="48"/>
        <v>42422</v>
      </c>
      <c r="L1595" t="b">
        <v>0</v>
      </c>
      <c r="M1595">
        <v>38</v>
      </c>
      <c r="N1595" t="b">
        <v>0</v>
      </c>
      <c r="O1595" t="s">
        <v>8271</v>
      </c>
      <c r="P1595" t="s">
        <v>8309</v>
      </c>
      <c r="Q1595">
        <f t="shared" si="49"/>
        <v>2016</v>
      </c>
      <c r="R1595" s="14" t="s">
        <v>8307</v>
      </c>
    </row>
    <row r="1596" spans="1:18" ht="43.2" x14ac:dyDescent="0.3">
      <c r="A1596">
        <v>1374</v>
      </c>
      <c r="B1596" s="3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s="12">
        <f t="shared" si="48"/>
        <v>42424</v>
      </c>
      <c r="L1596" t="b">
        <v>0</v>
      </c>
      <c r="M1596">
        <v>66</v>
      </c>
      <c r="N1596" t="b">
        <v>1</v>
      </c>
      <c r="O1596" t="s">
        <v>8274</v>
      </c>
      <c r="P1596" t="s">
        <v>8330</v>
      </c>
      <c r="Q1596">
        <f t="shared" si="49"/>
        <v>2016</v>
      </c>
      <c r="R1596" s="14" t="s">
        <v>8326</v>
      </c>
    </row>
    <row r="1597" spans="1:18" ht="43.2" x14ac:dyDescent="0.3">
      <c r="A1597">
        <v>1392</v>
      </c>
      <c r="B1597" s="3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s="12">
        <f t="shared" si="48"/>
        <v>42401</v>
      </c>
      <c r="L1597" t="b">
        <v>0</v>
      </c>
      <c r="M1597">
        <v>104</v>
      </c>
      <c r="N1597" t="b">
        <v>1</v>
      </c>
      <c r="O1597" t="s">
        <v>8274</v>
      </c>
      <c r="P1597" t="s">
        <v>8330</v>
      </c>
      <c r="Q1597">
        <f t="shared" si="49"/>
        <v>2016</v>
      </c>
      <c r="R1597" s="14" t="s">
        <v>8326</v>
      </c>
    </row>
    <row r="1598" spans="1:18" ht="43.2" x14ac:dyDescent="0.3">
      <c r="A1598">
        <v>2671</v>
      </c>
      <c r="B1598" s="3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s="12">
        <f t="shared" si="48"/>
        <v>41962</v>
      </c>
      <c r="L1598" t="b">
        <v>1</v>
      </c>
      <c r="M1598">
        <v>84</v>
      </c>
      <c r="N1598" t="b">
        <v>0</v>
      </c>
      <c r="O1598" t="s">
        <v>8300</v>
      </c>
      <c r="P1598" t="s">
        <v>8339</v>
      </c>
      <c r="Q1598">
        <f t="shared" si="49"/>
        <v>2014</v>
      </c>
      <c r="R1598" s="14" t="s">
        <v>8307</v>
      </c>
    </row>
    <row r="1599" spans="1:18" ht="43.2" x14ac:dyDescent="0.3">
      <c r="A1599">
        <v>803</v>
      </c>
      <c r="B1599" s="3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s="12">
        <f t="shared" si="48"/>
        <v>40665</v>
      </c>
      <c r="L1599" t="b">
        <v>0</v>
      </c>
      <c r="M1599">
        <v>38</v>
      </c>
      <c r="N1599" t="b">
        <v>1</v>
      </c>
      <c r="O1599" t="s">
        <v>8274</v>
      </c>
      <c r="P1599" t="s">
        <v>8330</v>
      </c>
      <c r="Q1599">
        <f t="shared" si="49"/>
        <v>2011</v>
      </c>
      <c r="R1599" s="14" t="s">
        <v>8326</v>
      </c>
    </row>
    <row r="1600" spans="1:18" ht="43.2" x14ac:dyDescent="0.3">
      <c r="A1600">
        <v>402</v>
      </c>
      <c r="B1600" s="3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s="12">
        <f t="shared" si="48"/>
        <v>42292</v>
      </c>
      <c r="L1600" t="b">
        <v>0</v>
      </c>
      <c r="M1600">
        <v>43</v>
      </c>
      <c r="N1600" t="b">
        <v>1</v>
      </c>
      <c r="O1600" t="s">
        <v>8267</v>
      </c>
      <c r="P1600" t="s">
        <v>8321</v>
      </c>
      <c r="Q1600">
        <f t="shared" si="49"/>
        <v>2015</v>
      </c>
      <c r="R1600" s="14" t="s">
        <v>8320</v>
      </c>
    </row>
    <row r="1601" spans="1:18" ht="43.2" x14ac:dyDescent="0.3">
      <c r="A1601">
        <v>1650</v>
      </c>
      <c r="B1601" s="3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s="12">
        <f t="shared" si="48"/>
        <v>41526</v>
      </c>
      <c r="L1601" t="b">
        <v>0</v>
      </c>
      <c r="M1601">
        <v>32</v>
      </c>
      <c r="N1601" t="b">
        <v>1</v>
      </c>
      <c r="O1601" t="s">
        <v>8290</v>
      </c>
      <c r="P1601" t="s">
        <v>8337</v>
      </c>
      <c r="Q1601">
        <f t="shared" si="49"/>
        <v>2013</v>
      </c>
      <c r="R1601" s="14" t="s">
        <v>8326</v>
      </c>
    </row>
    <row r="1602" spans="1:18" ht="43.2" x14ac:dyDescent="0.3">
      <c r="A1602">
        <v>793</v>
      </c>
      <c r="B1602" s="3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s="12">
        <f t="shared" si="48"/>
        <v>41442</v>
      </c>
      <c r="L1602" t="b">
        <v>0</v>
      </c>
      <c r="M1602">
        <v>32</v>
      </c>
      <c r="N1602" t="b">
        <v>1</v>
      </c>
      <c r="O1602" t="s">
        <v>8274</v>
      </c>
      <c r="P1602" t="s">
        <v>8330</v>
      </c>
      <c r="Q1602">
        <f t="shared" si="49"/>
        <v>2013</v>
      </c>
      <c r="R1602" s="14" t="s">
        <v>8326</v>
      </c>
    </row>
    <row r="1603" spans="1:18" ht="43.2" x14ac:dyDescent="0.3">
      <c r="A1603">
        <v>4036</v>
      </c>
      <c r="B1603" s="3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s="12">
        <f t="shared" ref="K1603:K1666" si="50">FLOOR(J1603/60/60/24,1) + DATE(1970,1,1)</f>
        <v>41804</v>
      </c>
      <c r="L1603" t="b">
        <v>0</v>
      </c>
      <c r="M1603">
        <v>17</v>
      </c>
      <c r="N1603" t="b">
        <v>0</v>
      </c>
      <c r="O1603" t="s">
        <v>8269</v>
      </c>
      <c r="P1603" t="s">
        <v>8325</v>
      </c>
      <c r="Q1603">
        <f t="shared" ref="Q1603:Q1666" si="51">YEAR(K1603)</f>
        <v>2014</v>
      </c>
      <c r="R1603" s="14" t="s">
        <v>8322</v>
      </c>
    </row>
    <row r="1604" spans="1:18" ht="28.8" x14ac:dyDescent="0.3">
      <c r="A1604">
        <v>3263</v>
      </c>
      <c r="B1604" s="3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s="12">
        <f t="shared" si="50"/>
        <v>42284</v>
      </c>
      <c r="L1604" t="b">
        <v>1</v>
      </c>
      <c r="M1604">
        <v>68</v>
      </c>
      <c r="N1604" t="b">
        <v>1</v>
      </c>
      <c r="O1604" t="s">
        <v>8269</v>
      </c>
      <c r="P1604" t="s">
        <v>8325</v>
      </c>
      <c r="Q1604">
        <f t="shared" si="51"/>
        <v>2015</v>
      </c>
      <c r="R1604" s="14" t="s">
        <v>8322</v>
      </c>
    </row>
    <row r="1605" spans="1:18" ht="28.8" x14ac:dyDescent="0.3">
      <c r="A1605">
        <v>3457</v>
      </c>
      <c r="B1605" s="3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s="12">
        <f t="shared" si="50"/>
        <v>42016</v>
      </c>
      <c r="L1605" t="b">
        <v>0</v>
      </c>
      <c r="M1605">
        <v>55</v>
      </c>
      <c r="N1605" t="b">
        <v>1</v>
      </c>
      <c r="O1605" t="s">
        <v>8269</v>
      </c>
      <c r="P1605" t="s">
        <v>8325</v>
      </c>
      <c r="Q1605">
        <f t="shared" si="51"/>
        <v>2015</v>
      </c>
      <c r="R1605" s="14" t="s">
        <v>8322</v>
      </c>
    </row>
    <row r="1606" spans="1:18" ht="43.2" x14ac:dyDescent="0.3">
      <c r="A1606">
        <v>2880</v>
      </c>
      <c r="B1606" s="3" t="s">
        <v>2880</v>
      </c>
      <c r="C1606" s="3" t="s">
        <v>6990</v>
      </c>
      <c r="D1606" s="5">
        <v>12000</v>
      </c>
      <c r="E1606" s="7">
        <v>2800</v>
      </c>
      <c r="F1606" t="s">
        <v>8220</v>
      </c>
      <c r="G1606" t="s">
        <v>8223</v>
      </c>
      <c r="H1606" t="s">
        <v>8245</v>
      </c>
      <c r="I1606">
        <v>1440090300</v>
      </c>
      <c r="J1606">
        <v>1436305452</v>
      </c>
      <c r="K1606" s="12">
        <f t="shared" si="50"/>
        <v>42192</v>
      </c>
      <c r="L1606" t="b">
        <v>0</v>
      </c>
      <c r="M1606">
        <v>29</v>
      </c>
      <c r="N1606" t="b">
        <v>0</v>
      </c>
      <c r="O1606" t="s">
        <v>8269</v>
      </c>
      <c r="P1606" t="s">
        <v>8325</v>
      </c>
      <c r="Q1606">
        <f t="shared" si="51"/>
        <v>2015</v>
      </c>
      <c r="R1606" s="14" t="s">
        <v>8322</v>
      </c>
    </row>
    <row r="1607" spans="1:18" ht="43.2" x14ac:dyDescent="0.3">
      <c r="A1607">
        <v>2626</v>
      </c>
      <c r="B1607" s="3" t="s">
        <v>2626</v>
      </c>
      <c r="C1607" s="3" t="s">
        <v>6736</v>
      </c>
      <c r="D1607" s="5">
        <v>2500</v>
      </c>
      <c r="E1607" s="7">
        <v>2800</v>
      </c>
      <c r="F1607" t="s">
        <v>8218</v>
      </c>
      <c r="G1607" t="s">
        <v>8223</v>
      </c>
      <c r="H1607" t="s">
        <v>8245</v>
      </c>
      <c r="I1607">
        <v>1433343869</v>
      </c>
      <c r="J1607">
        <v>1430751869</v>
      </c>
      <c r="K1607" s="12">
        <f t="shared" si="50"/>
        <v>42128</v>
      </c>
      <c r="L1607" t="b">
        <v>0</v>
      </c>
      <c r="M1607">
        <v>50</v>
      </c>
      <c r="N1607" t="b">
        <v>1</v>
      </c>
      <c r="O1607" t="s">
        <v>8299</v>
      </c>
      <c r="P1607" t="s">
        <v>8314</v>
      </c>
      <c r="Q1607">
        <f t="shared" si="51"/>
        <v>2015</v>
      </c>
      <c r="R1607" s="14" t="s">
        <v>8307</v>
      </c>
    </row>
    <row r="1608" spans="1:18" ht="57.6" x14ac:dyDescent="0.3">
      <c r="A1608">
        <v>1669</v>
      </c>
      <c r="B1608" s="3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s="12">
        <f t="shared" si="50"/>
        <v>42461</v>
      </c>
      <c r="L1608" t="b">
        <v>0</v>
      </c>
      <c r="M1608">
        <v>52</v>
      </c>
      <c r="N1608" t="b">
        <v>1</v>
      </c>
      <c r="O1608" t="s">
        <v>8290</v>
      </c>
      <c r="P1608" t="s">
        <v>8337</v>
      </c>
      <c r="Q1608">
        <f t="shared" si="51"/>
        <v>2016</v>
      </c>
      <c r="R1608" s="14" t="s">
        <v>8326</v>
      </c>
    </row>
    <row r="1609" spans="1:18" ht="43.2" x14ac:dyDescent="0.3">
      <c r="A1609">
        <v>1864</v>
      </c>
      <c r="B1609" s="3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s="12">
        <f t="shared" si="50"/>
        <v>41733</v>
      </c>
      <c r="L1609" t="b">
        <v>0</v>
      </c>
      <c r="M1609">
        <v>48</v>
      </c>
      <c r="N1609" t="b">
        <v>0</v>
      </c>
      <c r="O1609" t="s">
        <v>8281</v>
      </c>
      <c r="P1609" t="s">
        <v>8343</v>
      </c>
      <c r="Q1609">
        <f t="shared" si="51"/>
        <v>2014</v>
      </c>
      <c r="R1609" s="14" t="s">
        <v>8315</v>
      </c>
    </row>
    <row r="1610" spans="1:18" ht="43.2" x14ac:dyDescent="0.3">
      <c r="A1610">
        <v>3337</v>
      </c>
      <c r="B1610" s="3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s="12">
        <f t="shared" si="50"/>
        <v>41901</v>
      </c>
      <c r="L1610" t="b">
        <v>0</v>
      </c>
      <c r="M1610">
        <v>34</v>
      </c>
      <c r="N1610" t="b">
        <v>1</v>
      </c>
      <c r="O1610" t="s">
        <v>8269</v>
      </c>
      <c r="P1610" t="s">
        <v>8325</v>
      </c>
      <c r="Q1610">
        <f t="shared" si="51"/>
        <v>2014</v>
      </c>
      <c r="R1610" s="14" t="s">
        <v>8322</v>
      </c>
    </row>
    <row r="1611" spans="1:18" ht="43.2" x14ac:dyDescent="0.3">
      <c r="A1611">
        <v>38</v>
      </c>
      <c r="B1611" s="3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s="12">
        <f t="shared" si="50"/>
        <v>41375</v>
      </c>
      <c r="L1611" t="b">
        <v>0</v>
      </c>
      <c r="M1611">
        <v>66</v>
      </c>
      <c r="N1611" t="b">
        <v>1</v>
      </c>
      <c r="O1611" t="s">
        <v>8263</v>
      </c>
      <c r="P1611" t="s">
        <v>8331</v>
      </c>
      <c r="Q1611">
        <f t="shared" si="51"/>
        <v>2013</v>
      </c>
      <c r="R1611" s="14" t="s">
        <v>8320</v>
      </c>
    </row>
    <row r="1612" spans="1:18" ht="43.2" x14ac:dyDescent="0.3">
      <c r="A1612">
        <v>3530</v>
      </c>
      <c r="B1612" s="3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s="12">
        <f t="shared" si="50"/>
        <v>42442</v>
      </c>
      <c r="L1612" t="b">
        <v>0</v>
      </c>
      <c r="M1612">
        <v>22</v>
      </c>
      <c r="N1612" t="b">
        <v>1</v>
      </c>
      <c r="O1612" t="s">
        <v>8269</v>
      </c>
      <c r="P1612" t="s">
        <v>8325</v>
      </c>
      <c r="Q1612">
        <f t="shared" si="51"/>
        <v>2016</v>
      </c>
      <c r="R1612" s="14" t="s">
        <v>8322</v>
      </c>
    </row>
    <row r="1613" spans="1:18" ht="43.2" x14ac:dyDescent="0.3">
      <c r="A1613">
        <v>519</v>
      </c>
      <c r="B1613" s="3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s="12">
        <f t="shared" si="50"/>
        <v>41218</v>
      </c>
      <c r="L1613" t="b">
        <v>0</v>
      </c>
      <c r="M1613">
        <v>70</v>
      </c>
      <c r="N1613" t="b">
        <v>0</v>
      </c>
      <c r="O1613" t="s">
        <v>8268</v>
      </c>
      <c r="P1613" t="s">
        <v>8338</v>
      </c>
      <c r="Q1613">
        <f t="shared" si="51"/>
        <v>2012</v>
      </c>
      <c r="R1613" s="14" t="s">
        <v>8320</v>
      </c>
    </row>
    <row r="1614" spans="1:18" ht="43.2" x14ac:dyDescent="0.3">
      <c r="A1614">
        <v>3311</v>
      </c>
      <c r="B1614" s="3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s="12">
        <f t="shared" si="50"/>
        <v>42264</v>
      </c>
      <c r="L1614" t="b">
        <v>0</v>
      </c>
      <c r="M1614">
        <v>45</v>
      </c>
      <c r="N1614" t="b">
        <v>1</v>
      </c>
      <c r="O1614" t="s">
        <v>8269</v>
      </c>
      <c r="P1614" t="s">
        <v>8325</v>
      </c>
      <c r="Q1614">
        <f t="shared" si="51"/>
        <v>2015</v>
      </c>
      <c r="R1614" s="14" t="s">
        <v>8322</v>
      </c>
    </row>
    <row r="1615" spans="1:18" ht="43.2" x14ac:dyDescent="0.3">
      <c r="A1615">
        <v>720</v>
      </c>
      <c r="B1615" s="3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s="12">
        <f t="shared" si="50"/>
        <v>40909</v>
      </c>
      <c r="L1615" t="b">
        <v>0</v>
      </c>
      <c r="M1615">
        <v>41</v>
      </c>
      <c r="N1615" t="b">
        <v>1</v>
      </c>
      <c r="O1615" t="s">
        <v>8272</v>
      </c>
      <c r="P1615" t="s">
        <v>8332</v>
      </c>
      <c r="Q1615">
        <f t="shared" si="51"/>
        <v>2012</v>
      </c>
      <c r="R1615" s="14" t="s">
        <v>8310</v>
      </c>
    </row>
    <row r="1616" spans="1:18" ht="57.6" x14ac:dyDescent="0.3">
      <c r="A1616">
        <v>1900</v>
      </c>
      <c r="B1616" s="3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s="12">
        <f t="shared" si="50"/>
        <v>41160</v>
      </c>
      <c r="L1616" t="b">
        <v>0</v>
      </c>
      <c r="M1616">
        <v>54</v>
      </c>
      <c r="N1616" t="b">
        <v>1</v>
      </c>
      <c r="O1616" t="s">
        <v>8277</v>
      </c>
      <c r="P1616" t="s">
        <v>8327</v>
      </c>
      <c r="Q1616">
        <f t="shared" si="51"/>
        <v>2012</v>
      </c>
      <c r="R1616" s="14" t="s">
        <v>8326</v>
      </c>
    </row>
    <row r="1617" spans="1:18" ht="43.2" x14ac:dyDescent="0.3">
      <c r="A1617">
        <v>1402</v>
      </c>
      <c r="B1617" s="3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s="12">
        <f t="shared" si="50"/>
        <v>42065</v>
      </c>
      <c r="L1617" t="b">
        <v>0</v>
      </c>
      <c r="M1617">
        <v>113</v>
      </c>
      <c r="N1617" t="b">
        <v>1</v>
      </c>
      <c r="O1617" t="s">
        <v>8274</v>
      </c>
      <c r="P1617" t="s">
        <v>8330</v>
      </c>
      <c r="Q1617">
        <f t="shared" si="51"/>
        <v>2015</v>
      </c>
      <c r="R1617" s="14" t="s">
        <v>8326</v>
      </c>
    </row>
    <row r="1618" spans="1:18" ht="43.2" x14ac:dyDescent="0.3">
      <c r="A1618">
        <v>3202</v>
      </c>
      <c r="B1618" s="3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s="12">
        <f t="shared" si="50"/>
        <v>42293</v>
      </c>
      <c r="L1618" t="b">
        <v>0</v>
      </c>
      <c r="M1618">
        <v>25</v>
      </c>
      <c r="N1618" t="b">
        <v>0</v>
      </c>
      <c r="O1618" t="s">
        <v>8303</v>
      </c>
      <c r="P1618" t="s">
        <v>8334</v>
      </c>
      <c r="Q1618">
        <f t="shared" si="51"/>
        <v>2015</v>
      </c>
      <c r="R1618" s="14" t="s">
        <v>8322</v>
      </c>
    </row>
    <row r="1619" spans="1:18" ht="72" x14ac:dyDescent="0.3">
      <c r="A1619">
        <v>587</v>
      </c>
      <c r="B1619" s="3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s="12">
        <f t="shared" si="50"/>
        <v>42080</v>
      </c>
      <c r="L1619" t="b">
        <v>0</v>
      </c>
      <c r="M1619">
        <v>7</v>
      </c>
      <c r="N1619" t="b">
        <v>0</v>
      </c>
      <c r="O1619" t="s">
        <v>8270</v>
      </c>
      <c r="P1619" t="s">
        <v>8341</v>
      </c>
      <c r="Q1619">
        <f t="shared" si="51"/>
        <v>2015</v>
      </c>
      <c r="R1619" s="14" t="s">
        <v>8307</v>
      </c>
    </row>
    <row r="1620" spans="1:18" ht="43.2" x14ac:dyDescent="0.3">
      <c r="A1620">
        <v>3183</v>
      </c>
      <c r="B1620" s="3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s="12">
        <f t="shared" si="50"/>
        <v>41491</v>
      </c>
      <c r="L1620" t="b">
        <v>1</v>
      </c>
      <c r="M1620">
        <v>68</v>
      </c>
      <c r="N1620" t="b">
        <v>1</v>
      </c>
      <c r="O1620" t="s">
        <v>8269</v>
      </c>
      <c r="P1620" t="s">
        <v>8325</v>
      </c>
      <c r="Q1620">
        <f t="shared" si="51"/>
        <v>2013</v>
      </c>
      <c r="R1620" s="14" t="s">
        <v>8322</v>
      </c>
    </row>
    <row r="1621" spans="1:18" x14ac:dyDescent="0.3">
      <c r="A1621">
        <v>2147</v>
      </c>
      <c r="B1621" s="3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s="12">
        <f t="shared" si="50"/>
        <v>41927</v>
      </c>
      <c r="L1621" t="b">
        <v>0</v>
      </c>
      <c r="M1621">
        <v>55</v>
      </c>
      <c r="N1621" t="b">
        <v>0</v>
      </c>
      <c r="O1621" t="s">
        <v>8280</v>
      </c>
      <c r="P1621" t="s">
        <v>8333</v>
      </c>
      <c r="Q1621">
        <f t="shared" si="51"/>
        <v>2014</v>
      </c>
      <c r="R1621" s="14" t="s">
        <v>8315</v>
      </c>
    </row>
    <row r="1622" spans="1:18" ht="43.2" x14ac:dyDescent="0.3">
      <c r="A1622">
        <v>2456</v>
      </c>
      <c r="B1622" s="3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s="12">
        <f t="shared" si="50"/>
        <v>42761</v>
      </c>
      <c r="L1622" t="b">
        <v>0</v>
      </c>
      <c r="M1622">
        <v>67</v>
      </c>
      <c r="N1622" t="b">
        <v>1</v>
      </c>
      <c r="O1622" t="s">
        <v>8296</v>
      </c>
      <c r="P1622" t="s">
        <v>8319</v>
      </c>
      <c r="Q1622">
        <f t="shared" si="51"/>
        <v>2017</v>
      </c>
      <c r="R1622" s="14" t="s">
        <v>8318</v>
      </c>
    </row>
    <row r="1623" spans="1:18" ht="43.2" x14ac:dyDescent="0.3">
      <c r="A1623">
        <v>1935</v>
      </c>
      <c r="B1623" s="3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s="12">
        <f t="shared" si="50"/>
        <v>41773</v>
      </c>
      <c r="L1623" t="b">
        <v>0</v>
      </c>
      <c r="M1623">
        <v>50</v>
      </c>
      <c r="N1623" t="b">
        <v>1</v>
      </c>
      <c r="O1623" t="s">
        <v>8277</v>
      </c>
      <c r="P1623" t="s">
        <v>8327</v>
      </c>
      <c r="Q1623">
        <f t="shared" si="51"/>
        <v>2014</v>
      </c>
      <c r="R1623" s="14" t="s">
        <v>8326</v>
      </c>
    </row>
    <row r="1624" spans="1:18" ht="43.2" x14ac:dyDescent="0.3">
      <c r="A1624">
        <v>1601</v>
      </c>
      <c r="B1624" s="3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s="12">
        <f t="shared" si="50"/>
        <v>40638</v>
      </c>
      <c r="L1624" t="b">
        <v>0</v>
      </c>
      <c r="M1624">
        <v>56</v>
      </c>
      <c r="N1624" t="b">
        <v>1</v>
      </c>
      <c r="O1624" t="s">
        <v>8274</v>
      </c>
      <c r="P1624" t="s">
        <v>8330</v>
      </c>
      <c r="Q1624">
        <f t="shared" si="51"/>
        <v>2011</v>
      </c>
      <c r="R1624" s="14" t="s">
        <v>8326</v>
      </c>
    </row>
    <row r="1625" spans="1:18" ht="43.2" x14ac:dyDescent="0.3">
      <c r="A1625">
        <v>2810</v>
      </c>
      <c r="B1625" s="3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s="12">
        <f t="shared" si="50"/>
        <v>41759</v>
      </c>
      <c r="L1625" t="b">
        <v>0</v>
      </c>
      <c r="M1625">
        <v>57</v>
      </c>
      <c r="N1625" t="b">
        <v>1</v>
      </c>
      <c r="O1625" t="s">
        <v>8269</v>
      </c>
      <c r="P1625" t="s">
        <v>8325</v>
      </c>
      <c r="Q1625">
        <f t="shared" si="51"/>
        <v>2014</v>
      </c>
      <c r="R1625" s="14" t="s">
        <v>8322</v>
      </c>
    </row>
    <row r="1626" spans="1:18" ht="43.2" x14ac:dyDescent="0.3">
      <c r="A1626">
        <v>3139</v>
      </c>
      <c r="B1626" s="3" t="s">
        <v>3139</v>
      </c>
      <c r="C1626" s="3" t="s">
        <v>7249</v>
      </c>
      <c r="D1626" s="5">
        <v>50000</v>
      </c>
      <c r="E1626" s="7">
        <v>2700</v>
      </c>
      <c r="F1626" t="s">
        <v>8221</v>
      </c>
      <c r="G1626" t="s">
        <v>8237</v>
      </c>
      <c r="H1626" t="s">
        <v>8255</v>
      </c>
      <c r="I1626">
        <v>1490416380</v>
      </c>
      <c r="J1626">
        <v>1487485760</v>
      </c>
      <c r="K1626" s="12">
        <f t="shared" si="50"/>
        <v>42785</v>
      </c>
      <c r="L1626" t="b">
        <v>0</v>
      </c>
      <c r="M1626">
        <v>6</v>
      </c>
      <c r="N1626" t="b">
        <v>0</v>
      </c>
      <c r="O1626" t="s">
        <v>8269</v>
      </c>
      <c r="P1626" t="s">
        <v>8325</v>
      </c>
      <c r="Q1626">
        <f t="shared" si="51"/>
        <v>2017</v>
      </c>
      <c r="R1626" s="14" t="s">
        <v>8322</v>
      </c>
    </row>
    <row r="1627" spans="1:18" ht="43.2" x14ac:dyDescent="0.3">
      <c r="A1627">
        <v>864</v>
      </c>
      <c r="B1627" s="3" t="s">
        <v>865</v>
      </c>
      <c r="C1627" s="3" t="s">
        <v>4974</v>
      </c>
      <c r="D1627" s="5">
        <v>6500</v>
      </c>
      <c r="E1627" s="7">
        <v>2700</v>
      </c>
      <c r="F1627" t="s">
        <v>8220</v>
      </c>
      <c r="G1627" t="s">
        <v>8223</v>
      </c>
      <c r="H1627" t="s">
        <v>8245</v>
      </c>
      <c r="I1627">
        <v>1381917540</v>
      </c>
      <c r="J1627">
        <v>1379990038</v>
      </c>
      <c r="K1627" s="12">
        <f t="shared" si="50"/>
        <v>41541</v>
      </c>
      <c r="L1627" t="b">
        <v>0</v>
      </c>
      <c r="M1627">
        <v>79</v>
      </c>
      <c r="N1627" t="b">
        <v>0</v>
      </c>
      <c r="O1627" t="s">
        <v>8276</v>
      </c>
      <c r="P1627" t="s">
        <v>8349</v>
      </c>
      <c r="Q1627">
        <f t="shared" si="51"/>
        <v>2013</v>
      </c>
      <c r="R1627" s="14" t="s">
        <v>8326</v>
      </c>
    </row>
    <row r="1628" spans="1:18" ht="43.2" x14ac:dyDescent="0.3">
      <c r="A1628">
        <v>2934</v>
      </c>
      <c r="B1628" s="3" t="s">
        <v>2934</v>
      </c>
      <c r="C1628" s="3" t="s">
        <v>7044</v>
      </c>
      <c r="D1628" s="5">
        <v>2500</v>
      </c>
      <c r="E1628" s="7">
        <v>2700</v>
      </c>
      <c r="F1628" t="s">
        <v>8218</v>
      </c>
      <c r="G1628" t="s">
        <v>8228</v>
      </c>
      <c r="H1628" t="s">
        <v>8250</v>
      </c>
      <c r="I1628">
        <v>1402845364</v>
      </c>
      <c r="J1628">
        <v>1400253364</v>
      </c>
      <c r="K1628" s="12">
        <f t="shared" si="50"/>
        <v>41775</v>
      </c>
      <c r="L1628" t="b">
        <v>0</v>
      </c>
      <c r="M1628">
        <v>37</v>
      </c>
      <c r="N1628" t="b">
        <v>1</v>
      </c>
      <c r="O1628" t="s">
        <v>8303</v>
      </c>
      <c r="P1628" t="s">
        <v>8334</v>
      </c>
      <c r="Q1628">
        <f t="shared" si="51"/>
        <v>2014</v>
      </c>
      <c r="R1628" s="14" t="s">
        <v>8322</v>
      </c>
    </row>
    <row r="1629" spans="1:18" ht="43.2" x14ac:dyDescent="0.3">
      <c r="A1629">
        <v>1199</v>
      </c>
      <c r="B1629" s="3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s="12">
        <f t="shared" si="50"/>
        <v>42161</v>
      </c>
      <c r="L1629" t="b">
        <v>0</v>
      </c>
      <c r="M1629">
        <v>9</v>
      </c>
      <c r="N1629" t="b">
        <v>1</v>
      </c>
      <c r="O1629" t="s">
        <v>8283</v>
      </c>
      <c r="P1629" t="s">
        <v>8313</v>
      </c>
      <c r="Q1629">
        <f t="shared" si="51"/>
        <v>2015</v>
      </c>
      <c r="R1629" s="14" t="s">
        <v>8312</v>
      </c>
    </row>
    <row r="1630" spans="1:18" ht="43.2" x14ac:dyDescent="0.3">
      <c r="A1630">
        <v>1673</v>
      </c>
      <c r="B1630" s="3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s="12">
        <f t="shared" si="50"/>
        <v>42039</v>
      </c>
      <c r="L1630" t="b">
        <v>0</v>
      </c>
      <c r="M1630">
        <v>59</v>
      </c>
      <c r="N1630" t="b">
        <v>1</v>
      </c>
      <c r="O1630" t="s">
        <v>8290</v>
      </c>
      <c r="P1630" t="s">
        <v>8337</v>
      </c>
      <c r="Q1630">
        <f t="shared" si="51"/>
        <v>2015</v>
      </c>
      <c r="R1630" s="14" t="s">
        <v>8326</v>
      </c>
    </row>
    <row r="1631" spans="1:18" ht="43.2" x14ac:dyDescent="0.3">
      <c r="A1631">
        <v>3503</v>
      </c>
      <c r="B1631" s="3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s="12">
        <f t="shared" si="50"/>
        <v>42545</v>
      </c>
      <c r="L1631" t="b">
        <v>0</v>
      </c>
      <c r="M1631">
        <v>38</v>
      </c>
      <c r="N1631" t="b">
        <v>1</v>
      </c>
      <c r="O1631" t="s">
        <v>8269</v>
      </c>
      <c r="P1631" t="s">
        <v>8325</v>
      </c>
      <c r="Q1631">
        <f t="shared" si="51"/>
        <v>2016</v>
      </c>
      <c r="R1631" s="14" t="s">
        <v>8322</v>
      </c>
    </row>
    <row r="1632" spans="1:18" ht="43.2" x14ac:dyDescent="0.3">
      <c r="A1632">
        <v>2940</v>
      </c>
      <c r="B1632" s="3" t="s">
        <v>2940</v>
      </c>
      <c r="C1632" s="3" t="s">
        <v>7050</v>
      </c>
      <c r="D1632" s="5">
        <v>2500</v>
      </c>
      <c r="E1632" s="7">
        <v>2681</v>
      </c>
      <c r="F1632" t="s">
        <v>8218</v>
      </c>
      <c r="G1632" t="s">
        <v>8223</v>
      </c>
      <c r="H1632" t="s">
        <v>8245</v>
      </c>
      <c r="I1632">
        <v>1421606018</v>
      </c>
      <c r="J1632">
        <v>1418150018</v>
      </c>
      <c r="K1632" s="12">
        <f t="shared" si="50"/>
        <v>41982</v>
      </c>
      <c r="L1632" t="b">
        <v>0</v>
      </c>
      <c r="M1632">
        <v>33</v>
      </c>
      <c r="N1632" t="b">
        <v>1</v>
      </c>
      <c r="O1632" t="s">
        <v>8303</v>
      </c>
      <c r="P1632" t="s">
        <v>8334</v>
      </c>
      <c r="Q1632">
        <f t="shared" si="51"/>
        <v>2014</v>
      </c>
      <c r="R1632" s="14" t="s">
        <v>8322</v>
      </c>
    </row>
    <row r="1633" spans="1:18" ht="43.2" x14ac:dyDescent="0.3">
      <c r="A1633">
        <v>820</v>
      </c>
      <c r="B1633" s="3" t="s">
        <v>821</v>
      </c>
      <c r="C1633" s="3" t="s">
        <v>4930</v>
      </c>
      <c r="D1633" s="5">
        <v>2000</v>
      </c>
      <c r="E1633" s="7">
        <v>2681</v>
      </c>
      <c r="F1633" t="s">
        <v>8218</v>
      </c>
      <c r="G1633" t="s">
        <v>8223</v>
      </c>
      <c r="H1633" t="s">
        <v>8245</v>
      </c>
      <c r="I1633">
        <v>1402290000</v>
      </c>
      <c r="J1633">
        <v>1399666342</v>
      </c>
      <c r="K1633" s="12">
        <f t="shared" si="50"/>
        <v>41768</v>
      </c>
      <c r="L1633" t="b">
        <v>0</v>
      </c>
      <c r="M1633">
        <v>38</v>
      </c>
      <c r="N1633" t="b">
        <v>1</v>
      </c>
      <c r="O1633" t="s">
        <v>8274</v>
      </c>
      <c r="P1633" t="s">
        <v>8330</v>
      </c>
      <c r="Q1633">
        <f t="shared" si="51"/>
        <v>2014</v>
      </c>
      <c r="R1633" s="14" t="s">
        <v>8326</v>
      </c>
    </row>
    <row r="1634" spans="1:18" ht="43.2" x14ac:dyDescent="0.3">
      <c r="A1634">
        <v>1901</v>
      </c>
      <c r="B1634" s="3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s="12">
        <f t="shared" si="50"/>
        <v>42116</v>
      </c>
      <c r="L1634" t="b">
        <v>0</v>
      </c>
      <c r="M1634">
        <v>25</v>
      </c>
      <c r="N1634" t="b">
        <v>0</v>
      </c>
      <c r="O1634" t="s">
        <v>8292</v>
      </c>
      <c r="P1634" t="s">
        <v>8317</v>
      </c>
      <c r="Q1634">
        <f t="shared" si="51"/>
        <v>2015</v>
      </c>
      <c r="R1634" s="14" t="s">
        <v>8307</v>
      </c>
    </row>
    <row r="1635" spans="1:18" ht="43.2" x14ac:dyDescent="0.3">
      <c r="A1635">
        <v>3615</v>
      </c>
      <c r="B1635" s="3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s="12">
        <f t="shared" si="50"/>
        <v>42318</v>
      </c>
      <c r="L1635" t="b">
        <v>0</v>
      </c>
      <c r="M1635">
        <v>72</v>
      </c>
      <c r="N1635" t="b">
        <v>1</v>
      </c>
      <c r="O1635" t="s">
        <v>8269</v>
      </c>
      <c r="P1635" t="s">
        <v>8325</v>
      </c>
      <c r="Q1635">
        <f t="shared" si="51"/>
        <v>2015</v>
      </c>
      <c r="R1635" s="14" t="s">
        <v>8322</v>
      </c>
    </row>
    <row r="1636" spans="1:18" ht="57.6" x14ac:dyDescent="0.3">
      <c r="A1636">
        <v>3164</v>
      </c>
      <c r="B1636" s="3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s="12">
        <f t="shared" si="50"/>
        <v>41766</v>
      </c>
      <c r="L1636" t="b">
        <v>1</v>
      </c>
      <c r="M1636">
        <v>71</v>
      </c>
      <c r="N1636" t="b">
        <v>1</v>
      </c>
      <c r="O1636" t="s">
        <v>8269</v>
      </c>
      <c r="P1636" t="s">
        <v>8325</v>
      </c>
      <c r="Q1636">
        <f t="shared" si="51"/>
        <v>2014</v>
      </c>
      <c r="R1636" s="14" t="s">
        <v>8322</v>
      </c>
    </row>
    <row r="1637" spans="1:18" ht="43.2" x14ac:dyDescent="0.3">
      <c r="A1637">
        <v>2829</v>
      </c>
      <c r="B1637" s="3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s="12">
        <f t="shared" si="50"/>
        <v>42495</v>
      </c>
      <c r="L1637" t="b">
        <v>0</v>
      </c>
      <c r="M1637">
        <v>76</v>
      </c>
      <c r="N1637" t="b">
        <v>1</v>
      </c>
      <c r="O1637" t="s">
        <v>8269</v>
      </c>
      <c r="P1637" t="s">
        <v>8325</v>
      </c>
      <c r="Q1637">
        <f t="shared" si="51"/>
        <v>2016</v>
      </c>
      <c r="R1637" s="14" t="s">
        <v>8322</v>
      </c>
    </row>
    <row r="1638" spans="1:18" ht="43.2" x14ac:dyDescent="0.3">
      <c r="A1638">
        <v>2275</v>
      </c>
      <c r="B1638" s="3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s="12">
        <f t="shared" si="50"/>
        <v>41965</v>
      </c>
      <c r="L1638" t="b">
        <v>0</v>
      </c>
      <c r="M1638">
        <v>79</v>
      </c>
      <c r="N1638" t="b">
        <v>1</v>
      </c>
      <c r="O1638" t="s">
        <v>8295</v>
      </c>
      <c r="P1638" t="s">
        <v>8316</v>
      </c>
      <c r="Q1638">
        <f t="shared" si="51"/>
        <v>2014</v>
      </c>
      <c r="R1638" s="14" t="s">
        <v>8315</v>
      </c>
    </row>
    <row r="1639" spans="1:18" ht="43.2" x14ac:dyDescent="0.3">
      <c r="A1639">
        <v>3823</v>
      </c>
      <c r="B1639" s="3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s="12">
        <f t="shared" si="50"/>
        <v>42170</v>
      </c>
      <c r="L1639" t="b">
        <v>0</v>
      </c>
      <c r="M1639">
        <v>41</v>
      </c>
      <c r="N1639" t="b">
        <v>1</v>
      </c>
      <c r="O1639" t="s">
        <v>8269</v>
      </c>
      <c r="P1639" t="s">
        <v>8325</v>
      </c>
      <c r="Q1639">
        <f t="shared" si="51"/>
        <v>2015</v>
      </c>
      <c r="R1639" s="14" t="s">
        <v>8322</v>
      </c>
    </row>
    <row r="1640" spans="1:18" ht="43.2" x14ac:dyDescent="0.3">
      <c r="A1640">
        <v>3247</v>
      </c>
      <c r="B1640" s="3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s="12">
        <f t="shared" si="50"/>
        <v>42167</v>
      </c>
      <c r="L1640" t="b">
        <v>1</v>
      </c>
      <c r="M1640">
        <v>57</v>
      </c>
      <c r="N1640" t="b">
        <v>1</v>
      </c>
      <c r="O1640" t="s">
        <v>8269</v>
      </c>
      <c r="P1640" t="s">
        <v>8325</v>
      </c>
      <c r="Q1640">
        <f t="shared" si="51"/>
        <v>2015</v>
      </c>
      <c r="R1640" s="14" t="s">
        <v>8322</v>
      </c>
    </row>
    <row r="1641" spans="1:18" ht="43.2" x14ac:dyDescent="0.3">
      <c r="A1641">
        <v>1214</v>
      </c>
      <c r="B1641" s="3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s="12">
        <f t="shared" si="50"/>
        <v>42104</v>
      </c>
      <c r="L1641" t="b">
        <v>0</v>
      </c>
      <c r="M1641">
        <v>25</v>
      </c>
      <c r="N1641" t="b">
        <v>1</v>
      </c>
      <c r="O1641" t="s">
        <v>8283</v>
      </c>
      <c r="P1641" t="s">
        <v>8313</v>
      </c>
      <c r="Q1641">
        <f t="shared" si="51"/>
        <v>2015</v>
      </c>
      <c r="R1641" s="14" t="s">
        <v>8312</v>
      </c>
    </row>
    <row r="1642" spans="1:18" ht="43.2" x14ac:dyDescent="0.3">
      <c r="A1642">
        <v>3328</v>
      </c>
      <c r="B1642" s="3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s="12">
        <f t="shared" si="50"/>
        <v>41822</v>
      </c>
      <c r="L1642" t="b">
        <v>0</v>
      </c>
      <c r="M1642">
        <v>9</v>
      </c>
      <c r="N1642" t="b">
        <v>1</v>
      </c>
      <c r="O1642" t="s">
        <v>8269</v>
      </c>
      <c r="P1642" t="s">
        <v>8325</v>
      </c>
      <c r="Q1642">
        <f t="shared" si="51"/>
        <v>2014</v>
      </c>
      <c r="R1642" s="14" t="s">
        <v>8322</v>
      </c>
    </row>
    <row r="1643" spans="1:18" ht="43.2" x14ac:dyDescent="0.3">
      <c r="A1643">
        <v>2366</v>
      </c>
      <c r="B1643" s="3" t="s">
        <v>2367</v>
      </c>
      <c r="C1643" s="3" t="s">
        <v>6476</v>
      </c>
      <c r="D1643" s="5">
        <v>25000</v>
      </c>
      <c r="E1643" s="7">
        <v>2630</v>
      </c>
      <c r="F1643" t="s">
        <v>8219</v>
      </c>
      <c r="G1643" t="s">
        <v>8224</v>
      </c>
      <c r="H1643" t="s">
        <v>8246</v>
      </c>
      <c r="I1643">
        <v>1445431533</v>
      </c>
      <c r="J1643">
        <v>1442839533</v>
      </c>
      <c r="K1643" s="12">
        <f t="shared" si="50"/>
        <v>42268</v>
      </c>
      <c r="L1643" t="b">
        <v>0</v>
      </c>
      <c r="M1643">
        <v>27</v>
      </c>
      <c r="N1643" t="b">
        <v>0</v>
      </c>
      <c r="O1643" t="s">
        <v>8270</v>
      </c>
      <c r="P1643" t="s">
        <v>8341</v>
      </c>
      <c r="Q1643">
        <f t="shared" si="51"/>
        <v>2015</v>
      </c>
      <c r="R1643" s="14" t="s">
        <v>8307</v>
      </c>
    </row>
    <row r="1644" spans="1:18" ht="28.8" x14ac:dyDescent="0.3">
      <c r="A1644">
        <v>1928</v>
      </c>
      <c r="B1644" s="3" t="s">
        <v>1929</v>
      </c>
      <c r="C1644" s="3" t="s">
        <v>6038</v>
      </c>
      <c r="D1644" s="5">
        <v>2550</v>
      </c>
      <c r="E1644" s="7">
        <v>2630</v>
      </c>
      <c r="F1644" t="s">
        <v>8218</v>
      </c>
      <c r="G1644" t="s">
        <v>8223</v>
      </c>
      <c r="H1644" t="s">
        <v>8245</v>
      </c>
      <c r="I1644">
        <v>1367940794</v>
      </c>
      <c r="J1644">
        <v>1365348794</v>
      </c>
      <c r="K1644" s="12">
        <f t="shared" si="50"/>
        <v>41371</v>
      </c>
      <c r="L1644" t="b">
        <v>0</v>
      </c>
      <c r="M1644">
        <v>34</v>
      </c>
      <c r="N1644" t="b">
        <v>1</v>
      </c>
      <c r="O1644" t="s">
        <v>8277</v>
      </c>
      <c r="P1644" t="s">
        <v>8327</v>
      </c>
      <c r="Q1644">
        <f t="shared" si="51"/>
        <v>2013</v>
      </c>
      <c r="R1644" s="14" t="s">
        <v>8326</v>
      </c>
    </row>
    <row r="1645" spans="1:18" ht="57.6" x14ac:dyDescent="0.3">
      <c r="A1645">
        <v>3306</v>
      </c>
      <c r="B1645" s="3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s="12">
        <f t="shared" si="50"/>
        <v>42493</v>
      </c>
      <c r="L1645" t="b">
        <v>0</v>
      </c>
      <c r="M1645">
        <v>54</v>
      </c>
      <c r="N1645" t="b">
        <v>1</v>
      </c>
      <c r="O1645" t="s">
        <v>8269</v>
      </c>
      <c r="P1645" t="s">
        <v>8325</v>
      </c>
      <c r="Q1645">
        <f t="shared" si="51"/>
        <v>2016</v>
      </c>
      <c r="R1645" s="14" t="s">
        <v>8322</v>
      </c>
    </row>
    <row r="1646" spans="1:18" ht="43.2" x14ac:dyDescent="0.3">
      <c r="A1646">
        <v>3550</v>
      </c>
      <c r="B1646" s="3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s="12">
        <f t="shared" si="50"/>
        <v>42462</v>
      </c>
      <c r="L1646" t="b">
        <v>0</v>
      </c>
      <c r="M1646">
        <v>64</v>
      </c>
      <c r="N1646" t="b">
        <v>1</v>
      </c>
      <c r="O1646" t="s">
        <v>8269</v>
      </c>
      <c r="P1646" t="s">
        <v>8325</v>
      </c>
      <c r="Q1646">
        <f t="shared" si="51"/>
        <v>2016</v>
      </c>
      <c r="R1646" s="14" t="s">
        <v>8322</v>
      </c>
    </row>
    <row r="1647" spans="1:18" ht="28.8" x14ac:dyDescent="0.3">
      <c r="A1647">
        <v>2475</v>
      </c>
      <c r="B1647" s="3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s="12">
        <f t="shared" si="50"/>
        <v>40310</v>
      </c>
      <c r="L1647" t="b">
        <v>0</v>
      </c>
      <c r="M1647">
        <v>81</v>
      </c>
      <c r="N1647" t="b">
        <v>1</v>
      </c>
      <c r="O1647" t="s">
        <v>8277</v>
      </c>
      <c r="P1647" t="s">
        <v>8327</v>
      </c>
      <c r="Q1647">
        <f t="shared" si="51"/>
        <v>2010</v>
      </c>
      <c r="R1647" s="14" t="s">
        <v>8326</v>
      </c>
    </row>
    <row r="1648" spans="1:18" ht="57.6" x14ac:dyDescent="0.3">
      <c r="A1648">
        <v>3654</v>
      </c>
      <c r="B1648" s="3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s="12">
        <f t="shared" si="50"/>
        <v>42440</v>
      </c>
      <c r="L1648" t="b">
        <v>0</v>
      </c>
      <c r="M1648">
        <v>38</v>
      </c>
      <c r="N1648" t="b">
        <v>1</v>
      </c>
      <c r="O1648" t="s">
        <v>8269</v>
      </c>
      <c r="P1648" t="s">
        <v>8325</v>
      </c>
      <c r="Q1648">
        <f t="shared" si="51"/>
        <v>2016</v>
      </c>
      <c r="R1648" s="14" t="s">
        <v>8322</v>
      </c>
    </row>
    <row r="1649" spans="1:18" ht="43.2" x14ac:dyDescent="0.3">
      <c r="A1649">
        <v>87</v>
      </c>
      <c r="B1649" s="3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s="12">
        <f t="shared" si="50"/>
        <v>40322</v>
      </c>
      <c r="L1649" t="b">
        <v>0</v>
      </c>
      <c r="M1649">
        <v>25</v>
      </c>
      <c r="N1649" t="b">
        <v>1</v>
      </c>
      <c r="O1649" t="s">
        <v>8264</v>
      </c>
      <c r="P1649" t="s">
        <v>8342</v>
      </c>
      <c r="Q1649">
        <f t="shared" si="51"/>
        <v>2010</v>
      </c>
      <c r="R1649" s="14" t="s">
        <v>8320</v>
      </c>
    </row>
    <row r="1650" spans="1:18" ht="43.2" x14ac:dyDescent="0.3">
      <c r="A1650">
        <v>851</v>
      </c>
      <c r="B1650" s="3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s="12">
        <f t="shared" si="50"/>
        <v>42522</v>
      </c>
      <c r="L1650" t="b">
        <v>0</v>
      </c>
      <c r="M1650">
        <v>70</v>
      </c>
      <c r="N1650" t="b">
        <v>1</v>
      </c>
      <c r="O1650" t="s">
        <v>8275</v>
      </c>
      <c r="P1650" t="s">
        <v>8335</v>
      </c>
      <c r="Q1650">
        <f t="shared" si="51"/>
        <v>2016</v>
      </c>
      <c r="R1650" s="14" t="s">
        <v>8326</v>
      </c>
    </row>
    <row r="1651" spans="1:18" ht="43.2" x14ac:dyDescent="0.3">
      <c r="A1651">
        <v>3199</v>
      </c>
      <c r="B1651" s="3" t="s">
        <v>3199</v>
      </c>
      <c r="C1651" s="3" t="s">
        <v>7309</v>
      </c>
      <c r="D1651" s="5">
        <v>5000</v>
      </c>
      <c r="E1651" s="7">
        <v>2608</v>
      </c>
      <c r="F1651" t="s">
        <v>8220</v>
      </c>
      <c r="G1651" t="s">
        <v>8223</v>
      </c>
      <c r="H1651" t="s">
        <v>8245</v>
      </c>
      <c r="I1651">
        <v>1410037200</v>
      </c>
      <c r="J1651">
        <v>1407435418</v>
      </c>
      <c r="K1651" s="12">
        <f t="shared" si="50"/>
        <v>41858</v>
      </c>
      <c r="L1651" t="b">
        <v>0</v>
      </c>
      <c r="M1651">
        <v>53</v>
      </c>
      <c r="N1651" t="b">
        <v>0</v>
      </c>
      <c r="O1651" t="s">
        <v>8303</v>
      </c>
      <c r="P1651" t="s">
        <v>8334</v>
      </c>
      <c r="Q1651">
        <f t="shared" si="51"/>
        <v>2014</v>
      </c>
      <c r="R1651" s="14" t="s">
        <v>8322</v>
      </c>
    </row>
    <row r="1652" spans="1:18" ht="43.2" x14ac:dyDescent="0.3">
      <c r="A1652">
        <v>842</v>
      </c>
      <c r="B1652" s="3" t="s">
        <v>843</v>
      </c>
      <c r="C1652" s="3" t="s">
        <v>4952</v>
      </c>
      <c r="D1652" s="5">
        <v>2500</v>
      </c>
      <c r="E1652" s="7">
        <v>2608</v>
      </c>
      <c r="F1652" t="s">
        <v>8218</v>
      </c>
      <c r="G1652" t="s">
        <v>8228</v>
      </c>
      <c r="H1652" t="s">
        <v>8250</v>
      </c>
      <c r="I1652">
        <v>1381723140</v>
      </c>
      <c r="J1652">
        <v>1378735983</v>
      </c>
      <c r="K1652" s="12">
        <f t="shared" si="50"/>
        <v>41526</v>
      </c>
      <c r="L1652" t="b">
        <v>1</v>
      </c>
      <c r="M1652">
        <v>39</v>
      </c>
      <c r="N1652" t="b">
        <v>1</v>
      </c>
      <c r="O1652" t="s">
        <v>8275</v>
      </c>
      <c r="P1652" t="s">
        <v>8335</v>
      </c>
      <c r="Q1652">
        <f t="shared" si="51"/>
        <v>2013</v>
      </c>
      <c r="R1652" s="14" t="s">
        <v>8326</v>
      </c>
    </row>
    <row r="1653" spans="1:18" ht="43.2" x14ac:dyDescent="0.3">
      <c r="A1653">
        <v>975</v>
      </c>
      <c r="B1653" s="3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s="12">
        <f t="shared" si="50"/>
        <v>42489</v>
      </c>
      <c r="L1653" t="b">
        <v>0</v>
      </c>
      <c r="M1653">
        <v>24</v>
      </c>
      <c r="N1653" t="b">
        <v>0</v>
      </c>
      <c r="O1653" t="s">
        <v>8271</v>
      </c>
      <c r="P1653" t="s">
        <v>8309</v>
      </c>
      <c r="Q1653">
        <f t="shared" si="51"/>
        <v>2016</v>
      </c>
      <c r="R1653" s="14" t="s">
        <v>8307</v>
      </c>
    </row>
    <row r="1654" spans="1:18" ht="43.2" x14ac:dyDescent="0.3">
      <c r="A1654">
        <v>1259</v>
      </c>
      <c r="B1654" s="3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s="12">
        <f t="shared" si="50"/>
        <v>41766</v>
      </c>
      <c r="L1654" t="b">
        <v>1</v>
      </c>
      <c r="M1654">
        <v>96</v>
      </c>
      <c r="N1654" t="b">
        <v>1</v>
      </c>
      <c r="O1654" t="s">
        <v>8274</v>
      </c>
      <c r="P1654" t="s">
        <v>8330</v>
      </c>
      <c r="Q1654">
        <f t="shared" si="51"/>
        <v>2014</v>
      </c>
      <c r="R1654" s="14" t="s">
        <v>8326</v>
      </c>
    </row>
    <row r="1655" spans="1:18" ht="43.2" x14ac:dyDescent="0.3">
      <c r="A1655">
        <v>3438</v>
      </c>
      <c r="B1655" s="3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s="12">
        <f t="shared" si="50"/>
        <v>42100</v>
      </c>
      <c r="L1655" t="b">
        <v>0</v>
      </c>
      <c r="M1655">
        <v>14</v>
      </c>
      <c r="N1655" t="b">
        <v>1</v>
      </c>
      <c r="O1655" t="s">
        <v>8269</v>
      </c>
      <c r="P1655" t="s">
        <v>8325</v>
      </c>
      <c r="Q1655">
        <f t="shared" si="51"/>
        <v>2015</v>
      </c>
      <c r="R1655" s="14" t="s">
        <v>8322</v>
      </c>
    </row>
    <row r="1656" spans="1:18" ht="43.2" x14ac:dyDescent="0.3">
      <c r="A1656">
        <v>1893</v>
      </c>
      <c r="B1656" s="3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s="12">
        <f t="shared" si="50"/>
        <v>40632</v>
      </c>
      <c r="L1656" t="b">
        <v>0</v>
      </c>
      <c r="M1656">
        <v>45</v>
      </c>
      <c r="N1656" t="b">
        <v>1</v>
      </c>
      <c r="O1656" t="s">
        <v>8277</v>
      </c>
      <c r="P1656" t="s">
        <v>8327</v>
      </c>
      <c r="Q1656">
        <f t="shared" si="51"/>
        <v>2011</v>
      </c>
      <c r="R1656" s="14" t="s">
        <v>8326</v>
      </c>
    </row>
    <row r="1657" spans="1:18" ht="57.6" x14ac:dyDescent="0.3">
      <c r="A1657">
        <v>2840</v>
      </c>
      <c r="B1657" s="3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s="12">
        <f t="shared" si="50"/>
        <v>42060</v>
      </c>
      <c r="L1657" t="b">
        <v>0</v>
      </c>
      <c r="M1657">
        <v>132</v>
      </c>
      <c r="N1657" t="b">
        <v>1</v>
      </c>
      <c r="O1657" t="s">
        <v>8269</v>
      </c>
      <c r="P1657" t="s">
        <v>8325</v>
      </c>
      <c r="Q1657">
        <f t="shared" si="51"/>
        <v>2015</v>
      </c>
      <c r="R1657" s="14" t="s">
        <v>8322</v>
      </c>
    </row>
    <row r="1658" spans="1:18" ht="43.2" x14ac:dyDescent="0.3">
      <c r="A1658">
        <v>3365</v>
      </c>
      <c r="B1658" s="3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s="12">
        <f t="shared" si="50"/>
        <v>42321</v>
      </c>
      <c r="L1658" t="b">
        <v>0</v>
      </c>
      <c r="M1658">
        <v>3</v>
      </c>
      <c r="N1658" t="b">
        <v>1</v>
      </c>
      <c r="O1658" t="s">
        <v>8269</v>
      </c>
      <c r="P1658" t="s">
        <v>8325</v>
      </c>
      <c r="Q1658">
        <f t="shared" si="51"/>
        <v>2015</v>
      </c>
      <c r="R1658" s="14" t="s">
        <v>8322</v>
      </c>
    </row>
    <row r="1659" spans="1:18" ht="28.8" x14ac:dyDescent="0.3">
      <c r="A1659">
        <v>1360</v>
      </c>
      <c r="B1659" s="3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s="12">
        <f t="shared" si="50"/>
        <v>41095</v>
      </c>
      <c r="L1659" t="b">
        <v>0</v>
      </c>
      <c r="M1659">
        <v>81</v>
      </c>
      <c r="N1659" t="b">
        <v>1</v>
      </c>
      <c r="O1659" t="s">
        <v>8272</v>
      </c>
      <c r="P1659" t="s">
        <v>8332</v>
      </c>
      <c r="Q1659">
        <f t="shared" si="51"/>
        <v>2012</v>
      </c>
      <c r="R1659" s="14" t="s">
        <v>8310</v>
      </c>
    </row>
    <row r="1660" spans="1:18" ht="43.2" x14ac:dyDescent="0.3">
      <c r="A1660">
        <v>376</v>
      </c>
      <c r="B1660" s="3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s="12">
        <f t="shared" si="50"/>
        <v>42576</v>
      </c>
      <c r="L1660" t="b">
        <v>0</v>
      </c>
      <c r="M1660">
        <v>48</v>
      </c>
      <c r="N1660" t="b">
        <v>1</v>
      </c>
      <c r="O1660" t="s">
        <v>8267</v>
      </c>
      <c r="P1660" t="s">
        <v>8321</v>
      </c>
      <c r="Q1660">
        <f t="shared" si="51"/>
        <v>2016</v>
      </c>
      <c r="R1660" s="14" t="s">
        <v>8320</v>
      </c>
    </row>
    <row r="1661" spans="1:18" ht="86.4" x14ac:dyDescent="0.3">
      <c r="A1661">
        <v>3505</v>
      </c>
      <c r="B1661" s="3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s="12">
        <f t="shared" si="50"/>
        <v>41760</v>
      </c>
      <c r="L1661" t="b">
        <v>0</v>
      </c>
      <c r="M1661">
        <v>39</v>
      </c>
      <c r="N1661" t="b">
        <v>1</v>
      </c>
      <c r="O1661" t="s">
        <v>8269</v>
      </c>
      <c r="P1661" t="s">
        <v>8325</v>
      </c>
      <c r="Q1661">
        <f t="shared" si="51"/>
        <v>2014</v>
      </c>
      <c r="R1661" s="14" t="s">
        <v>8322</v>
      </c>
    </row>
    <row r="1662" spans="1:18" ht="57.6" x14ac:dyDescent="0.3">
      <c r="A1662">
        <v>2540</v>
      </c>
      <c r="B1662" s="3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s="12">
        <f t="shared" si="50"/>
        <v>40785</v>
      </c>
      <c r="L1662" t="b">
        <v>0</v>
      </c>
      <c r="M1662">
        <v>27</v>
      </c>
      <c r="N1662" t="b">
        <v>1</v>
      </c>
      <c r="O1662" t="s">
        <v>8298</v>
      </c>
      <c r="P1662" t="s">
        <v>8340</v>
      </c>
      <c r="Q1662">
        <f t="shared" si="51"/>
        <v>2011</v>
      </c>
      <c r="R1662" s="14" t="s">
        <v>8326</v>
      </c>
    </row>
    <row r="1663" spans="1:18" ht="43.2" x14ac:dyDescent="0.3">
      <c r="A1663">
        <v>3278</v>
      </c>
      <c r="B1663" s="3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s="12">
        <f t="shared" si="50"/>
        <v>42124</v>
      </c>
      <c r="L1663" t="b">
        <v>1</v>
      </c>
      <c r="M1663">
        <v>34</v>
      </c>
      <c r="N1663" t="b">
        <v>1</v>
      </c>
      <c r="O1663" t="s">
        <v>8269</v>
      </c>
      <c r="P1663" t="s">
        <v>8325</v>
      </c>
      <c r="Q1663">
        <f t="shared" si="51"/>
        <v>2015</v>
      </c>
      <c r="R1663" s="14" t="s">
        <v>8322</v>
      </c>
    </row>
    <row r="1664" spans="1:18" ht="57.6" x14ac:dyDescent="0.3">
      <c r="A1664">
        <v>1507</v>
      </c>
      <c r="B1664" s="3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s="12">
        <f t="shared" si="50"/>
        <v>40254</v>
      </c>
      <c r="L1664" t="b">
        <v>1</v>
      </c>
      <c r="M1664">
        <v>33</v>
      </c>
      <c r="N1664" t="b">
        <v>1</v>
      </c>
      <c r="O1664" t="s">
        <v>8283</v>
      </c>
      <c r="P1664" t="s">
        <v>8313</v>
      </c>
      <c r="Q1664">
        <f t="shared" si="51"/>
        <v>2010</v>
      </c>
      <c r="R1664" s="14" t="s">
        <v>8312</v>
      </c>
    </row>
    <row r="1665" spans="1:18" ht="57.6" x14ac:dyDescent="0.3">
      <c r="A1665">
        <v>3178</v>
      </c>
      <c r="B1665" s="3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s="12">
        <f t="shared" si="50"/>
        <v>41806</v>
      </c>
      <c r="L1665" t="b">
        <v>1</v>
      </c>
      <c r="M1665">
        <v>78</v>
      </c>
      <c r="N1665" t="b">
        <v>1</v>
      </c>
      <c r="O1665" t="s">
        <v>8269</v>
      </c>
      <c r="P1665" t="s">
        <v>8325</v>
      </c>
      <c r="Q1665">
        <f t="shared" si="51"/>
        <v>2014</v>
      </c>
      <c r="R1665" s="14" t="s">
        <v>8322</v>
      </c>
    </row>
    <row r="1666" spans="1:18" ht="28.8" x14ac:dyDescent="0.3">
      <c r="A1666">
        <v>3264</v>
      </c>
      <c r="B1666" s="3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s="12">
        <f t="shared" si="50"/>
        <v>42016</v>
      </c>
      <c r="L1666" t="b">
        <v>1</v>
      </c>
      <c r="M1666">
        <v>49</v>
      </c>
      <c r="N1666" t="b">
        <v>1</v>
      </c>
      <c r="O1666" t="s">
        <v>8269</v>
      </c>
      <c r="P1666" t="s">
        <v>8325</v>
      </c>
      <c r="Q1666">
        <f t="shared" si="51"/>
        <v>2015</v>
      </c>
      <c r="R1666" s="14" t="s">
        <v>8322</v>
      </c>
    </row>
    <row r="1667" spans="1:18" ht="43.2" x14ac:dyDescent="0.3">
      <c r="A1667">
        <v>2933</v>
      </c>
      <c r="B1667" s="3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s="12">
        <f t="shared" ref="K1667:K1730" si="52">FLOOR(J1667/60/60/24,1) + DATE(1970,1,1)</f>
        <v>42495</v>
      </c>
      <c r="L1667" t="b">
        <v>0</v>
      </c>
      <c r="M1667">
        <v>54</v>
      </c>
      <c r="N1667" t="b">
        <v>1</v>
      </c>
      <c r="O1667" t="s">
        <v>8303</v>
      </c>
      <c r="P1667" t="s">
        <v>8334</v>
      </c>
      <c r="Q1667">
        <f t="shared" ref="Q1667:Q1730" si="53">YEAR(K1667)</f>
        <v>2016</v>
      </c>
      <c r="R1667" s="14" t="s">
        <v>8322</v>
      </c>
    </row>
    <row r="1668" spans="1:18" ht="43.2" x14ac:dyDescent="0.3">
      <c r="A1668">
        <v>3538</v>
      </c>
      <c r="B1668" s="3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s="12">
        <f t="shared" si="52"/>
        <v>42571</v>
      </c>
      <c r="L1668" t="b">
        <v>0</v>
      </c>
      <c r="M1668">
        <v>83</v>
      </c>
      <c r="N1668" t="b">
        <v>1</v>
      </c>
      <c r="O1668" t="s">
        <v>8269</v>
      </c>
      <c r="P1668" t="s">
        <v>8325</v>
      </c>
      <c r="Q1668">
        <f t="shared" si="53"/>
        <v>2016</v>
      </c>
      <c r="R1668" s="14" t="s">
        <v>8322</v>
      </c>
    </row>
    <row r="1669" spans="1:18" ht="43.2" x14ac:dyDescent="0.3">
      <c r="A1669">
        <v>2315</v>
      </c>
      <c r="B1669" s="3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s="12">
        <f t="shared" si="52"/>
        <v>41004</v>
      </c>
      <c r="L1669" t="b">
        <v>1</v>
      </c>
      <c r="M1669">
        <v>64</v>
      </c>
      <c r="N1669" t="b">
        <v>1</v>
      </c>
      <c r="O1669" t="s">
        <v>8277</v>
      </c>
      <c r="P1669" t="s">
        <v>8327</v>
      </c>
      <c r="Q1669">
        <f t="shared" si="53"/>
        <v>2012</v>
      </c>
      <c r="R1669" s="14" t="s">
        <v>8326</v>
      </c>
    </row>
    <row r="1670" spans="1:18" ht="43.2" x14ac:dyDescent="0.3">
      <c r="A1670">
        <v>3441</v>
      </c>
      <c r="B1670" s="3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s="12">
        <f t="shared" si="52"/>
        <v>42294</v>
      </c>
      <c r="L1670" t="b">
        <v>0</v>
      </c>
      <c r="M1670">
        <v>43</v>
      </c>
      <c r="N1670" t="b">
        <v>1</v>
      </c>
      <c r="O1670" t="s">
        <v>8269</v>
      </c>
      <c r="P1670" t="s">
        <v>8325</v>
      </c>
      <c r="Q1670">
        <f t="shared" si="53"/>
        <v>2015</v>
      </c>
      <c r="R1670" s="14" t="s">
        <v>8322</v>
      </c>
    </row>
    <row r="1671" spans="1:18" ht="28.8" x14ac:dyDescent="0.3">
      <c r="A1671">
        <v>3597</v>
      </c>
      <c r="B1671" s="3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s="12">
        <f t="shared" si="52"/>
        <v>42417</v>
      </c>
      <c r="L1671" t="b">
        <v>0</v>
      </c>
      <c r="M1671">
        <v>33</v>
      </c>
      <c r="N1671" t="b">
        <v>1</v>
      </c>
      <c r="O1671" t="s">
        <v>8269</v>
      </c>
      <c r="P1671" t="s">
        <v>8325</v>
      </c>
      <c r="Q1671">
        <f t="shared" si="53"/>
        <v>2016</v>
      </c>
      <c r="R1671" s="14" t="s">
        <v>8322</v>
      </c>
    </row>
    <row r="1672" spans="1:18" ht="43.2" x14ac:dyDescent="0.3">
      <c r="A1672">
        <v>2809</v>
      </c>
      <c r="B1672" s="3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s="12">
        <f t="shared" si="52"/>
        <v>42451</v>
      </c>
      <c r="L1672" t="b">
        <v>0</v>
      </c>
      <c r="M1672">
        <v>21</v>
      </c>
      <c r="N1672" t="b">
        <v>1</v>
      </c>
      <c r="O1672" t="s">
        <v>8269</v>
      </c>
      <c r="P1672" t="s">
        <v>8325</v>
      </c>
      <c r="Q1672">
        <f t="shared" si="53"/>
        <v>2016</v>
      </c>
      <c r="R1672" s="14" t="s">
        <v>8322</v>
      </c>
    </row>
    <row r="1673" spans="1:18" ht="115.2" x14ac:dyDescent="0.3">
      <c r="A1673">
        <v>3561</v>
      </c>
      <c r="B1673" s="3" t="s">
        <v>3560</v>
      </c>
      <c r="C1673" s="3" t="s">
        <v>7671</v>
      </c>
      <c r="D1673" s="5">
        <v>2500</v>
      </c>
      <c r="E1673" s="7">
        <v>2560</v>
      </c>
      <c r="F1673" t="s">
        <v>8218</v>
      </c>
      <c r="G1673" t="s">
        <v>8223</v>
      </c>
      <c r="H1673" t="s">
        <v>8245</v>
      </c>
      <c r="I1673">
        <v>1438799760</v>
      </c>
      <c r="J1673">
        <v>1437236378</v>
      </c>
      <c r="K1673" s="12">
        <f t="shared" si="52"/>
        <v>42203</v>
      </c>
      <c r="L1673" t="b">
        <v>0</v>
      </c>
      <c r="M1673">
        <v>54</v>
      </c>
      <c r="N1673" t="b">
        <v>1</v>
      </c>
      <c r="O1673" t="s">
        <v>8269</v>
      </c>
      <c r="P1673" t="s">
        <v>8325</v>
      </c>
      <c r="Q1673">
        <f t="shared" si="53"/>
        <v>2015</v>
      </c>
      <c r="R1673" s="14" t="s">
        <v>8322</v>
      </c>
    </row>
    <row r="1674" spans="1:18" ht="43.2" x14ac:dyDescent="0.3">
      <c r="A1674">
        <v>3268</v>
      </c>
      <c r="B1674" s="3" t="s">
        <v>3268</v>
      </c>
      <c r="C1674" s="3" t="s">
        <v>7378</v>
      </c>
      <c r="D1674" s="5">
        <v>2000</v>
      </c>
      <c r="E1674" s="7">
        <v>2560</v>
      </c>
      <c r="F1674" t="s">
        <v>8218</v>
      </c>
      <c r="G1674" t="s">
        <v>8223</v>
      </c>
      <c r="H1674" t="s">
        <v>8245</v>
      </c>
      <c r="I1674">
        <v>1472074928</v>
      </c>
      <c r="J1674">
        <v>1470692528</v>
      </c>
      <c r="K1674" s="12">
        <f t="shared" si="52"/>
        <v>42590</v>
      </c>
      <c r="L1674" t="b">
        <v>1</v>
      </c>
      <c r="M1674">
        <v>42</v>
      </c>
      <c r="N1674" t="b">
        <v>1</v>
      </c>
      <c r="O1674" t="s">
        <v>8269</v>
      </c>
      <c r="P1674" t="s">
        <v>8325</v>
      </c>
      <c r="Q1674">
        <f t="shared" si="53"/>
        <v>2016</v>
      </c>
      <c r="R1674" s="14" t="s">
        <v>8322</v>
      </c>
    </row>
    <row r="1675" spans="1:18" ht="43.2" x14ac:dyDescent="0.3">
      <c r="A1675">
        <v>3603</v>
      </c>
      <c r="B1675" s="3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s="12">
        <f t="shared" si="52"/>
        <v>42283</v>
      </c>
      <c r="L1675" t="b">
        <v>0</v>
      </c>
      <c r="M1675">
        <v>57</v>
      </c>
      <c r="N1675" t="b">
        <v>1</v>
      </c>
      <c r="O1675" t="s">
        <v>8269</v>
      </c>
      <c r="P1675" t="s">
        <v>8325</v>
      </c>
      <c r="Q1675">
        <f t="shared" si="53"/>
        <v>2015</v>
      </c>
      <c r="R1675" s="14" t="s">
        <v>8322</v>
      </c>
    </row>
    <row r="1676" spans="1:18" ht="43.2" x14ac:dyDescent="0.3">
      <c r="A1676">
        <v>1347</v>
      </c>
      <c r="B1676" s="3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s="12">
        <f t="shared" si="52"/>
        <v>42040</v>
      </c>
      <c r="L1676" t="b">
        <v>0</v>
      </c>
      <c r="M1676">
        <v>31</v>
      </c>
      <c r="N1676" t="b">
        <v>1</v>
      </c>
      <c r="O1676" t="s">
        <v>8272</v>
      </c>
      <c r="P1676" t="s">
        <v>8332</v>
      </c>
      <c r="Q1676">
        <f t="shared" si="53"/>
        <v>2015</v>
      </c>
      <c r="R1676" s="14" t="s">
        <v>8310</v>
      </c>
    </row>
    <row r="1677" spans="1:18" ht="43.2" x14ac:dyDescent="0.3">
      <c r="A1677">
        <v>3487</v>
      </c>
      <c r="B1677" s="3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s="12">
        <f t="shared" si="52"/>
        <v>42149</v>
      </c>
      <c r="L1677" t="b">
        <v>0</v>
      </c>
      <c r="M1677">
        <v>66</v>
      </c>
      <c r="N1677" t="b">
        <v>1</v>
      </c>
      <c r="O1677" t="s">
        <v>8269</v>
      </c>
      <c r="P1677" t="s">
        <v>8325</v>
      </c>
      <c r="Q1677">
        <f t="shared" si="53"/>
        <v>2015</v>
      </c>
      <c r="R1677" s="14" t="s">
        <v>8322</v>
      </c>
    </row>
    <row r="1678" spans="1:18" ht="57.6" x14ac:dyDescent="0.3">
      <c r="A1678">
        <v>986</v>
      </c>
      <c r="B1678" s="3" t="s">
        <v>987</v>
      </c>
      <c r="C1678" s="3" t="s">
        <v>5096</v>
      </c>
      <c r="D1678" s="5">
        <v>20000</v>
      </c>
      <c r="E1678" s="7">
        <v>2550</v>
      </c>
      <c r="F1678" t="s">
        <v>8220</v>
      </c>
      <c r="G1678" t="s">
        <v>8224</v>
      </c>
      <c r="H1678" t="s">
        <v>8246</v>
      </c>
      <c r="I1678">
        <v>1452384000</v>
      </c>
      <c r="J1678">
        <v>1447698300</v>
      </c>
      <c r="K1678" s="12">
        <f t="shared" si="52"/>
        <v>42324</v>
      </c>
      <c r="L1678" t="b">
        <v>0</v>
      </c>
      <c r="M1678">
        <v>23</v>
      </c>
      <c r="N1678" t="b">
        <v>0</v>
      </c>
      <c r="O1678" t="s">
        <v>8271</v>
      </c>
      <c r="P1678" t="s">
        <v>8309</v>
      </c>
      <c r="Q1678">
        <f t="shared" si="53"/>
        <v>2015</v>
      </c>
      <c r="R1678" s="14" t="s">
        <v>8307</v>
      </c>
    </row>
    <row r="1679" spans="1:18" ht="43.2" x14ac:dyDescent="0.3">
      <c r="A1679">
        <v>3207</v>
      </c>
      <c r="B1679" s="3" t="s">
        <v>3207</v>
      </c>
      <c r="C1679" s="3" t="s">
        <v>7317</v>
      </c>
      <c r="D1679" s="5">
        <v>5500</v>
      </c>
      <c r="E1679" s="7">
        <v>2550</v>
      </c>
      <c r="F1679" t="s">
        <v>8220</v>
      </c>
      <c r="G1679" t="s">
        <v>8223</v>
      </c>
      <c r="H1679" t="s">
        <v>8245</v>
      </c>
      <c r="I1679">
        <v>1429767607</v>
      </c>
      <c r="J1679">
        <v>1424587207</v>
      </c>
      <c r="K1679" s="12">
        <f t="shared" si="52"/>
        <v>42057</v>
      </c>
      <c r="L1679" t="b">
        <v>0</v>
      </c>
      <c r="M1679">
        <v>36</v>
      </c>
      <c r="N1679" t="b">
        <v>0</v>
      </c>
      <c r="O1679" t="s">
        <v>8303</v>
      </c>
      <c r="P1679" t="s">
        <v>8334</v>
      </c>
      <c r="Q1679">
        <f t="shared" si="53"/>
        <v>2015</v>
      </c>
      <c r="R1679" s="14" t="s">
        <v>8322</v>
      </c>
    </row>
    <row r="1680" spans="1:18" ht="28.8" x14ac:dyDescent="0.3">
      <c r="A1680">
        <v>758</v>
      </c>
      <c r="B1680" s="3" t="s">
        <v>759</v>
      </c>
      <c r="C1680" s="3" t="s">
        <v>4868</v>
      </c>
      <c r="D1680" s="5">
        <v>2500</v>
      </c>
      <c r="E1680" s="7">
        <v>2550</v>
      </c>
      <c r="F1680" t="s">
        <v>8218</v>
      </c>
      <c r="G1680" t="s">
        <v>8223</v>
      </c>
      <c r="H1680" t="s">
        <v>8245</v>
      </c>
      <c r="I1680">
        <v>1286568268</v>
      </c>
      <c r="J1680">
        <v>1283976268</v>
      </c>
      <c r="K1680" s="12">
        <f t="shared" si="52"/>
        <v>40429</v>
      </c>
      <c r="L1680" t="b">
        <v>0</v>
      </c>
      <c r="M1680">
        <v>19</v>
      </c>
      <c r="N1680" t="b">
        <v>1</v>
      </c>
      <c r="O1680" t="s">
        <v>8272</v>
      </c>
      <c r="P1680" t="s">
        <v>8332</v>
      </c>
      <c r="Q1680">
        <f t="shared" si="53"/>
        <v>2010</v>
      </c>
      <c r="R1680" s="14" t="s">
        <v>8310</v>
      </c>
    </row>
    <row r="1681" spans="1:18" ht="43.2" x14ac:dyDescent="0.3">
      <c r="A1681">
        <v>1295</v>
      </c>
      <c r="B1681" s="3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s="12">
        <f t="shared" si="52"/>
        <v>42184</v>
      </c>
      <c r="L1681" t="b">
        <v>0</v>
      </c>
      <c r="M1681">
        <v>64</v>
      </c>
      <c r="N1681" t="b">
        <v>1</v>
      </c>
      <c r="O1681" t="s">
        <v>8269</v>
      </c>
      <c r="P1681" t="s">
        <v>8325</v>
      </c>
      <c r="Q1681">
        <f t="shared" si="53"/>
        <v>2015</v>
      </c>
      <c r="R1681" s="14" t="s">
        <v>8322</v>
      </c>
    </row>
    <row r="1682" spans="1:18" ht="43.2" x14ac:dyDescent="0.3">
      <c r="A1682">
        <v>755</v>
      </c>
      <c r="B1682" s="3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s="12">
        <f t="shared" si="52"/>
        <v>41383</v>
      </c>
      <c r="L1682" t="b">
        <v>0</v>
      </c>
      <c r="M1682">
        <v>68</v>
      </c>
      <c r="N1682" t="b">
        <v>1</v>
      </c>
      <c r="O1682" t="s">
        <v>8272</v>
      </c>
      <c r="P1682" t="s">
        <v>8332</v>
      </c>
      <c r="Q1682">
        <f t="shared" si="53"/>
        <v>2013</v>
      </c>
      <c r="R1682" s="14" t="s">
        <v>8310</v>
      </c>
    </row>
    <row r="1683" spans="1:18" ht="43.2" x14ac:dyDescent="0.3">
      <c r="A1683">
        <v>3592</v>
      </c>
      <c r="B1683" s="3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s="12">
        <f t="shared" si="52"/>
        <v>41988</v>
      </c>
      <c r="L1683" t="b">
        <v>0</v>
      </c>
      <c r="M1683">
        <v>35</v>
      </c>
      <c r="N1683" t="b">
        <v>1</v>
      </c>
      <c r="O1683" t="s">
        <v>8269</v>
      </c>
      <c r="P1683" t="s">
        <v>8325</v>
      </c>
      <c r="Q1683">
        <f t="shared" si="53"/>
        <v>2014</v>
      </c>
      <c r="R1683" s="14" t="s">
        <v>8322</v>
      </c>
    </row>
    <row r="1684" spans="1:18" ht="43.2" x14ac:dyDescent="0.3">
      <c r="A1684">
        <v>860</v>
      </c>
      <c r="B1684" s="3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s="12">
        <f t="shared" si="52"/>
        <v>41570</v>
      </c>
      <c r="L1684" t="b">
        <v>0</v>
      </c>
      <c r="M1684">
        <v>48</v>
      </c>
      <c r="N1684" t="b">
        <v>0</v>
      </c>
      <c r="O1684" t="s">
        <v>8276</v>
      </c>
      <c r="P1684" t="s">
        <v>8349</v>
      </c>
      <c r="Q1684">
        <f t="shared" si="53"/>
        <v>2013</v>
      </c>
      <c r="R1684" s="14" t="s">
        <v>8326</v>
      </c>
    </row>
    <row r="1685" spans="1:18" ht="57.6" x14ac:dyDescent="0.3">
      <c r="A1685">
        <v>1241</v>
      </c>
      <c r="B1685" s="3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s="12">
        <f t="shared" si="52"/>
        <v>41923</v>
      </c>
      <c r="L1685" t="b">
        <v>0</v>
      </c>
      <c r="M1685">
        <v>34</v>
      </c>
      <c r="N1685" t="b">
        <v>0</v>
      </c>
      <c r="O1685" t="s">
        <v>8284</v>
      </c>
      <c r="P1685" t="s">
        <v>8353</v>
      </c>
      <c r="Q1685">
        <f t="shared" si="53"/>
        <v>2014</v>
      </c>
      <c r="R1685" s="14" t="s">
        <v>8326</v>
      </c>
    </row>
    <row r="1686" spans="1:18" ht="43.2" x14ac:dyDescent="0.3">
      <c r="A1686">
        <v>726</v>
      </c>
      <c r="B1686" s="3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s="12">
        <f t="shared" si="52"/>
        <v>41346</v>
      </c>
      <c r="L1686" t="b">
        <v>0</v>
      </c>
      <c r="M1686">
        <v>35</v>
      </c>
      <c r="N1686" t="b">
        <v>1</v>
      </c>
      <c r="O1686" t="s">
        <v>8272</v>
      </c>
      <c r="P1686" t="s">
        <v>8332</v>
      </c>
      <c r="Q1686">
        <f t="shared" si="53"/>
        <v>2013</v>
      </c>
      <c r="R1686" s="14" t="s">
        <v>8310</v>
      </c>
    </row>
    <row r="1687" spans="1:18" ht="28.8" x14ac:dyDescent="0.3">
      <c r="A1687">
        <v>1641</v>
      </c>
      <c r="B1687" s="3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s="12">
        <f t="shared" si="52"/>
        <v>41962</v>
      </c>
      <c r="L1687" t="b">
        <v>0</v>
      </c>
      <c r="M1687">
        <v>26</v>
      </c>
      <c r="N1687" t="b">
        <v>1</v>
      </c>
      <c r="O1687" t="s">
        <v>8290</v>
      </c>
      <c r="P1687" t="s">
        <v>8337</v>
      </c>
      <c r="Q1687">
        <f t="shared" si="53"/>
        <v>2014</v>
      </c>
      <c r="R1687" s="14" t="s">
        <v>8326</v>
      </c>
    </row>
    <row r="1688" spans="1:18" ht="43.2" x14ac:dyDescent="0.3">
      <c r="A1688">
        <v>2986</v>
      </c>
      <c r="B1688" s="3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s="12">
        <f t="shared" si="52"/>
        <v>42431</v>
      </c>
      <c r="L1688" t="b">
        <v>0</v>
      </c>
      <c r="M1688">
        <v>56</v>
      </c>
      <c r="N1688" t="b">
        <v>1</v>
      </c>
      <c r="O1688" t="s">
        <v>8301</v>
      </c>
      <c r="P1688" t="s">
        <v>8323</v>
      </c>
      <c r="Q1688">
        <f t="shared" si="53"/>
        <v>2016</v>
      </c>
      <c r="R1688" s="14" t="s">
        <v>8322</v>
      </c>
    </row>
    <row r="1689" spans="1:18" ht="43.2" x14ac:dyDescent="0.3">
      <c r="A1689">
        <v>1697</v>
      </c>
      <c r="B1689" s="3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s="12">
        <f t="shared" si="52"/>
        <v>42805</v>
      </c>
      <c r="L1689" t="b">
        <v>0</v>
      </c>
      <c r="M1689">
        <v>22</v>
      </c>
      <c r="N1689" t="b">
        <v>0</v>
      </c>
      <c r="O1689" t="s">
        <v>8291</v>
      </c>
      <c r="P1689" t="s">
        <v>8329</v>
      </c>
      <c r="Q1689">
        <f t="shared" si="53"/>
        <v>2017</v>
      </c>
      <c r="R1689" s="14" t="s">
        <v>8326</v>
      </c>
    </row>
    <row r="1690" spans="1:18" ht="43.2" x14ac:dyDescent="0.3">
      <c r="A1690">
        <v>3320</v>
      </c>
      <c r="B1690" s="3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s="12">
        <f t="shared" si="52"/>
        <v>42513</v>
      </c>
      <c r="L1690" t="b">
        <v>0</v>
      </c>
      <c r="M1690">
        <v>38</v>
      </c>
      <c r="N1690" t="b">
        <v>1</v>
      </c>
      <c r="O1690" t="s">
        <v>8269</v>
      </c>
      <c r="P1690" t="s">
        <v>8325</v>
      </c>
      <c r="Q1690">
        <f t="shared" si="53"/>
        <v>2016</v>
      </c>
      <c r="R1690" s="14" t="s">
        <v>8322</v>
      </c>
    </row>
    <row r="1691" spans="1:18" ht="43.2" x14ac:dyDescent="0.3">
      <c r="A1691">
        <v>3890</v>
      </c>
      <c r="B1691" s="3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s="12">
        <f t="shared" si="52"/>
        <v>42171</v>
      </c>
      <c r="L1691" t="b">
        <v>0</v>
      </c>
      <c r="M1691">
        <v>8</v>
      </c>
      <c r="N1691" t="b">
        <v>0</v>
      </c>
      <c r="O1691" t="s">
        <v>8269</v>
      </c>
      <c r="P1691" t="s">
        <v>8325</v>
      </c>
      <c r="Q1691">
        <f t="shared" si="53"/>
        <v>2015</v>
      </c>
      <c r="R1691" s="14" t="s">
        <v>8322</v>
      </c>
    </row>
    <row r="1692" spans="1:18" ht="43.2" x14ac:dyDescent="0.3">
      <c r="A1692">
        <v>765</v>
      </c>
      <c r="B1692" s="3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s="12">
        <f t="shared" si="52"/>
        <v>41901</v>
      </c>
      <c r="L1692" t="b">
        <v>0</v>
      </c>
      <c r="M1692">
        <v>44</v>
      </c>
      <c r="N1692" t="b">
        <v>0</v>
      </c>
      <c r="O1692" t="s">
        <v>8273</v>
      </c>
      <c r="P1692" t="s">
        <v>8351</v>
      </c>
      <c r="Q1692">
        <f t="shared" si="53"/>
        <v>2014</v>
      </c>
      <c r="R1692" s="14" t="s">
        <v>8310</v>
      </c>
    </row>
    <row r="1693" spans="1:18" ht="28.8" x14ac:dyDescent="0.3">
      <c r="A1693">
        <v>3778</v>
      </c>
      <c r="B1693" s="3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s="12">
        <f t="shared" si="52"/>
        <v>41989</v>
      </c>
      <c r="L1693" t="b">
        <v>0</v>
      </c>
      <c r="M1693">
        <v>36</v>
      </c>
      <c r="N1693" t="b">
        <v>1</v>
      </c>
      <c r="O1693" t="s">
        <v>8303</v>
      </c>
      <c r="P1693" t="s">
        <v>8334</v>
      </c>
      <c r="Q1693">
        <f t="shared" si="53"/>
        <v>2014</v>
      </c>
      <c r="R1693" s="14" t="s">
        <v>8322</v>
      </c>
    </row>
    <row r="1694" spans="1:18" ht="43.2" x14ac:dyDescent="0.3">
      <c r="A1694">
        <v>3614</v>
      </c>
      <c r="B1694" s="3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s="12">
        <f t="shared" si="52"/>
        <v>42144</v>
      </c>
      <c r="L1694" t="b">
        <v>0</v>
      </c>
      <c r="M1694">
        <v>71</v>
      </c>
      <c r="N1694" t="b">
        <v>1</v>
      </c>
      <c r="O1694" t="s">
        <v>8269</v>
      </c>
      <c r="P1694" t="s">
        <v>8325</v>
      </c>
      <c r="Q1694">
        <f t="shared" si="53"/>
        <v>2015</v>
      </c>
      <c r="R1694" s="14" t="s">
        <v>8322</v>
      </c>
    </row>
    <row r="1695" spans="1:18" ht="43.2" x14ac:dyDescent="0.3">
      <c r="A1695">
        <v>3699</v>
      </c>
      <c r="B1695" s="3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s="12">
        <f t="shared" si="52"/>
        <v>41897</v>
      </c>
      <c r="L1695" t="b">
        <v>0</v>
      </c>
      <c r="M1695">
        <v>40</v>
      </c>
      <c r="N1695" t="b">
        <v>1</v>
      </c>
      <c r="O1695" t="s">
        <v>8269</v>
      </c>
      <c r="P1695" t="s">
        <v>8325</v>
      </c>
      <c r="Q1695">
        <f t="shared" si="53"/>
        <v>2014</v>
      </c>
      <c r="R1695" s="14" t="s">
        <v>8322</v>
      </c>
    </row>
    <row r="1696" spans="1:18" ht="28.8" x14ac:dyDescent="0.3">
      <c r="A1696">
        <v>3318</v>
      </c>
      <c r="B1696" s="3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s="12">
        <f t="shared" si="52"/>
        <v>42431</v>
      </c>
      <c r="L1696" t="b">
        <v>0</v>
      </c>
      <c r="M1696">
        <v>32</v>
      </c>
      <c r="N1696" t="b">
        <v>1</v>
      </c>
      <c r="O1696" t="s">
        <v>8269</v>
      </c>
      <c r="P1696" t="s">
        <v>8325</v>
      </c>
      <c r="Q1696">
        <f t="shared" si="53"/>
        <v>2016</v>
      </c>
      <c r="R1696" s="14" t="s">
        <v>8322</v>
      </c>
    </row>
    <row r="1697" spans="1:18" ht="28.8" x14ac:dyDescent="0.3">
      <c r="A1697">
        <v>792</v>
      </c>
      <c r="B1697" s="3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s="12">
        <f t="shared" si="52"/>
        <v>41555</v>
      </c>
      <c r="L1697" t="b">
        <v>0</v>
      </c>
      <c r="M1697">
        <v>60</v>
      </c>
      <c r="N1697" t="b">
        <v>1</v>
      </c>
      <c r="O1697" t="s">
        <v>8274</v>
      </c>
      <c r="P1697" t="s">
        <v>8330</v>
      </c>
      <c r="Q1697">
        <f t="shared" si="53"/>
        <v>2013</v>
      </c>
      <c r="R1697" s="14" t="s">
        <v>8326</v>
      </c>
    </row>
    <row r="1698" spans="1:18" ht="43.2" x14ac:dyDescent="0.3">
      <c r="A1698">
        <v>1357</v>
      </c>
      <c r="B1698" s="3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s="12">
        <f t="shared" si="52"/>
        <v>41304</v>
      </c>
      <c r="L1698" t="b">
        <v>0</v>
      </c>
      <c r="M1698">
        <v>65</v>
      </c>
      <c r="N1698" t="b">
        <v>1</v>
      </c>
      <c r="O1698" t="s">
        <v>8272</v>
      </c>
      <c r="P1698" t="s">
        <v>8332</v>
      </c>
      <c r="Q1698">
        <f t="shared" si="53"/>
        <v>2013</v>
      </c>
      <c r="R1698" s="14" t="s">
        <v>8310</v>
      </c>
    </row>
    <row r="1699" spans="1:18" ht="57.6" x14ac:dyDescent="0.3">
      <c r="A1699">
        <v>1635</v>
      </c>
      <c r="B1699" s="3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s="12">
        <f t="shared" si="52"/>
        <v>42502</v>
      </c>
      <c r="L1699" t="b">
        <v>0</v>
      </c>
      <c r="M1699">
        <v>37</v>
      </c>
      <c r="N1699" t="b">
        <v>1</v>
      </c>
      <c r="O1699" t="s">
        <v>8274</v>
      </c>
      <c r="P1699" t="s">
        <v>8330</v>
      </c>
      <c r="Q1699">
        <f t="shared" si="53"/>
        <v>2016</v>
      </c>
      <c r="R1699" s="14" t="s">
        <v>8326</v>
      </c>
    </row>
    <row r="1700" spans="1:18" ht="43.2" x14ac:dyDescent="0.3">
      <c r="A1700">
        <v>1842</v>
      </c>
      <c r="B1700" s="3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s="12">
        <f t="shared" si="52"/>
        <v>42031</v>
      </c>
      <c r="L1700" t="b">
        <v>0</v>
      </c>
      <c r="M1700">
        <v>21</v>
      </c>
      <c r="N1700" t="b">
        <v>1</v>
      </c>
      <c r="O1700" t="s">
        <v>8274</v>
      </c>
      <c r="P1700" t="s">
        <v>8330</v>
      </c>
      <c r="Q1700">
        <f t="shared" si="53"/>
        <v>2015</v>
      </c>
      <c r="R1700" s="14" t="s">
        <v>8326</v>
      </c>
    </row>
    <row r="1701" spans="1:18" ht="72" x14ac:dyDescent="0.3">
      <c r="A1701">
        <v>2177</v>
      </c>
      <c r="B1701" s="3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s="12">
        <f t="shared" si="52"/>
        <v>42502</v>
      </c>
      <c r="L1701" t="b">
        <v>0</v>
      </c>
      <c r="M1701">
        <v>38</v>
      </c>
      <c r="N1701" t="b">
        <v>1</v>
      </c>
      <c r="O1701" t="s">
        <v>8274</v>
      </c>
      <c r="P1701" t="s">
        <v>8330</v>
      </c>
      <c r="Q1701">
        <f t="shared" si="53"/>
        <v>2016</v>
      </c>
      <c r="R1701" s="14" t="s">
        <v>8326</v>
      </c>
    </row>
    <row r="1702" spans="1:18" ht="43.2" x14ac:dyDescent="0.3">
      <c r="A1702">
        <v>2246</v>
      </c>
      <c r="B1702" s="3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s="12">
        <f t="shared" si="52"/>
        <v>42221</v>
      </c>
      <c r="L1702" t="b">
        <v>0</v>
      </c>
      <c r="M1702">
        <v>57</v>
      </c>
      <c r="N1702" t="b">
        <v>1</v>
      </c>
      <c r="O1702" t="s">
        <v>8295</v>
      </c>
      <c r="P1702" t="s">
        <v>8316</v>
      </c>
      <c r="Q1702">
        <f t="shared" si="53"/>
        <v>2015</v>
      </c>
      <c r="R1702" s="14" t="s">
        <v>8315</v>
      </c>
    </row>
    <row r="1703" spans="1:18" ht="43.2" x14ac:dyDescent="0.3">
      <c r="A1703">
        <v>2420</v>
      </c>
      <c r="B1703" s="3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s="12">
        <f t="shared" si="52"/>
        <v>41893</v>
      </c>
      <c r="L1703" t="b">
        <v>0</v>
      </c>
      <c r="M1703">
        <v>36</v>
      </c>
      <c r="N1703" t="b">
        <v>0</v>
      </c>
      <c r="O1703" t="s">
        <v>8282</v>
      </c>
      <c r="P1703" t="s">
        <v>8344</v>
      </c>
      <c r="Q1703">
        <f t="shared" si="53"/>
        <v>2014</v>
      </c>
      <c r="R1703" s="14" t="s">
        <v>8318</v>
      </c>
    </row>
    <row r="1704" spans="1:18" ht="43.2" x14ac:dyDescent="0.3">
      <c r="A1704">
        <v>3312</v>
      </c>
      <c r="B1704" s="3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s="12">
        <f t="shared" si="52"/>
        <v>42664</v>
      </c>
      <c r="L1704" t="b">
        <v>0</v>
      </c>
      <c r="M1704">
        <v>41</v>
      </c>
      <c r="N1704" t="b">
        <v>1</v>
      </c>
      <c r="O1704" t="s">
        <v>8269</v>
      </c>
      <c r="P1704" t="s">
        <v>8325</v>
      </c>
      <c r="Q1704">
        <f t="shared" si="53"/>
        <v>2016</v>
      </c>
      <c r="R1704" s="14" t="s">
        <v>8322</v>
      </c>
    </row>
    <row r="1705" spans="1:18" ht="43.2" x14ac:dyDescent="0.3">
      <c r="A1705">
        <v>1829</v>
      </c>
      <c r="B1705" s="3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s="12">
        <f t="shared" si="52"/>
        <v>40516</v>
      </c>
      <c r="L1705" t="b">
        <v>0</v>
      </c>
      <c r="M1705">
        <v>33</v>
      </c>
      <c r="N1705" t="b">
        <v>1</v>
      </c>
      <c r="O1705" t="s">
        <v>8274</v>
      </c>
      <c r="P1705" t="s">
        <v>8330</v>
      </c>
      <c r="Q1705">
        <f t="shared" si="53"/>
        <v>2010</v>
      </c>
      <c r="R1705" s="14" t="s">
        <v>8326</v>
      </c>
    </row>
    <row r="1706" spans="1:18" ht="43.2" x14ac:dyDescent="0.3">
      <c r="A1706">
        <v>4040</v>
      </c>
      <c r="B1706" s="3" t="s">
        <v>4036</v>
      </c>
      <c r="C1706" s="3" t="s">
        <v>8144</v>
      </c>
      <c r="D1706" s="5">
        <v>8000</v>
      </c>
      <c r="E1706" s="7">
        <v>2500</v>
      </c>
      <c r="F1706" t="s">
        <v>8220</v>
      </c>
      <c r="G1706" t="s">
        <v>8223</v>
      </c>
      <c r="H1706" t="s">
        <v>8245</v>
      </c>
      <c r="I1706">
        <v>1437188400</v>
      </c>
      <c r="J1706">
        <v>1432100004</v>
      </c>
      <c r="K1706" s="12">
        <f t="shared" si="52"/>
        <v>42144</v>
      </c>
      <c r="L1706" t="b">
        <v>0</v>
      </c>
      <c r="M1706">
        <v>2</v>
      </c>
      <c r="N1706" t="b">
        <v>0</v>
      </c>
      <c r="O1706" t="s">
        <v>8269</v>
      </c>
      <c r="P1706" t="s">
        <v>8325</v>
      </c>
      <c r="Q1706">
        <f t="shared" si="53"/>
        <v>2015</v>
      </c>
      <c r="R1706" s="14" t="s">
        <v>8322</v>
      </c>
    </row>
    <row r="1707" spans="1:18" ht="43.2" x14ac:dyDescent="0.3">
      <c r="A1707">
        <v>1302</v>
      </c>
      <c r="B1707" s="3" t="s">
        <v>1303</v>
      </c>
      <c r="C1707" s="3" t="s">
        <v>5412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1480559011</v>
      </c>
      <c r="J1707">
        <v>1477963411</v>
      </c>
      <c r="K1707" s="12">
        <f t="shared" si="52"/>
        <v>42675</v>
      </c>
      <c r="L1707" t="b">
        <v>0</v>
      </c>
      <c r="M1707">
        <v>50</v>
      </c>
      <c r="N1707" t="b">
        <v>1</v>
      </c>
      <c r="O1707" t="s">
        <v>8269</v>
      </c>
      <c r="P1707" t="s">
        <v>8325</v>
      </c>
      <c r="Q1707">
        <f t="shared" si="53"/>
        <v>2016</v>
      </c>
      <c r="R1707" s="14" t="s">
        <v>8322</v>
      </c>
    </row>
    <row r="1708" spans="1:18" ht="43.2" x14ac:dyDescent="0.3">
      <c r="A1708">
        <v>2095</v>
      </c>
      <c r="B1708" s="3" t="s">
        <v>2096</v>
      </c>
      <c r="C1708" s="3" t="s">
        <v>6205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1317576973</v>
      </c>
      <c r="J1708">
        <v>1312392973</v>
      </c>
      <c r="K1708" s="12">
        <f t="shared" si="52"/>
        <v>40758</v>
      </c>
      <c r="L1708" t="b">
        <v>0</v>
      </c>
      <c r="M1708">
        <v>22</v>
      </c>
      <c r="N1708" t="b">
        <v>1</v>
      </c>
      <c r="O1708" t="s">
        <v>8277</v>
      </c>
      <c r="P1708" t="s">
        <v>8327</v>
      </c>
      <c r="Q1708">
        <f t="shared" si="53"/>
        <v>2011</v>
      </c>
      <c r="R1708" s="14" t="s">
        <v>8326</v>
      </c>
    </row>
    <row r="1709" spans="1:18" ht="43.2" x14ac:dyDescent="0.3">
      <c r="A1709">
        <v>2466</v>
      </c>
      <c r="B1709" s="3" t="s">
        <v>2467</v>
      </c>
      <c r="C1709" s="3" t="s">
        <v>6576</v>
      </c>
      <c r="D1709" s="5">
        <v>2500</v>
      </c>
      <c r="E1709" s="7">
        <v>2500</v>
      </c>
      <c r="F1709" t="s">
        <v>8218</v>
      </c>
      <c r="G1709" t="s">
        <v>8223</v>
      </c>
      <c r="H1709" t="s">
        <v>8245</v>
      </c>
      <c r="I1709">
        <v>1368066453</v>
      </c>
      <c r="J1709">
        <v>1365474453</v>
      </c>
      <c r="K1709" s="12">
        <f t="shared" si="52"/>
        <v>41373</v>
      </c>
      <c r="L1709" t="b">
        <v>0</v>
      </c>
      <c r="M1709">
        <v>52</v>
      </c>
      <c r="N1709" t="b">
        <v>1</v>
      </c>
      <c r="O1709" t="s">
        <v>8277</v>
      </c>
      <c r="P1709" t="s">
        <v>8327</v>
      </c>
      <c r="Q1709">
        <f t="shared" si="53"/>
        <v>2013</v>
      </c>
      <c r="R1709" s="14" t="s">
        <v>8326</v>
      </c>
    </row>
    <row r="1710" spans="1:18" ht="28.8" x14ac:dyDescent="0.3">
      <c r="A1710">
        <v>3287</v>
      </c>
      <c r="B1710" s="3" t="s">
        <v>3287</v>
      </c>
      <c r="C1710" s="3" t="s">
        <v>7397</v>
      </c>
      <c r="D1710" s="5">
        <v>2500</v>
      </c>
      <c r="E1710" s="7">
        <v>2500</v>
      </c>
      <c r="F1710" t="s">
        <v>8218</v>
      </c>
      <c r="G1710" t="s">
        <v>8228</v>
      </c>
      <c r="H1710" t="s">
        <v>8250</v>
      </c>
      <c r="I1710">
        <v>1448733628</v>
      </c>
      <c r="J1710">
        <v>1446573628</v>
      </c>
      <c r="K1710" s="12">
        <f t="shared" si="52"/>
        <v>42311</v>
      </c>
      <c r="L1710" t="b">
        <v>0</v>
      </c>
      <c r="M1710">
        <v>34</v>
      </c>
      <c r="N1710" t="b">
        <v>1</v>
      </c>
      <c r="O1710" t="s">
        <v>8269</v>
      </c>
      <c r="P1710" t="s">
        <v>8325</v>
      </c>
      <c r="Q1710">
        <f t="shared" si="53"/>
        <v>2015</v>
      </c>
      <c r="R1710" s="14" t="s">
        <v>8322</v>
      </c>
    </row>
    <row r="1711" spans="1:18" ht="43.2" x14ac:dyDescent="0.3">
      <c r="A1711">
        <v>3516</v>
      </c>
      <c r="B1711" s="3" t="s">
        <v>3515</v>
      </c>
      <c r="C1711" s="3" t="s">
        <v>7626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1410145200</v>
      </c>
      <c r="J1711">
        <v>1407197670</v>
      </c>
      <c r="K1711" s="12">
        <f t="shared" si="52"/>
        <v>41856</v>
      </c>
      <c r="L1711" t="b">
        <v>0</v>
      </c>
      <c r="M1711">
        <v>11</v>
      </c>
      <c r="N1711" t="b">
        <v>1</v>
      </c>
      <c r="O1711" t="s">
        <v>8269</v>
      </c>
      <c r="P1711" t="s">
        <v>8325</v>
      </c>
      <c r="Q1711">
        <f t="shared" si="53"/>
        <v>2014</v>
      </c>
      <c r="R1711" s="14" t="s">
        <v>8322</v>
      </c>
    </row>
    <row r="1712" spans="1:18" ht="28.8" x14ac:dyDescent="0.3">
      <c r="A1712">
        <v>3544</v>
      </c>
      <c r="B1712" s="3" t="s">
        <v>3543</v>
      </c>
      <c r="C1712" s="3" t="s">
        <v>7654</v>
      </c>
      <c r="D1712" s="5">
        <v>2500</v>
      </c>
      <c r="E1712" s="7">
        <v>2500</v>
      </c>
      <c r="F1712" t="s">
        <v>8218</v>
      </c>
      <c r="G1712" t="s">
        <v>8223</v>
      </c>
      <c r="H1712" t="s">
        <v>8245</v>
      </c>
      <c r="I1712">
        <v>1425758257</v>
      </c>
      <c r="J1712">
        <v>1423166257</v>
      </c>
      <c r="K1712" s="12">
        <f t="shared" si="52"/>
        <v>42040</v>
      </c>
      <c r="L1712" t="b">
        <v>0</v>
      </c>
      <c r="M1712">
        <v>24</v>
      </c>
      <c r="N1712" t="b">
        <v>1</v>
      </c>
      <c r="O1712" t="s">
        <v>8269</v>
      </c>
      <c r="P1712" t="s">
        <v>8325</v>
      </c>
      <c r="Q1712">
        <f t="shared" si="53"/>
        <v>2015</v>
      </c>
      <c r="R1712" s="14" t="s">
        <v>8322</v>
      </c>
    </row>
    <row r="1713" spans="1:18" ht="57.6" x14ac:dyDescent="0.3">
      <c r="A1713">
        <v>3774</v>
      </c>
      <c r="B1713" s="3" t="s">
        <v>3771</v>
      </c>
      <c r="C1713" s="3" t="s">
        <v>7884</v>
      </c>
      <c r="D1713" s="5">
        <v>2500</v>
      </c>
      <c r="E1713" s="7">
        <v>2500</v>
      </c>
      <c r="F1713" t="s">
        <v>8218</v>
      </c>
      <c r="G1713" t="s">
        <v>8228</v>
      </c>
      <c r="H1713" t="s">
        <v>8250</v>
      </c>
      <c r="I1713">
        <v>1428606055</v>
      </c>
      <c r="J1713">
        <v>1427223655</v>
      </c>
      <c r="K1713" s="12">
        <f t="shared" si="52"/>
        <v>42087</v>
      </c>
      <c r="L1713" t="b">
        <v>0</v>
      </c>
      <c r="M1713">
        <v>25</v>
      </c>
      <c r="N1713" t="b">
        <v>1</v>
      </c>
      <c r="O1713" t="s">
        <v>8303</v>
      </c>
      <c r="P1713" t="s">
        <v>8334</v>
      </c>
      <c r="Q1713">
        <f t="shared" si="53"/>
        <v>2015</v>
      </c>
      <c r="R1713" s="14" t="s">
        <v>8322</v>
      </c>
    </row>
    <row r="1714" spans="1:18" ht="43.2" x14ac:dyDescent="0.3">
      <c r="A1714">
        <v>2670</v>
      </c>
      <c r="B1714" s="3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s="12">
        <f t="shared" si="52"/>
        <v>41821</v>
      </c>
      <c r="L1714" t="b">
        <v>1</v>
      </c>
      <c r="M1714">
        <v>60</v>
      </c>
      <c r="N1714" t="b">
        <v>0</v>
      </c>
      <c r="O1714" t="s">
        <v>8300</v>
      </c>
      <c r="P1714" t="s">
        <v>8339</v>
      </c>
      <c r="Q1714">
        <f t="shared" si="53"/>
        <v>2014</v>
      </c>
      <c r="R1714" s="14" t="s">
        <v>8307</v>
      </c>
    </row>
    <row r="1715" spans="1:18" ht="43.2" x14ac:dyDescent="0.3">
      <c r="A1715">
        <v>3937</v>
      </c>
      <c r="B1715" s="3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s="12">
        <f t="shared" si="52"/>
        <v>42534</v>
      </c>
      <c r="L1715" t="b">
        <v>0</v>
      </c>
      <c r="M1715">
        <v>10</v>
      </c>
      <c r="N1715" t="b">
        <v>0</v>
      </c>
      <c r="O1715" t="s">
        <v>8269</v>
      </c>
      <c r="P1715" t="s">
        <v>8325</v>
      </c>
      <c r="Q1715">
        <f t="shared" si="53"/>
        <v>2016</v>
      </c>
      <c r="R1715" s="14" t="s">
        <v>8322</v>
      </c>
    </row>
    <row r="1716" spans="1:18" ht="43.2" x14ac:dyDescent="0.3">
      <c r="A1716">
        <v>945</v>
      </c>
      <c r="B1716" s="3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s="12">
        <f t="shared" si="52"/>
        <v>42732</v>
      </c>
      <c r="L1716" t="b">
        <v>0</v>
      </c>
      <c r="M1716">
        <v>16</v>
      </c>
      <c r="N1716" t="b">
        <v>0</v>
      </c>
      <c r="O1716" t="s">
        <v>8271</v>
      </c>
      <c r="P1716" t="s">
        <v>8309</v>
      </c>
      <c r="Q1716">
        <f t="shared" si="53"/>
        <v>2016</v>
      </c>
      <c r="R1716" s="14" t="s">
        <v>8307</v>
      </c>
    </row>
    <row r="1717" spans="1:18" ht="28.8" x14ac:dyDescent="0.3">
      <c r="A1717">
        <v>1570</v>
      </c>
      <c r="B1717" s="3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s="12">
        <f t="shared" si="52"/>
        <v>42438</v>
      </c>
      <c r="L1717" t="b">
        <v>0</v>
      </c>
      <c r="M1717">
        <v>52</v>
      </c>
      <c r="N1717" t="b">
        <v>0</v>
      </c>
      <c r="O1717" t="s">
        <v>8288</v>
      </c>
      <c r="P1717" t="s">
        <v>8348</v>
      </c>
      <c r="Q1717">
        <f t="shared" si="53"/>
        <v>2016</v>
      </c>
      <c r="R1717" s="14" t="s">
        <v>8310</v>
      </c>
    </row>
    <row r="1718" spans="1:18" ht="43.2" x14ac:dyDescent="0.3">
      <c r="A1718">
        <v>3105</v>
      </c>
      <c r="B1718" s="3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s="12">
        <f t="shared" si="52"/>
        <v>41876</v>
      </c>
      <c r="L1718" t="b">
        <v>0</v>
      </c>
      <c r="M1718">
        <v>31</v>
      </c>
      <c r="N1718" t="b">
        <v>0</v>
      </c>
      <c r="O1718" t="s">
        <v>8301</v>
      </c>
      <c r="P1718" t="s">
        <v>8323</v>
      </c>
      <c r="Q1718">
        <f t="shared" si="53"/>
        <v>2014</v>
      </c>
      <c r="R1718" s="14" t="s">
        <v>8322</v>
      </c>
    </row>
    <row r="1719" spans="1:18" ht="28.8" x14ac:dyDescent="0.3">
      <c r="A1719">
        <v>690</v>
      </c>
      <c r="B1719" s="3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s="12">
        <f t="shared" si="52"/>
        <v>42579</v>
      </c>
      <c r="L1719" t="b">
        <v>0</v>
      </c>
      <c r="M1719">
        <v>34</v>
      </c>
      <c r="N1719" t="b">
        <v>0</v>
      </c>
      <c r="O1719" t="s">
        <v>8271</v>
      </c>
      <c r="P1719" t="s">
        <v>8309</v>
      </c>
      <c r="Q1719">
        <f t="shared" si="53"/>
        <v>2016</v>
      </c>
      <c r="R1719" s="14" t="s">
        <v>8307</v>
      </c>
    </row>
    <row r="1720" spans="1:18" ht="43.2" x14ac:dyDescent="0.3">
      <c r="A1720">
        <v>2218</v>
      </c>
      <c r="B1720" s="3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s="12">
        <f t="shared" si="52"/>
        <v>41127</v>
      </c>
      <c r="L1720" t="b">
        <v>0</v>
      </c>
      <c r="M1720">
        <v>76</v>
      </c>
      <c r="N1720" t="b">
        <v>1</v>
      </c>
      <c r="O1720" t="s">
        <v>8278</v>
      </c>
      <c r="P1720" t="s">
        <v>8328</v>
      </c>
      <c r="Q1720">
        <f t="shared" si="53"/>
        <v>2012</v>
      </c>
      <c r="R1720" s="14" t="s">
        <v>8326</v>
      </c>
    </row>
    <row r="1721" spans="1:18" ht="43.2" x14ac:dyDescent="0.3">
      <c r="A1721">
        <v>1221</v>
      </c>
      <c r="B1721" s="3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s="12">
        <f t="shared" si="52"/>
        <v>42680</v>
      </c>
      <c r="L1721" t="b">
        <v>0</v>
      </c>
      <c r="M1721">
        <v>103</v>
      </c>
      <c r="N1721" t="b">
        <v>1</v>
      </c>
      <c r="O1721" t="s">
        <v>8283</v>
      </c>
      <c r="P1721" t="s">
        <v>8313</v>
      </c>
      <c r="Q1721">
        <f t="shared" si="53"/>
        <v>2016</v>
      </c>
      <c r="R1721" s="14" t="s">
        <v>8312</v>
      </c>
    </row>
    <row r="1722" spans="1:18" ht="43.2" x14ac:dyDescent="0.3">
      <c r="A1722">
        <v>892</v>
      </c>
      <c r="B1722" s="3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s="12">
        <f t="shared" si="52"/>
        <v>40304</v>
      </c>
      <c r="L1722" t="b">
        <v>0</v>
      </c>
      <c r="M1722">
        <v>17</v>
      </c>
      <c r="N1722" t="b">
        <v>0</v>
      </c>
      <c r="O1722" t="s">
        <v>8277</v>
      </c>
      <c r="P1722" t="s">
        <v>8327</v>
      </c>
      <c r="Q1722">
        <f t="shared" si="53"/>
        <v>2010</v>
      </c>
      <c r="R1722" s="14" t="s">
        <v>8326</v>
      </c>
    </row>
    <row r="1723" spans="1:18" ht="72" x14ac:dyDescent="0.3">
      <c r="A1723">
        <v>3290</v>
      </c>
      <c r="B1723" s="3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s="12">
        <f t="shared" si="52"/>
        <v>42775</v>
      </c>
      <c r="L1723" t="b">
        <v>0</v>
      </c>
      <c r="M1723">
        <v>72</v>
      </c>
      <c r="N1723" t="b">
        <v>1</v>
      </c>
      <c r="O1723" t="s">
        <v>8269</v>
      </c>
      <c r="P1723" t="s">
        <v>8325</v>
      </c>
      <c r="Q1723">
        <f t="shared" si="53"/>
        <v>2017</v>
      </c>
      <c r="R1723" s="14" t="s">
        <v>8322</v>
      </c>
    </row>
    <row r="1724" spans="1:18" ht="43.2" x14ac:dyDescent="0.3">
      <c r="A1724">
        <v>1931</v>
      </c>
      <c r="B1724" s="3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s="12">
        <f t="shared" si="52"/>
        <v>41037</v>
      </c>
      <c r="L1724" t="b">
        <v>0</v>
      </c>
      <c r="M1724">
        <v>50</v>
      </c>
      <c r="N1724" t="b">
        <v>1</v>
      </c>
      <c r="O1724" t="s">
        <v>8277</v>
      </c>
      <c r="P1724" t="s">
        <v>8327</v>
      </c>
      <c r="Q1724">
        <f t="shared" si="53"/>
        <v>2012</v>
      </c>
      <c r="R1724" s="14" t="s">
        <v>8326</v>
      </c>
    </row>
    <row r="1725" spans="1:18" ht="43.2" x14ac:dyDescent="0.3">
      <c r="A1725">
        <v>537</v>
      </c>
      <c r="B1725" s="3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s="12">
        <f t="shared" si="52"/>
        <v>42282</v>
      </c>
      <c r="L1725" t="b">
        <v>0</v>
      </c>
      <c r="M1725">
        <v>59</v>
      </c>
      <c r="N1725" t="b">
        <v>1</v>
      </c>
      <c r="O1725" t="s">
        <v>8269</v>
      </c>
      <c r="P1725" t="s">
        <v>8325</v>
      </c>
      <c r="Q1725">
        <f t="shared" si="53"/>
        <v>2015</v>
      </c>
      <c r="R1725" s="14" t="s">
        <v>8322</v>
      </c>
    </row>
    <row r="1726" spans="1:18" ht="43.2" x14ac:dyDescent="0.3">
      <c r="A1726">
        <v>1245</v>
      </c>
      <c r="B1726" s="3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s="12">
        <f t="shared" si="52"/>
        <v>41774</v>
      </c>
      <c r="L1726" t="b">
        <v>1</v>
      </c>
      <c r="M1726">
        <v>17</v>
      </c>
      <c r="N1726" t="b">
        <v>1</v>
      </c>
      <c r="O1726" t="s">
        <v>8274</v>
      </c>
      <c r="P1726" t="s">
        <v>8330</v>
      </c>
      <c r="Q1726">
        <f t="shared" si="53"/>
        <v>2014</v>
      </c>
      <c r="R1726" s="14" t="s">
        <v>8326</v>
      </c>
    </row>
    <row r="1727" spans="1:18" ht="57.6" x14ac:dyDescent="0.3">
      <c r="A1727">
        <v>2827</v>
      </c>
      <c r="B1727" s="3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s="12">
        <f t="shared" si="52"/>
        <v>42494</v>
      </c>
      <c r="L1727" t="b">
        <v>0</v>
      </c>
      <c r="M1727">
        <v>23</v>
      </c>
      <c r="N1727" t="b">
        <v>1</v>
      </c>
      <c r="O1727" t="s">
        <v>8269</v>
      </c>
      <c r="P1727" t="s">
        <v>8325</v>
      </c>
      <c r="Q1727">
        <f t="shared" si="53"/>
        <v>2016</v>
      </c>
      <c r="R1727" s="14" t="s">
        <v>8322</v>
      </c>
    </row>
    <row r="1728" spans="1:18" ht="43.2" x14ac:dyDescent="0.3">
      <c r="A1728">
        <v>2838</v>
      </c>
      <c r="B1728" s="3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s="12">
        <f t="shared" si="52"/>
        <v>41842</v>
      </c>
      <c r="L1728" t="b">
        <v>0</v>
      </c>
      <c r="M1728">
        <v>54</v>
      </c>
      <c r="N1728" t="b">
        <v>1</v>
      </c>
      <c r="O1728" t="s">
        <v>8269</v>
      </c>
      <c r="P1728" t="s">
        <v>8325</v>
      </c>
      <c r="Q1728">
        <f t="shared" si="53"/>
        <v>2014</v>
      </c>
      <c r="R1728" s="14" t="s">
        <v>8322</v>
      </c>
    </row>
    <row r="1729" spans="1:18" ht="28.8" x14ac:dyDescent="0.3">
      <c r="A1729">
        <v>1689</v>
      </c>
      <c r="B1729" s="3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s="12">
        <f t="shared" si="52"/>
        <v>42780</v>
      </c>
      <c r="L1729" t="b">
        <v>0</v>
      </c>
      <c r="M1729">
        <v>14</v>
      </c>
      <c r="N1729" t="b">
        <v>0</v>
      </c>
      <c r="O1729" t="s">
        <v>8291</v>
      </c>
      <c r="P1729" t="s">
        <v>8329</v>
      </c>
      <c r="Q1729">
        <f t="shared" si="53"/>
        <v>2017</v>
      </c>
      <c r="R1729" s="14" t="s">
        <v>8326</v>
      </c>
    </row>
    <row r="1730" spans="1:18" ht="43.2" x14ac:dyDescent="0.3">
      <c r="A1730">
        <v>3555</v>
      </c>
      <c r="B1730" s="3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s="12">
        <f t="shared" si="52"/>
        <v>42661</v>
      </c>
      <c r="L1730" t="b">
        <v>0</v>
      </c>
      <c r="M1730">
        <v>14</v>
      </c>
      <c r="N1730" t="b">
        <v>1</v>
      </c>
      <c r="O1730" t="s">
        <v>8269</v>
      </c>
      <c r="P1730" t="s">
        <v>8325</v>
      </c>
      <c r="Q1730">
        <f t="shared" si="53"/>
        <v>2016</v>
      </c>
      <c r="R1730" s="14" t="s">
        <v>8322</v>
      </c>
    </row>
    <row r="1731" spans="1:18" ht="28.8" x14ac:dyDescent="0.3">
      <c r="A1731">
        <v>813</v>
      </c>
      <c r="B1731" s="3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s="12">
        <f t="shared" ref="K1731:K1794" si="54">FLOOR(J1731/60/60/24,1) + DATE(1970,1,1)</f>
        <v>41080</v>
      </c>
      <c r="L1731" t="b">
        <v>0</v>
      </c>
      <c r="M1731">
        <v>96</v>
      </c>
      <c r="N1731" t="b">
        <v>1</v>
      </c>
      <c r="O1731" t="s">
        <v>8274</v>
      </c>
      <c r="P1731" t="s">
        <v>8330</v>
      </c>
      <c r="Q1731">
        <f t="shared" ref="Q1731:Q1794" si="55">YEAR(K1731)</f>
        <v>2012</v>
      </c>
      <c r="R1731" s="14" t="s">
        <v>8326</v>
      </c>
    </row>
    <row r="1732" spans="1:18" ht="43.2" x14ac:dyDescent="0.3">
      <c r="A1732">
        <v>1692</v>
      </c>
      <c r="B1732" s="3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s="12">
        <f t="shared" si="54"/>
        <v>42788</v>
      </c>
      <c r="L1732" t="b">
        <v>0</v>
      </c>
      <c r="M1732">
        <v>15</v>
      </c>
      <c r="N1732" t="b">
        <v>0</v>
      </c>
      <c r="O1732" t="s">
        <v>8291</v>
      </c>
      <c r="P1732" t="s">
        <v>8329</v>
      </c>
      <c r="Q1732">
        <f t="shared" si="55"/>
        <v>2017</v>
      </c>
      <c r="R1732" s="14" t="s">
        <v>8326</v>
      </c>
    </row>
    <row r="1733" spans="1:18" ht="57.6" x14ac:dyDescent="0.3">
      <c r="A1733">
        <v>3347</v>
      </c>
      <c r="B1733" s="3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s="12">
        <f t="shared" si="54"/>
        <v>42484</v>
      </c>
      <c r="L1733" t="b">
        <v>0</v>
      </c>
      <c r="M1733">
        <v>22</v>
      </c>
      <c r="N1733" t="b">
        <v>1</v>
      </c>
      <c r="O1733" t="s">
        <v>8269</v>
      </c>
      <c r="P1733" t="s">
        <v>8325</v>
      </c>
      <c r="Q1733">
        <f t="shared" si="55"/>
        <v>2016</v>
      </c>
      <c r="R1733" s="14" t="s">
        <v>8322</v>
      </c>
    </row>
    <row r="1734" spans="1:18" ht="43.2" x14ac:dyDescent="0.3">
      <c r="A1734">
        <v>72</v>
      </c>
      <c r="B1734" s="3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s="12">
        <f t="shared" si="54"/>
        <v>41208</v>
      </c>
      <c r="L1734" t="b">
        <v>0</v>
      </c>
      <c r="M1734">
        <v>41</v>
      </c>
      <c r="N1734" t="b">
        <v>1</v>
      </c>
      <c r="O1734" t="s">
        <v>8264</v>
      </c>
      <c r="P1734" t="s">
        <v>8342</v>
      </c>
      <c r="Q1734">
        <f t="shared" si="55"/>
        <v>2012</v>
      </c>
      <c r="R1734" s="14" t="s">
        <v>8320</v>
      </c>
    </row>
    <row r="1735" spans="1:18" ht="28.8" x14ac:dyDescent="0.3">
      <c r="A1735">
        <v>66</v>
      </c>
      <c r="B1735" s="3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s="12">
        <f t="shared" si="54"/>
        <v>42539</v>
      </c>
      <c r="L1735" t="b">
        <v>0</v>
      </c>
      <c r="M1735">
        <v>26</v>
      </c>
      <c r="N1735" t="b">
        <v>1</v>
      </c>
      <c r="O1735" t="s">
        <v>8264</v>
      </c>
      <c r="P1735" t="s">
        <v>8342</v>
      </c>
      <c r="Q1735">
        <f t="shared" si="55"/>
        <v>2016</v>
      </c>
      <c r="R1735" s="14" t="s">
        <v>8320</v>
      </c>
    </row>
    <row r="1736" spans="1:18" ht="43.2" x14ac:dyDescent="0.3">
      <c r="A1736">
        <v>23</v>
      </c>
      <c r="B1736" s="3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s="12">
        <f t="shared" si="54"/>
        <v>42097</v>
      </c>
      <c r="L1736" t="b">
        <v>0</v>
      </c>
      <c r="M1736">
        <v>23</v>
      </c>
      <c r="N1736" t="b">
        <v>1</v>
      </c>
      <c r="O1736" t="s">
        <v>8263</v>
      </c>
      <c r="P1736" t="s">
        <v>8331</v>
      </c>
      <c r="Q1736">
        <f t="shared" si="55"/>
        <v>2015</v>
      </c>
      <c r="R1736" s="14" t="s">
        <v>8320</v>
      </c>
    </row>
    <row r="1737" spans="1:18" ht="43.2" x14ac:dyDescent="0.3">
      <c r="A1737">
        <v>3010</v>
      </c>
      <c r="B1737" s="3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s="12">
        <f t="shared" si="54"/>
        <v>41996</v>
      </c>
      <c r="L1737" t="b">
        <v>0</v>
      </c>
      <c r="M1737">
        <v>15</v>
      </c>
      <c r="N1737" t="b">
        <v>1</v>
      </c>
      <c r="O1737" t="s">
        <v>8301</v>
      </c>
      <c r="P1737" t="s">
        <v>8323</v>
      </c>
      <c r="Q1737">
        <f t="shared" si="55"/>
        <v>2014</v>
      </c>
      <c r="R1737" s="14" t="s">
        <v>8322</v>
      </c>
    </row>
    <row r="1738" spans="1:18" ht="43.2" x14ac:dyDescent="0.3">
      <c r="A1738">
        <v>2845</v>
      </c>
      <c r="B1738" s="3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s="12">
        <f t="shared" si="54"/>
        <v>42103</v>
      </c>
      <c r="L1738" t="b">
        <v>0</v>
      </c>
      <c r="M1738">
        <v>39</v>
      </c>
      <c r="N1738" t="b">
        <v>0</v>
      </c>
      <c r="O1738" t="s">
        <v>8269</v>
      </c>
      <c r="P1738" t="s">
        <v>8325</v>
      </c>
      <c r="Q1738">
        <f t="shared" si="55"/>
        <v>2015</v>
      </c>
      <c r="R1738" s="14" t="s">
        <v>8322</v>
      </c>
    </row>
    <row r="1739" spans="1:18" ht="43.2" x14ac:dyDescent="0.3">
      <c r="A1739">
        <v>105</v>
      </c>
      <c r="B1739" s="3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s="12">
        <f t="shared" si="54"/>
        <v>42485</v>
      </c>
      <c r="L1739" t="b">
        <v>0</v>
      </c>
      <c r="M1739">
        <v>60</v>
      </c>
      <c r="N1739" t="b">
        <v>1</v>
      </c>
      <c r="O1739" t="s">
        <v>8264</v>
      </c>
      <c r="P1739" t="s">
        <v>8342</v>
      </c>
      <c r="Q1739">
        <f t="shared" si="55"/>
        <v>2016</v>
      </c>
      <c r="R1739" s="14" t="s">
        <v>8320</v>
      </c>
    </row>
    <row r="1740" spans="1:18" ht="28.8" x14ac:dyDescent="0.3">
      <c r="A1740">
        <v>3148</v>
      </c>
      <c r="B1740" s="3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s="12">
        <f t="shared" si="54"/>
        <v>41891</v>
      </c>
      <c r="L1740" t="b">
        <v>1</v>
      </c>
      <c r="M1740">
        <v>57</v>
      </c>
      <c r="N1740" t="b">
        <v>1</v>
      </c>
      <c r="O1740" t="s">
        <v>8269</v>
      </c>
      <c r="P1740" t="s">
        <v>8325</v>
      </c>
      <c r="Q1740">
        <f t="shared" si="55"/>
        <v>2014</v>
      </c>
      <c r="R1740" s="14" t="s">
        <v>8322</v>
      </c>
    </row>
    <row r="1741" spans="1:18" ht="43.2" x14ac:dyDescent="0.3">
      <c r="A1741">
        <v>889</v>
      </c>
      <c r="B1741" s="3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s="12">
        <f t="shared" si="54"/>
        <v>41887</v>
      </c>
      <c r="L1741" t="b">
        <v>0</v>
      </c>
      <c r="M1741">
        <v>32</v>
      </c>
      <c r="N1741" t="b">
        <v>0</v>
      </c>
      <c r="O1741" t="s">
        <v>8277</v>
      </c>
      <c r="P1741" t="s">
        <v>8327</v>
      </c>
      <c r="Q1741">
        <f t="shared" si="55"/>
        <v>2014</v>
      </c>
      <c r="R1741" s="14" t="s">
        <v>8326</v>
      </c>
    </row>
    <row r="1742" spans="1:18" ht="28.8" x14ac:dyDescent="0.3">
      <c r="A1742">
        <v>3803</v>
      </c>
      <c r="B1742" s="3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s="12">
        <f t="shared" si="54"/>
        <v>42403</v>
      </c>
      <c r="L1742" t="b">
        <v>0</v>
      </c>
      <c r="M1742">
        <v>40</v>
      </c>
      <c r="N1742" t="b">
        <v>0</v>
      </c>
      <c r="O1742" t="s">
        <v>8303</v>
      </c>
      <c r="P1742" t="s">
        <v>8334</v>
      </c>
      <c r="Q1742">
        <f t="shared" si="55"/>
        <v>2016</v>
      </c>
      <c r="R1742" s="14" t="s">
        <v>8322</v>
      </c>
    </row>
    <row r="1743" spans="1:18" ht="43.2" x14ac:dyDescent="0.3">
      <c r="A1743">
        <v>1801</v>
      </c>
      <c r="B1743" s="3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s="12">
        <f t="shared" si="54"/>
        <v>42321</v>
      </c>
      <c r="L1743" t="b">
        <v>1</v>
      </c>
      <c r="M1743">
        <v>37</v>
      </c>
      <c r="N1743" t="b">
        <v>0</v>
      </c>
      <c r="O1743" t="s">
        <v>8283</v>
      </c>
      <c r="P1743" t="s">
        <v>8313</v>
      </c>
      <c r="Q1743">
        <f t="shared" si="55"/>
        <v>2015</v>
      </c>
      <c r="R1743" s="14" t="s">
        <v>8312</v>
      </c>
    </row>
    <row r="1744" spans="1:18" ht="43.2" x14ac:dyDescent="0.3">
      <c r="A1744">
        <v>2106</v>
      </c>
      <c r="B1744" s="3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s="12">
        <f t="shared" si="54"/>
        <v>41270</v>
      </c>
      <c r="L1744" t="b">
        <v>0</v>
      </c>
      <c r="M1744">
        <v>44</v>
      </c>
      <c r="N1744" t="b">
        <v>1</v>
      </c>
      <c r="O1744" t="s">
        <v>8277</v>
      </c>
      <c r="P1744" t="s">
        <v>8327</v>
      </c>
      <c r="Q1744">
        <f t="shared" si="55"/>
        <v>2012</v>
      </c>
      <c r="R1744" s="14" t="s">
        <v>8326</v>
      </c>
    </row>
    <row r="1745" spans="1:18" ht="43.2" x14ac:dyDescent="0.3">
      <c r="A1745">
        <v>2927</v>
      </c>
      <c r="B1745" s="3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s="12">
        <f t="shared" si="54"/>
        <v>41806</v>
      </c>
      <c r="L1745" t="b">
        <v>0</v>
      </c>
      <c r="M1745">
        <v>21</v>
      </c>
      <c r="N1745" t="b">
        <v>1</v>
      </c>
      <c r="O1745" t="s">
        <v>8303</v>
      </c>
      <c r="P1745" t="s">
        <v>8334</v>
      </c>
      <c r="Q1745">
        <f t="shared" si="55"/>
        <v>2014</v>
      </c>
      <c r="R1745" s="14" t="s">
        <v>8322</v>
      </c>
    </row>
    <row r="1746" spans="1:18" ht="43.2" x14ac:dyDescent="0.3">
      <c r="A1746">
        <v>835</v>
      </c>
      <c r="B1746" s="3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s="12">
        <f t="shared" si="54"/>
        <v>41005</v>
      </c>
      <c r="L1746" t="b">
        <v>0</v>
      </c>
      <c r="M1746">
        <v>40</v>
      </c>
      <c r="N1746" t="b">
        <v>1</v>
      </c>
      <c r="O1746" t="s">
        <v>8274</v>
      </c>
      <c r="P1746" t="s">
        <v>8330</v>
      </c>
      <c r="Q1746">
        <f t="shared" si="55"/>
        <v>2012</v>
      </c>
      <c r="R1746" s="14" t="s">
        <v>8326</v>
      </c>
    </row>
    <row r="1747" spans="1:18" ht="43.2" x14ac:dyDescent="0.3">
      <c r="A1747">
        <v>1246</v>
      </c>
      <c r="B1747" s="3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s="12">
        <f t="shared" si="54"/>
        <v>40838</v>
      </c>
      <c r="L1747" t="b">
        <v>1</v>
      </c>
      <c r="M1747">
        <v>31</v>
      </c>
      <c r="N1747" t="b">
        <v>1</v>
      </c>
      <c r="O1747" t="s">
        <v>8274</v>
      </c>
      <c r="P1747" t="s">
        <v>8330</v>
      </c>
      <c r="Q1747">
        <f t="shared" si="55"/>
        <v>2011</v>
      </c>
      <c r="R1747" s="14" t="s">
        <v>8326</v>
      </c>
    </row>
    <row r="1748" spans="1:18" ht="43.2" x14ac:dyDescent="0.3">
      <c r="A1748">
        <v>1627</v>
      </c>
      <c r="B1748" s="3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s="12">
        <f t="shared" si="54"/>
        <v>41205</v>
      </c>
      <c r="L1748" t="b">
        <v>0</v>
      </c>
      <c r="M1748">
        <v>38</v>
      </c>
      <c r="N1748" t="b">
        <v>1</v>
      </c>
      <c r="O1748" t="s">
        <v>8274</v>
      </c>
      <c r="P1748" t="s">
        <v>8330</v>
      </c>
      <c r="Q1748">
        <f t="shared" si="55"/>
        <v>2012</v>
      </c>
      <c r="R1748" s="14" t="s">
        <v>8326</v>
      </c>
    </row>
    <row r="1749" spans="1:18" ht="28.8" x14ac:dyDescent="0.3">
      <c r="A1749">
        <v>1987</v>
      </c>
      <c r="B1749" s="3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s="12">
        <f t="shared" si="54"/>
        <v>42034</v>
      </c>
      <c r="L1749" t="b">
        <v>0</v>
      </c>
      <c r="M1749">
        <v>28</v>
      </c>
      <c r="N1749" t="b">
        <v>0</v>
      </c>
      <c r="O1749" t="s">
        <v>8294</v>
      </c>
      <c r="P1749" t="s">
        <v>8352</v>
      </c>
      <c r="Q1749">
        <f t="shared" si="55"/>
        <v>2015</v>
      </c>
      <c r="R1749" s="14" t="s">
        <v>8312</v>
      </c>
    </row>
    <row r="1750" spans="1:18" ht="43.2" x14ac:dyDescent="0.3">
      <c r="A1750">
        <v>3767</v>
      </c>
      <c r="B1750" s="3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s="12">
        <f t="shared" si="54"/>
        <v>42050</v>
      </c>
      <c r="L1750" t="b">
        <v>0</v>
      </c>
      <c r="M1750">
        <v>56</v>
      </c>
      <c r="N1750" t="b">
        <v>1</v>
      </c>
      <c r="O1750" t="s">
        <v>8303</v>
      </c>
      <c r="P1750" t="s">
        <v>8334</v>
      </c>
      <c r="Q1750">
        <f t="shared" si="55"/>
        <v>2015</v>
      </c>
      <c r="R1750" s="14" t="s">
        <v>8322</v>
      </c>
    </row>
    <row r="1751" spans="1:18" ht="43.2" x14ac:dyDescent="0.3">
      <c r="A1751">
        <v>2553</v>
      </c>
      <c r="B1751" s="3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s="12">
        <f t="shared" si="54"/>
        <v>41113</v>
      </c>
      <c r="L1751" t="b">
        <v>0</v>
      </c>
      <c r="M1751">
        <v>60</v>
      </c>
      <c r="N1751" t="b">
        <v>1</v>
      </c>
      <c r="O1751" t="s">
        <v>8298</v>
      </c>
      <c r="P1751" t="s">
        <v>8340</v>
      </c>
      <c r="Q1751">
        <f t="shared" si="55"/>
        <v>2012</v>
      </c>
      <c r="R1751" s="14" t="s">
        <v>8326</v>
      </c>
    </row>
    <row r="1752" spans="1:18" ht="43.2" x14ac:dyDescent="0.3">
      <c r="A1752">
        <v>3152</v>
      </c>
      <c r="B1752" s="3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s="12">
        <f t="shared" si="54"/>
        <v>41550</v>
      </c>
      <c r="L1752" t="b">
        <v>1</v>
      </c>
      <c r="M1752">
        <v>67</v>
      </c>
      <c r="N1752" t="b">
        <v>1</v>
      </c>
      <c r="O1752" t="s">
        <v>8269</v>
      </c>
      <c r="P1752" t="s">
        <v>8325</v>
      </c>
      <c r="Q1752">
        <f t="shared" si="55"/>
        <v>2013</v>
      </c>
      <c r="R1752" s="14" t="s">
        <v>8322</v>
      </c>
    </row>
    <row r="1753" spans="1:18" ht="43.2" x14ac:dyDescent="0.3">
      <c r="A1753">
        <v>67</v>
      </c>
      <c r="B1753" s="3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s="12">
        <f t="shared" si="54"/>
        <v>41075</v>
      </c>
      <c r="L1753" t="b">
        <v>0</v>
      </c>
      <c r="M1753">
        <v>20</v>
      </c>
      <c r="N1753" t="b">
        <v>1</v>
      </c>
      <c r="O1753" t="s">
        <v>8264</v>
      </c>
      <c r="P1753" t="s">
        <v>8342</v>
      </c>
      <c r="Q1753">
        <f t="shared" si="55"/>
        <v>2012</v>
      </c>
      <c r="R1753" s="14" t="s">
        <v>8320</v>
      </c>
    </row>
    <row r="1754" spans="1:18" x14ac:dyDescent="0.3">
      <c r="A1754">
        <v>2463</v>
      </c>
      <c r="B1754" s="3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s="12">
        <f t="shared" si="54"/>
        <v>41341</v>
      </c>
      <c r="L1754" t="b">
        <v>0</v>
      </c>
      <c r="M1754">
        <v>75</v>
      </c>
      <c r="N1754" t="b">
        <v>1</v>
      </c>
      <c r="O1754" t="s">
        <v>8277</v>
      </c>
      <c r="P1754" t="s">
        <v>8327</v>
      </c>
      <c r="Q1754">
        <f t="shared" si="55"/>
        <v>2013</v>
      </c>
      <c r="R1754" s="14" t="s">
        <v>8326</v>
      </c>
    </row>
    <row r="1755" spans="1:18" ht="43.2" x14ac:dyDescent="0.3">
      <c r="A1755">
        <v>3313</v>
      </c>
      <c r="B1755" s="3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s="12">
        <f t="shared" si="54"/>
        <v>42382</v>
      </c>
      <c r="L1755" t="b">
        <v>0</v>
      </c>
      <c r="M1755">
        <v>29</v>
      </c>
      <c r="N1755" t="b">
        <v>1</v>
      </c>
      <c r="O1755" t="s">
        <v>8269</v>
      </c>
      <c r="P1755" t="s">
        <v>8325</v>
      </c>
      <c r="Q1755">
        <f t="shared" si="55"/>
        <v>2016</v>
      </c>
      <c r="R1755" s="14" t="s">
        <v>8322</v>
      </c>
    </row>
    <row r="1756" spans="1:18" ht="43.2" x14ac:dyDescent="0.3">
      <c r="A1756">
        <v>697</v>
      </c>
      <c r="B1756" s="3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s="12">
        <f t="shared" si="54"/>
        <v>42388</v>
      </c>
      <c r="L1756" t="b">
        <v>0</v>
      </c>
      <c r="M1756">
        <v>114</v>
      </c>
      <c r="N1756" t="b">
        <v>0</v>
      </c>
      <c r="O1756" t="s">
        <v>8271</v>
      </c>
      <c r="P1756" t="s">
        <v>8309</v>
      </c>
      <c r="Q1756">
        <f t="shared" si="55"/>
        <v>2016</v>
      </c>
      <c r="R1756" s="14" t="s">
        <v>8307</v>
      </c>
    </row>
    <row r="1757" spans="1:18" ht="43.2" x14ac:dyDescent="0.3">
      <c r="A1757">
        <v>1922</v>
      </c>
      <c r="B1757" s="3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s="12">
        <f t="shared" si="54"/>
        <v>41590</v>
      </c>
      <c r="L1757" t="b">
        <v>0</v>
      </c>
      <c r="M1757">
        <v>64</v>
      </c>
      <c r="N1757" t="b">
        <v>1</v>
      </c>
      <c r="O1757" t="s">
        <v>8277</v>
      </c>
      <c r="P1757" t="s">
        <v>8327</v>
      </c>
      <c r="Q1757">
        <f t="shared" si="55"/>
        <v>2013</v>
      </c>
      <c r="R1757" s="14" t="s">
        <v>8326</v>
      </c>
    </row>
    <row r="1758" spans="1:18" ht="43.2" x14ac:dyDescent="0.3">
      <c r="A1758">
        <v>3448</v>
      </c>
      <c r="B1758" s="3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s="12">
        <f t="shared" si="54"/>
        <v>41960</v>
      </c>
      <c r="L1758" t="b">
        <v>0</v>
      </c>
      <c r="M1758">
        <v>45</v>
      </c>
      <c r="N1758" t="b">
        <v>1</v>
      </c>
      <c r="O1758" t="s">
        <v>8269</v>
      </c>
      <c r="P1758" t="s">
        <v>8325</v>
      </c>
      <c r="Q1758">
        <f t="shared" si="55"/>
        <v>2014</v>
      </c>
      <c r="R1758" s="14" t="s">
        <v>8322</v>
      </c>
    </row>
    <row r="1759" spans="1:18" ht="57.6" x14ac:dyDescent="0.3">
      <c r="A1759">
        <v>4105</v>
      </c>
      <c r="B1759" s="3" t="s">
        <v>4101</v>
      </c>
      <c r="C1759" s="3" t="s">
        <v>8208</v>
      </c>
      <c r="D1759" s="5">
        <v>33000</v>
      </c>
      <c r="E1759" s="7">
        <v>2300</v>
      </c>
      <c r="F1759" t="s">
        <v>8220</v>
      </c>
      <c r="G1759" t="s">
        <v>8237</v>
      </c>
      <c r="H1759" t="s">
        <v>8255</v>
      </c>
      <c r="I1759">
        <v>1482711309</v>
      </c>
      <c r="J1759">
        <v>1479860109</v>
      </c>
      <c r="K1759" s="12">
        <f t="shared" si="54"/>
        <v>42697</v>
      </c>
      <c r="L1759" t="b">
        <v>0</v>
      </c>
      <c r="M1759">
        <v>6</v>
      </c>
      <c r="N1759" t="b">
        <v>0</v>
      </c>
      <c r="O1759" t="s">
        <v>8269</v>
      </c>
      <c r="P1759" t="s">
        <v>8325</v>
      </c>
      <c r="Q1759">
        <f t="shared" si="55"/>
        <v>2016</v>
      </c>
      <c r="R1759" s="14" t="s">
        <v>8322</v>
      </c>
    </row>
    <row r="1760" spans="1:18" ht="43.2" x14ac:dyDescent="0.3">
      <c r="A1760">
        <v>3172</v>
      </c>
      <c r="B1760" s="3" t="s">
        <v>3172</v>
      </c>
      <c r="C1760" s="3" t="s">
        <v>7282</v>
      </c>
      <c r="D1760" s="5">
        <v>2000</v>
      </c>
      <c r="E1760" s="7">
        <v>2300</v>
      </c>
      <c r="F1760" t="s">
        <v>8218</v>
      </c>
      <c r="G1760" t="s">
        <v>8223</v>
      </c>
      <c r="H1760" t="s">
        <v>8245</v>
      </c>
      <c r="I1760">
        <v>1329240668</v>
      </c>
      <c r="J1760">
        <v>1326648668</v>
      </c>
      <c r="K1760" s="12">
        <f t="shared" si="54"/>
        <v>40923</v>
      </c>
      <c r="L1760" t="b">
        <v>1</v>
      </c>
      <c r="M1760">
        <v>29</v>
      </c>
      <c r="N1760" t="b">
        <v>1</v>
      </c>
      <c r="O1760" t="s">
        <v>8269</v>
      </c>
      <c r="P1760" t="s">
        <v>8325</v>
      </c>
      <c r="Q1760">
        <f t="shared" si="55"/>
        <v>2012</v>
      </c>
      <c r="R1760" s="14" t="s">
        <v>8322</v>
      </c>
    </row>
    <row r="1761" spans="1:18" ht="43.2" x14ac:dyDescent="0.3">
      <c r="A1761">
        <v>2254</v>
      </c>
      <c r="B1761" s="3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s="12">
        <f t="shared" si="54"/>
        <v>42752</v>
      </c>
      <c r="L1761" t="b">
        <v>0</v>
      </c>
      <c r="M1761">
        <v>197</v>
      </c>
      <c r="N1761" t="b">
        <v>1</v>
      </c>
      <c r="O1761" t="s">
        <v>8295</v>
      </c>
      <c r="P1761" t="s">
        <v>8316</v>
      </c>
      <c r="Q1761">
        <f t="shared" si="55"/>
        <v>2017</v>
      </c>
      <c r="R1761" s="14" t="s">
        <v>8315</v>
      </c>
    </row>
    <row r="1762" spans="1:18" ht="28.8" x14ac:dyDescent="0.3">
      <c r="A1762">
        <v>1022</v>
      </c>
      <c r="B1762" s="3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s="12">
        <f t="shared" si="54"/>
        <v>42111</v>
      </c>
      <c r="L1762" t="b">
        <v>1</v>
      </c>
      <c r="M1762">
        <v>74</v>
      </c>
      <c r="N1762" t="b">
        <v>1</v>
      </c>
      <c r="O1762" t="s">
        <v>8278</v>
      </c>
      <c r="P1762" t="s">
        <v>8328</v>
      </c>
      <c r="Q1762">
        <f t="shared" si="55"/>
        <v>2015</v>
      </c>
      <c r="R1762" s="14" t="s">
        <v>8326</v>
      </c>
    </row>
    <row r="1763" spans="1:18" ht="57.6" x14ac:dyDescent="0.3">
      <c r="A1763">
        <v>970</v>
      </c>
      <c r="B1763" s="3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s="12">
        <f t="shared" si="54"/>
        <v>42721</v>
      </c>
      <c r="L1763" t="b">
        <v>0</v>
      </c>
      <c r="M1763">
        <v>14</v>
      </c>
      <c r="N1763" t="b">
        <v>0</v>
      </c>
      <c r="O1763" t="s">
        <v>8271</v>
      </c>
      <c r="P1763" t="s">
        <v>8309</v>
      </c>
      <c r="Q1763">
        <f t="shared" si="55"/>
        <v>2016</v>
      </c>
      <c r="R1763" s="14" t="s">
        <v>8307</v>
      </c>
    </row>
    <row r="1764" spans="1:18" ht="43.2" x14ac:dyDescent="0.3">
      <c r="A1764">
        <v>1575</v>
      </c>
      <c r="B1764" s="3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s="12">
        <f t="shared" si="54"/>
        <v>41799</v>
      </c>
      <c r="L1764" t="b">
        <v>0</v>
      </c>
      <c r="M1764">
        <v>35</v>
      </c>
      <c r="N1764" t="b">
        <v>0</v>
      </c>
      <c r="O1764" t="s">
        <v>8288</v>
      </c>
      <c r="P1764" t="s">
        <v>8348</v>
      </c>
      <c r="Q1764">
        <f t="shared" si="55"/>
        <v>2014</v>
      </c>
      <c r="R1764" s="14" t="s">
        <v>8310</v>
      </c>
    </row>
    <row r="1765" spans="1:18" ht="43.2" x14ac:dyDescent="0.3">
      <c r="A1765">
        <v>3924</v>
      </c>
      <c r="B1765" s="3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s="12">
        <f t="shared" si="54"/>
        <v>41786</v>
      </c>
      <c r="L1765" t="b">
        <v>0</v>
      </c>
      <c r="M1765">
        <v>40</v>
      </c>
      <c r="N1765" t="b">
        <v>0</v>
      </c>
      <c r="O1765" t="s">
        <v>8269</v>
      </c>
      <c r="P1765" t="s">
        <v>8325</v>
      </c>
      <c r="Q1765">
        <f t="shared" si="55"/>
        <v>2014</v>
      </c>
      <c r="R1765" s="14" t="s">
        <v>8322</v>
      </c>
    </row>
    <row r="1766" spans="1:18" ht="43.2" x14ac:dyDescent="0.3">
      <c r="A1766">
        <v>3570</v>
      </c>
      <c r="B1766" s="3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s="12">
        <f t="shared" si="54"/>
        <v>41976</v>
      </c>
      <c r="L1766" t="b">
        <v>0</v>
      </c>
      <c r="M1766">
        <v>26</v>
      </c>
      <c r="N1766" t="b">
        <v>1</v>
      </c>
      <c r="O1766" t="s">
        <v>8269</v>
      </c>
      <c r="P1766" t="s">
        <v>8325</v>
      </c>
      <c r="Q1766">
        <f t="shared" si="55"/>
        <v>2014</v>
      </c>
      <c r="R1766" s="14" t="s">
        <v>8322</v>
      </c>
    </row>
    <row r="1767" spans="1:18" ht="28.8" x14ac:dyDescent="0.3">
      <c r="A1767">
        <v>1767</v>
      </c>
      <c r="B1767" s="3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s="12">
        <f t="shared" si="54"/>
        <v>41824</v>
      </c>
      <c r="L1767" t="b">
        <v>1</v>
      </c>
      <c r="M1767">
        <v>39</v>
      </c>
      <c r="N1767" t="b">
        <v>0</v>
      </c>
      <c r="O1767" t="s">
        <v>8283</v>
      </c>
      <c r="P1767" t="s">
        <v>8313</v>
      </c>
      <c r="Q1767">
        <f t="shared" si="55"/>
        <v>2014</v>
      </c>
      <c r="R1767" s="14" t="s">
        <v>8312</v>
      </c>
    </row>
    <row r="1768" spans="1:18" ht="43.2" x14ac:dyDescent="0.3">
      <c r="A1768">
        <v>800</v>
      </c>
      <c r="B1768" s="3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s="12">
        <f t="shared" si="54"/>
        <v>41863</v>
      </c>
      <c r="L1768" t="b">
        <v>0</v>
      </c>
      <c r="M1768">
        <v>56</v>
      </c>
      <c r="N1768" t="b">
        <v>1</v>
      </c>
      <c r="O1768" t="s">
        <v>8274</v>
      </c>
      <c r="P1768" t="s">
        <v>8330</v>
      </c>
      <c r="Q1768">
        <f t="shared" si="55"/>
        <v>2014</v>
      </c>
      <c r="R1768" s="14" t="s">
        <v>8326</v>
      </c>
    </row>
    <row r="1769" spans="1:18" ht="43.2" x14ac:dyDescent="0.3">
      <c r="A1769">
        <v>2623</v>
      </c>
      <c r="B1769" s="3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s="12">
        <f t="shared" si="54"/>
        <v>42692</v>
      </c>
      <c r="L1769" t="b">
        <v>0</v>
      </c>
      <c r="M1769">
        <v>62</v>
      </c>
      <c r="N1769" t="b">
        <v>1</v>
      </c>
      <c r="O1769" t="s">
        <v>8299</v>
      </c>
      <c r="P1769" t="s">
        <v>8314</v>
      </c>
      <c r="Q1769">
        <f t="shared" si="55"/>
        <v>2016</v>
      </c>
      <c r="R1769" s="14" t="s">
        <v>8307</v>
      </c>
    </row>
    <row r="1770" spans="1:18" ht="43.2" x14ac:dyDescent="0.3">
      <c r="A1770">
        <v>63</v>
      </c>
      <c r="B1770" s="3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s="12">
        <f t="shared" si="54"/>
        <v>41612</v>
      </c>
      <c r="L1770" t="b">
        <v>0</v>
      </c>
      <c r="M1770">
        <v>64</v>
      </c>
      <c r="N1770" t="b">
        <v>1</v>
      </c>
      <c r="O1770" t="s">
        <v>8264</v>
      </c>
      <c r="P1770" t="s">
        <v>8342</v>
      </c>
      <c r="Q1770">
        <f t="shared" si="55"/>
        <v>2013</v>
      </c>
      <c r="R1770" s="14" t="s">
        <v>8320</v>
      </c>
    </row>
    <row r="1771" spans="1:18" ht="43.2" x14ac:dyDescent="0.3">
      <c r="A1771">
        <v>2101</v>
      </c>
      <c r="B1771" s="3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s="12">
        <f t="shared" si="54"/>
        <v>40892</v>
      </c>
      <c r="L1771" t="b">
        <v>0</v>
      </c>
      <c r="M1771">
        <v>44</v>
      </c>
      <c r="N1771" t="b">
        <v>1</v>
      </c>
      <c r="O1771" t="s">
        <v>8277</v>
      </c>
      <c r="P1771" t="s">
        <v>8327</v>
      </c>
      <c r="Q1771">
        <f t="shared" si="55"/>
        <v>2011</v>
      </c>
      <c r="R1771" s="14" t="s">
        <v>8326</v>
      </c>
    </row>
    <row r="1772" spans="1:18" ht="43.2" x14ac:dyDescent="0.3">
      <c r="A1772">
        <v>3478</v>
      </c>
      <c r="B1772" s="3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s="12">
        <f t="shared" si="54"/>
        <v>42053</v>
      </c>
      <c r="L1772" t="b">
        <v>0</v>
      </c>
      <c r="M1772">
        <v>57</v>
      </c>
      <c r="N1772" t="b">
        <v>1</v>
      </c>
      <c r="O1772" t="s">
        <v>8269</v>
      </c>
      <c r="P1772" t="s">
        <v>8325</v>
      </c>
      <c r="Q1772">
        <f t="shared" si="55"/>
        <v>2015</v>
      </c>
      <c r="R1772" s="14" t="s">
        <v>8322</v>
      </c>
    </row>
    <row r="1773" spans="1:18" ht="43.2" x14ac:dyDescent="0.3">
      <c r="A1773">
        <v>714</v>
      </c>
      <c r="B1773" s="3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s="12">
        <f t="shared" si="54"/>
        <v>42734</v>
      </c>
      <c r="L1773" t="b">
        <v>0</v>
      </c>
      <c r="M1773">
        <v>28</v>
      </c>
      <c r="N1773" t="b">
        <v>0</v>
      </c>
      <c r="O1773" t="s">
        <v>8271</v>
      </c>
      <c r="P1773" t="s">
        <v>8309</v>
      </c>
      <c r="Q1773">
        <f t="shared" si="55"/>
        <v>2016</v>
      </c>
      <c r="R1773" s="14" t="s">
        <v>8307</v>
      </c>
    </row>
    <row r="1774" spans="1:18" ht="43.2" x14ac:dyDescent="0.3">
      <c r="A1774">
        <v>3170</v>
      </c>
      <c r="B1774" s="3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s="12">
        <f t="shared" si="54"/>
        <v>41789</v>
      </c>
      <c r="L1774" t="b">
        <v>1</v>
      </c>
      <c r="M1774">
        <v>71</v>
      </c>
      <c r="N1774" t="b">
        <v>1</v>
      </c>
      <c r="O1774" t="s">
        <v>8269</v>
      </c>
      <c r="P1774" t="s">
        <v>8325</v>
      </c>
      <c r="Q1774">
        <f t="shared" si="55"/>
        <v>2014</v>
      </c>
      <c r="R1774" s="14" t="s">
        <v>8322</v>
      </c>
    </row>
    <row r="1775" spans="1:18" ht="43.2" x14ac:dyDescent="0.3">
      <c r="A1775">
        <v>71</v>
      </c>
      <c r="B1775" s="3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s="12">
        <f t="shared" si="54"/>
        <v>40997</v>
      </c>
      <c r="L1775" t="b">
        <v>0</v>
      </c>
      <c r="M1775">
        <v>32</v>
      </c>
      <c r="N1775" t="b">
        <v>1</v>
      </c>
      <c r="O1775" t="s">
        <v>8264</v>
      </c>
      <c r="P1775" t="s">
        <v>8342</v>
      </c>
      <c r="Q1775">
        <f t="shared" si="55"/>
        <v>2012</v>
      </c>
      <c r="R1775" s="14" t="s">
        <v>8320</v>
      </c>
    </row>
    <row r="1776" spans="1:18" ht="43.2" x14ac:dyDescent="0.3">
      <c r="A1776">
        <v>801</v>
      </c>
      <c r="B1776" s="3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s="12">
        <f t="shared" si="54"/>
        <v>40695</v>
      </c>
      <c r="L1776" t="b">
        <v>0</v>
      </c>
      <c r="M1776">
        <v>51</v>
      </c>
      <c r="N1776" t="b">
        <v>1</v>
      </c>
      <c r="O1776" t="s">
        <v>8274</v>
      </c>
      <c r="P1776" t="s">
        <v>8330</v>
      </c>
      <c r="Q1776">
        <f t="shared" si="55"/>
        <v>2011</v>
      </c>
      <c r="R1776" s="14" t="s">
        <v>8326</v>
      </c>
    </row>
    <row r="1777" spans="1:18" ht="43.2" x14ac:dyDescent="0.3">
      <c r="A1777">
        <v>211</v>
      </c>
      <c r="B1777" s="3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s="12">
        <f t="shared" si="54"/>
        <v>42236</v>
      </c>
      <c r="L1777" t="b">
        <v>0</v>
      </c>
      <c r="M1777">
        <v>12</v>
      </c>
      <c r="N1777" t="b">
        <v>0</v>
      </c>
      <c r="O1777" t="s">
        <v>8266</v>
      </c>
      <c r="P1777" t="s">
        <v>8324</v>
      </c>
      <c r="Q1777">
        <f t="shared" si="55"/>
        <v>2015</v>
      </c>
      <c r="R1777" s="14" t="s">
        <v>8320</v>
      </c>
    </row>
    <row r="1778" spans="1:18" ht="43.2" x14ac:dyDescent="0.3">
      <c r="A1778">
        <v>2464</v>
      </c>
      <c r="B1778" s="3" t="s">
        <v>2465</v>
      </c>
      <c r="C1778" s="3" t="s">
        <v>6574</v>
      </c>
      <c r="D1778" s="5">
        <v>2000</v>
      </c>
      <c r="E1778" s="7">
        <v>2222</v>
      </c>
      <c r="F1778" t="s">
        <v>8218</v>
      </c>
      <c r="G1778" t="s">
        <v>8228</v>
      </c>
      <c r="H1778" t="s">
        <v>8250</v>
      </c>
      <c r="I1778">
        <v>1443641340</v>
      </c>
      <c r="J1778">
        <v>1441143397</v>
      </c>
      <c r="K1778" s="12">
        <f t="shared" si="54"/>
        <v>42248</v>
      </c>
      <c r="L1778" t="b">
        <v>0</v>
      </c>
      <c r="M1778">
        <v>43</v>
      </c>
      <c r="N1778" t="b">
        <v>1</v>
      </c>
      <c r="O1778" t="s">
        <v>8277</v>
      </c>
      <c r="P1778" t="s">
        <v>8327</v>
      </c>
      <c r="Q1778">
        <f t="shared" si="55"/>
        <v>2015</v>
      </c>
      <c r="R1778" s="14" t="s">
        <v>8326</v>
      </c>
    </row>
    <row r="1779" spans="1:18" ht="43.2" x14ac:dyDescent="0.3">
      <c r="A1779">
        <v>783</v>
      </c>
      <c r="B1779" s="3" t="s">
        <v>784</v>
      </c>
      <c r="C1779" s="3" t="s">
        <v>4893</v>
      </c>
      <c r="D1779" s="5">
        <v>1500</v>
      </c>
      <c r="E1779" s="7">
        <v>2222</v>
      </c>
      <c r="F1779" t="s">
        <v>8218</v>
      </c>
      <c r="G1779" t="s">
        <v>8223</v>
      </c>
      <c r="H1779" t="s">
        <v>8245</v>
      </c>
      <c r="I1779">
        <v>1335564000</v>
      </c>
      <c r="J1779">
        <v>1332182049</v>
      </c>
      <c r="K1779" s="12">
        <f t="shared" si="54"/>
        <v>40987</v>
      </c>
      <c r="L1779" t="b">
        <v>0</v>
      </c>
      <c r="M1779">
        <v>35</v>
      </c>
      <c r="N1779" t="b">
        <v>1</v>
      </c>
      <c r="O1779" t="s">
        <v>8274</v>
      </c>
      <c r="P1779" t="s">
        <v>8330</v>
      </c>
      <c r="Q1779">
        <f t="shared" si="55"/>
        <v>2012</v>
      </c>
      <c r="R1779" s="14" t="s">
        <v>8326</v>
      </c>
    </row>
    <row r="1780" spans="1:18" ht="43.2" x14ac:dyDescent="0.3">
      <c r="A1780">
        <v>3657</v>
      </c>
      <c r="B1780" s="3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s="12">
        <f t="shared" si="54"/>
        <v>42499</v>
      </c>
      <c r="L1780" t="b">
        <v>0</v>
      </c>
      <c r="M1780">
        <v>20</v>
      </c>
      <c r="N1780" t="b">
        <v>1</v>
      </c>
      <c r="O1780" t="s">
        <v>8269</v>
      </c>
      <c r="P1780" t="s">
        <v>8325</v>
      </c>
      <c r="Q1780">
        <f t="shared" si="55"/>
        <v>2016</v>
      </c>
      <c r="R1780" s="14" t="s">
        <v>8322</v>
      </c>
    </row>
    <row r="1781" spans="1:18" ht="43.2" x14ac:dyDescent="0.3">
      <c r="A1781">
        <v>3556</v>
      </c>
      <c r="B1781" s="3" t="s">
        <v>3555</v>
      </c>
      <c r="C1781" s="3" t="s">
        <v>7666</v>
      </c>
      <c r="D1781" s="5">
        <v>2200</v>
      </c>
      <c r="E1781" s="7">
        <v>2210</v>
      </c>
      <c r="F1781" t="s">
        <v>8218</v>
      </c>
      <c r="G1781" t="s">
        <v>8224</v>
      </c>
      <c r="H1781" t="s">
        <v>8246</v>
      </c>
      <c r="I1781">
        <v>1408289724</v>
      </c>
      <c r="J1781">
        <v>1403105724</v>
      </c>
      <c r="K1781" s="12">
        <f t="shared" si="54"/>
        <v>41808</v>
      </c>
      <c r="L1781" t="b">
        <v>0</v>
      </c>
      <c r="M1781">
        <v>20</v>
      </c>
      <c r="N1781" t="b">
        <v>1</v>
      </c>
      <c r="O1781" t="s">
        <v>8269</v>
      </c>
      <c r="P1781" t="s">
        <v>8325</v>
      </c>
      <c r="Q1781">
        <f t="shared" si="55"/>
        <v>2014</v>
      </c>
      <c r="R1781" s="14" t="s">
        <v>8322</v>
      </c>
    </row>
    <row r="1782" spans="1:18" ht="43.2" x14ac:dyDescent="0.3">
      <c r="A1782">
        <v>3355</v>
      </c>
      <c r="B1782" s="3" t="s">
        <v>3354</v>
      </c>
      <c r="C1782" s="3" t="s">
        <v>7465</v>
      </c>
      <c r="D1782" s="5">
        <v>1750</v>
      </c>
      <c r="E1782" s="7">
        <v>2210</v>
      </c>
      <c r="F1782" t="s">
        <v>8218</v>
      </c>
      <c r="G1782" t="s">
        <v>8224</v>
      </c>
      <c r="H1782" t="s">
        <v>8246</v>
      </c>
      <c r="I1782">
        <v>1462879020</v>
      </c>
      <c r="J1782">
        <v>1461941527</v>
      </c>
      <c r="K1782" s="12">
        <f t="shared" si="54"/>
        <v>42489</v>
      </c>
      <c r="L1782" t="b">
        <v>0</v>
      </c>
      <c r="M1782">
        <v>15</v>
      </c>
      <c r="N1782" t="b">
        <v>1</v>
      </c>
      <c r="O1782" t="s">
        <v>8269</v>
      </c>
      <c r="P1782" t="s">
        <v>8325</v>
      </c>
      <c r="Q1782">
        <f t="shared" si="55"/>
        <v>2016</v>
      </c>
      <c r="R1782" s="14" t="s">
        <v>8322</v>
      </c>
    </row>
    <row r="1783" spans="1:18" ht="57.6" x14ac:dyDescent="0.3">
      <c r="A1783">
        <v>1646</v>
      </c>
      <c r="B1783" s="3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s="12">
        <f t="shared" si="54"/>
        <v>41833</v>
      </c>
      <c r="L1783" t="b">
        <v>0</v>
      </c>
      <c r="M1783">
        <v>83</v>
      </c>
      <c r="N1783" t="b">
        <v>1</v>
      </c>
      <c r="O1783" t="s">
        <v>8290</v>
      </c>
      <c r="P1783" t="s">
        <v>8337</v>
      </c>
      <c r="Q1783">
        <f t="shared" si="55"/>
        <v>2014</v>
      </c>
      <c r="R1783" s="14" t="s">
        <v>8326</v>
      </c>
    </row>
    <row r="1784" spans="1:18" ht="43.2" x14ac:dyDescent="0.3">
      <c r="A1784">
        <v>3679</v>
      </c>
      <c r="B1784" s="3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s="12">
        <f t="shared" si="54"/>
        <v>41786</v>
      </c>
      <c r="L1784" t="b">
        <v>0</v>
      </c>
      <c r="M1784">
        <v>30</v>
      </c>
      <c r="N1784" t="b">
        <v>1</v>
      </c>
      <c r="O1784" t="s">
        <v>8269</v>
      </c>
      <c r="P1784" t="s">
        <v>8325</v>
      </c>
      <c r="Q1784">
        <f t="shared" si="55"/>
        <v>2014</v>
      </c>
      <c r="R1784" s="14" t="s">
        <v>8322</v>
      </c>
    </row>
    <row r="1785" spans="1:18" x14ac:dyDescent="0.3">
      <c r="A1785">
        <v>185</v>
      </c>
      <c r="B1785" s="3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s="12">
        <f t="shared" si="54"/>
        <v>42570</v>
      </c>
      <c r="L1785" t="b">
        <v>0</v>
      </c>
      <c r="M1785">
        <v>10</v>
      </c>
      <c r="N1785" t="b">
        <v>0</v>
      </c>
      <c r="O1785" t="s">
        <v>8266</v>
      </c>
      <c r="P1785" t="s">
        <v>8324</v>
      </c>
      <c r="Q1785">
        <f t="shared" si="55"/>
        <v>2016</v>
      </c>
      <c r="R1785" s="14" t="s">
        <v>8320</v>
      </c>
    </row>
    <row r="1786" spans="1:18" ht="43.2" x14ac:dyDescent="0.3">
      <c r="A1786">
        <v>1479</v>
      </c>
      <c r="B1786" s="3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s="12">
        <f t="shared" si="54"/>
        <v>41754</v>
      </c>
      <c r="L1786" t="b">
        <v>1</v>
      </c>
      <c r="M1786">
        <v>71</v>
      </c>
      <c r="N1786" t="b">
        <v>1</v>
      </c>
      <c r="O1786" t="s">
        <v>8286</v>
      </c>
      <c r="P1786" t="s">
        <v>8311</v>
      </c>
      <c r="Q1786">
        <f t="shared" si="55"/>
        <v>2014</v>
      </c>
      <c r="R1786" s="14" t="s">
        <v>8310</v>
      </c>
    </row>
    <row r="1787" spans="1:18" ht="28.8" x14ac:dyDescent="0.3">
      <c r="A1787">
        <v>1726</v>
      </c>
      <c r="B1787" s="3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s="12">
        <f t="shared" si="54"/>
        <v>41788</v>
      </c>
      <c r="L1787" t="b">
        <v>0</v>
      </c>
      <c r="M1787">
        <v>16</v>
      </c>
      <c r="N1787" t="b">
        <v>0</v>
      </c>
      <c r="O1787" t="s">
        <v>8291</v>
      </c>
      <c r="P1787" t="s">
        <v>8329</v>
      </c>
      <c r="Q1787">
        <f t="shared" si="55"/>
        <v>2014</v>
      </c>
      <c r="R1787" s="14" t="s">
        <v>8326</v>
      </c>
    </row>
    <row r="1788" spans="1:18" ht="43.2" x14ac:dyDescent="0.3">
      <c r="A1788">
        <v>109</v>
      </c>
      <c r="B1788" s="3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s="12">
        <f t="shared" si="54"/>
        <v>40570</v>
      </c>
      <c r="L1788" t="b">
        <v>0</v>
      </c>
      <c r="M1788">
        <v>47</v>
      </c>
      <c r="N1788" t="b">
        <v>1</v>
      </c>
      <c r="O1788" t="s">
        <v>8264</v>
      </c>
      <c r="P1788" t="s">
        <v>8342</v>
      </c>
      <c r="Q1788">
        <f t="shared" si="55"/>
        <v>2011</v>
      </c>
      <c r="R1788" s="14" t="s">
        <v>8320</v>
      </c>
    </row>
    <row r="1789" spans="1:18" ht="43.2" x14ac:dyDescent="0.3">
      <c r="A1789">
        <v>3432</v>
      </c>
      <c r="B1789" s="3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s="12">
        <f t="shared" si="54"/>
        <v>42380</v>
      </c>
      <c r="L1789" t="b">
        <v>0</v>
      </c>
      <c r="M1789">
        <v>42</v>
      </c>
      <c r="N1789" t="b">
        <v>1</v>
      </c>
      <c r="O1789" t="s">
        <v>8269</v>
      </c>
      <c r="P1789" t="s">
        <v>8325</v>
      </c>
      <c r="Q1789">
        <f t="shared" si="55"/>
        <v>2016</v>
      </c>
      <c r="R1789" s="14" t="s">
        <v>8322</v>
      </c>
    </row>
    <row r="1790" spans="1:18" ht="43.2" x14ac:dyDescent="0.3">
      <c r="A1790">
        <v>2203</v>
      </c>
      <c r="B1790" s="3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s="12">
        <f t="shared" si="54"/>
        <v>42241</v>
      </c>
      <c r="L1790" t="b">
        <v>0</v>
      </c>
      <c r="M1790">
        <v>50</v>
      </c>
      <c r="N1790" t="b">
        <v>1</v>
      </c>
      <c r="O1790" t="s">
        <v>8278</v>
      </c>
      <c r="P1790" t="s">
        <v>8328</v>
      </c>
      <c r="Q1790">
        <f t="shared" si="55"/>
        <v>2015</v>
      </c>
      <c r="R1790" s="14" t="s">
        <v>8326</v>
      </c>
    </row>
    <row r="1791" spans="1:18" ht="43.2" x14ac:dyDescent="0.3">
      <c r="A1791">
        <v>3812</v>
      </c>
      <c r="B1791" s="3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s="12">
        <f t="shared" si="54"/>
        <v>42109</v>
      </c>
      <c r="L1791" t="b">
        <v>0</v>
      </c>
      <c r="M1791">
        <v>11</v>
      </c>
      <c r="N1791" t="b">
        <v>1</v>
      </c>
      <c r="O1791" t="s">
        <v>8269</v>
      </c>
      <c r="P1791" t="s">
        <v>8325</v>
      </c>
      <c r="Q1791">
        <f t="shared" si="55"/>
        <v>2015</v>
      </c>
      <c r="R1791" s="14" t="s">
        <v>8322</v>
      </c>
    </row>
    <row r="1792" spans="1:18" ht="43.2" x14ac:dyDescent="0.3">
      <c r="A1792">
        <v>1798</v>
      </c>
      <c r="B1792" s="3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s="12">
        <f t="shared" si="54"/>
        <v>42344</v>
      </c>
      <c r="L1792" t="b">
        <v>1</v>
      </c>
      <c r="M1792">
        <v>37</v>
      </c>
      <c r="N1792" t="b">
        <v>0</v>
      </c>
      <c r="O1792" t="s">
        <v>8283</v>
      </c>
      <c r="P1792" t="s">
        <v>8313</v>
      </c>
      <c r="Q1792">
        <f t="shared" si="55"/>
        <v>2015</v>
      </c>
      <c r="R1792" s="14" t="s">
        <v>8312</v>
      </c>
    </row>
    <row r="1793" spans="1:18" ht="57.6" x14ac:dyDescent="0.3">
      <c r="A1793">
        <v>3176</v>
      </c>
      <c r="B1793" s="3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s="12">
        <f t="shared" si="54"/>
        <v>41477</v>
      </c>
      <c r="L1793" t="b">
        <v>1</v>
      </c>
      <c r="M1793">
        <v>55</v>
      </c>
      <c r="N1793" t="b">
        <v>1</v>
      </c>
      <c r="O1793" t="s">
        <v>8269</v>
      </c>
      <c r="P1793" t="s">
        <v>8325</v>
      </c>
      <c r="Q1793">
        <f t="shared" si="55"/>
        <v>2013</v>
      </c>
      <c r="R1793" s="14" t="s">
        <v>8322</v>
      </c>
    </row>
    <row r="1794" spans="1:18" ht="43.2" x14ac:dyDescent="0.3">
      <c r="A1794">
        <v>1038</v>
      </c>
      <c r="B1794" s="3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s="12">
        <f t="shared" si="54"/>
        <v>42418</v>
      </c>
      <c r="L1794" t="b">
        <v>0</v>
      </c>
      <c r="M1794">
        <v>61</v>
      </c>
      <c r="N1794" t="b">
        <v>1</v>
      </c>
      <c r="O1794" t="s">
        <v>8278</v>
      </c>
      <c r="P1794" t="s">
        <v>8328</v>
      </c>
      <c r="Q1794">
        <f t="shared" si="55"/>
        <v>2016</v>
      </c>
      <c r="R1794" s="14" t="s">
        <v>8326</v>
      </c>
    </row>
    <row r="1795" spans="1:18" ht="43.2" x14ac:dyDescent="0.3">
      <c r="A1795">
        <v>1742</v>
      </c>
      <c r="B1795" s="3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s="12">
        <f t="shared" ref="K1795:K1858" si="56">FLOOR(J1795/60/60/24,1) + DATE(1970,1,1)</f>
        <v>42710</v>
      </c>
      <c r="L1795" t="b">
        <v>0</v>
      </c>
      <c r="M1795">
        <v>34</v>
      </c>
      <c r="N1795" t="b">
        <v>1</v>
      </c>
      <c r="O1795" t="s">
        <v>8283</v>
      </c>
      <c r="P1795" t="s">
        <v>8313</v>
      </c>
      <c r="Q1795">
        <f t="shared" ref="Q1795:Q1858" si="57">YEAR(K1795)</f>
        <v>2016</v>
      </c>
      <c r="R1795" s="14" t="s">
        <v>8312</v>
      </c>
    </row>
    <row r="1796" spans="1:18" ht="43.2" x14ac:dyDescent="0.3">
      <c r="A1796">
        <v>3430</v>
      </c>
      <c r="B1796" s="3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s="12">
        <f t="shared" si="56"/>
        <v>41820</v>
      </c>
      <c r="L1796" t="b">
        <v>0</v>
      </c>
      <c r="M1796">
        <v>72</v>
      </c>
      <c r="N1796" t="b">
        <v>1</v>
      </c>
      <c r="O1796" t="s">
        <v>8269</v>
      </c>
      <c r="P1796" t="s">
        <v>8325</v>
      </c>
      <c r="Q1796">
        <f t="shared" si="57"/>
        <v>2014</v>
      </c>
      <c r="R1796" s="14" t="s">
        <v>8322</v>
      </c>
    </row>
    <row r="1797" spans="1:18" ht="43.2" x14ac:dyDescent="0.3">
      <c r="A1797">
        <v>3296</v>
      </c>
      <c r="B1797" s="3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s="12">
        <f t="shared" si="56"/>
        <v>42309</v>
      </c>
      <c r="L1797" t="b">
        <v>0</v>
      </c>
      <c r="M1797">
        <v>47</v>
      </c>
      <c r="N1797" t="b">
        <v>1</v>
      </c>
      <c r="O1797" t="s">
        <v>8269</v>
      </c>
      <c r="P1797" t="s">
        <v>8325</v>
      </c>
      <c r="Q1797">
        <f t="shared" si="57"/>
        <v>2015</v>
      </c>
      <c r="R1797" s="14" t="s">
        <v>8322</v>
      </c>
    </row>
    <row r="1798" spans="1:18" ht="43.2" x14ac:dyDescent="0.3">
      <c r="A1798">
        <v>3697</v>
      </c>
      <c r="B1798" s="3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s="12">
        <f t="shared" si="56"/>
        <v>42479</v>
      </c>
      <c r="L1798" t="b">
        <v>0</v>
      </c>
      <c r="M1798">
        <v>30</v>
      </c>
      <c r="N1798" t="b">
        <v>1</v>
      </c>
      <c r="O1798" t="s">
        <v>8269</v>
      </c>
      <c r="P1798" t="s">
        <v>8325</v>
      </c>
      <c r="Q1798">
        <f t="shared" si="57"/>
        <v>2016</v>
      </c>
      <c r="R1798" s="14" t="s">
        <v>8322</v>
      </c>
    </row>
    <row r="1799" spans="1:18" ht="43.2" x14ac:dyDescent="0.3">
      <c r="A1799">
        <v>48</v>
      </c>
      <c r="B1799" s="3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s="12">
        <f t="shared" si="56"/>
        <v>42033</v>
      </c>
      <c r="L1799" t="b">
        <v>0</v>
      </c>
      <c r="M1799">
        <v>38</v>
      </c>
      <c r="N1799" t="b">
        <v>1</v>
      </c>
      <c r="O1799" t="s">
        <v>8263</v>
      </c>
      <c r="P1799" t="s">
        <v>8331</v>
      </c>
      <c r="Q1799">
        <f t="shared" si="57"/>
        <v>2015</v>
      </c>
      <c r="R1799" s="14" t="s">
        <v>8320</v>
      </c>
    </row>
    <row r="1800" spans="1:18" ht="43.2" x14ac:dyDescent="0.3">
      <c r="A1800">
        <v>1764</v>
      </c>
      <c r="B1800" s="3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s="12">
        <f t="shared" si="56"/>
        <v>41825</v>
      </c>
      <c r="L1800" t="b">
        <v>1</v>
      </c>
      <c r="M1800">
        <v>39</v>
      </c>
      <c r="N1800" t="b">
        <v>0</v>
      </c>
      <c r="O1800" t="s">
        <v>8283</v>
      </c>
      <c r="P1800" t="s">
        <v>8313</v>
      </c>
      <c r="Q1800">
        <f t="shared" si="57"/>
        <v>2014</v>
      </c>
      <c r="R1800" s="14" t="s">
        <v>8312</v>
      </c>
    </row>
    <row r="1801" spans="1:18" ht="57.6" x14ac:dyDescent="0.3">
      <c r="A1801">
        <v>2826</v>
      </c>
      <c r="B1801" s="3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s="12">
        <f t="shared" si="56"/>
        <v>42171</v>
      </c>
      <c r="L1801" t="b">
        <v>0</v>
      </c>
      <c r="M1801">
        <v>19</v>
      </c>
      <c r="N1801" t="b">
        <v>1</v>
      </c>
      <c r="O1801" t="s">
        <v>8269</v>
      </c>
      <c r="P1801" t="s">
        <v>8325</v>
      </c>
      <c r="Q1801">
        <f t="shared" si="57"/>
        <v>2015</v>
      </c>
      <c r="R1801" s="14" t="s">
        <v>8322</v>
      </c>
    </row>
    <row r="1802" spans="1:18" ht="43.2" x14ac:dyDescent="0.3">
      <c r="A1802">
        <v>2107</v>
      </c>
      <c r="B1802" s="3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s="12">
        <f t="shared" si="56"/>
        <v>41934</v>
      </c>
      <c r="L1802" t="b">
        <v>0</v>
      </c>
      <c r="M1802">
        <v>58</v>
      </c>
      <c r="N1802" t="b">
        <v>1</v>
      </c>
      <c r="O1802" t="s">
        <v>8277</v>
      </c>
      <c r="P1802" t="s">
        <v>8327</v>
      </c>
      <c r="Q1802">
        <f t="shared" si="57"/>
        <v>2014</v>
      </c>
      <c r="R1802" s="14" t="s">
        <v>8326</v>
      </c>
    </row>
    <row r="1803" spans="1:18" ht="43.2" x14ac:dyDescent="0.3">
      <c r="A1803">
        <v>1096</v>
      </c>
      <c r="B1803" s="3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s="12">
        <f t="shared" si="56"/>
        <v>41885</v>
      </c>
      <c r="L1803" t="b">
        <v>0</v>
      </c>
      <c r="M1803">
        <v>29</v>
      </c>
      <c r="N1803" t="b">
        <v>0</v>
      </c>
      <c r="O1803" t="s">
        <v>8280</v>
      </c>
      <c r="P1803" t="s">
        <v>8333</v>
      </c>
      <c r="Q1803">
        <f t="shared" si="57"/>
        <v>2014</v>
      </c>
      <c r="R1803" s="14" t="s">
        <v>8315</v>
      </c>
    </row>
    <row r="1804" spans="1:18" ht="43.2" x14ac:dyDescent="0.3">
      <c r="A1804">
        <v>2792</v>
      </c>
      <c r="B1804" s="3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s="12">
        <f t="shared" si="56"/>
        <v>42183</v>
      </c>
      <c r="L1804" t="b">
        <v>0</v>
      </c>
      <c r="M1804">
        <v>24</v>
      </c>
      <c r="N1804" t="b">
        <v>1</v>
      </c>
      <c r="O1804" t="s">
        <v>8269</v>
      </c>
      <c r="P1804" t="s">
        <v>8325</v>
      </c>
      <c r="Q1804">
        <f t="shared" si="57"/>
        <v>2015</v>
      </c>
      <c r="R1804" s="14" t="s">
        <v>8322</v>
      </c>
    </row>
    <row r="1805" spans="1:18" ht="57.6" x14ac:dyDescent="0.3">
      <c r="A1805">
        <v>824</v>
      </c>
      <c r="B1805" s="3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s="12">
        <f t="shared" si="56"/>
        <v>40250</v>
      </c>
      <c r="L1805" t="b">
        <v>0</v>
      </c>
      <c r="M1805">
        <v>54</v>
      </c>
      <c r="N1805" t="b">
        <v>1</v>
      </c>
      <c r="O1805" t="s">
        <v>8274</v>
      </c>
      <c r="P1805" t="s">
        <v>8330</v>
      </c>
      <c r="Q1805">
        <f t="shared" si="57"/>
        <v>2010</v>
      </c>
      <c r="R1805" s="14" t="s">
        <v>8326</v>
      </c>
    </row>
    <row r="1806" spans="1:18" ht="57.6" x14ac:dyDescent="0.3">
      <c r="A1806">
        <v>2555</v>
      </c>
      <c r="B1806" s="3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s="12">
        <f t="shared" si="56"/>
        <v>41026</v>
      </c>
      <c r="L1806" t="b">
        <v>0</v>
      </c>
      <c r="M1806">
        <v>35</v>
      </c>
      <c r="N1806" t="b">
        <v>1</v>
      </c>
      <c r="O1806" t="s">
        <v>8298</v>
      </c>
      <c r="P1806" t="s">
        <v>8340</v>
      </c>
      <c r="Q1806">
        <f t="shared" si="57"/>
        <v>2012</v>
      </c>
      <c r="R1806" s="14" t="s">
        <v>8326</v>
      </c>
    </row>
    <row r="1807" spans="1:18" ht="43.2" x14ac:dyDescent="0.3">
      <c r="A1807">
        <v>2292</v>
      </c>
      <c r="B1807" s="3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s="12">
        <f t="shared" si="56"/>
        <v>40987</v>
      </c>
      <c r="L1807" t="b">
        <v>0</v>
      </c>
      <c r="M1807">
        <v>46</v>
      </c>
      <c r="N1807" t="b">
        <v>1</v>
      </c>
      <c r="O1807" t="s">
        <v>8274</v>
      </c>
      <c r="P1807" t="s">
        <v>8330</v>
      </c>
      <c r="Q1807">
        <f t="shared" si="57"/>
        <v>2012</v>
      </c>
      <c r="R1807" s="14" t="s">
        <v>8326</v>
      </c>
    </row>
    <row r="1808" spans="1:18" ht="43.2" x14ac:dyDescent="0.3">
      <c r="A1808">
        <v>3817</v>
      </c>
      <c r="B1808" s="3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s="12">
        <f t="shared" si="56"/>
        <v>42284</v>
      </c>
      <c r="L1808" t="b">
        <v>0</v>
      </c>
      <c r="M1808">
        <v>20</v>
      </c>
      <c r="N1808" t="b">
        <v>1</v>
      </c>
      <c r="O1808" t="s">
        <v>8269</v>
      </c>
      <c r="P1808" t="s">
        <v>8325</v>
      </c>
      <c r="Q1808">
        <f t="shared" si="57"/>
        <v>2015</v>
      </c>
      <c r="R1808" s="14" t="s">
        <v>8322</v>
      </c>
    </row>
    <row r="1809" spans="1:18" ht="43.2" x14ac:dyDescent="0.3">
      <c r="A1809">
        <v>2468</v>
      </c>
      <c r="B1809" s="3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s="12">
        <f t="shared" si="56"/>
        <v>41174</v>
      </c>
      <c r="L1809" t="b">
        <v>0</v>
      </c>
      <c r="M1809">
        <v>58</v>
      </c>
      <c r="N1809" t="b">
        <v>1</v>
      </c>
      <c r="O1809" t="s">
        <v>8277</v>
      </c>
      <c r="P1809" t="s">
        <v>8327</v>
      </c>
      <c r="Q1809">
        <f t="shared" si="57"/>
        <v>2012</v>
      </c>
      <c r="R1809" s="14" t="s">
        <v>8326</v>
      </c>
    </row>
    <row r="1810" spans="1:18" ht="28.8" x14ac:dyDescent="0.3">
      <c r="A1810">
        <v>1655</v>
      </c>
      <c r="B1810" s="3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s="12">
        <f t="shared" si="56"/>
        <v>40974</v>
      </c>
      <c r="L1810" t="b">
        <v>0</v>
      </c>
      <c r="M1810">
        <v>48</v>
      </c>
      <c r="N1810" t="b">
        <v>1</v>
      </c>
      <c r="O1810" t="s">
        <v>8290</v>
      </c>
      <c r="P1810" t="s">
        <v>8337</v>
      </c>
      <c r="Q1810">
        <f t="shared" si="57"/>
        <v>2012</v>
      </c>
      <c r="R1810" s="14" t="s">
        <v>8326</v>
      </c>
    </row>
    <row r="1811" spans="1:18" ht="57.6" x14ac:dyDescent="0.3">
      <c r="A1811">
        <v>3407</v>
      </c>
      <c r="B1811" s="3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s="12">
        <f t="shared" si="56"/>
        <v>41796</v>
      </c>
      <c r="L1811" t="b">
        <v>0</v>
      </c>
      <c r="M1811">
        <v>67</v>
      </c>
      <c r="N1811" t="b">
        <v>1</v>
      </c>
      <c r="O1811" t="s">
        <v>8269</v>
      </c>
      <c r="P1811" t="s">
        <v>8325</v>
      </c>
      <c r="Q1811">
        <f t="shared" si="57"/>
        <v>2014</v>
      </c>
      <c r="R1811" s="14" t="s">
        <v>8322</v>
      </c>
    </row>
    <row r="1812" spans="1:18" ht="43.2" x14ac:dyDescent="0.3">
      <c r="A1812">
        <v>647</v>
      </c>
      <c r="B1812" s="3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s="12">
        <f t="shared" si="56"/>
        <v>42416</v>
      </c>
      <c r="L1812" t="b">
        <v>0</v>
      </c>
      <c r="M1812">
        <v>17</v>
      </c>
      <c r="N1812" t="b">
        <v>1</v>
      </c>
      <c r="O1812" t="s">
        <v>8271</v>
      </c>
      <c r="P1812" t="s">
        <v>8309</v>
      </c>
      <c r="Q1812">
        <f t="shared" si="57"/>
        <v>2016</v>
      </c>
      <c r="R1812" s="14" t="s">
        <v>8307</v>
      </c>
    </row>
    <row r="1813" spans="1:18" ht="43.2" x14ac:dyDescent="0.3">
      <c r="A1813">
        <v>3548</v>
      </c>
      <c r="B1813" s="3" t="s">
        <v>3547</v>
      </c>
      <c r="C1813" s="3" t="s">
        <v>7658</v>
      </c>
      <c r="D1813" s="5">
        <v>2100</v>
      </c>
      <c r="E1813" s="7">
        <v>2140</v>
      </c>
      <c r="F1813" t="s">
        <v>8218</v>
      </c>
      <c r="G1813" t="s">
        <v>8223</v>
      </c>
      <c r="H1813" t="s">
        <v>8245</v>
      </c>
      <c r="I1813">
        <v>1457139600</v>
      </c>
      <c r="J1813">
        <v>1455230214</v>
      </c>
      <c r="K1813" s="12">
        <f t="shared" si="56"/>
        <v>42411</v>
      </c>
      <c r="L1813" t="b">
        <v>0</v>
      </c>
      <c r="M1813">
        <v>13</v>
      </c>
      <c r="N1813" t="b">
        <v>1</v>
      </c>
      <c r="O1813" t="s">
        <v>8269</v>
      </c>
      <c r="P1813" t="s">
        <v>8325</v>
      </c>
      <c r="Q1813">
        <f t="shared" si="57"/>
        <v>2016</v>
      </c>
      <c r="R1813" s="14" t="s">
        <v>8322</v>
      </c>
    </row>
    <row r="1814" spans="1:18" ht="43.2" x14ac:dyDescent="0.3">
      <c r="A1814">
        <v>3480</v>
      </c>
      <c r="B1814" s="3" t="s">
        <v>3479</v>
      </c>
      <c r="C1814" s="3" t="s">
        <v>7590</v>
      </c>
      <c r="D1814" s="5">
        <v>1500</v>
      </c>
      <c r="E1814" s="7">
        <v>2140</v>
      </c>
      <c r="F1814" t="s">
        <v>8218</v>
      </c>
      <c r="G1814" t="s">
        <v>8223</v>
      </c>
      <c r="H1814" t="s">
        <v>8245</v>
      </c>
      <c r="I1814">
        <v>1436562000</v>
      </c>
      <c r="J1814">
        <v>1434440227</v>
      </c>
      <c r="K1814" s="12">
        <f t="shared" si="56"/>
        <v>42171</v>
      </c>
      <c r="L1814" t="b">
        <v>0</v>
      </c>
      <c r="M1814">
        <v>13</v>
      </c>
      <c r="N1814" t="b">
        <v>1</v>
      </c>
      <c r="O1814" t="s">
        <v>8269</v>
      </c>
      <c r="P1814" t="s">
        <v>8325</v>
      </c>
      <c r="Q1814">
        <f t="shared" si="57"/>
        <v>2015</v>
      </c>
      <c r="R1814" s="14" t="s">
        <v>8322</v>
      </c>
    </row>
    <row r="1815" spans="1:18" ht="43.2" x14ac:dyDescent="0.3">
      <c r="A1815">
        <v>15</v>
      </c>
      <c r="B1815" s="3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s="12">
        <f t="shared" si="56"/>
        <v>42256</v>
      </c>
      <c r="L1815" t="b">
        <v>0</v>
      </c>
      <c r="M1815">
        <v>98</v>
      </c>
      <c r="N1815" t="b">
        <v>1</v>
      </c>
      <c r="O1815" t="s">
        <v>8263</v>
      </c>
      <c r="P1815" t="s">
        <v>8331</v>
      </c>
      <c r="Q1815">
        <f t="shared" si="57"/>
        <v>2015</v>
      </c>
      <c r="R1815" s="14" t="s">
        <v>8320</v>
      </c>
    </row>
    <row r="1816" spans="1:18" ht="43.2" x14ac:dyDescent="0.3">
      <c r="A1816">
        <v>1889</v>
      </c>
      <c r="B1816" s="3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s="12">
        <f t="shared" si="56"/>
        <v>41299</v>
      </c>
      <c r="L1816" t="b">
        <v>0</v>
      </c>
      <c r="M1816">
        <v>44</v>
      </c>
      <c r="N1816" t="b">
        <v>1</v>
      </c>
      <c r="O1816" t="s">
        <v>8277</v>
      </c>
      <c r="P1816" t="s">
        <v>8327</v>
      </c>
      <c r="Q1816">
        <f t="shared" si="57"/>
        <v>2013</v>
      </c>
      <c r="R1816" s="14" t="s">
        <v>8326</v>
      </c>
    </row>
    <row r="1817" spans="1:18" ht="43.2" x14ac:dyDescent="0.3">
      <c r="A1817">
        <v>207</v>
      </c>
      <c r="B1817" s="3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s="12">
        <f t="shared" si="56"/>
        <v>41978</v>
      </c>
      <c r="L1817" t="b">
        <v>0</v>
      </c>
      <c r="M1817">
        <v>13</v>
      </c>
      <c r="N1817" t="b">
        <v>0</v>
      </c>
      <c r="O1817" t="s">
        <v>8266</v>
      </c>
      <c r="P1817" t="s">
        <v>8324</v>
      </c>
      <c r="Q1817">
        <f t="shared" si="57"/>
        <v>2014</v>
      </c>
      <c r="R1817" s="14" t="s">
        <v>8320</v>
      </c>
    </row>
    <row r="1818" spans="1:18" ht="43.2" x14ac:dyDescent="0.3">
      <c r="A1818">
        <v>2111</v>
      </c>
      <c r="B1818" s="3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s="12">
        <f t="shared" si="56"/>
        <v>40703</v>
      </c>
      <c r="L1818" t="b">
        <v>0</v>
      </c>
      <c r="M1818">
        <v>39</v>
      </c>
      <c r="N1818" t="b">
        <v>1</v>
      </c>
      <c r="O1818" t="s">
        <v>8277</v>
      </c>
      <c r="P1818" t="s">
        <v>8327</v>
      </c>
      <c r="Q1818">
        <f t="shared" si="57"/>
        <v>2011</v>
      </c>
      <c r="R1818" s="14" t="s">
        <v>8326</v>
      </c>
    </row>
    <row r="1819" spans="1:18" ht="43.2" x14ac:dyDescent="0.3">
      <c r="A1819">
        <v>3848</v>
      </c>
      <c r="B1819" s="3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s="12">
        <f t="shared" si="56"/>
        <v>42265</v>
      </c>
      <c r="L1819" t="b">
        <v>1</v>
      </c>
      <c r="M1819">
        <v>43</v>
      </c>
      <c r="N1819" t="b">
        <v>0</v>
      </c>
      <c r="O1819" t="s">
        <v>8269</v>
      </c>
      <c r="P1819" t="s">
        <v>8325</v>
      </c>
      <c r="Q1819">
        <f t="shared" si="57"/>
        <v>2015</v>
      </c>
      <c r="R1819" s="14" t="s">
        <v>8322</v>
      </c>
    </row>
    <row r="1820" spans="1:18" ht="43.2" x14ac:dyDescent="0.3">
      <c r="A1820">
        <v>3257</v>
      </c>
      <c r="B1820" s="3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s="12">
        <f t="shared" si="56"/>
        <v>42758</v>
      </c>
      <c r="L1820" t="b">
        <v>0</v>
      </c>
      <c r="M1820">
        <v>41</v>
      </c>
      <c r="N1820" t="b">
        <v>1</v>
      </c>
      <c r="O1820" t="s">
        <v>8269</v>
      </c>
      <c r="P1820" t="s">
        <v>8325</v>
      </c>
      <c r="Q1820">
        <f t="shared" si="57"/>
        <v>2017</v>
      </c>
      <c r="R1820" s="14" t="s">
        <v>8322</v>
      </c>
    </row>
    <row r="1821" spans="1:18" ht="43.2" x14ac:dyDescent="0.3">
      <c r="A1821">
        <v>3813</v>
      </c>
      <c r="B1821" s="3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s="12">
        <f t="shared" si="56"/>
        <v>42497</v>
      </c>
      <c r="L1821" t="b">
        <v>0</v>
      </c>
      <c r="M1821">
        <v>27</v>
      </c>
      <c r="N1821" t="b">
        <v>1</v>
      </c>
      <c r="O1821" t="s">
        <v>8269</v>
      </c>
      <c r="P1821" t="s">
        <v>8325</v>
      </c>
      <c r="Q1821">
        <f t="shared" si="57"/>
        <v>2016</v>
      </c>
      <c r="R1821" s="14" t="s">
        <v>8322</v>
      </c>
    </row>
    <row r="1822" spans="1:18" ht="43.2" x14ac:dyDescent="0.3">
      <c r="A1822">
        <v>1552</v>
      </c>
      <c r="B1822" s="3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s="12">
        <f t="shared" si="56"/>
        <v>41892</v>
      </c>
      <c r="L1822" t="b">
        <v>0</v>
      </c>
      <c r="M1822">
        <v>16</v>
      </c>
      <c r="N1822" t="b">
        <v>0</v>
      </c>
      <c r="O1822" t="s">
        <v>8287</v>
      </c>
      <c r="P1822" t="s">
        <v>8354</v>
      </c>
      <c r="Q1822">
        <f t="shared" si="57"/>
        <v>2014</v>
      </c>
      <c r="R1822" s="14" t="s">
        <v>8312</v>
      </c>
    </row>
    <row r="1823" spans="1:18" ht="57.6" x14ac:dyDescent="0.3">
      <c r="A1823">
        <v>3849</v>
      </c>
      <c r="B1823" s="3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s="12">
        <f t="shared" si="56"/>
        <v>42136</v>
      </c>
      <c r="L1823" t="b">
        <v>1</v>
      </c>
      <c r="M1823">
        <v>28</v>
      </c>
      <c r="N1823" t="b">
        <v>0</v>
      </c>
      <c r="O1823" t="s">
        <v>8269</v>
      </c>
      <c r="P1823" t="s">
        <v>8325</v>
      </c>
      <c r="Q1823">
        <f t="shared" si="57"/>
        <v>2015</v>
      </c>
      <c r="R1823" s="14" t="s">
        <v>8322</v>
      </c>
    </row>
    <row r="1824" spans="1:18" ht="43.2" x14ac:dyDescent="0.3">
      <c r="A1824">
        <v>2132</v>
      </c>
      <c r="B1824" s="3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s="12">
        <f t="shared" si="56"/>
        <v>41643</v>
      </c>
      <c r="L1824" t="b">
        <v>0</v>
      </c>
      <c r="M1824">
        <v>99</v>
      </c>
      <c r="N1824" t="b">
        <v>0</v>
      </c>
      <c r="O1824" t="s">
        <v>8280</v>
      </c>
      <c r="P1824" t="s">
        <v>8333</v>
      </c>
      <c r="Q1824">
        <f t="shared" si="57"/>
        <v>2014</v>
      </c>
      <c r="R1824" s="14" t="s">
        <v>8315</v>
      </c>
    </row>
    <row r="1825" spans="1:18" ht="43.2" x14ac:dyDescent="0.3">
      <c r="A1825">
        <v>1283</v>
      </c>
      <c r="B1825" s="3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s="12">
        <f t="shared" si="56"/>
        <v>41320</v>
      </c>
      <c r="L1825" t="b">
        <v>1</v>
      </c>
      <c r="M1825">
        <v>22</v>
      </c>
      <c r="N1825" t="b">
        <v>1</v>
      </c>
      <c r="O1825" t="s">
        <v>8274</v>
      </c>
      <c r="P1825" t="s">
        <v>8330</v>
      </c>
      <c r="Q1825">
        <f t="shared" si="57"/>
        <v>2013</v>
      </c>
      <c r="R1825" s="14" t="s">
        <v>8326</v>
      </c>
    </row>
    <row r="1826" spans="1:18" ht="43.2" x14ac:dyDescent="0.3">
      <c r="A1826">
        <v>3499</v>
      </c>
      <c r="B1826" s="3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s="12">
        <f t="shared" si="56"/>
        <v>42132</v>
      </c>
      <c r="L1826" t="b">
        <v>0</v>
      </c>
      <c r="M1826">
        <v>35</v>
      </c>
      <c r="N1826" t="b">
        <v>1</v>
      </c>
      <c r="O1826" t="s">
        <v>8269</v>
      </c>
      <c r="P1826" t="s">
        <v>8325</v>
      </c>
      <c r="Q1826">
        <f t="shared" si="57"/>
        <v>2015</v>
      </c>
      <c r="R1826" s="14" t="s">
        <v>8322</v>
      </c>
    </row>
    <row r="1827" spans="1:18" ht="28.8" x14ac:dyDescent="0.3">
      <c r="A1827">
        <v>2972</v>
      </c>
      <c r="B1827" s="3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s="12">
        <f t="shared" si="56"/>
        <v>42694</v>
      </c>
      <c r="L1827" t="b">
        <v>0</v>
      </c>
      <c r="M1827">
        <v>17</v>
      </c>
      <c r="N1827" t="b">
        <v>1</v>
      </c>
      <c r="O1827" t="s">
        <v>8269</v>
      </c>
      <c r="P1827" t="s">
        <v>8325</v>
      </c>
      <c r="Q1827">
        <f t="shared" si="57"/>
        <v>2016</v>
      </c>
      <c r="R1827" s="14" t="s">
        <v>8322</v>
      </c>
    </row>
    <row r="1828" spans="1:18" ht="43.2" x14ac:dyDescent="0.3">
      <c r="A1828">
        <v>3081</v>
      </c>
      <c r="B1828" s="3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s="12">
        <f t="shared" si="56"/>
        <v>42237</v>
      </c>
      <c r="L1828" t="b">
        <v>0</v>
      </c>
      <c r="M1828">
        <v>5</v>
      </c>
      <c r="N1828" t="b">
        <v>0</v>
      </c>
      <c r="O1828" t="s">
        <v>8301</v>
      </c>
      <c r="P1828" t="s">
        <v>8323</v>
      </c>
      <c r="Q1828">
        <f t="shared" si="57"/>
        <v>2015</v>
      </c>
      <c r="R1828" s="14" t="s">
        <v>8322</v>
      </c>
    </row>
    <row r="1829" spans="1:18" ht="57.6" x14ac:dyDescent="0.3">
      <c r="A1829">
        <v>3161</v>
      </c>
      <c r="B1829" s="3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s="12">
        <f t="shared" si="56"/>
        <v>41897</v>
      </c>
      <c r="L1829" t="b">
        <v>1</v>
      </c>
      <c r="M1829">
        <v>74</v>
      </c>
      <c r="N1829" t="b">
        <v>1</v>
      </c>
      <c r="O1829" t="s">
        <v>8269</v>
      </c>
      <c r="P1829" t="s">
        <v>8325</v>
      </c>
      <c r="Q1829">
        <f t="shared" si="57"/>
        <v>2014</v>
      </c>
      <c r="R1829" s="14" t="s">
        <v>8322</v>
      </c>
    </row>
    <row r="1830" spans="1:18" ht="43.2" x14ac:dyDescent="0.3">
      <c r="A1830">
        <v>3814</v>
      </c>
      <c r="B1830" s="3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s="12">
        <f t="shared" si="56"/>
        <v>42058</v>
      </c>
      <c r="L1830" t="b">
        <v>0</v>
      </c>
      <c r="M1830">
        <v>34</v>
      </c>
      <c r="N1830" t="b">
        <v>1</v>
      </c>
      <c r="O1830" t="s">
        <v>8269</v>
      </c>
      <c r="P1830" t="s">
        <v>8325</v>
      </c>
      <c r="Q1830">
        <f t="shared" si="57"/>
        <v>2015</v>
      </c>
      <c r="R1830" s="14" t="s">
        <v>8322</v>
      </c>
    </row>
    <row r="1831" spans="1:18" ht="43.2" x14ac:dyDescent="0.3">
      <c r="A1831">
        <v>1825</v>
      </c>
      <c r="B1831" s="3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s="12">
        <f t="shared" si="56"/>
        <v>41443</v>
      </c>
      <c r="L1831" t="b">
        <v>0</v>
      </c>
      <c r="M1831">
        <v>50</v>
      </c>
      <c r="N1831" t="b">
        <v>1</v>
      </c>
      <c r="O1831" t="s">
        <v>8274</v>
      </c>
      <c r="P1831" t="s">
        <v>8330</v>
      </c>
      <c r="Q1831">
        <f t="shared" si="57"/>
        <v>2013</v>
      </c>
      <c r="R1831" s="14" t="s">
        <v>8326</v>
      </c>
    </row>
    <row r="1832" spans="1:18" ht="43.2" x14ac:dyDescent="0.3">
      <c r="A1832">
        <v>2645</v>
      </c>
      <c r="B1832" s="3" t="s">
        <v>2645</v>
      </c>
      <c r="C1832" s="3" t="s">
        <v>6755</v>
      </c>
      <c r="D1832" s="5">
        <v>20000</v>
      </c>
      <c r="E1832" s="7">
        <v>2100</v>
      </c>
      <c r="F1832" t="s">
        <v>8219</v>
      </c>
      <c r="G1832" t="s">
        <v>8225</v>
      </c>
      <c r="H1832" t="s">
        <v>8247</v>
      </c>
      <c r="I1832">
        <v>1415481203</v>
      </c>
      <c r="J1832">
        <v>1412885603</v>
      </c>
      <c r="K1832" s="12">
        <f t="shared" si="56"/>
        <v>41921</v>
      </c>
      <c r="L1832" t="b">
        <v>1</v>
      </c>
      <c r="M1832">
        <v>23</v>
      </c>
      <c r="N1832" t="b">
        <v>0</v>
      </c>
      <c r="O1832" t="s">
        <v>8299</v>
      </c>
      <c r="P1832" t="s">
        <v>8314</v>
      </c>
      <c r="Q1832">
        <f t="shared" si="57"/>
        <v>2014</v>
      </c>
      <c r="R1832" s="14" t="s">
        <v>8307</v>
      </c>
    </row>
    <row r="1833" spans="1:18" ht="57.6" x14ac:dyDescent="0.3">
      <c r="A1833">
        <v>2534</v>
      </c>
      <c r="B1833" s="3" t="s">
        <v>2534</v>
      </c>
      <c r="C1833" s="3" t="s">
        <v>6644</v>
      </c>
      <c r="D1833" s="5">
        <v>2000</v>
      </c>
      <c r="E1833" s="7">
        <v>2100</v>
      </c>
      <c r="F1833" t="s">
        <v>8218</v>
      </c>
      <c r="G1833" t="s">
        <v>8223</v>
      </c>
      <c r="H1833" t="s">
        <v>8245</v>
      </c>
      <c r="I1833">
        <v>1262325600</v>
      </c>
      <c r="J1833">
        <v>1257871712</v>
      </c>
      <c r="K1833" s="12">
        <f t="shared" si="56"/>
        <v>40127</v>
      </c>
      <c r="L1833" t="b">
        <v>0</v>
      </c>
      <c r="M1833">
        <v>14</v>
      </c>
      <c r="N1833" t="b">
        <v>1</v>
      </c>
      <c r="O1833" t="s">
        <v>8298</v>
      </c>
      <c r="P1833" t="s">
        <v>8340</v>
      </c>
      <c r="Q1833">
        <f t="shared" si="57"/>
        <v>2009</v>
      </c>
      <c r="R1833" s="14" t="s">
        <v>8326</v>
      </c>
    </row>
    <row r="1834" spans="1:18" ht="43.2" x14ac:dyDescent="0.3">
      <c r="A1834">
        <v>3386</v>
      </c>
      <c r="B1834" s="3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s="12">
        <f t="shared" si="56"/>
        <v>41946</v>
      </c>
      <c r="L1834" t="b">
        <v>0</v>
      </c>
      <c r="M1834">
        <v>41</v>
      </c>
      <c r="N1834" t="b">
        <v>1</v>
      </c>
      <c r="O1834" t="s">
        <v>8269</v>
      </c>
      <c r="P1834" t="s">
        <v>8325</v>
      </c>
      <c r="Q1834">
        <f t="shared" si="57"/>
        <v>2014</v>
      </c>
      <c r="R1834" s="14" t="s">
        <v>8322</v>
      </c>
    </row>
    <row r="1835" spans="1:18" ht="57.6" x14ac:dyDescent="0.3">
      <c r="A1835">
        <v>3708</v>
      </c>
      <c r="B1835" s="3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s="12">
        <f t="shared" si="56"/>
        <v>41810</v>
      </c>
      <c r="L1835" t="b">
        <v>0</v>
      </c>
      <c r="M1835">
        <v>39</v>
      </c>
      <c r="N1835" t="b">
        <v>1</v>
      </c>
      <c r="O1835" t="s">
        <v>8269</v>
      </c>
      <c r="P1835" t="s">
        <v>8325</v>
      </c>
      <c r="Q1835">
        <f t="shared" si="57"/>
        <v>2014</v>
      </c>
      <c r="R1835" s="14" t="s">
        <v>8322</v>
      </c>
    </row>
    <row r="1836" spans="1:18" ht="43.2" x14ac:dyDescent="0.3">
      <c r="A1836">
        <v>2307</v>
      </c>
      <c r="B1836" s="3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s="12">
        <f t="shared" si="56"/>
        <v>41004</v>
      </c>
      <c r="L1836" t="b">
        <v>1</v>
      </c>
      <c r="M1836">
        <v>75</v>
      </c>
      <c r="N1836" t="b">
        <v>1</v>
      </c>
      <c r="O1836" t="s">
        <v>8277</v>
      </c>
      <c r="P1836" t="s">
        <v>8327</v>
      </c>
      <c r="Q1836">
        <f t="shared" si="57"/>
        <v>2012</v>
      </c>
      <c r="R1836" s="14" t="s">
        <v>8326</v>
      </c>
    </row>
    <row r="1837" spans="1:18" ht="43.2" x14ac:dyDescent="0.3">
      <c r="A1837">
        <v>3566</v>
      </c>
      <c r="B1837" s="3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s="12">
        <f t="shared" si="56"/>
        <v>41997</v>
      </c>
      <c r="L1837" t="b">
        <v>0</v>
      </c>
      <c r="M1837">
        <v>38</v>
      </c>
      <c r="N1837" t="b">
        <v>1</v>
      </c>
      <c r="O1837" t="s">
        <v>8269</v>
      </c>
      <c r="P1837" t="s">
        <v>8325</v>
      </c>
      <c r="Q1837">
        <f t="shared" si="57"/>
        <v>2014</v>
      </c>
      <c r="R1837" s="14" t="s">
        <v>8322</v>
      </c>
    </row>
    <row r="1838" spans="1:18" ht="43.2" x14ac:dyDescent="0.3">
      <c r="A1838">
        <v>1298</v>
      </c>
      <c r="B1838" s="3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s="12">
        <f t="shared" si="56"/>
        <v>42458</v>
      </c>
      <c r="L1838" t="b">
        <v>0</v>
      </c>
      <c r="M1838">
        <v>33</v>
      </c>
      <c r="N1838" t="b">
        <v>1</v>
      </c>
      <c r="O1838" t="s">
        <v>8269</v>
      </c>
      <c r="P1838" t="s">
        <v>8325</v>
      </c>
      <c r="Q1838">
        <f t="shared" si="57"/>
        <v>2016</v>
      </c>
      <c r="R1838" s="14" t="s">
        <v>8322</v>
      </c>
    </row>
    <row r="1839" spans="1:18" ht="43.2" x14ac:dyDescent="0.3">
      <c r="A1839">
        <v>3601</v>
      </c>
      <c r="B1839" s="3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s="12">
        <f t="shared" si="56"/>
        <v>41990</v>
      </c>
      <c r="L1839" t="b">
        <v>0</v>
      </c>
      <c r="M1839">
        <v>53</v>
      </c>
      <c r="N1839" t="b">
        <v>1</v>
      </c>
      <c r="O1839" t="s">
        <v>8269</v>
      </c>
      <c r="P1839" t="s">
        <v>8325</v>
      </c>
      <c r="Q1839">
        <f t="shared" si="57"/>
        <v>2014</v>
      </c>
      <c r="R1839" s="14" t="s">
        <v>8322</v>
      </c>
    </row>
    <row r="1840" spans="1:18" ht="43.2" x14ac:dyDescent="0.3">
      <c r="A1840">
        <v>3303</v>
      </c>
      <c r="B1840" s="3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s="12">
        <f t="shared" si="56"/>
        <v>42056</v>
      </c>
      <c r="L1840" t="b">
        <v>0</v>
      </c>
      <c r="M1840">
        <v>35</v>
      </c>
      <c r="N1840" t="b">
        <v>1</v>
      </c>
      <c r="O1840" t="s">
        <v>8269</v>
      </c>
      <c r="P1840" t="s">
        <v>8325</v>
      </c>
      <c r="Q1840">
        <f t="shared" si="57"/>
        <v>2015</v>
      </c>
      <c r="R1840" s="14" t="s">
        <v>8322</v>
      </c>
    </row>
    <row r="1841" spans="1:18" ht="43.2" x14ac:dyDescent="0.3">
      <c r="A1841">
        <v>2770</v>
      </c>
      <c r="B1841" s="3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s="12">
        <f t="shared" si="56"/>
        <v>41686</v>
      </c>
      <c r="L1841" t="b">
        <v>0</v>
      </c>
      <c r="M1841">
        <v>33</v>
      </c>
      <c r="N1841" t="b">
        <v>0</v>
      </c>
      <c r="O1841" t="s">
        <v>8302</v>
      </c>
      <c r="P1841" t="s">
        <v>8355</v>
      </c>
      <c r="Q1841">
        <f t="shared" si="57"/>
        <v>2014</v>
      </c>
      <c r="R1841" s="14" t="s">
        <v>8310</v>
      </c>
    </row>
    <row r="1842" spans="1:18" ht="43.2" x14ac:dyDescent="0.3">
      <c r="A1842">
        <v>64</v>
      </c>
      <c r="B1842" s="3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s="12">
        <f t="shared" si="56"/>
        <v>41433</v>
      </c>
      <c r="L1842" t="b">
        <v>0</v>
      </c>
      <c r="M1842">
        <v>24</v>
      </c>
      <c r="N1842" t="b">
        <v>1</v>
      </c>
      <c r="O1842" t="s">
        <v>8264</v>
      </c>
      <c r="P1842" t="s">
        <v>8342</v>
      </c>
      <c r="Q1842">
        <f t="shared" si="57"/>
        <v>2013</v>
      </c>
      <c r="R1842" s="14" t="s">
        <v>8320</v>
      </c>
    </row>
    <row r="1843" spans="1:18" ht="43.2" x14ac:dyDescent="0.3">
      <c r="A1843">
        <v>1244</v>
      </c>
      <c r="B1843" s="3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s="12">
        <f t="shared" si="56"/>
        <v>41355</v>
      </c>
      <c r="L1843" t="b">
        <v>1</v>
      </c>
      <c r="M1843">
        <v>45</v>
      </c>
      <c r="N1843" t="b">
        <v>1</v>
      </c>
      <c r="O1843" t="s">
        <v>8274</v>
      </c>
      <c r="P1843" t="s">
        <v>8330</v>
      </c>
      <c r="Q1843">
        <f t="shared" si="57"/>
        <v>2013</v>
      </c>
      <c r="R1843" s="14" t="s">
        <v>8326</v>
      </c>
    </row>
    <row r="1844" spans="1:18" ht="43.2" x14ac:dyDescent="0.3">
      <c r="A1844">
        <v>3477</v>
      </c>
      <c r="B1844" s="3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s="12">
        <f t="shared" si="56"/>
        <v>42128</v>
      </c>
      <c r="L1844" t="b">
        <v>0</v>
      </c>
      <c r="M1844">
        <v>39</v>
      </c>
      <c r="N1844" t="b">
        <v>1</v>
      </c>
      <c r="O1844" t="s">
        <v>8269</v>
      </c>
      <c r="P1844" t="s">
        <v>8325</v>
      </c>
      <c r="Q1844">
        <f t="shared" si="57"/>
        <v>2015</v>
      </c>
      <c r="R1844" s="14" t="s">
        <v>8322</v>
      </c>
    </row>
    <row r="1845" spans="1:18" ht="43.2" x14ac:dyDescent="0.3">
      <c r="A1845">
        <v>754</v>
      </c>
      <c r="B1845" s="3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s="12">
        <f t="shared" si="56"/>
        <v>41249</v>
      </c>
      <c r="L1845" t="b">
        <v>0</v>
      </c>
      <c r="M1845">
        <v>49</v>
      </c>
      <c r="N1845" t="b">
        <v>1</v>
      </c>
      <c r="O1845" t="s">
        <v>8272</v>
      </c>
      <c r="P1845" t="s">
        <v>8332</v>
      </c>
      <c r="Q1845">
        <f t="shared" si="57"/>
        <v>2012</v>
      </c>
      <c r="R1845" s="14" t="s">
        <v>8310</v>
      </c>
    </row>
    <row r="1846" spans="1:18" ht="57.6" x14ac:dyDescent="0.3">
      <c r="A1846">
        <v>3379</v>
      </c>
      <c r="B1846" s="3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s="12">
        <f t="shared" si="56"/>
        <v>42225</v>
      </c>
      <c r="L1846" t="b">
        <v>0</v>
      </c>
      <c r="M1846">
        <v>38</v>
      </c>
      <c r="N1846" t="b">
        <v>1</v>
      </c>
      <c r="O1846" t="s">
        <v>8269</v>
      </c>
      <c r="P1846" t="s">
        <v>8325</v>
      </c>
      <c r="Q1846">
        <f t="shared" si="57"/>
        <v>2015</v>
      </c>
      <c r="R1846" s="14" t="s">
        <v>8322</v>
      </c>
    </row>
    <row r="1847" spans="1:18" ht="43.2" x14ac:dyDescent="0.3">
      <c r="A1847">
        <v>1165</v>
      </c>
      <c r="B1847" s="3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s="12">
        <f t="shared" si="56"/>
        <v>41792</v>
      </c>
      <c r="L1847" t="b">
        <v>0</v>
      </c>
      <c r="M1847">
        <v>25</v>
      </c>
      <c r="N1847" t="b">
        <v>0</v>
      </c>
      <c r="O1847" t="s">
        <v>8282</v>
      </c>
      <c r="P1847" t="s">
        <v>8344</v>
      </c>
      <c r="Q1847">
        <f t="shared" si="57"/>
        <v>2014</v>
      </c>
      <c r="R1847" s="14" t="s">
        <v>8318</v>
      </c>
    </row>
    <row r="1848" spans="1:18" ht="43.2" x14ac:dyDescent="0.3">
      <c r="A1848">
        <v>144</v>
      </c>
      <c r="B1848" s="3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s="12">
        <f t="shared" si="56"/>
        <v>42047</v>
      </c>
      <c r="L1848" t="b">
        <v>0</v>
      </c>
      <c r="M1848">
        <v>37</v>
      </c>
      <c r="N1848" t="b">
        <v>0</v>
      </c>
      <c r="O1848" t="s">
        <v>8265</v>
      </c>
      <c r="P1848" t="s">
        <v>8336</v>
      </c>
      <c r="Q1848">
        <f t="shared" si="57"/>
        <v>2015</v>
      </c>
      <c r="R1848" s="14" t="s">
        <v>8320</v>
      </c>
    </row>
    <row r="1849" spans="1:18" ht="57.6" x14ac:dyDescent="0.3">
      <c r="A1849">
        <v>3195</v>
      </c>
      <c r="B1849" s="3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s="12">
        <f t="shared" si="56"/>
        <v>42017</v>
      </c>
      <c r="L1849" t="b">
        <v>0</v>
      </c>
      <c r="M1849">
        <v>39</v>
      </c>
      <c r="N1849" t="b">
        <v>0</v>
      </c>
      <c r="O1849" t="s">
        <v>8303</v>
      </c>
      <c r="P1849" t="s">
        <v>8334</v>
      </c>
      <c r="Q1849">
        <f t="shared" si="57"/>
        <v>2015</v>
      </c>
      <c r="R1849" s="14" t="s">
        <v>8322</v>
      </c>
    </row>
    <row r="1850" spans="1:18" ht="43.2" x14ac:dyDescent="0.3">
      <c r="A1850">
        <v>2485</v>
      </c>
      <c r="B1850" s="3" t="s">
        <v>2485</v>
      </c>
      <c r="C1850" s="3" t="s">
        <v>6595</v>
      </c>
      <c r="D1850" s="5">
        <v>2000</v>
      </c>
      <c r="E1850" s="7">
        <v>2065</v>
      </c>
      <c r="F1850" t="s">
        <v>8218</v>
      </c>
      <c r="G1850" t="s">
        <v>8223</v>
      </c>
      <c r="H1850" t="s">
        <v>8245</v>
      </c>
      <c r="I1850">
        <v>1318463879</v>
      </c>
      <c r="J1850">
        <v>1315439879</v>
      </c>
      <c r="K1850" s="12">
        <f t="shared" si="56"/>
        <v>40793</v>
      </c>
      <c r="L1850" t="b">
        <v>0</v>
      </c>
      <c r="M1850">
        <v>41</v>
      </c>
      <c r="N1850" t="b">
        <v>1</v>
      </c>
      <c r="O1850" t="s">
        <v>8277</v>
      </c>
      <c r="P1850" t="s">
        <v>8327</v>
      </c>
      <c r="Q1850">
        <f t="shared" si="57"/>
        <v>2011</v>
      </c>
      <c r="R1850" s="14" t="s">
        <v>8326</v>
      </c>
    </row>
    <row r="1851" spans="1:18" ht="43.2" x14ac:dyDescent="0.3">
      <c r="A1851">
        <v>383</v>
      </c>
      <c r="B1851" s="3" t="s">
        <v>384</v>
      </c>
      <c r="C1851" s="3" t="s">
        <v>4493</v>
      </c>
      <c r="D1851" s="5">
        <v>999</v>
      </c>
      <c r="E1851" s="7">
        <v>2065</v>
      </c>
      <c r="F1851" t="s">
        <v>8218</v>
      </c>
      <c r="G1851" t="s">
        <v>8223</v>
      </c>
      <c r="H1851" t="s">
        <v>8245</v>
      </c>
      <c r="I1851">
        <v>1400467759</v>
      </c>
      <c r="J1851">
        <v>1398480559</v>
      </c>
      <c r="K1851" s="12">
        <f t="shared" si="56"/>
        <v>41755</v>
      </c>
      <c r="L1851" t="b">
        <v>0</v>
      </c>
      <c r="M1851">
        <v>48</v>
      </c>
      <c r="N1851" t="b">
        <v>1</v>
      </c>
      <c r="O1851" t="s">
        <v>8267</v>
      </c>
      <c r="P1851" t="s">
        <v>8321</v>
      </c>
      <c r="Q1851">
        <f t="shared" si="57"/>
        <v>2014</v>
      </c>
      <c r="R1851" s="14" t="s">
        <v>8320</v>
      </c>
    </row>
    <row r="1852" spans="1:18" ht="43.2" x14ac:dyDescent="0.3">
      <c r="A1852">
        <v>3535</v>
      </c>
      <c r="B1852" s="3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s="12">
        <f t="shared" si="56"/>
        <v>42248</v>
      </c>
      <c r="L1852" t="b">
        <v>0</v>
      </c>
      <c r="M1852">
        <v>46</v>
      </c>
      <c r="N1852" t="b">
        <v>1</v>
      </c>
      <c r="O1852" t="s">
        <v>8269</v>
      </c>
      <c r="P1852" t="s">
        <v>8325</v>
      </c>
      <c r="Q1852">
        <f t="shared" si="57"/>
        <v>2015</v>
      </c>
      <c r="R1852" s="14" t="s">
        <v>8322</v>
      </c>
    </row>
    <row r="1853" spans="1:18" ht="43.2" x14ac:dyDescent="0.3">
      <c r="A1853">
        <v>3280</v>
      </c>
      <c r="B1853" s="3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s="12">
        <f t="shared" si="56"/>
        <v>42121</v>
      </c>
      <c r="L1853" t="b">
        <v>0</v>
      </c>
      <c r="M1853">
        <v>30</v>
      </c>
      <c r="N1853" t="b">
        <v>1</v>
      </c>
      <c r="O1853" t="s">
        <v>8269</v>
      </c>
      <c r="P1853" t="s">
        <v>8325</v>
      </c>
      <c r="Q1853">
        <f t="shared" si="57"/>
        <v>2015</v>
      </c>
      <c r="R1853" s="14" t="s">
        <v>8322</v>
      </c>
    </row>
    <row r="1854" spans="1:18" ht="43.2" x14ac:dyDescent="0.3">
      <c r="A1854">
        <v>3465</v>
      </c>
      <c r="B1854" s="3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s="12">
        <f t="shared" si="56"/>
        <v>42200</v>
      </c>
      <c r="L1854" t="b">
        <v>0</v>
      </c>
      <c r="M1854">
        <v>36</v>
      </c>
      <c r="N1854" t="b">
        <v>1</v>
      </c>
      <c r="O1854" t="s">
        <v>8269</v>
      </c>
      <c r="P1854" t="s">
        <v>8325</v>
      </c>
      <c r="Q1854">
        <f t="shared" si="57"/>
        <v>2015</v>
      </c>
      <c r="R1854" s="14" t="s">
        <v>8322</v>
      </c>
    </row>
    <row r="1855" spans="1:18" ht="57.6" x14ac:dyDescent="0.3">
      <c r="A1855">
        <v>3876</v>
      </c>
      <c r="B1855" s="3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s="12">
        <f t="shared" si="56"/>
        <v>42372</v>
      </c>
      <c r="L1855" t="b">
        <v>0</v>
      </c>
      <c r="M1855">
        <v>46</v>
      </c>
      <c r="N1855" t="b">
        <v>0</v>
      </c>
      <c r="O1855" t="s">
        <v>8303</v>
      </c>
      <c r="P1855" t="s">
        <v>8334</v>
      </c>
      <c r="Q1855">
        <f t="shared" si="57"/>
        <v>2016</v>
      </c>
      <c r="R1855" s="14" t="s">
        <v>8322</v>
      </c>
    </row>
    <row r="1856" spans="1:18" ht="43.2" x14ac:dyDescent="0.3">
      <c r="A1856">
        <v>817</v>
      </c>
      <c r="B1856" s="3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s="12">
        <f t="shared" si="56"/>
        <v>40925</v>
      </c>
      <c r="L1856" t="b">
        <v>0</v>
      </c>
      <c r="M1856">
        <v>23</v>
      </c>
      <c r="N1856" t="b">
        <v>1</v>
      </c>
      <c r="O1856" t="s">
        <v>8274</v>
      </c>
      <c r="P1856" t="s">
        <v>8330</v>
      </c>
      <c r="Q1856">
        <f t="shared" si="57"/>
        <v>2012</v>
      </c>
      <c r="R1856" s="14" t="s">
        <v>8326</v>
      </c>
    </row>
    <row r="1857" spans="1:18" ht="43.2" x14ac:dyDescent="0.3">
      <c r="A1857">
        <v>1301</v>
      </c>
      <c r="B1857" s="3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s="12">
        <f t="shared" si="56"/>
        <v>42195</v>
      </c>
      <c r="L1857" t="b">
        <v>0</v>
      </c>
      <c r="M1857">
        <v>29</v>
      </c>
      <c r="N1857" t="b">
        <v>1</v>
      </c>
      <c r="O1857" t="s">
        <v>8269</v>
      </c>
      <c r="P1857" t="s">
        <v>8325</v>
      </c>
      <c r="Q1857">
        <f t="shared" si="57"/>
        <v>2015</v>
      </c>
      <c r="R1857" s="14" t="s">
        <v>8322</v>
      </c>
    </row>
    <row r="1858" spans="1:18" ht="43.2" x14ac:dyDescent="0.3">
      <c r="A1858">
        <v>3428</v>
      </c>
      <c r="B1858" s="3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s="12">
        <f t="shared" si="56"/>
        <v>42038</v>
      </c>
      <c r="L1858" t="b">
        <v>0</v>
      </c>
      <c r="M1858">
        <v>51</v>
      </c>
      <c r="N1858" t="b">
        <v>1</v>
      </c>
      <c r="O1858" t="s">
        <v>8269</v>
      </c>
      <c r="P1858" t="s">
        <v>8325</v>
      </c>
      <c r="Q1858">
        <f t="shared" si="57"/>
        <v>2015</v>
      </c>
      <c r="R1858" s="14" t="s">
        <v>8322</v>
      </c>
    </row>
    <row r="1859" spans="1:18" ht="43.2" x14ac:dyDescent="0.3">
      <c r="A1859">
        <v>2644</v>
      </c>
      <c r="B1859" s="3" t="s">
        <v>2644</v>
      </c>
      <c r="C1859" s="3" t="s">
        <v>6754</v>
      </c>
      <c r="D1859" s="5">
        <v>100000</v>
      </c>
      <c r="E1859" s="7">
        <v>2053</v>
      </c>
      <c r="F1859" t="s">
        <v>8219</v>
      </c>
      <c r="G1859" t="s">
        <v>8223</v>
      </c>
      <c r="H1859" t="s">
        <v>8245</v>
      </c>
      <c r="I1859">
        <v>1489172435</v>
      </c>
      <c r="J1859">
        <v>1486580435</v>
      </c>
      <c r="K1859" s="12">
        <f t="shared" ref="K1859:K1922" si="58">FLOOR(J1859/60/60/24,1) + DATE(1970,1,1)</f>
        <v>42774</v>
      </c>
      <c r="L1859" t="b">
        <v>1</v>
      </c>
      <c r="M1859">
        <v>52</v>
      </c>
      <c r="N1859" t="b">
        <v>0</v>
      </c>
      <c r="O1859" t="s">
        <v>8299</v>
      </c>
      <c r="P1859" t="s">
        <v>8314</v>
      </c>
      <c r="Q1859">
        <f t="shared" ref="Q1859:Q1922" si="59">YEAR(K1859)</f>
        <v>2017</v>
      </c>
      <c r="R1859" s="14" t="s">
        <v>8307</v>
      </c>
    </row>
    <row r="1860" spans="1:18" ht="43.2" x14ac:dyDescent="0.3">
      <c r="A1860">
        <v>1839</v>
      </c>
      <c r="B1860" s="3" t="s">
        <v>1840</v>
      </c>
      <c r="C1860" s="3" t="s">
        <v>5949</v>
      </c>
      <c r="D1860" s="5">
        <v>1000</v>
      </c>
      <c r="E1860" s="7">
        <v>2053</v>
      </c>
      <c r="F1860" t="s">
        <v>8218</v>
      </c>
      <c r="G1860" t="s">
        <v>8223</v>
      </c>
      <c r="H1860" t="s">
        <v>8245</v>
      </c>
      <c r="I1860">
        <v>1475342382</v>
      </c>
      <c r="J1860">
        <v>1472750382</v>
      </c>
      <c r="K1860" s="12">
        <f t="shared" si="58"/>
        <v>42614</v>
      </c>
      <c r="L1860" t="b">
        <v>0</v>
      </c>
      <c r="M1860">
        <v>45</v>
      </c>
      <c r="N1860" t="b">
        <v>1</v>
      </c>
      <c r="O1860" t="s">
        <v>8274</v>
      </c>
      <c r="P1860" t="s">
        <v>8330</v>
      </c>
      <c r="Q1860">
        <f t="shared" si="59"/>
        <v>2016</v>
      </c>
      <c r="R1860" s="14" t="s">
        <v>8326</v>
      </c>
    </row>
    <row r="1861" spans="1:18" ht="28.8" x14ac:dyDescent="0.3">
      <c r="A1861">
        <v>1921</v>
      </c>
      <c r="B1861" s="3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s="12">
        <f t="shared" si="58"/>
        <v>41074</v>
      </c>
      <c r="L1861" t="b">
        <v>0</v>
      </c>
      <c r="M1861">
        <v>38</v>
      </c>
      <c r="N1861" t="b">
        <v>1</v>
      </c>
      <c r="O1861" t="s">
        <v>8277</v>
      </c>
      <c r="P1861" t="s">
        <v>8327</v>
      </c>
      <c r="Q1861">
        <f t="shared" si="59"/>
        <v>2012</v>
      </c>
      <c r="R1861" s="14" t="s">
        <v>8326</v>
      </c>
    </row>
    <row r="1862" spans="1:18" ht="43.2" x14ac:dyDescent="0.3">
      <c r="A1862">
        <v>535</v>
      </c>
      <c r="B1862" s="3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s="12">
        <f t="shared" si="58"/>
        <v>42711</v>
      </c>
      <c r="L1862" t="b">
        <v>0</v>
      </c>
      <c r="M1862">
        <v>59</v>
      </c>
      <c r="N1862" t="b">
        <v>1</v>
      </c>
      <c r="O1862" t="s">
        <v>8269</v>
      </c>
      <c r="P1862" t="s">
        <v>8325</v>
      </c>
      <c r="Q1862">
        <f t="shared" si="59"/>
        <v>2016</v>
      </c>
      <c r="R1862" s="14" t="s">
        <v>8322</v>
      </c>
    </row>
    <row r="1863" spans="1:18" ht="43.2" x14ac:dyDescent="0.3">
      <c r="A1863">
        <v>2788</v>
      </c>
      <c r="B1863" s="3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s="12">
        <f t="shared" si="58"/>
        <v>42550</v>
      </c>
      <c r="L1863" t="b">
        <v>0</v>
      </c>
      <c r="M1863">
        <v>20</v>
      </c>
      <c r="N1863" t="b">
        <v>1</v>
      </c>
      <c r="O1863" t="s">
        <v>8269</v>
      </c>
      <c r="P1863" t="s">
        <v>8325</v>
      </c>
      <c r="Q1863">
        <f t="shared" si="59"/>
        <v>2016</v>
      </c>
      <c r="R1863" s="14" t="s">
        <v>8322</v>
      </c>
    </row>
    <row r="1864" spans="1:18" ht="43.2" x14ac:dyDescent="0.3">
      <c r="A1864">
        <v>2791</v>
      </c>
      <c r="B1864" s="3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s="12">
        <f t="shared" si="58"/>
        <v>42591</v>
      </c>
      <c r="L1864" t="b">
        <v>0</v>
      </c>
      <c r="M1864">
        <v>28</v>
      </c>
      <c r="N1864" t="b">
        <v>1</v>
      </c>
      <c r="O1864" t="s">
        <v>8269</v>
      </c>
      <c r="P1864" t="s">
        <v>8325</v>
      </c>
      <c r="Q1864">
        <f t="shared" si="59"/>
        <v>2016</v>
      </c>
      <c r="R1864" s="14" t="s">
        <v>8322</v>
      </c>
    </row>
    <row r="1865" spans="1:18" ht="43.2" x14ac:dyDescent="0.3">
      <c r="A1865">
        <v>3678</v>
      </c>
      <c r="B1865" s="3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s="12">
        <f t="shared" si="58"/>
        <v>42120</v>
      </c>
      <c r="L1865" t="b">
        <v>0</v>
      </c>
      <c r="M1865">
        <v>31</v>
      </c>
      <c r="N1865" t="b">
        <v>1</v>
      </c>
      <c r="O1865" t="s">
        <v>8269</v>
      </c>
      <c r="P1865" t="s">
        <v>8325</v>
      </c>
      <c r="Q1865">
        <f t="shared" si="59"/>
        <v>2015</v>
      </c>
      <c r="R1865" s="14" t="s">
        <v>8322</v>
      </c>
    </row>
    <row r="1866" spans="1:18" ht="43.2" x14ac:dyDescent="0.3">
      <c r="A1866">
        <v>3225</v>
      </c>
      <c r="B1866" s="3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s="12">
        <f t="shared" si="58"/>
        <v>42503</v>
      </c>
      <c r="L1866" t="b">
        <v>1</v>
      </c>
      <c r="M1866">
        <v>39</v>
      </c>
      <c r="N1866" t="b">
        <v>1</v>
      </c>
      <c r="O1866" t="s">
        <v>8269</v>
      </c>
      <c r="P1866" t="s">
        <v>8325</v>
      </c>
      <c r="Q1866">
        <f t="shared" si="59"/>
        <v>2016</v>
      </c>
      <c r="R1866" s="14" t="s">
        <v>8322</v>
      </c>
    </row>
    <row r="1867" spans="1:18" ht="28.8" x14ac:dyDescent="0.3">
      <c r="A1867">
        <v>3837</v>
      </c>
      <c r="B1867" s="3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s="12">
        <f t="shared" si="58"/>
        <v>42152</v>
      </c>
      <c r="L1867" t="b">
        <v>0</v>
      </c>
      <c r="M1867">
        <v>17</v>
      </c>
      <c r="N1867" t="b">
        <v>1</v>
      </c>
      <c r="O1867" t="s">
        <v>8269</v>
      </c>
      <c r="P1867" t="s">
        <v>8325</v>
      </c>
      <c r="Q1867">
        <f t="shared" si="59"/>
        <v>2015</v>
      </c>
      <c r="R1867" s="14" t="s">
        <v>8322</v>
      </c>
    </row>
    <row r="1868" spans="1:18" ht="43.2" x14ac:dyDescent="0.3">
      <c r="A1868">
        <v>3472</v>
      </c>
      <c r="B1868" s="3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s="12">
        <f t="shared" si="58"/>
        <v>41928</v>
      </c>
      <c r="L1868" t="b">
        <v>0</v>
      </c>
      <c r="M1868">
        <v>23</v>
      </c>
      <c r="N1868" t="b">
        <v>1</v>
      </c>
      <c r="O1868" t="s">
        <v>8269</v>
      </c>
      <c r="P1868" t="s">
        <v>8325</v>
      </c>
      <c r="Q1868">
        <f t="shared" si="59"/>
        <v>2014</v>
      </c>
      <c r="R1868" s="14" t="s">
        <v>8322</v>
      </c>
    </row>
    <row r="1869" spans="1:18" ht="43.2" x14ac:dyDescent="0.3">
      <c r="A1869">
        <v>788</v>
      </c>
      <c r="B1869" s="3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s="12">
        <f t="shared" si="58"/>
        <v>41059</v>
      </c>
      <c r="L1869" t="b">
        <v>0</v>
      </c>
      <c r="M1869">
        <v>34</v>
      </c>
      <c r="N1869" t="b">
        <v>1</v>
      </c>
      <c r="O1869" t="s">
        <v>8274</v>
      </c>
      <c r="P1869" t="s">
        <v>8330</v>
      </c>
      <c r="Q1869">
        <f t="shared" si="59"/>
        <v>2012</v>
      </c>
      <c r="R1869" s="14" t="s">
        <v>8326</v>
      </c>
    </row>
    <row r="1870" spans="1:18" ht="28.8" x14ac:dyDescent="0.3">
      <c r="A1870">
        <v>1841</v>
      </c>
      <c r="B1870" s="3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s="12">
        <f t="shared" si="58"/>
        <v>41745</v>
      </c>
      <c r="L1870" t="b">
        <v>0</v>
      </c>
      <c r="M1870">
        <v>40</v>
      </c>
      <c r="N1870" t="b">
        <v>1</v>
      </c>
      <c r="O1870" t="s">
        <v>8274</v>
      </c>
      <c r="P1870" t="s">
        <v>8330</v>
      </c>
      <c r="Q1870">
        <f t="shared" si="59"/>
        <v>2014</v>
      </c>
      <c r="R1870" s="14" t="s">
        <v>8326</v>
      </c>
    </row>
    <row r="1871" spans="1:18" ht="43.2" x14ac:dyDescent="0.3">
      <c r="A1871">
        <v>3782</v>
      </c>
      <c r="B1871" s="3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s="12">
        <f t="shared" si="58"/>
        <v>42546</v>
      </c>
      <c r="L1871" t="b">
        <v>0</v>
      </c>
      <c r="M1871">
        <v>27</v>
      </c>
      <c r="N1871" t="b">
        <v>1</v>
      </c>
      <c r="O1871" t="s">
        <v>8303</v>
      </c>
      <c r="P1871" t="s">
        <v>8334</v>
      </c>
      <c r="Q1871">
        <f t="shared" si="59"/>
        <v>2016</v>
      </c>
      <c r="R1871" s="14" t="s">
        <v>8322</v>
      </c>
    </row>
    <row r="1872" spans="1:18" ht="43.2" x14ac:dyDescent="0.3">
      <c r="A1872">
        <v>1285</v>
      </c>
      <c r="B1872" s="3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s="12">
        <f t="shared" si="58"/>
        <v>42160</v>
      </c>
      <c r="L1872" t="b">
        <v>0</v>
      </c>
      <c r="M1872">
        <v>63</v>
      </c>
      <c r="N1872" t="b">
        <v>1</v>
      </c>
      <c r="O1872" t="s">
        <v>8269</v>
      </c>
      <c r="P1872" t="s">
        <v>8325</v>
      </c>
      <c r="Q1872">
        <f t="shared" si="59"/>
        <v>2015</v>
      </c>
      <c r="R1872" s="14" t="s">
        <v>8322</v>
      </c>
    </row>
    <row r="1873" spans="1:18" ht="43.2" x14ac:dyDescent="0.3">
      <c r="A1873">
        <v>407</v>
      </c>
      <c r="B1873" s="3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s="12">
        <f t="shared" si="58"/>
        <v>40806</v>
      </c>
      <c r="L1873" t="b">
        <v>0</v>
      </c>
      <c r="M1873">
        <v>22</v>
      </c>
      <c r="N1873" t="b">
        <v>1</v>
      </c>
      <c r="O1873" t="s">
        <v>8267</v>
      </c>
      <c r="P1873" t="s">
        <v>8321</v>
      </c>
      <c r="Q1873">
        <f t="shared" si="59"/>
        <v>2011</v>
      </c>
      <c r="R1873" s="14" t="s">
        <v>8320</v>
      </c>
    </row>
    <row r="1874" spans="1:18" ht="43.2" x14ac:dyDescent="0.3">
      <c r="A1874">
        <v>2912</v>
      </c>
      <c r="B1874" s="3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s="12">
        <f t="shared" si="58"/>
        <v>42354</v>
      </c>
      <c r="L1874" t="b">
        <v>0</v>
      </c>
      <c r="M1874">
        <v>26</v>
      </c>
      <c r="N1874" t="b">
        <v>0</v>
      </c>
      <c r="O1874" t="s">
        <v>8269</v>
      </c>
      <c r="P1874" t="s">
        <v>8325</v>
      </c>
      <c r="Q1874">
        <f t="shared" si="59"/>
        <v>2015</v>
      </c>
      <c r="R1874" s="14" t="s">
        <v>8322</v>
      </c>
    </row>
    <row r="1875" spans="1:18" ht="43.2" x14ac:dyDescent="0.3">
      <c r="A1875">
        <v>3713</v>
      </c>
      <c r="B1875" s="3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s="12">
        <f t="shared" si="58"/>
        <v>42505</v>
      </c>
      <c r="L1875" t="b">
        <v>0</v>
      </c>
      <c r="M1875">
        <v>19</v>
      </c>
      <c r="N1875" t="b">
        <v>1</v>
      </c>
      <c r="O1875" t="s">
        <v>8269</v>
      </c>
      <c r="P1875" t="s">
        <v>8325</v>
      </c>
      <c r="Q1875">
        <f t="shared" si="59"/>
        <v>2016</v>
      </c>
      <c r="R1875" s="14" t="s">
        <v>8322</v>
      </c>
    </row>
    <row r="1876" spans="1:18" ht="43.2" x14ac:dyDescent="0.3">
      <c r="A1876">
        <v>1314</v>
      </c>
      <c r="B1876" s="3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s="12">
        <f t="shared" si="58"/>
        <v>42604</v>
      </c>
      <c r="L1876" t="b">
        <v>0</v>
      </c>
      <c r="M1876">
        <v>11</v>
      </c>
      <c r="N1876" t="b">
        <v>0</v>
      </c>
      <c r="O1876" t="s">
        <v>8271</v>
      </c>
      <c r="P1876" t="s">
        <v>8309</v>
      </c>
      <c r="Q1876">
        <f t="shared" si="59"/>
        <v>2016</v>
      </c>
      <c r="R1876" s="14" t="s">
        <v>8307</v>
      </c>
    </row>
    <row r="1877" spans="1:18" ht="43.2" x14ac:dyDescent="0.3">
      <c r="A1877">
        <v>40</v>
      </c>
      <c r="B1877" s="3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s="12">
        <f t="shared" si="58"/>
        <v>41789</v>
      </c>
      <c r="L1877" t="b">
        <v>0</v>
      </c>
      <c r="M1877">
        <v>16</v>
      </c>
      <c r="N1877" t="b">
        <v>1</v>
      </c>
      <c r="O1877" t="s">
        <v>8263</v>
      </c>
      <c r="P1877" t="s">
        <v>8331</v>
      </c>
      <c r="Q1877">
        <f t="shared" si="59"/>
        <v>2014</v>
      </c>
      <c r="R1877" s="14" t="s">
        <v>8320</v>
      </c>
    </row>
    <row r="1878" spans="1:18" ht="43.2" x14ac:dyDescent="0.3">
      <c r="A1878">
        <v>3519</v>
      </c>
      <c r="B1878" s="3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s="12">
        <f t="shared" si="58"/>
        <v>42037</v>
      </c>
      <c r="L1878" t="b">
        <v>0</v>
      </c>
      <c r="M1878">
        <v>28</v>
      </c>
      <c r="N1878" t="b">
        <v>1</v>
      </c>
      <c r="O1878" t="s">
        <v>8269</v>
      </c>
      <c r="P1878" t="s">
        <v>8325</v>
      </c>
      <c r="Q1878">
        <f t="shared" si="59"/>
        <v>2015</v>
      </c>
      <c r="R1878" s="14" t="s">
        <v>8322</v>
      </c>
    </row>
    <row r="1879" spans="1:18" ht="43.2" x14ac:dyDescent="0.3">
      <c r="A1879">
        <v>1261</v>
      </c>
      <c r="B1879" s="3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s="12">
        <f t="shared" si="58"/>
        <v>41638</v>
      </c>
      <c r="L1879" t="b">
        <v>1</v>
      </c>
      <c r="M1879">
        <v>52</v>
      </c>
      <c r="N1879" t="b">
        <v>1</v>
      </c>
      <c r="O1879" t="s">
        <v>8274</v>
      </c>
      <c r="P1879" t="s">
        <v>8330</v>
      </c>
      <c r="Q1879">
        <f t="shared" si="59"/>
        <v>2013</v>
      </c>
      <c r="R1879" s="14" t="s">
        <v>8326</v>
      </c>
    </row>
    <row r="1880" spans="1:18" ht="57.6" x14ac:dyDescent="0.3">
      <c r="A1880">
        <v>1856</v>
      </c>
      <c r="B1880" s="3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s="12">
        <f t="shared" si="58"/>
        <v>41817</v>
      </c>
      <c r="L1880" t="b">
        <v>0</v>
      </c>
      <c r="M1880">
        <v>38</v>
      </c>
      <c r="N1880" t="b">
        <v>1</v>
      </c>
      <c r="O1880" t="s">
        <v>8274</v>
      </c>
      <c r="P1880" t="s">
        <v>8330</v>
      </c>
      <c r="Q1880">
        <f t="shared" si="59"/>
        <v>2014</v>
      </c>
      <c r="R1880" s="14" t="s">
        <v>8326</v>
      </c>
    </row>
    <row r="1881" spans="1:18" ht="43.2" x14ac:dyDescent="0.3">
      <c r="A1881">
        <v>3809</v>
      </c>
      <c r="B1881" s="3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s="12">
        <f t="shared" si="58"/>
        <v>41800</v>
      </c>
      <c r="L1881" t="b">
        <v>0</v>
      </c>
      <c r="M1881">
        <v>38</v>
      </c>
      <c r="N1881" t="b">
        <v>1</v>
      </c>
      <c r="O1881" t="s">
        <v>8269</v>
      </c>
      <c r="P1881" t="s">
        <v>8325</v>
      </c>
      <c r="Q1881">
        <f t="shared" si="59"/>
        <v>2014</v>
      </c>
      <c r="R1881" s="14" t="s">
        <v>8322</v>
      </c>
    </row>
    <row r="1882" spans="1:18" ht="43.2" x14ac:dyDescent="0.3">
      <c r="A1882">
        <v>3839</v>
      </c>
      <c r="B1882" s="3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s="12">
        <f t="shared" si="58"/>
        <v>42155</v>
      </c>
      <c r="L1882" t="b">
        <v>0</v>
      </c>
      <c r="M1882">
        <v>32</v>
      </c>
      <c r="N1882" t="b">
        <v>1</v>
      </c>
      <c r="O1882" t="s">
        <v>8269</v>
      </c>
      <c r="P1882" t="s">
        <v>8325</v>
      </c>
      <c r="Q1882">
        <f t="shared" si="59"/>
        <v>2015</v>
      </c>
      <c r="R1882" s="14" t="s">
        <v>8322</v>
      </c>
    </row>
    <row r="1883" spans="1:18" ht="43.2" x14ac:dyDescent="0.3">
      <c r="A1883">
        <v>1441</v>
      </c>
      <c r="B1883" s="3" t="s">
        <v>1442</v>
      </c>
      <c r="C1883" s="3" t="s">
        <v>5551</v>
      </c>
      <c r="D1883" s="5">
        <v>180000</v>
      </c>
      <c r="E1883" s="7">
        <v>2020</v>
      </c>
      <c r="F1883" t="s">
        <v>8220</v>
      </c>
      <c r="G1883" t="s">
        <v>8224</v>
      </c>
      <c r="H1883" t="s">
        <v>8246</v>
      </c>
      <c r="I1883">
        <v>1441995769</v>
      </c>
      <c r="J1883">
        <v>1436811769</v>
      </c>
      <c r="K1883" s="12">
        <f t="shared" si="58"/>
        <v>42198</v>
      </c>
      <c r="L1883" t="b">
        <v>0</v>
      </c>
      <c r="M1883">
        <v>3</v>
      </c>
      <c r="N1883" t="b">
        <v>0</v>
      </c>
      <c r="O1883" t="s">
        <v>8285</v>
      </c>
      <c r="P1883" t="s">
        <v>8347</v>
      </c>
      <c r="Q1883">
        <f t="shared" si="59"/>
        <v>2015</v>
      </c>
      <c r="R1883" s="14" t="s">
        <v>8310</v>
      </c>
    </row>
    <row r="1884" spans="1:18" ht="43.2" x14ac:dyDescent="0.3">
      <c r="A1884">
        <v>1284</v>
      </c>
      <c r="B1884" s="3" t="s">
        <v>1285</v>
      </c>
      <c r="C1884" s="3" t="s">
        <v>5394</v>
      </c>
      <c r="D1884" s="5">
        <v>2000</v>
      </c>
      <c r="E1884" s="7">
        <v>2020</v>
      </c>
      <c r="F1884" t="s">
        <v>8218</v>
      </c>
      <c r="G1884" t="s">
        <v>8223</v>
      </c>
      <c r="H1884" t="s">
        <v>8245</v>
      </c>
      <c r="I1884">
        <v>1483203540</v>
      </c>
      <c r="J1884">
        <v>1481175482</v>
      </c>
      <c r="K1884" s="12">
        <f t="shared" si="58"/>
        <v>42712</v>
      </c>
      <c r="L1884" t="b">
        <v>0</v>
      </c>
      <c r="M1884">
        <v>31</v>
      </c>
      <c r="N1884" t="b">
        <v>1</v>
      </c>
      <c r="O1884" t="s">
        <v>8269</v>
      </c>
      <c r="P1884" t="s">
        <v>8325</v>
      </c>
      <c r="Q1884">
        <f t="shared" si="59"/>
        <v>2016</v>
      </c>
      <c r="R1884" s="14" t="s">
        <v>8322</v>
      </c>
    </row>
    <row r="1885" spans="1:18" ht="28.8" x14ac:dyDescent="0.3">
      <c r="A1885">
        <v>1826</v>
      </c>
      <c r="B1885" s="3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s="12">
        <f t="shared" si="58"/>
        <v>41657</v>
      </c>
      <c r="L1885" t="b">
        <v>0</v>
      </c>
      <c r="M1885">
        <v>38</v>
      </c>
      <c r="N1885" t="b">
        <v>1</v>
      </c>
      <c r="O1885" t="s">
        <v>8274</v>
      </c>
      <c r="P1885" t="s">
        <v>8330</v>
      </c>
      <c r="Q1885">
        <f t="shared" si="59"/>
        <v>2014</v>
      </c>
      <c r="R1885" s="14" t="s">
        <v>8326</v>
      </c>
    </row>
    <row r="1886" spans="1:18" ht="43.2" x14ac:dyDescent="0.3">
      <c r="A1886">
        <v>3357</v>
      </c>
      <c r="B1886" s="3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s="12">
        <f t="shared" si="58"/>
        <v>41822</v>
      </c>
      <c r="L1886" t="b">
        <v>0</v>
      </c>
      <c r="M1886">
        <v>21</v>
      </c>
      <c r="N1886" t="b">
        <v>1</v>
      </c>
      <c r="O1886" t="s">
        <v>8269</v>
      </c>
      <c r="P1886" t="s">
        <v>8325</v>
      </c>
      <c r="Q1886">
        <f t="shared" si="59"/>
        <v>2014</v>
      </c>
      <c r="R1886" s="14" t="s">
        <v>8322</v>
      </c>
    </row>
    <row r="1887" spans="1:18" ht="43.2" x14ac:dyDescent="0.3">
      <c r="A1887">
        <v>3474</v>
      </c>
      <c r="B1887" s="3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s="12">
        <f t="shared" si="58"/>
        <v>42541</v>
      </c>
      <c r="L1887" t="b">
        <v>0</v>
      </c>
      <c r="M1887">
        <v>39</v>
      </c>
      <c r="N1887" t="b">
        <v>1</v>
      </c>
      <c r="O1887" t="s">
        <v>8269</v>
      </c>
      <c r="P1887" t="s">
        <v>8325</v>
      </c>
      <c r="Q1887">
        <f t="shared" si="59"/>
        <v>2016</v>
      </c>
      <c r="R1887" s="14" t="s">
        <v>8322</v>
      </c>
    </row>
    <row r="1888" spans="1:18" ht="43.2" x14ac:dyDescent="0.3">
      <c r="A1888">
        <v>3618</v>
      </c>
      <c r="B1888" s="3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s="12">
        <f t="shared" si="58"/>
        <v>42128</v>
      </c>
      <c r="L1888" t="b">
        <v>0</v>
      </c>
      <c r="M1888">
        <v>56</v>
      </c>
      <c r="N1888" t="b">
        <v>1</v>
      </c>
      <c r="O1888" t="s">
        <v>8269</v>
      </c>
      <c r="P1888" t="s">
        <v>8325</v>
      </c>
      <c r="Q1888">
        <f t="shared" si="59"/>
        <v>2015</v>
      </c>
      <c r="R1888" s="14" t="s">
        <v>8322</v>
      </c>
    </row>
    <row r="1889" spans="1:18" ht="43.2" x14ac:dyDescent="0.3">
      <c r="A1889">
        <v>1651</v>
      </c>
      <c r="B1889" s="3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s="12">
        <f t="shared" si="58"/>
        <v>40625</v>
      </c>
      <c r="L1889" t="b">
        <v>0</v>
      </c>
      <c r="M1889">
        <v>20</v>
      </c>
      <c r="N1889" t="b">
        <v>1</v>
      </c>
      <c r="O1889" t="s">
        <v>8290</v>
      </c>
      <c r="P1889" t="s">
        <v>8337</v>
      </c>
      <c r="Q1889">
        <f t="shared" si="59"/>
        <v>2011</v>
      </c>
      <c r="R1889" s="14" t="s">
        <v>8326</v>
      </c>
    </row>
    <row r="1890" spans="1:18" ht="43.2" x14ac:dyDescent="0.3">
      <c r="A1890">
        <v>2119</v>
      </c>
      <c r="B1890" s="3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s="12">
        <f t="shared" si="58"/>
        <v>41107</v>
      </c>
      <c r="L1890" t="b">
        <v>0</v>
      </c>
      <c r="M1890">
        <v>22</v>
      </c>
      <c r="N1890" t="b">
        <v>1</v>
      </c>
      <c r="O1890" t="s">
        <v>8277</v>
      </c>
      <c r="P1890" t="s">
        <v>8327</v>
      </c>
      <c r="Q1890">
        <f t="shared" si="59"/>
        <v>2012</v>
      </c>
      <c r="R1890" s="14" t="s">
        <v>8326</v>
      </c>
    </row>
    <row r="1891" spans="1:18" ht="43.2" x14ac:dyDescent="0.3">
      <c r="A1891">
        <v>3520</v>
      </c>
      <c r="B1891" s="3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s="12">
        <f t="shared" si="58"/>
        <v>42227</v>
      </c>
      <c r="L1891" t="b">
        <v>0</v>
      </c>
      <c r="M1891">
        <v>21</v>
      </c>
      <c r="N1891" t="b">
        <v>1</v>
      </c>
      <c r="O1891" t="s">
        <v>8269</v>
      </c>
      <c r="P1891" t="s">
        <v>8325</v>
      </c>
      <c r="Q1891">
        <f t="shared" si="59"/>
        <v>2015</v>
      </c>
      <c r="R1891" s="14" t="s">
        <v>8322</v>
      </c>
    </row>
    <row r="1892" spans="1:18" ht="43.2" x14ac:dyDescent="0.3">
      <c r="A1892">
        <v>3727</v>
      </c>
      <c r="B1892" s="3" t="s">
        <v>3724</v>
      </c>
      <c r="C1892" s="3" t="s">
        <v>7837</v>
      </c>
      <c r="D1892" s="5">
        <v>2000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1476939300</v>
      </c>
      <c r="J1892">
        <v>1474273294</v>
      </c>
      <c r="K1892" s="12">
        <f t="shared" si="58"/>
        <v>42632</v>
      </c>
      <c r="L1892" t="b">
        <v>0</v>
      </c>
      <c r="M1892">
        <v>33</v>
      </c>
      <c r="N1892" t="b">
        <v>1</v>
      </c>
      <c r="O1892" t="s">
        <v>8269</v>
      </c>
      <c r="P1892" t="s">
        <v>8325</v>
      </c>
      <c r="Q1892">
        <f t="shared" si="59"/>
        <v>2016</v>
      </c>
      <c r="R1892" s="14" t="s">
        <v>8322</v>
      </c>
    </row>
    <row r="1893" spans="1:18" ht="43.2" x14ac:dyDescent="0.3">
      <c r="A1893">
        <v>3594</v>
      </c>
      <c r="B1893" s="3" t="s">
        <v>3593</v>
      </c>
      <c r="C1893" s="3" t="s">
        <v>7704</v>
      </c>
      <c r="D1893" s="5">
        <v>1600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1472952982</v>
      </c>
      <c r="J1893">
        <v>1470792982</v>
      </c>
      <c r="K1893" s="12">
        <f t="shared" si="58"/>
        <v>42592</v>
      </c>
      <c r="L1893" t="b">
        <v>0</v>
      </c>
      <c r="M1893">
        <v>36</v>
      </c>
      <c r="N1893" t="b">
        <v>1</v>
      </c>
      <c r="O1893" t="s">
        <v>8269</v>
      </c>
      <c r="P1893" t="s">
        <v>8325</v>
      </c>
      <c r="Q1893">
        <f t="shared" si="59"/>
        <v>2016</v>
      </c>
      <c r="R1893" s="14" t="s">
        <v>8322</v>
      </c>
    </row>
    <row r="1894" spans="1:18" ht="28.8" x14ac:dyDescent="0.3">
      <c r="A1894">
        <v>1671</v>
      </c>
      <c r="B1894" s="3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s="12">
        <f t="shared" si="58"/>
        <v>42553</v>
      </c>
      <c r="L1894" t="b">
        <v>0</v>
      </c>
      <c r="M1894">
        <v>77</v>
      </c>
      <c r="N1894" t="b">
        <v>1</v>
      </c>
      <c r="O1894" t="s">
        <v>8290</v>
      </c>
      <c r="P1894" t="s">
        <v>8337</v>
      </c>
      <c r="Q1894">
        <f t="shared" si="59"/>
        <v>2016</v>
      </c>
      <c r="R1894" s="14" t="s">
        <v>8326</v>
      </c>
    </row>
    <row r="1895" spans="1:18" ht="43.2" x14ac:dyDescent="0.3">
      <c r="A1895">
        <v>1634</v>
      </c>
      <c r="B1895" s="3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s="12">
        <f t="shared" si="58"/>
        <v>40658</v>
      </c>
      <c r="L1895" t="b">
        <v>0</v>
      </c>
      <c r="M1895">
        <v>32</v>
      </c>
      <c r="N1895" t="b">
        <v>1</v>
      </c>
      <c r="O1895" t="s">
        <v>8274</v>
      </c>
      <c r="P1895" t="s">
        <v>8330</v>
      </c>
      <c r="Q1895">
        <f t="shared" si="59"/>
        <v>2011</v>
      </c>
      <c r="R1895" s="14" t="s">
        <v>8326</v>
      </c>
    </row>
    <row r="1896" spans="1:18" ht="43.2" x14ac:dyDescent="0.3">
      <c r="A1896">
        <v>3653</v>
      </c>
      <c r="B1896" s="3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s="12">
        <f t="shared" si="58"/>
        <v>42191</v>
      </c>
      <c r="L1896" t="b">
        <v>0</v>
      </c>
      <c r="M1896">
        <v>33</v>
      </c>
      <c r="N1896" t="b">
        <v>1</v>
      </c>
      <c r="O1896" t="s">
        <v>8269</v>
      </c>
      <c r="P1896" t="s">
        <v>8325</v>
      </c>
      <c r="Q1896">
        <f t="shared" si="59"/>
        <v>2015</v>
      </c>
      <c r="R1896" s="14" t="s">
        <v>8322</v>
      </c>
    </row>
    <row r="1897" spans="1:18" ht="28.8" x14ac:dyDescent="0.3">
      <c r="A1897">
        <v>2110</v>
      </c>
      <c r="B1897" s="3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s="12">
        <f t="shared" si="58"/>
        <v>41759</v>
      </c>
      <c r="L1897" t="b">
        <v>0</v>
      </c>
      <c r="M1897">
        <v>38</v>
      </c>
      <c r="N1897" t="b">
        <v>1</v>
      </c>
      <c r="O1897" t="s">
        <v>8277</v>
      </c>
      <c r="P1897" t="s">
        <v>8327</v>
      </c>
      <c r="Q1897">
        <f t="shared" si="59"/>
        <v>2014</v>
      </c>
      <c r="R1897" s="14" t="s">
        <v>8326</v>
      </c>
    </row>
    <row r="1898" spans="1:18" ht="43.2" x14ac:dyDescent="0.3">
      <c r="A1898">
        <v>2429</v>
      </c>
      <c r="B1898" s="3" t="s">
        <v>2430</v>
      </c>
      <c r="C1898" s="3" t="s">
        <v>6539</v>
      </c>
      <c r="D1898" s="5">
        <v>140000</v>
      </c>
      <c r="E1898" s="7">
        <v>2005</v>
      </c>
      <c r="F1898" t="s">
        <v>8220</v>
      </c>
      <c r="G1898" t="s">
        <v>8233</v>
      </c>
      <c r="H1898" t="s">
        <v>8253</v>
      </c>
      <c r="I1898">
        <v>1486313040</v>
      </c>
      <c r="J1898">
        <v>1483131966</v>
      </c>
      <c r="K1898" s="12">
        <f t="shared" si="58"/>
        <v>42734</v>
      </c>
      <c r="L1898" t="b">
        <v>0</v>
      </c>
      <c r="M1898">
        <v>4</v>
      </c>
      <c r="N1898" t="b">
        <v>0</v>
      </c>
      <c r="O1898" t="s">
        <v>8282</v>
      </c>
      <c r="P1898" t="s">
        <v>8344</v>
      </c>
      <c r="Q1898">
        <f t="shared" si="59"/>
        <v>2016</v>
      </c>
      <c r="R1898" s="14" t="s">
        <v>8318</v>
      </c>
    </row>
    <row r="1899" spans="1:18" ht="43.2" x14ac:dyDescent="0.3">
      <c r="A1899">
        <v>748</v>
      </c>
      <c r="B1899" s="3" t="s">
        <v>749</v>
      </c>
      <c r="C1899" s="3" t="s">
        <v>4858</v>
      </c>
      <c r="D1899" s="5">
        <v>2000</v>
      </c>
      <c r="E1899" s="7">
        <v>2005</v>
      </c>
      <c r="F1899" t="s">
        <v>8218</v>
      </c>
      <c r="G1899" t="s">
        <v>8223</v>
      </c>
      <c r="H1899" t="s">
        <v>8245</v>
      </c>
      <c r="I1899">
        <v>1407701966</v>
      </c>
      <c r="J1899">
        <v>1405109966</v>
      </c>
      <c r="K1899" s="12">
        <f t="shared" si="58"/>
        <v>41831</v>
      </c>
      <c r="L1899" t="b">
        <v>0</v>
      </c>
      <c r="M1899">
        <v>44</v>
      </c>
      <c r="N1899" t="b">
        <v>1</v>
      </c>
      <c r="O1899" t="s">
        <v>8272</v>
      </c>
      <c r="P1899" t="s">
        <v>8332</v>
      </c>
      <c r="Q1899">
        <f t="shared" si="59"/>
        <v>2014</v>
      </c>
      <c r="R1899" s="14" t="s">
        <v>8310</v>
      </c>
    </row>
    <row r="1900" spans="1:18" ht="43.2" x14ac:dyDescent="0.3">
      <c r="A1900">
        <v>3373</v>
      </c>
      <c r="B1900" s="3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s="12">
        <f t="shared" si="58"/>
        <v>42179</v>
      </c>
      <c r="L1900" t="b">
        <v>0</v>
      </c>
      <c r="M1900">
        <v>30</v>
      </c>
      <c r="N1900" t="b">
        <v>1</v>
      </c>
      <c r="O1900" t="s">
        <v>8269</v>
      </c>
      <c r="P1900" t="s">
        <v>8325</v>
      </c>
      <c r="Q1900">
        <f t="shared" si="59"/>
        <v>2015</v>
      </c>
      <c r="R1900" s="14" t="s">
        <v>8322</v>
      </c>
    </row>
    <row r="1901" spans="1:18" ht="43.2" x14ac:dyDescent="0.3">
      <c r="A1901">
        <v>3775</v>
      </c>
      <c r="B1901" s="3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s="12">
        <f t="shared" si="58"/>
        <v>42075</v>
      </c>
      <c r="L1901" t="b">
        <v>0</v>
      </c>
      <c r="M1901">
        <v>14</v>
      </c>
      <c r="N1901" t="b">
        <v>1</v>
      </c>
      <c r="O1901" t="s">
        <v>8303</v>
      </c>
      <c r="P1901" t="s">
        <v>8334</v>
      </c>
      <c r="Q1901">
        <f t="shared" si="59"/>
        <v>2015</v>
      </c>
      <c r="R1901" s="14" t="s">
        <v>8322</v>
      </c>
    </row>
    <row r="1902" spans="1:18" ht="43.2" x14ac:dyDescent="0.3">
      <c r="A1902">
        <v>20</v>
      </c>
      <c r="B1902" s="3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s="12">
        <f t="shared" si="58"/>
        <v>42200</v>
      </c>
      <c r="L1902" t="b">
        <v>0</v>
      </c>
      <c r="M1902">
        <v>25</v>
      </c>
      <c r="N1902" t="b">
        <v>1</v>
      </c>
      <c r="O1902" t="s">
        <v>8263</v>
      </c>
      <c r="P1902" t="s">
        <v>8331</v>
      </c>
      <c r="Q1902">
        <f t="shared" si="59"/>
        <v>2015</v>
      </c>
      <c r="R1902" s="14" t="s">
        <v>8320</v>
      </c>
    </row>
    <row r="1903" spans="1:18" ht="43.2" x14ac:dyDescent="0.3">
      <c r="A1903">
        <v>533</v>
      </c>
      <c r="B1903" s="3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s="12">
        <f t="shared" si="58"/>
        <v>42482</v>
      </c>
      <c r="L1903" t="b">
        <v>0</v>
      </c>
      <c r="M1903">
        <v>17</v>
      </c>
      <c r="N1903" t="b">
        <v>1</v>
      </c>
      <c r="O1903" t="s">
        <v>8269</v>
      </c>
      <c r="P1903" t="s">
        <v>8325</v>
      </c>
      <c r="Q1903">
        <f t="shared" si="59"/>
        <v>2016</v>
      </c>
      <c r="R1903" s="14" t="s">
        <v>8322</v>
      </c>
    </row>
    <row r="1904" spans="1:18" ht="43.2" x14ac:dyDescent="0.3">
      <c r="A1904">
        <v>3159</v>
      </c>
      <c r="B1904" s="3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s="12">
        <f t="shared" si="58"/>
        <v>40884</v>
      </c>
      <c r="L1904" t="b">
        <v>1</v>
      </c>
      <c r="M1904">
        <v>52</v>
      </c>
      <c r="N1904" t="b">
        <v>1</v>
      </c>
      <c r="O1904" t="s">
        <v>8269</v>
      </c>
      <c r="P1904" t="s">
        <v>8325</v>
      </c>
      <c r="Q1904">
        <f t="shared" si="59"/>
        <v>2011</v>
      </c>
      <c r="R1904" s="14" t="s">
        <v>8322</v>
      </c>
    </row>
    <row r="1905" spans="1:18" ht="57.6" x14ac:dyDescent="0.3">
      <c r="A1905">
        <v>883</v>
      </c>
      <c r="B1905" s="3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s="12">
        <f t="shared" si="58"/>
        <v>42371</v>
      </c>
      <c r="L1905" t="b">
        <v>0</v>
      </c>
      <c r="M1905">
        <v>24</v>
      </c>
      <c r="N1905" t="b">
        <v>0</v>
      </c>
      <c r="O1905" t="s">
        <v>8277</v>
      </c>
      <c r="P1905" t="s">
        <v>8327</v>
      </c>
      <c r="Q1905">
        <f t="shared" si="59"/>
        <v>2016</v>
      </c>
      <c r="R1905" s="14" t="s">
        <v>8326</v>
      </c>
    </row>
    <row r="1906" spans="1:18" ht="43.2" x14ac:dyDescent="0.3">
      <c r="A1906">
        <v>3216</v>
      </c>
      <c r="B1906" s="3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s="12">
        <f t="shared" si="58"/>
        <v>42165</v>
      </c>
      <c r="L1906" t="b">
        <v>1</v>
      </c>
      <c r="M1906">
        <v>35</v>
      </c>
      <c r="N1906" t="b">
        <v>1</v>
      </c>
      <c r="O1906" t="s">
        <v>8269</v>
      </c>
      <c r="P1906" t="s">
        <v>8325</v>
      </c>
      <c r="Q1906">
        <f t="shared" si="59"/>
        <v>2015</v>
      </c>
      <c r="R1906" s="14" t="s">
        <v>8322</v>
      </c>
    </row>
    <row r="1907" spans="1:18" ht="28.8" x14ac:dyDescent="0.3">
      <c r="A1907">
        <v>1603</v>
      </c>
      <c r="B1907" s="3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s="12">
        <f t="shared" si="58"/>
        <v>40876</v>
      </c>
      <c r="L1907" t="b">
        <v>0</v>
      </c>
      <c r="M1907">
        <v>30</v>
      </c>
      <c r="N1907" t="b">
        <v>1</v>
      </c>
      <c r="O1907" t="s">
        <v>8274</v>
      </c>
      <c r="P1907" t="s">
        <v>8330</v>
      </c>
      <c r="Q1907">
        <f t="shared" si="59"/>
        <v>2011</v>
      </c>
      <c r="R1907" s="14" t="s">
        <v>8326</v>
      </c>
    </row>
    <row r="1908" spans="1:18" ht="43.2" x14ac:dyDescent="0.3">
      <c r="A1908">
        <v>41</v>
      </c>
      <c r="B1908" s="3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s="12">
        <f t="shared" si="58"/>
        <v>41887</v>
      </c>
      <c r="L1908" t="b">
        <v>0</v>
      </c>
      <c r="M1908">
        <v>19</v>
      </c>
      <c r="N1908" t="b">
        <v>1</v>
      </c>
      <c r="O1908" t="s">
        <v>8263</v>
      </c>
      <c r="P1908" t="s">
        <v>8331</v>
      </c>
      <c r="Q1908">
        <f t="shared" si="59"/>
        <v>2014</v>
      </c>
      <c r="R1908" s="14" t="s">
        <v>8320</v>
      </c>
    </row>
    <row r="1909" spans="1:18" ht="57.6" x14ac:dyDescent="0.3">
      <c r="A1909">
        <v>44</v>
      </c>
      <c r="B1909" s="3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s="12">
        <f t="shared" si="58"/>
        <v>41874</v>
      </c>
      <c r="L1909" t="b">
        <v>0</v>
      </c>
      <c r="M1909">
        <v>15</v>
      </c>
      <c r="N1909" t="b">
        <v>1</v>
      </c>
      <c r="O1909" t="s">
        <v>8263</v>
      </c>
      <c r="P1909" t="s">
        <v>8331</v>
      </c>
      <c r="Q1909">
        <f t="shared" si="59"/>
        <v>2014</v>
      </c>
      <c r="R1909" s="14" t="s">
        <v>8320</v>
      </c>
    </row>
    <row r="1910" spans="1:18" ht="43.2" x14ac:dyDescent="0.3">
      <c r="A1910">
        <v>2207</v>
      </c>
      <c r="B1910" s="3" t="s">
        <v>2208</v>
      </c>
      <c r="C1910" s="3" t="s">
        <v>6317</v>
      </c>
      <c r="D1910" s="5">
        <v>2000</v>
      </c>
      <c r="E1910" s="7">
        <v>2000</v>
      </c>
      <c r="F1910" t="s">
        <v>8218</v>
      </c>
      <c r="G1910" t="s">
        <v>8223</v>
      </c>
      <c r="H1910" t="s">
        <v>8245</v>
      </c>
      <c r="I1910">
        <v>1384580373</v>
      </c>
      <c r="J1910">
        <v>1381984773</v>
      </c>
      <c r="K1910" s="12">
        <f t="shared" si="58"/>
        <v>41564</v>
      </c>
      <c r="L1910" t="b">
        <v>0</v>
      </c>
      <c r="M1910">
        <v>7</v>
      </c>
      <c r="N1910" t="b">
        <v>1</v>
      </c>
      <c r="O1910" t="s">
        <v>8278</v>
      </c>
      <c r="P1910" t="s">
        <v>8328</v>
      </c>
      <c r="Q1910">
        <f t="shared" si="59"/>
        <v>2013</v>
      </c>
      <c r="R1910" s="14" t="s">
        <v>8326</v>
      </c>
    </row>
    <row r="1911" spans="1:18" ht="43.2" x14ac:dyDescent="0.3">
      <c r="A1911">
        <v>2473</v>
      </c>
      <c r="B1911" s="3" t="s">
        <v>2474</v>
      </c>
      <c r="C1911" s="3" t="s">
        <v>6583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1352573869</v>
      </c>
      <c r="J1911">
        <v>1349978269</v>
      </c>
      <c r="K1911" s="12">
        <f t="shared" si="58"/>
        <v>41193</v>
      </c>
      <c r="L1911" t="b">
        <v>0</v>
      </c>
      <c r="M1911">
        <v>47</v>
      </c>
      <c r="N1911" t="b">
        <v>1</v>
      </c>
      <c r="O1911" t="s">
        <v>8277</v>
      </c>
      <c r="P1911" t="s">
        <v>8327</v>
      </c>
      <c r="Q1911">
        <f t="shared" si="59"/>
        <v>2012</v>
      </c>
      <c r="R1911" s="14" t="s">
        <v>8326</v>
      </c>
    </row>
    <row r="1912" spans="1:18" ht="43.2" x14ac:dyDescent="0.3">
      <c r="A1912">
        <v>2480</v>
      </c>
      <c r="B1912" s="3" t="s">
        <v>2480</v>
      </c>
      <c r="C1912" s="3" t="s">
        <v>6590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1444516084</v>
      </c>
      <c r="J1912">
        <v>1439332084</v>
      </c>
      <c r="K1912" s="12">
        <f t="shared" si="58"/>
        <v>42227</v>
      </c>
      <c r="L1912" t="b">
        <v>0</v>
      </c>
      <c r="M1912">
        <v>8</v>
      </c>
      <c r="N1912" t="b">
        <v>1</v>
      </c>
      <c r="O1912" t="s">
        <v>8277</v>
      </c>
      <c r="P1912" t="s">
        <v>8327</v>
      </c>
      <c r="Q1912">
        <f t="shared" si="59"/>
        <v>2015</v>
      </c>
      <c r="R1912" s="14" t="s">
        <v>8326</v>
      </c>
    </row>
    <row r="1913" spans="1:18" ht="57.6" x14ac:dyDescent="0.3">
      <c r="A1913">
        <v>3385</v>
      </c>
      <c r="B1913" s="3" t="s">
        <v>3384</v>
      </c>
      <c r="C1913" s="3" t="s">
        <v>7495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1418244552</v>
      </c>
      <c r="J1913">
        <v>1415652552</v>
      </c>
      <c r="K1913" s="12">
        <f t="shared" si="58"/>
        <v>41953</v>
      </c>
      <c r="L1913" t="b">
        <v>0</v>
      </c>
      <c r="M1913">
        <v>15</v>
      </c>
      <c r="N1913" t="b">
        <v>1</v>
      </c>
      <c r="O1913" t="s">
        <v>8269</v>
      </c>
      <c r="P1913" t="s">
        <v>8325</v>
      </c>
      <c r="Q1913">
        <f t="shared" si="59"/>
        <v>2014</v>
      </c>
      <c r="R1913" s="14" t="s">
        <v>8322</v>
      </c>
    </row>
    <row r="1914" spans="1:18" ht="43.2" x14ac:dyDescent="0.3">
      <c r="A1914">
        <v>3403</v>
      </c>
      <c r="B1914" s="3" t="s">
        <v>3402</v>
      </c>
      <c r="C1914" s="3" t="s">
        <v>7513</v>
      </c>
      <c r="D1914" s="5">
        <v>2000</v>
      </c>
      <c r="E1914" s="7">
        <v>2000</v>
      </c>
      <c r="F1914" t="s">
        <v>8218</v>
      </c>
      <c r="G1914" t="s">
        <v>8224</v>
      </c>
      <c r="H1914" t="s">
        <v>8246</v>
      </c>
      <c r="I1914">
        <v>1435230324</v>
      </c>
      <c r="J1914">
        <v>1432638324</v>
      </c>
      <c r="K1914" s="12">
        <f t="shared" si="58"/>
        <v>42150</v>
      </c>
      <c r="L1914" t="b">
        <v>0</v>
      </c>
      <c r="M1914">
        <v>17</v>
      </c>
      <c r="N1914" t="b">
        <v>1</v>
      </c>
      <c r="O1914" t="s">
        <v>8269</v>
      </c>
      <c r="P1914" t="s">
        <v>8325</v>
      </c>
      <c r="Q1914">
        <f t="shared" si="59"/>
        <v>2015</v>
      </c>
      <c r="R1914" s="14" t="s">
        <v>8322</v>
      </c>
    </row>
    <row r="1915" spans="1:18" ht="43.2" x14ac:dyDescent="0.3">
      <c r="A1915">
        <v>3431</v>
      </c>
      <c r="B1915" s="3" t="s">
        <v>3430</v>
      </c>
      <c r="C1915" s="3" t="s">
        <v>7541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1408383153</v>
      </c>
      <c r="J1915">
        <v>1405791153</v>
      </c>
      <c r="K1915" s="12">
        <f t="shared" si="58"/>
        <v>41839</v>
      </c>
      <c r="L1915" t="b">
        <v>0</v>
      </c>
      <c r="M1915">
        <v>21</v>
      </c>
      <c r="N1915" t="b">
        <v>1</v>
      </c>
      <c r="O1915" t="s">
        <v>8269</v>
      </c>
      <c r="P1915" t="s">
        <v>8325</v>
      </c>
      <c r="Q1915">
        <f t="shared" si="59"/>
        <v>2014</v>
      </c>
      <c r="R1915" s="14" t="s">
        <v>8322</v>
      </c>
    </row>
    <row r="1916" spans="1:18" ht="43.2" x14ac:dyDescent="0.3">
      <c r="A1916">
        <v>3445</v>
      </c>
      <c r="B1916" s="3" t="s">
        <v>3444</v>
      </c>
      <c r="C1916" s="3" t="s">
        <v>7555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1445604236</v>
      </c>
      <c r="J1916">
        <v>1443185036</v>
      </c>
      <c r="K1916" s="12">
        <f t="shared" si="58"/>
        <v>42272</v>
      </c>
      <c r="L1916" t="b">
        <v>0</v>
      </c>
      <c r="M1916">
        <v>31</v>
      </c>
      <c r="N1916" t="b">
        <v>1</v>
      </c>
      <c r="O1916" t="s">
        <v>8269</v>
      </c>
      <c r="P1916" t="s">
        <v>8325</v>
      </c>
      <c r="Q1916">
        <f t="shared" si="59"/>
        <v>2015</v>
      </c>
      <c r="R1916" s="14" t="s">
        <v>8322</v>
      </c>
    </row>
    <row r="1917" spans="1:18" ht="43.2" x14ac:dyDescent="0.3">
      <c r="A1917">
        <v>3627</v>
      </c>
      <c r="B1917" s="3" t="s">
        <v>3625</v>
      </c>
      <c r="C1917" s="3" t="s">
        <v>7737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1463803140</v>
      </c>
      <c r="J1917">
        <v>1459446487</v>
      </c>
      <c r="K1917" s="12">
        <f t="shared" si="58"/>
        <v>42460</v>
      </c>
      <c r="L1917" t="b">
        <v>0</v>
      </c>
      <c r="M1917">
        <v>29</v>
      </c>
      <c r="N1917" t="b">
        <v>1</v>
      </c>
      <c r="O1917" t="s">
        <v>8269</v>
      </c>
      <c r="P1917" t="s">
        <v>8325</v>
      </c>
      <c r="Q1917">
        <f t="shared" si="59"/>
        <v>2016</v>
      </c>
      <c r="R1917" s="14" t="s">
        <v>8322</v>
      </c>
    </row>
    <row r="1918" spans="1:18" ht="43.2" x14ac:dyDescent="0.3">
      <c r="A1918">
        <v>3770</v>
      </c>
      <c r="B1918" s="3" t="s">
        <v>3767</v>
      </c>
      <c r="C1918" s="3" t="s">
        <v>7880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1434234010</v>
      </c>
      <c r="J1918">
        <v>1431642010</v>
      </c>
      <c r="K1918" s="12">
        <f t="shared" si="58"/>
        <v>42138</v>
      </c>
      <c r="L1918" t="b">
        <v>0</v>
      </c>
      <c r="M1918">
        <v>20</v>
      </c>
      <c r="N1918" t="b">
        <v>1</v>
      </c>
      <c r="O1918" t="s">
        <v>8303</v>
      </c>
      <c r="P1918" t="s">
        <v>8334</v>
      </c>
      <c r="Q1918">
        <f t="shared" si="59"/>
        <v>2015</v>
      </c>
      <c r="R1918" s="14" t="s">
        <v>8322</v>
      </c>
    </row>
    <row r="1919" spans="1:18" ht="43.2" x14ac:dyDescent="0.3">
      <c r="A1919">
        <v>1619</v>
      </c>
      <c r="B1919" s="3" t="s">
        <v>1620</v>
      </c>
      <c r="C1919" s="3" t="s">
        <v>5729</v>
      </c>
      <c r="D1919" s="5">
        <v>1500</v>
      </c>
      <c r="E1919" s="7">
        <v>2000</v>
      </c>
      <c r="F1919" t="s">
        <v>8218</v>
      </c>
      <c r="G1919" t="s">
        <v>8223</v>
      </c>
      <c r="H1919" t="s">
        <v>8245</v>
      </c>
      <c r="I1919">
        <v>1410755286</v>
      </c>
      <c r="J1919">
        <v>1408940886</v>
      </c>
      <c r="K1919" s="12">
        <f t="shared" si="58"/>
        <v>41876</v>
      </c>
      <c r="L1919" t="b">
        <v>0</v>
      </c>
      <c r="M1919">
        <v>23</v>
      </c>
      <c r="N1919" t="b">
        <v>1</v>
      </c>
      <c r="O1919" t="s">
        <v>8274</v>
      </c>
      <c r="P1919" t="s">
        <v>8330</v>
      </c>
      <c r="Q1919">
        <f t="shared" si="59"/>
        <v>2014</v>
      </c>
      <c r="R1919" s="14" t="s">
        <v>8326</v>
      </c>
    </row>
    <row r="1920" spans="1:18" ht="28.8" x14ac:dyDescent="0.3">
      <c r="A1920">
        <v>2937</v>
      </c>
      <c r="B1920" s="3" t="s">
        <v>2937</v>
      </c>
      <c r="C1920" s="3" t="s">
        <v>7047</v>
      </c>
      <c r="D1920" s="5">
        <v>1500</v>
      </c>
      <c r="E1920" s="7">
        <v>2000</v>
      </c>
      <c r="F1920" t="s">
        <v>8218</v>
      </c>
      <c r="G1920" t="s">
        <v>8224</v>
      </c>
      <c r="H1920" t="s">
        <v>8246</v>
      </c>
      <c r="I1920">
        <v>1405249113</v>
      </c>
      <c r="J1920">
        <v>1402657113</v>
      </c>
      <c r="K1920" s="12">
        <f t="shared" si="58"/>
        <v>41803</v>
      </c>
      <c r="L1920" t="b">
        <v>0</v>
      </c>
      <c r="M1920">
        <v>55</v>
      </c>
      <c r="N1920" t="b">
        <v>1</v>
      </c>
      <c r="O1920" t="s">
        <v>8303</v>
      </c>
      <c r="P1920" t="s">
        <v>8334</v>
      </c>
      <c r="Q1920">
        <f t="shared" si="59"/>
        <v>2014</v>
      </c>
      <c r="R1920" s="14" t="s">
        <v>8322</v>
      </c>
    </row>
    <row r="1921" spans="1:18" ht="43.2" x14ac:dyDescent="0.3">
      <c r="A1921">
        <v>2204</v>
      </c>
      <c r="B1921" s="3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s="12">
        <f t="shared" si="58"/>
        <v>41312</v>
      </c>
      <c r="L1921" t="b">
        <v>0</v>
      </c>
      <c r="M1921">
        <v>73</v>
      </c>
      <c r="N1921" t="b">
        <v>1</v>
      </c>
      <c r="O1921" t="s">
        <v>8278</v>
      </c>
      <c r="P1921" t="s">
        <v>8328</v>
      </c>
      <c r="Q1921">
        <f t="shared" si="59"/>
        <v>2013</v>
      </c>
      <c r="R1921" s="14" t="s">
        <v>8326</v>
      </c>
    </row>
    <row r="1922" spans="1:18" ht="43.2" x14ac:dyDescent="0.3">
      <c r="A1922">
        <v>1784</v>
      </c>
      <c r="B1922" s="3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s="12">
        <f t="shared" si="58"/>
        <v>42003</v>
      </c>
      <c r="L1922" t="b">
        <v>1</v>
      </c>
      <c r="M1922">
        <v>33</v>
      </c>
      <c r="N1922" t="b">
        <v>0</v>
      </c>
      <c r="O1922" t="s">
        <v>8283</v>
      </c>
      <c r="P1922" t="s">
        <v>8313</v>
      </c>
      <c r="Q1922">
        <f t="shared" si="59"/>
        <v>2014</v>
      </c>
      <c r="R1922" s="14" t="s">
        <v>8312</v>
      </c>
    </row>
    <row r="1923" spans="1:18" ht="43.2" x14ac:dyDescent="0.3">
      <c r="A1923">
        <v>913</v>
      </c>
      <c r="B1923" s="3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s="12">
        <f t="shared" ref="K1923:K1986" si="60">FLOOR(J1923/60/60/24,1) + DATE(1970,1,1)</f>
        <v>41004</v>
      </c>
      <c r="L1923" t="b">
        <v>0</v>
      </c>
      <c r="M1923">
        <v>24</v>
      </c>
      <c r="N1923" t="b">
        <v>0</v>
      </c>
      <c r="O1923" t="s">
        <v>8276</v>
      </c>
      <c r="P1923" t="s">
        <v>8349</v>
      </c>
      <c r="Q1923">
        <f t="shared" ref="Q1923:Q1986" si="61">YEAR(K1923)</f>
        <v>2012</v>
      </c>
      <c r="R1923" s="14" t="s">
        <v>8326</v>
      </c>
    </row>
    <row r="1924" spans="1:18" ht="43.2" x14ac:dyDescent="0.3">
      <c r="A1924">
        <v>2622</v>
      </c>
      <c r="B1924" s="3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s="12">
        <f t="shared" si="60"/>
        <v>42689</v>
      </c>
      <c r="L1924" t="b">
        <v>0</v>
      </c>
      <c r="M1924">
        <v>74</v>
      </c>
      <c r="N1924" t="b">
        <v>1</v>
      </c>
      <c r="O1924" t="s">
        <v>8299</v>
      </c>
      <c r="P1924" t="s">
        <v>8314</v>
      </c>
      <c r="Q1924">
        <f t="shared" si="61"/>
        <v>2016</v>
      </c>
      <c r="R1924" s="14" t="s">
        <v>8307</v>
      </c>
    </row>
    <row r="1925" spans="1:18" ht="43.2" x14ac:dyDescent="0.3">
      <c r="A1925">
        <v>1714</v>
      </c>
      <c r="B1925" s="3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s="12">
        <f t="shared" si="60"/>
        <v>42095</v>
      </c>
      <c r="L1925" t="b">
        <v>0</v>
      </c>
      <c r="M1925">
        <v>17</v>
      </c>
      <c r="N1925" t="b">
        <v>0</v>
      </c>
      <c r="O1925" t="s">
        <v>8291</v>
      </c>
      <c r="P1925" t="s">
        <v>8329</v>
      </c>
      <c r="Q1925">
        <f t="shared" si="61"/>
        <v>2015</v>
      </c>
      <c r="R1925" s="14" t="s">
        <v>8326</v>
      </c>
    </row>
    <row r="1926" spans="1:18" ht="43.2" x14ac:dyDescent="0.3">
      <c r="A1926">
        <v>3383</v>
      </c>
      <c r="B1926" s="3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s="12">
        <f t="shared" si="60"/>
        <v>42524</v>
      </c>
      <c r="L1926" t="b">
        <v>0</v>
      </c>
      <c r="M1926">
        <v>30</v>
      </c>
      <c r="N1926" t="b">
        <v>1</v>
      </c>
      <c r="O1926" t="s">
        <v>8269</v>
      </c>
      <c r="P1926" t="s">
        <v>8325</v>
      </c>
      <c r="Q1926">
        <f t="shared" si="61"/>
        <v>2016</v>
      </c>
      <c r="R1926" s="14" t="s">
        <v>8322</v>
      </c>
    </row>
    <row r="1927" spans="1:18" x14ac:dyDescent="0.3">
      <c r="A1927">
        <v>3271</v>
      </c>
      <c r="B1927" s="3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s="12">
        <f t="shared" si="60"/>
        <v>41915</v>
      </c>
      <c r="L1927" t="b">
        <v>1</v>
      </c>
      <c r="M1927">
        <v>51</v>
      </c>
      <c r="N1927" t="b">
        <v>1</v>
      </c>
      <c r="O1927" t="s">
        <v>8269</v>
      </c>
      <c r="P1927" t="s">
        <v>8325</v>
      </c>
      <c r="Q1927">
        <f t="shared" si="61"/>
        <v>2014</v>
      </c>
      <c r="R1927" s="14" t="s">
        <v>8322</v>
      </c>
    </row>
    <row r="1928" spans="1:18" ht="43.2" x14ac:dyDescent="0.3">
      <c r="A1928">
        <v>830</v>
      </c>
      <c r="B1928" s="3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s="12">
        <f t="shared" si="60"/>
        <v>41325</v>
      </c>
      <c r="L1928" t="b">
        <v>0</v>
      </c>
      <c r="M1928">
        <v>32</v>
      </c>
      <c r="N1928" t="b">
        <v>1</v>
      </c>
      <c r="O1928" t="s">
        <v>8274</v>
      </c>
      <c r="P1928" t="s">
        <v>8330</v>
      </c>
      <c r="Q1928">
        <f t="shared" si="61"/>
        <v>2013</v>
      </c>
      <c r="R1928" s="14" t="s">
        <v>8326</v>
      </c>
    </row>
    <row r="1929" spans="1:18" ht="43.2" x14ac:dyDescent="0.3">
      <c r="A1929">
        <v>26</v>
      </c>
      <c r="B1929" s="3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s="12">
        <f t="shared" si="60"/>
        <v>41828</v>
      </c>
      <c r="L1929" t="b">
        <v>0</v>
      </c>
      <c r="M1929">
        <v>19</v>
      </c>
      <c r="N1929" t="b">
        <v>1</v>
      </c>
      <c r="O1929" t="s">
        <v>8263</v>
      </c>
      <c r="P1929" t="s">
        <v>8331</v>
      </c>
      <c r="Q1929">
        <f t="shared" si="61"/>
        <v>2014</v>
      </c>
      <c r="R1929" s="14" t="s">
        <v>8320</v>
      </c>
    </row>
    <row r="1930" spans="1:18" ht="43.2" x14ac:dyDescent="0.3">
      <c r="A1930">
        <v>1226</v>
      </c>
      <c r="B1930" s="3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s="12">
        <f t="shared" si="60"/>
        <v>41715</v>
      </c>
      <c r="L1930" t="b">
        <v>0</v>
      </c>
      <c r="M1930">
        <v>40</v>
      </c>
      <c r="N1930" t="b">
        <v>0</v>
      </c>
      <c r="O1930" t="s">
        <v>8284</v>
      </c>
      <c r="P1930" t="s">
        <v>8353</v>
      </c>
      <c r="Q1930">
        <f t="shared" si="61"/>
        <v>2014</v>
      </c>
      <c r="R1930" s="14" t="s">
        <v>8326</v>
      </c>
    </row>
    <row r="1931" spans="1:18" ht="43.2" x14ac:dyDescent="0.3">
      <c r="A1931">
        <v>1672</v>
      </c>
      <c r="B1931" s="3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s="12">
        <f t="shared" si="60"/>
        <v>41034</v>
      </c>
      <c r="L1931" t="b">
        <v>0</v>
      </c>
      <c r="M1931">
        <v>49</v>
      </c>
      <c r="N1931" t="b">
        <v>1</v>
      </c>
      <c r="O1931" t="s">
        <v>8290</v>
      </c>
      <c r="P1931" t="s">
        <v>8337</v>
      </c>
      <c r="Q1931">
        <f t="shared" si="61"/>
        <v>2012</v>
      </c>
      <c r="R1931" s="14" t="s">
        <v>8326</v>
      </c>
    </row>
    <row r="1932" spans="1:18" ht="57.6" x14ac:dyDescent="0.3">
      <c r="A1932">
        <v>3042</v>
      </c>
      <c r="B1932" s="3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s="12">
        <f t="shared" si="60"/>
        <v>42253</v>
      </c>
      <c r="L1932" t="b">
        <v>0</v>
      </c>
      <c r="M1932">
        <v>37</v>
      </c>
      <c r="N1932" t="b">
        <v>1</v>
      </c>
      <c r="O1932" t="s">
        <v>8301</v>
      </c>
      <c r="P1932" t="s">
        <v>8323</v>
      </c>
      <c r="Q1932">
        <f t="shared" si="61"/>
        <v>2015</v>
      </c>
      <c r="R1932" s="14" t="s">
        <v>8322</v>
      </c>
    </row>
    <row r="1933" spans="1:18" ht="43.2" x14ac:dyDescent="0.3">
      <c r="A1933">
        <v>3479</v>
      </c>
      <c r="B1933" s="3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s="12">
        <f t="shared" si="60"/>
        <v>41781</v>
      </c>
      <c r="L1933" t="b">
        <v>0</v>
      </c>
      <c r="M1933">
        <v>56</v>
      </c>
      <c r="N1933" t="b">
        <v>1</v>
      </c>
      <c r="O1933" t="s">
        <v>8269</v>
      </c>
      <c r="P1933" t="s">
        <v>8325</v>
      </c>
      <c r="Q1933">
        <f t="shared" si="61"/>
        <v>2014</v>
      </c>
      <c r="R1933" s="14" t="s">
        <v>8322</v>
      </c>
    </row>
    <row r="1934" spans="1:18" ht="43.2" x14ac:dyDescent="0.3">
      <c r="A1934">
        <v>2495</v>
      </c>
      <c r="B1934" s="3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s="12">
        <f t="shared" si="60"/>
        <v>41036</v>
      </c>
      <c r="L1934" t="b">
        <v>0</v>
      </c>
      <c r="M1934">
        <v>42</v>
      </c>
      <c r="N1934" t="b">
        <v>1</v>
      </c>
      <c r="O1934" t="s">
        <v>8277</v>
      </c>
      <c r="P1934" t="s">
        <v>8327</v>
      </c>
      <c r="Q1934">
        <f t="shared" si="61"/>
        <v>2012</v>
      </c>
      <c r="R1934" s="14" t="s">
        <v>8326</v>
      </c>
    </row>
    <row r="1935" spans="1:18" ht="57.6" x14ac:dyDescent="0.3">
      <c r="A1935">
        <v>499</v>
      </c>
      <c r="B1935" s="3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s="12">
        <f t="shared" si="60"/>
        <v>40043</v>
      </c>
      <c r="L1935" t="b">
        <v>0</v>
      </c>
      <c r="M1935">
        <v>26</v>
      </c>
      <c r="N1935" t="b">
        <v>0</v>
      </c>
      <c r="O1935" t="s">
        <v>8268</v>
      </c>
      <c r="P1935" t="s">
        <v>8338</v>
      </c>
      <c r="Q1935">
        <f t="shared" si="61"/>
        <v>2009</v>
      </c>
      <c r="R1935" s="14" t="s">
        <v>8320</v>
      </c>
    </row>
    <row r="1936" spans="1:18" ht="57.6" x14ac:dyDescent="0.3">
      <c r="A1936">
        <v>2883</v>
      </c>
      <c r="B1936" s="3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s="12">
        <f t="shared" si="60"/>
        <v>42370</v>
      </c>
      <c r="L1936" t="b">
        <v>0</v>
      </c>
      <c r="M1936">
        <v>5</v>
      </c>
      <c r="N1936" t="b">
        <v>0</v>
      </c>
      <c r="O1936" t="s">
        <v>8269</v>
      </c>
      <c r="P1936" t="s">
        <v>8325</v>
      </c>
      <c r="Q1936">
        <f t="shared" si="61"/>
        <v>2016</v>
      </c>
      <c r="R1936" s="14" t="s">
        <v>8322</v>
      </c>
    </row>
    <row r="1937" spans="1:18" ht="57.6" x14ac:dyDescent="0.3">
      <c r="A1937">
        <v>2675</v>
      </c>
      <c r="B1937" s="3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s="12">
        <f t="shared" si="60"/>
        <v>41923</v>
      </c>
      <c r="L1937" t="b">
        <v>1</v>
      </c>
      <c r="M1937">
        <v>29</v>
      </c>
      <c r="N1937" t="b">
        <v>0</v>
      </c>
      <c r="O1937" t="s">
        <v>8300</v>
      </c>
      <c r="P1937" t="s">
        <v>8339</v>
      </c>
      <c r="Q1937">
        <f t="shared" si="61"/>
        <v>2014</v>
      </c>
      <c r="R1937" s="14" t="s">
        <v>8307</v>
      </c>
    </row>
    <row r="1938" spans="1:18" ht="43.2" x14ac:dyDescent="0.3">
      <c r="A1938">
        <v>985</v>
      </c>
      <c r="B1938" s="3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s="12">
        <f t="shared" si="60"/>
        <v>42339</v>
      </c>
      <c r="L1938" t="b">
        <v>0</v>
      </c>
      <c r="M1938">
        <v>23</v>
      </c>
      <c r="N1938" t="b">
        <v>0</v>
      </c>
      <c r="O1938" t="s">
        <v>8271</v>
      </c>
      <c r="P1938" t="s">
        <v>8309</v>
      </c>
      <c r="Q1938">
        <f t="shared" si="61"/>
        <v>2015</v>
      </c>
      <c r="R1938" s="14" t="s">
        <v>8307</v>
      </c>
    </row>
    <row r="1939" spans="1:18" ht="43.2" x14ac:dyDescent="0.3">
      <c r="A1939">
        <v>2619</v>
      </c>
      <c r="B1939" s="3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s="12">
        <f t="shared" si="60"/>
        <v>42273</v>
      </c>
      <c r="L1939" t="b">
        <v>1</v>
      </c>
      <c r="M1939">
        <v>53</v>
      </c>
      <c r="N1939" t="b">
        <v>1</v>
      </c>
      <c r="O1939" t="s">
        <v>8299</v>
      </c>
      <c r="P1939" t="s">
        <v>8314</v>
      </c>
      <c r="Q1939">
        <f t="shared" si="61"/>
        <v>2015</v>
      </c>
      <c r="R1939" s="14" t="s">
        <v>8307</v>
      </c>
    </row>
    <row r="1940" spans="1:18" ht="43.2" x14ac:dyDescent="0.3">
      <c r="A1940">
        <v>2314</v>
      </c>
      <c r="B1940" s="3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s="12">
        <f t="shared" si="60"/>
        <v>41037</v>
      </c>
      <c r="L1940" t="b">
        <v>1</v>
      </c>
      <c r="M1940">
        <v>50</v>
      </c>
      <c r="N1940" t="b">
        <v>1</v>
      </c>
      <c r="O1940" t="s">
        <v>8277</v>
      </c>
      <c r="P1940" t="s">
        <v>8327</v>
      </c>
      <c r="Q1940">
        <f t="shared" si="61"/>
        <v>2012</v>
      </c>
      <c r="R1940" s="14" t="s">
        <v>8326</v>
      </c>
    </row>
    <row r="1941" spans="1:18" ht="43.2" x14ac:dyDescent="0.3">
      <c r="A1941">
        <v>1773</v>
      </c>
      <c r="B1941" s="3" t="s">
        <v>1774</v>
      </c>
      <c r="C1941" s="3" t="s">
        <v>5883</v>
      </c>
      <c r="D1941" s="5">
        <v>30000</v>
      </c>
      <c r="E1941" s="7">
        <v>1877</v>
      </c>
      <c r="F1941" t="s">
        <v>8220</v>
      </c>
      <c r="G1941" t="s">
        <v>8223</v>
      </c>
      <c r="H1941" t="s">
        <v>8245</v>
      </c>
      <c r="I1941">
        <v>1421691298</v>
      </c>
      <c r="J1941">
        <v>1417803298</v>
      </c>
      <c r="K1941" s="12">
        <f t="shared" si="60"/>
        <v>41978</v>
      </c>
      <c r="L1941" t="b">
        <v>1</v>
      </c>
      <c r="M1941">
        <v>19</v>
      </c>
      <c r="N1941" t="b">
        <v>0</v>
      </c>
      <c r="O1941" t="s">
        <v>8283</v>
      </c>
      <c r="P1941" t="s">
        <v>8313</v>
      </c>
      <c r="Q1941">
        <f t="shared" si="61"/>
        <v>2014</v>
      </c>
      <c r="R1941" s="14" t="s">
        <v>8312</v>
      </c>
    </row>
    <row r="1942" spans="1:18" ht="57.6" x14ac:dyDescent="0.3">
      <c r="A1942">
        <v>1470</v>
      </c>
      <c r="B1942" s="3" t="s">
        <v>1471</v>
      </c>
      <c r="C1942" s="3" t="s">
        <v>5580</v>
      </c>
      <c r="D1942" s="5">
        <v>1500</v>
      </c>
      <c r="E1942" s="7">
        <v>1877</v>
      </c>
      <c r="F1942" t="s">
        <v>8218</v>
      </c>
      <c r="G1942" t="s">
        <v>8223</v>
      </c>
      <c r="H1942" t="s">
        <v>8245</v>
      </c>
      <c r="I1942">
        <v>1356724263</v>
      </c>
      <c r="J1942">
        <v>1354909863</v>
      </c>
      <c r="K1942" s="12">
        <f t="shared" si="60"/>
        <v>41250</v>
      </c>
      <c r="L1942" t="b">
        <v>1</v>
      </c>
      <c r="M1942">
        <v>81</v>
      </c>
      <c r="N1942" t="b">
        <v>1</v>
      </c>
      <c r="O1942" t="s">
        <v>8286</v>
      </c>
      <c r="P1942" t="s">
        <v>8311</v>
      </c>
      <c r="Q1942">
        <f t="shared" si="61"/>
        <v>2012</v>
      </c>
      <c r="R1942" s="14" t="s">
        <v>8310</v>
      </c>
    </row>
    <row r="1943" spans="1:18" ht="43.2" x14ac:dyDescent="0.3">
      <c r="A1943">
        <v>438</v>
      </c>
      <c r="B1943" s="3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s="12">
        <f t="shared" si="60"/>
        <v>42296</v>
      </c>
      <c r="L1943" t="b">
        <v>0</v>
      </c>
      <c r="M1943">
        <v>11</v>
      </c>
      <c r="N1943" t="b">
        <v>0</v>
      </c>
      <c r="O1943" t="s">
        <v>8268</v>
      </c>
      <c r="P1943" t="s">
        <v>8338</v>
      </c>
      <c r="Q1943">
        <f t="shared" si="61"/>
        <v>2015</v>
      </c>
      <c r="R1943" s="14" t="s">
        <v>8320</v>
      </c>
    </row>
    <row r="1944" spans="1:18" ht="43.2" x14ac:dyDescent="0.3">
      <c r="A1944">
        <v>1289</v>
      </c>
      <c r="B1944" s="3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s="12">
        <f t="shared" si="60"/>
        <v>42709</v>
      </c>
      <c r="L1944" t="b">
        <v>0</v>
      </c>
      <c r="M1944">
        <v>52</v>
      </c>
      <c r="N1944" t="b">
        <v>1</v>
      </c>
      <c r="O1944" t="s">
        <v>8269</v>
      </c>
      <c r="P1944" t="s">
        <v>8325</v>
      </c>
      <c r="Q1944">
        <f t="shared" si="61"/>
        <v>2016</v>
      </c>
      <c r="R1944" s="14" t="s">
        <v>8322</v>
      </c>
    </row>
    <row r="1945" spans="1:18" ht="57.6" x14ac:dyDescent="0.3">
      <c r="A1945">
        <v>2636</v>
      </c>
      <c r="B1945" s="3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s="12">
        <f t="shared" si="60"/>
        <v>42636</v>
      </c>
      <c r="L1945" t="b">
        <v>0</v>
      </c>
      <c r="M1945">
        <v>50</v>
      </c>
      <c r="N1945" t="b">
        <v>1</v>
      </c>
      <c r="O1945" t="s">
        <v>8299</v>
      </c>
      <c r="P1945" t="s">
        <v>8314</v>
      </c>
      <c r="Q1945">
        <f t="shared" si="61"/>
        <v>2016</v>
      </c>
      <c r="R1945" s="14" t="s">
        <v>8307</v>
      </c>
    </row>
    <row r="1946" spans="1:18" ht="43.2" x14ac:dyDescent="0.3">
      <c r="A1946">
        <v>2835</v>
      </c>
      <c r="B1946" s="3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s="12">
        <f t="shared" si="60"/>
        <v>42313</v>
      </c>
      <c r="L1946" t="b">
        <v>0</v>
      </c>
      <c r="M1946">
        <v>93</v>
      </c>
      <c r="N1946" t="b">
        <v>1</v>
      </c>
      <c r="O1946" t="s">
        <v>8269</v>
      </c>
      <c r="P1946" t="s">
        <v>8325</v>
      </c>
      <c r="Q1946">
        <f t="shared" si="61"/>
        <v>2015</v>
      </c>
      <c r="R1946" s="14" t="s">
        <v>8322</v>
      </c>
    </row>
    <row r="1947" spans="1:18" ht="57.6" x14ac:dyDescent="0.3">
      <c r="A1947">
        <v>1292</v>
      </c>
      <c r="B1947" s="3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s="12">
        <f t="shared" si="60"/>
        <v>42256</v>
      </c>
      <c r="L1947" t="b">
        <v>0</v>
      </c>
      <c r="M1947">
        <v>52</v>
      </c>
      <c r="N1947" t="b">
        <v>1</v>
      </c>
      <c r="O1947" t="s">
        <v>8269</v>
      </c>
      <c r="P1947" t="s">
        <v>8325</v>
      </c>
      <c r="Q1947">
        <f t="shared" si="61"/>
        <v>2015</v>
      </c>
      <c r="R1947" s="14" t="s">
        <v>8322</v>
      </c>
    </row>
    <row r="1948" spans="1:18" ht="28.8" x14ac:dyDescent="0.3">
      <c r="A1948">
        <v>128</v>
      </c>
      <c r="B1948" s="3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s="12">
        <f t="shared" si="60"/>
        <v>42628</v>
      </c>
      <c r="L1948" t="b">
        <v>0</v>
      </c>
      <c r="M1948">
        <v>6</v>
      </c>
      <c r="N1948" t="b">
        <v>0</v>
      </c>
      <c r="O1948" t="s">
        <v>8265</v>
      </c>
      <c r="P1948" t="s">
        <v>8336</v>
      </c>
      <c r="Q1948">
        <f t="shared" si="61"/>
        <v>2016</v>
      </c>
      <c r="R1948" s="14" t="s">
        <v>8320</v>
      </c>
    </row>
    <row r="1949" spans="1:18" ht="43.2" x14ac:dyDescent="0.3">
      <c r="A1949">
        <v>3030</v>
      </c>
      <c r="B1949" s="3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s="12">
        <f t="shared" si="60"/>
        <v>42233</v>
      </c>
      <c r="L1949" t="b">
        <v>0</v>
      </c>
      <c r="M1949">
        <v>41</v>
      </c>
      <c r="N1949" t="b">
        <v>1</v>
      </c>
      <c r="O1949" t="s">
        <v>8301</v>
      </c>
      <c r="P1949" t="s">
        <v>8323</v>
      </c>
      <c r="Q1949">
        <f t="shared" si="61"/>
        <v>2015</v>
      </c>
      <c r="R1949" s="14" t="s">
        <v>8322</v>
      </c>
    </row>
    <row r="1950" spans="1:18" ht="43.2" x14ac:dyDescent="0.3">
      <c r="A1950">
        <v>665</v>
      </c>
      <c r="B1950" s="3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s="12">
        <f t="shared" si="60"/>
        <v>42688</v>
      </c>
      <c r="L1950" t="b">
        <v>0</v>
      </c>
      <c r="M1950">
        <v>12</v>
      </c>
      <c r="N1950" t="b">
        <v>0</v>
      </c>
      <c r="O1950" t="s">
        <v>8271</v>
      </c>
      <c r="P1950" t="s">
        <v>8309</v>
      </c>
      <c r="Q1950">
        <f t="shared" si="61"/>
        <v>2016</v>
      </c>
      <c r="R1950" s="14" t="s">
        <v>8307</v>
      </c>
    </row>
    <row r="1951" spans="1:18" ht="43.2" x14ac:dyDescent="0.3">
      <c r="A1951">
        <v>3728</v>
      </c>
      <c r="B1951" s="3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s="12">
        <f t="shared" si="60"/>
        <v>42205</v>
      </c>
      <c r="L1951" t="b">
        <v>0</v>
      </c>
      <c r="M1951">
        <v>31</v>
      </c>
      <c r="N1951" t="b">
        <v>0</v>
      </c>
      <c r="O1951" t="s">
        <v>8269</v>
      </c>
      <c r="P1951" t="s">
        <v>8325</v>
      </c>
      <c r="Q1951">
        <f t="shared" si="61"/>
        <v>2015</v>
      </c>
      <c r="R1951" s="14" t="s">
        <v>8322</v>
      </c>
    </row>
    <row r="1952" spans="1:18" ht="43.2" x14ac:dyDescent="0.3">
      <c r="A1952">
        <v>789</v>
      </c>
      <c r="B1952" s="3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s="12">
        <f t="shared" si="60"/>
        <v>41277</v>
      </c>
      <c r="L1952" t="b">
        <v>0</v>
      </c>
      <c r="M1952">
        <v>14</v>
      </c>
      <c r="N1952" t="b">
        <v>1</v>
      </c>
      <c r="O1952" t="s">
        <v>8274</v>
      </c>
      <c r="P1952" t="s">
        <v>8330</v>
      </c>
      <c r="Q1952">
        <f t="shared" si="61"/>
        <v>2013</v>
      </c>
      <c r="R1952" s="14" t="s">
        <v>8326</v>
      </c>
    </row>
    <row r="1953" spans="1:18" ht="43.2" x14ac:dyDescent="0.3">
      <c r="A1953">
        <v>3707</v>
      </c>
      <c r="B1953" s="3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s="12">
        <f t="shared" si="60"/>
        <v>42552</v>
      </c>
      <c r="L1953" t="b">
        <v>0</v>
      </c>
      <c r="M1953">
        <v>23</v>
      </c>
      <c r="N1953" t="b">
        <v>1</v>
      </c>
      <c r="O1953" t="s">
        <v>8269</v>
      </c>
      <c r="P1953" t="s">
        <v>8325</v>
      </c>
      <c r="Q1953">
        <f t="shared" si="61"/>
        <v>2016</v>
      </c>
      <c r="R1953" s="14" t="s">
        <v>8322</v>
      </c>
    </row>
    <row r="1954" spans="1:18" ht="43.2" x14ac:dyDescent="0.3">
      <c r="A1954">
        <v>3443</v>
      </c>
      <c r="B1954" s="3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s="12">
        <f t="shared" si="60"/>
        <v>41861</v>
      </c>
      <c r="L1954" t="b">
        <v>0</v>
      </c>
      <c r="M1954">
        <v>45</v>
      </c>
      <c r="N1954" t="b">
        <v>1</v>
      </c>
      <c r="O1954" t="s">
        <v>8269</v>
      </c>
      <c r="P1954" t="s">
        <v>8325</v>
      </c>
      <c r="Q1954">
        <f t="shared" si="61"/>
        <v>2014</v>
      </c>
      <c r="R1954" s="14" t="s">
        <v>8322</v>
      </c>
    </row>
    <row r="1955" spans="1:18" ht="57.6" x14ac:dyDescent="0.3">
      <c r="A1955">
        <v>1837</v>
      </c>
      <c r="B1955" s="3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s="12">
        <f t="shared" si="60"/>
        <v>40926</v>
      </c>
      <c r="L1955" t="b">
        <v>0</v>
      </c>
      <c r="M1955">
        <v>30</v>
      </c>
      <c r="N1955" t="b">
        <v>1</v>
      </c>
      <c r="O1955" t="s">
        <v>8274</v>
      </c>
      <c r="P1955" t="s">
        <v>8330</v>
      </c>
      <c r="Q1955">
        <f t="shared" si="61"/>
        <v>2012</v>
      </c>
      <c r="R1955" s="14" t="s">
        <v>8326</v>
      </c>
    </row>
    <row r="1956" spans="1:18" ht="43.2" x14ac:dyDescent="0.3">
      <c r="A1956">
        <v>2008</v>
      </c>
      <c r="B1956" s="3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s="12">
        <f t="shared" si="60"/>
        <v>40761</v>
      </c>
      <c r="L1956" t="b">
        <v>1</v>
      </c>
      <c r="M1956">
        <v>41</v>
      </c>
      <c r="N1956" t="b">
        <v>1</v>
      </c>
      <c r="O1956" t="s">
        <v>8293</v>
      </c>
      <c r="P1956" t="s">
        <v>8308</v>
      </c>
      <c r="Q1956">
        <f t="shared" si="61"/>
        <v>2011</v>
      </c>
      <c r="R1956" s="14" t="s">
        <v>8307</v>
      </c>
    </row>
    <row r="1957" spans="1:18" ht="28.8" x14ac:dyDescent="0.3">
      <c r="A1957">
        <v>3710</v>
      </c>
      <c r="B1957" s="3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s="12">
        <f t="shared" si="60"/>
        <v>42072</v>
      </c>
      <c r="L1957" t="b">
        <v>0</v>
      </c>
      <c r="M1957">
        <v>27</v>
      </c>
      <c r="N1957" t="b">
        <v>1</v>
      </c>
      <c r="O1957" t="s">
        <v>8269</v>
      </c>
      <c r="P1957" t="s">
        <v>8325</v>
      </c>
      <c r="Q1957">
        <f t="shared" si="61"/>
        <v>2015</v>
      </c>
      <c r="R1957" s="14" t="s">
        <v>8322</v>
      </c>
    </row>
    <row r="1958" spans="1:18" ht="43.2" x14ac:dyDescent="0.3">
      <c r="A1958">
        <v>3571</v>
      </c>
      <c r="B1958" s="3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s="12">
        <f t="shared" si="60"/>
        <v>41912</v>
      </c>
      <c r="L1958" t="b">
        <v>0</v>
      </c>
      <c r="M1958">
        <v>25</v>
      </c>
      <c r="N1958" t="b">
        <v>1</v>
      </c>
      <c r="O1958" t="s">
        <v>8269</v>
      </c>
      <c r="P1958" t="s">
        <v>8325</v>
      </c>
      <c r="Q1958">
        <f t="shared" si="61"/>
        <v>2014</v>
      </c>
      <c r="R1958" s="14" t="s">
        <v>8322</v>
      </c>
    </row>
    <row r="1959" spans="1:18" ht="43.2" x14ac:dyDescent="0.3">
      <c r="A1959">
        <v>481</v>
      </c>
      <c r="B1959" s="3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s="12">
        <f t="shared" si="60"/>
        <v>41162</v>
      </c>
      <c r="L1959" t="b">
        <v>0</v>
      </c>
      <c r="M1959">
        <v>21</v>
      </c>
      <c r="N1959" t="b">
        <v>0</v>
      </c>
      <c r="O1959" t="s">
        <v>8268</v>
      </c>
      <c r="P1959" t="s">
        <v>8338</v>
      </c>
      <c r="Q1959">
        <f t="shared" si="61"/>
        <v>2012</v>
      </c>
      <c r="R1959" s="14" t="s">
        <v>8320</v>
      </c>
    </row>
    <row r="1960" spans="1:18" ht="57.6" x14ac:dyDescent="0.3">
      <c r="A1960">
        <v>3270</v>
      </c>
      <c r="B1960" s="3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s="12">
        <f t="shared" si="60"/>
        <v>42167</v>
      </c>
      <c r="L1960" t="b">
        <v>1</v>
      </c>
      <c r="M1960">
        <v>30</v>
      </c>
      <c r="N1960" t="b">
        <v>1</v>
      </c>
      <c r="O1960" t="s">
        <v>8269</v>
      </c>
      <c r="P1960" t="s">
        <v>8325</v>
      </c>
      <c r="Q1960">
        <f t="shared" si="61"/>
        <v>2015</v>
      </c>
      <c r="R1960" s="14" t="s">
        <v>8322</v>
      </c>
    </row>
    <row r="1961" spans="1:18" ht="43.2" x14ac:dyDescent="0.3">
      <c r="A1961">
        <v>3100</v>
      </c>
      <c r="B1961" s="3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s="12">
        <f t="shared" si="60"/>
        <v>41902</v>
      </c>
      <c r="L1961" t="b">
        <v>0</v>
      </c>
      <c r="M1961">
        <v>13</v>
      </c>
      <c r="N1961" t="b">
        <v>0</v>
      </c>
      <c r="O1961" t="s">
        <v>8301</v>
      </c>
      <c r="P1961" t="s">
        <v>8323</v>
      </c>
      <c r="Q1961">
        <f t="shared" si="61"/>
        <v>2014</v>
      </c>
      <c r="R1961" s="14" t="s">
        <v>8322</v>
      </c>
    </row>
    <row r="1962" spans="1:18" ht="43.2" x14ac:dyDescent="0.3">
      <c r="A1962">
        <v>3810</v>
      </c>
      <c r="B1962" s="3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s="12">
        <f t="shared" si="60"/>
        <v>42054</v>
      </c>
      <c r="L1962" t="b">
        <v>0</v>
      </c>
      <c r="M1962">
        <v>26</v>
      </c>
      <c r="N1962" t="b">
        <v>1</v>
      </c>
      <c r="O1962" t="s">
        <v>8269</v>
      </c>
      <c r="P1962" t="s">
        <v>8325</v>
      </c>
      <c r="Q1962">
        <f t="shared" si="61"/>
        <v>2015</v>
      </c>
      <c r="R1962" s="14" t="s">
        <v>8322</v>
      </c>
    </row>
    <row r="1963" spans="1:18" ht="28.8" x14ac:dyDescent="0.3">
      <c r="A1963">
        <v>2595</v>
      </c>
      <c r="B1963" s="3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s="12">
        <f t="shared" si="60"/>
        <v>42760</v>
      </c>
      <c r="L1963" t="b">
        <v>0</v>
      </c>
      <c r="M1963">
        <v>19</v>
      </c>
      <c r="N1963" t="b">
        <v>0</v>
      </c>
      <c r="O1963" t="s">
        <v>8282</v>
      </c>
      <c r="P1963" t="s">
        <v>8344</v>
      </c>
      <c r="Q1963">
        <f t="shared" si="61"/>
        <v>2017</v>
      </c>
      <c r="R1963" s="14" t="s">
        <v>8318</v>
      </c>
    </row>
    <row r="1964" spans="1:18" ht="43.2" x14ac:dyDescent="0.3">
      <c r="A1964">
        <v>1080</v>
      </c>
      <c r="B1964" s="3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s="12">
        <f t="shared" si="60"/>
        <v>41740</v>
      </c>
      <c r="L1964" t="b">
        <v>0</v>
      </c>
      <c r="M1964">
        <v>98</v>
      </c>
      <c r="N1964" t="b">
        <v>0</v>
      </c>
      <c r="O1964" t="s">
        <v>8280</v>
      </c>
      <c r="P1964" t="s">
        <v>8333</v>
      </c>
      <c r="Q1964">
        <f t="shared" si="61"/>
        <v>2014</v>
      </c>
      <c r="R1964" s="14" t="s">
        <v>8315</v>
      </c>
    </row>
    <row r="1965" spans="1:18" ht="43.2" x14ac:dyDescent="0.3">
      <c r="A1965">
        <v>3706</v>
      </c>
      <c r="B1965" s="3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s="12">
        <f t="shared" si="60"/>
        <v>41879</v>
      </c>
      <c r="L1965" t="b">
        <v>0</v>
      </c>
      <c r="M1965">
        <v>13</v>
      </c>
      <c r="N1965" t="b">
        <v>1</v>
      </c>
      <c r="O1965" t="s">
        <v>8269</v>
      </c>
      <c r="P1965" t="s">
        <v>8325</v>
      </c>
      <c r="Q1965">
        <f t="shared" si="61"/>
        <v>2014</v>
      </c>
      <c r="R1965" s="14" t="s">
        <v>8322</v>
      </c>
    </row>
    <row r="1966" spans="1:18" x14ac:dyDescent="0.3">
      <c r="A1966">
        <v>1473</v>
      </c>
      <c r="B1966" s="3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s="12">
        <f t="shared" si="60"/>
        <v>40939</v>
      </c>
      <c r="L1966" t="b">
        <v>1</v>
      </c>
      <c r="M1966">
        <v>47</v>
      </c>
      <c r="N1966" t="b">
        <v>1</v>
      </c>
      <c r="O1966" t="s">
        <v>8286</v>
      </c>
      <c r="P1966" t="s">
        <v>8311</v>
      </c>
      <c r="Q1966">
        <f t="shared" si="61"/>
        <v>2012</v>
      </c>
      <c r="R1966" s="14" t="s">
        <v>8310</v>
      </c>
    </row>
    <row r="1967" spans="1:18" ht="43.2" x14ac:dyDescent="0.3">
      <c r="A1967">
        <v>3275</v>
      </c>
      <c r="B1967" s="3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s="12">
        <f t="shared" si="60"/>
        <v>42017</v>
      </c>
      <c r="L1967" t="b">
        <v>1</v>
      </c>
      <c r="M1967">
        <v>12</v>
      </c>
      <c r="N1967" t="b">
        <v>1</v>
      </c>
      <c r="O1967" t="s">
        <v>8269</v>
      </c>
      <c r="P1967" t="s">
        <v>8325</v>
      </c>
      <c r="Q1967">
        <f t="shared" si="61"/>
        <v>2015</v>
      </c>
      <c r="R1967" s="14" t="s">
        <v>8322</v>
      </c>
    </row>
    <row r="1968" spans="1:18" ht="28.8" x14ac:dyDescent="0.3">
      <c r="A1968">
        <v>1098</v>
      </c>
      <c r="B1968" s="3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s="12">
        <f t="shared" si="60"/>
        <v>41712</v>
      </c>
      <c r="L1968" t="b">
        <v>0</v>
      </c>
      <c r="M1968">
        <v>22</v>
      </c>
      <c r="N1968" t="b">
        <v>0</v>
      </c>
      <c r="O1968" t="s">
        <v>8280</v>
      </c>
      <c r="P1968" t="s">
        <v>8333</v>
      </c>
      <c r="Q1968">
        <f t="shared" si="61"/>
        <v>2014</v>
      </c>
      <c r="R1968" s="14" t="s">
        <v>8315</v>
      </c>
    </row>
    <row r="1969" spans="1:18" ht="43.2" x14ac:dyDescent="0.3">
      <c r="A1969">
        <v>3196</v>
      </c>
      <c r="B1969" s="3" t="s">
        <v>3196</v>
      </c>
      <c r="C1969" s="3" t="s">
        <v>7306</v>
      </c>
      <c r="D1969" s="5">
        <v>3000000</v>
      </c>
      <c r="E1969" s="7">
        <v>1800</v>
      </c>
      <c r="F1969" t="s">
        <v>8220</v>
      </c>
      <c r="G1969" t="s">
        <v>8223</v>
      </c>
      <c r="H1969" t="s">
        <v>8245</v>
      </c>
      <c r="I1969">
        <v>1438437600</v>
      </c>
      <c r="J1969">
        <v>1433254875</v>
      </c>
      <c r="K1969" s="12">
        <f t="shared" si="60"/>
        <v>42157</v>
      </c>
      <c r="L1969" t="b">
        <v>0</v>
      </c>
      <c r="M1969">
        <v>6</v>
      </c>
      <c r="N1969" t="b">
        <v>0</v>
      </c>
      <c r="O1969" t="s">
        <v>8303</v>
      </c>
      <c r="P1969" t="s">
        <v>8334</v>
      </c>
      <c r="Q1969">
        <f t="shared" si="61"/>
        <v>2015</v>
      </c>
      <c r="R1969" s="14" t="s">
        <v>8322</v>
      </c>
    </row>
    <row r="1970" spans="1:18" ht="43.2" x14ac:dyDescent="0.3">
      <c r="A1970">
        <v>1639</v>
      </c>
      <c r="B1970" s="3" t="s">
        <v>1640</v>
      </c>
      <c r="C1970" s="3" t="s">
        <v>5749</v>
      </c>
      <c r="D1970" s="5">
        <v>1800</v>
      </c>
      <c r="E1970" s="7">
        <v>1800</v>
      </c>
      <c r="F1970" t="s">
        <v>8218</v>
      </c>
      <c r="G1970" t="s">
        <v>8223</v>
      </c>
      <c r="H1970" t="s">
        <v>8245</v>
      </c>
      <c r="I1970">
        <v>1330789165</v>
      </c>
      <c r="J1970">
        <v>1328197165</v>
      </c>
      <c r="K1970" s="12">
        <f t="shared" si="60"/>
        <v>40941</v>
      </c>
      <c r="L1970" t="b">
        <v>0</v>
      </c>
      <c r="M1970">
        <v>19</v>
      </c>
      <c r="N1970" t="b">
        <v>1</v>
      </c>
      <c r="O1970" t="s">
        <v>8274</v>
      </c>
      <c r="P1970" t="s">
        <v>8330</v>
      </c>
      <c r="Q1970">
        <f t="shared" si="61"/>
        <v>2012</v>
      </c>
      <c r="R1970" s="14" t="s">
        <v>8326</v>
      </c>
    </row>
    <row r="1971" spans="1:18" ht="43.2" x14ac:dyDescent="0.3">
      <c r="A1971">
        <v>3690</v>
      </c>
      <c r="B1971" s="3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s="12">
        <f t="shared" si="60"/>
        <v>41940</v>
      </c>
      <c r="L1971" t="b">
        <v>0</v>
      </c>
      <c r="M1971">
        <v>31</v>
      </c>
      <c r="N1971" t="b">
        <v>1</v>
      </c>
      <c r="O1971" t="s">
        <v>8269</v>
      </c>
      <c r="P1971" t="s">
        <v>8325</v>
      </c>
      <c r="Q1971">
        <f t="shared" si="61"/>
        <v>2014</v>
      </c>
      <c r="R1971" s="14" t="s">
        <v>8322</v>
      </c>
    </row>
    <row r="1972" spans="1:18" ht="57.6" x14ac:dyDescent="0.3">
      <c r="A1972">
        <v>3816</v>
      </c>
      <c r="B1972" s="3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s="12">
        <f t="shared" si="60"/>
        <v>41807</v>
      </c>
      <c r="L1972" t="b">
        <v>0</v>
      </c>
      <c r="M1972">
        <v>37</v>
      </c>
      <c r="N1972" t="b">
        <v>1</v>
      </c>
      <c r="O1972" t="s">
        <v>8269</v>
      </c>
      <c r="P1972" t="s">
        <v>8325</v>
      </c>
      <c r="Q1972">
        <f t="shared" si="61"/>
        <v>2014</v>
      </c>
      <c r="R1972" s="14" t="s">
        <v>8322</v>
      </c>
    </row>
    <row r="1973" spans="1:18" ht="28.8" x14ac:dyDescent="0.3">
      <c r="A1973">
        <v>3854</v>
      </c>
      <c r="B1973" s="3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s="12">
        <f t="shared" si="60"/>
        <v>42103</v>
      </c>
      <c r="L1973" t="b">
        <v>0</v>
      </c>
      <c r="M1973">
        <v>20</v>
      </c>
      <c r="N1973" t="b">
        <v>0</v>
      </c>
      <c r="O1973" t="s">
        <v>8269</v>
      </c>
      <c r="P1973" t="s">
        <v>8325</v>
      </c>
      <c r="Q1973">
        <f t="shared" si="61"/>
        <v>2015</v>
      </c>
      <c r="R1973" s="14" t="s">
        <v>8322</v>
      </c>
    </row>
    <row r="1974" spans="1:18" ht="57.6" x14ac:dyDescent="0.3">
      <c r="A1974">
        <v>156</v>
      </c>
      <c r="B1974" s="3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s="12">
        <f t="shared" si="60"/>
        <v>41794</v>
      </c>
      <c r="L1974" t="b">
        <v>0</v>
      </c>
      <c r="M1974">
        <v>15</v>
      </c>
      <c r="N1974" t="b">
        <v>0</v>
      </c>
      <c r="O1974" t="s">
        <v>8265</v>
      </c>
      <c r="P1974" t="s">
        <v>8336</v>
      </c>
      <c r="Q1974">
        <f t="shared" si="61"/>
        <v>2014</v>
      </c>
      <c r="R1974" s="14" t="s">
        <v>8320</v>
      </c>
    </row>
    <row r="1975" spans="1:18" ht="28.8" x14ac:dyDescent="0.3">
      <c r="A1975">
        <v>1263</v>
      </c>
      <c r="B1975" s="3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s="12">
        <f t="shared" si="60"/>
        <v>41692</v>
      </c>
      <c r="L1975" t="b">
        <v>1</v>
      </c>
      <c r="M1975">
        <v>41</v>
      </c>
      <c r="N1975" t="b">
        <v>1</v>
      </c>
      <c r="O1975" t="s">
        <v>8274</v>
      </c>
      <c r="P1975" t="s">
        <v>8330</v>
      </c>
      <c r="Q1975">
        <f t="shared" si="61"/>
        <v>2014</v>
      </c>
      <c r="R1975" s="14" t="s">
        <v>8326</v>
      </c>
    </row>
    <row r="1976" spans="1:18" ht="43.2" x14ac:dyDescent="0.3">
      <c r="A1976">
        <v>3943</v>
      </c>
      <c r="B1976" s="3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s="12">
        <f t="shared" si="60"/>
        <v>42279</v>
      </c>
      <c r="L1976" t="b">
        <v>0</v>
      </c>
      <c r="M1976">
        <v>13</v>
      </c>
      <c r="N1976" t="b">
        <v>0</v>
      </c>
      <c r="O1976" t="s">
        <v>8269</v>
      </c>
      <c r="P1976" t="s">
        <v>8325</v>
      </c>
      <c r="Q1976">
        <f t="shared" si="61"/>
        <v>2015</v>
      </c>
      <c r="R1976" s="14" t="s">
        <v>8322</v>
      </c>
    </row>
    <row r="1977" spans="1:18" ht="43.2" x14ac:dyDescent="0.3">
      <c r="A1977">
        <v>966</v>
      </c>
      <c r="B1977" s="3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s="12">
        <f t="shared" si="60"/>
        <v>42619</v>
      </c>
      <c r="L1977" t="b">
        <v>0</v>
      </c>
      <c r="M1977">
        <v>30</v>
      </c>
      <c r="N1977" t="b">
        <v>0</v>
      </c>
      <c r="O1977" t="s">
        <v>8271</v>
      </c>
      <c r="P1977" t="s">
        <v>8309</v>
      </c>
      <c r="Q1977">
        <f t="shared" si="61"/>
        <v>2016</v>
      </c>
      <c r="R1977" s="14" t="s">
        <v>8307</v>
      </c>
    </row>
    <row r="1978" spans="1:18" ht="28.8" x14ac:dyDescent="0.3">
      <c r="A1978">
        <v>2603</v>
      </c>
      <c r="B1978" s="3" t="s">
        <v>2603</v>
      </c>
      <c r="C1978" s="3" t="s">
        <v>6713</v>
      </c>
      <c r="D1978" s="5">
        <v>1750</v>
      </c>
      <c r="E1978" s="7">
        <v>1776</v>
      </c>
      <c r="F1978" t="s">
        <v>8218</v>
      </c>
      <c r="G1978" t="s">
        <v>8223</v>
      </c>
      <c r="H1978" t="s">
        <v>8245</v>
      </c>
      <c r="I1978">
        <v>1387835654</v>
      </c>
      <c r="J1978">
        <v>1386626054</v>
      </c>
      <c r="K1978" s="12">
        <f t="shared" si="60"/>
        <v>41617</v>
      </c>
      <c r="L1978" t="b">
        <v>1</v>
      </c>
      <c r="M1978">
        <v>50</v>
      </c>
      <c r="N1978" t="b">
        <v>1</v>
      </c>
      <c r="O1978" t="s">
        <v>8299</v>
      </c>
      <c r="P1978" t="s">
        <v>8314</v>
      </c>
      <c r="Q1978">
        <f t="shared" si="61"/>
        <v>2013</v>
      </c>
      <c r="R1978" s="14" t="s">
        <v>8307</v>
      </c>
    </row>
    <row r="1979" spans="1:18" ht="43.2" x14ac:dyDescent="0.3">
      <c r="A1979">
        <v>1678</v>
      </c>
      <c r="B1979" s="3" t="s">
        <v>1679</v>
      </c>
      <c r="C1979" s="3" t="s">
        <v>5788</v>
      </c>
      <c r="D1979" s="5">
        <v>1500</v>
      </c>
      <c r="E1979" s="7">
        <v>1776</v>
      </c>
      <c r="F1979" t="s">
        <v>8218</v>
      </c>
      <c r="G1979" t="s">
        <v>8223</v>
      </c>
      <c r="H1979" t="s">
        <v>8245</v>
      </c>
      <c r="I1979">
        <v>1391718671</v>
      </c>
      <c r="J1979">
        <v>1390509071</v>
      </c>
      <c r="K1979" s="12">
        <f t="shared" si="60"/>
        <v>41662</v>
      </c>
      <c r="L1979" t="b">
        <v>0</v>
      </c>
      <c r="M1979">
        <v>49</v>
      </c>
      <c r="N1979" t="b">
        <v>1</v>
      </c>
      <c r="O1979" t="s">
        <v>8290</v>
      </c>
      <c r="P1979" t="s">
        <v>8337</v>
      </c>
      <c r="Q1979">
        <f t="shared" si="61"/>
        <v>2014</v>
      </c>
      <c r="R1979" s="14" t="s">
        <v>8326</v>
      </c>
    </row>
    <row r="1980" spans="1:18" ht="43.2" x14ac:dyDescent="0.3">
      <c r="A1980">
        <v>1609</v>
      </c>
      <c r="B1980" s="3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s="12">
        <f t="shared" si="60"/>
        <v>40796</v>
      </c>
      <c r="L1980" t="b">
        <v>0</v>
      </c>
      <c r="M1980">
        <v>4</v>
      </c>
      <c r="N1980" t="b">
        <v>1</v>
      </c>
      <c r="O1980" t="s">
        <v>8274</v>
      </c>
      <c r="P1980" t="s">
        <v>8330</v>
      </c>
      <c r="Q1980">
        <f t="shared" si="61"/>
        <v>2011</v>
      </c>
      <c r="R1980" s="14" t="s">
        <v>8326</v>
      </c>
    </row>
    <row r="1981" spans="1:18" ht="43.2" x14ac:dyDescent="0.3">
      <c r="A1981">
        <v>2117</v>
      </c>
      <c r="B1981" s="3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s="12">
        <f t="shared" si="60"/>
        <v>42290</v>
      </c>
      <c r="L1981" t="b">
        <v>0</v>
      </c>
      <c r="M1981">
        <v>35</v>
      </c>
      <c r="N1981" t="b">
        <v>1</v>
      </c>
      <c r="O1981" t="s">
        <v>8277</v>
      </c>
      <c r="P1981" t="s">
        <v>8327</v>
      </c>
      <c r="Q1981">
        <f t="shared" si="61"/>
        <v>2015</v>
      </c>
      <c r="R1981" s="14" t="s">
        <v>8326</v>
      </c>
    </row>
    <row r="1982" spans="1:18" ht="57.6" x14ac:dyDescent="0.3">
      <c r="A1982">
        <v>1688</v>
      </c>
      <c r="B1982" s="3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s="12">
        <f t="shared" si="60"/>
        <v>42804</v>
      </c>
      <c r="L1982" t="b">
        <v>0</v>
      </c>
      <c r="M1982">
        <v>7</v>
      </c>
      <c r="N1982" t="b">
        <v>0</v>
      </c>
      <c r="O1982" t="s">
        <v>8291</v>
      </c>
      <c r="P1982" t="s">
        <v>8329</v>
      </c>
      <c r="Q1982">
        <f t="shared" si="61"/>
        <v>2017</v>
      </c>
      <c r="R1982" s="14" t="s">
        <v>8326</v>
      </c>
    </row>
    <row r="1983" spans="1:18" ht="43.2" x14ac:dyDescent="0.3">
      <c r="A1983">
        <v>2517</v>
      </c>
      <c r="B1983" s="3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s="12">
        <f t="shared" si="60"/>
        <v>42052</v>
      </c>
      <c r="L1983" t="b">
        <v>0</v>
      </c>
      <c r="M1983">
        <v>33</v>
      </c>
      <c r="N1983" t="b">
        <v>0</v>
      </c>
      <c r="O1983" t="s">
        <v>8297</v>
      </c>
      <c r="P1983" t="s">
        <v>8356</v>
      </c>
      <c r="Q1983">
        <f t="shared" si="61"/>
        <v>2015</v>
      </c>
      <c r="R1983" s="14" t="s">
        <v>8318</v>
      </c>
    </row>
    <row r="1984" spans="1:18" ht="28.8" x14ac:dyDescent="0.3">
      <c r="A1984">
        <v>3370</v>
      </c>
      <c r="B1984" s="3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s="12">
        <f t="shared" si="60"/>
        <v>42690</v>
      </c>
      <c r="L1984" t="b">
        <v>0</v>
      </c>
      <c r="M1984">
        <v>26</v>
      </c>
      <c r="N1984" t="b">
        <v>1</v>
      </c>
      <c r="O1984" t="s">
        <v>8269</v>
      </c>
      <c r="P1984" t="s">
        <v>8325</v>
      </c>
      <c r="Q1984">
        <f t="shared" si="61"/>
        <v>2016</v>
      </c>
      <c r="R1984" s="14" t="s">
        <v>8322</v>
      </c>
    </row>
    <row r="1985" spans="1:18" ht="43.2" x14ac:dyDescent="0.3">
      <c r="A1985">
        <v>3633</v>
      </c>
      <c r="B1985" s="3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s="12">
        <f t="shared" si="60"/>
        <v>42649</v>
      </c>
      <c r="L1985" t="b">
        <v>0</v>
      </c>
      <c r="M1985">
        <v>31</v>
      </c>
      <c r="N1985" t="b">
        <v>0</v>
      </c>
      <c r="O1985" t="s">
        <v>8303</v>
      </c>
      <c r="P1985" t="s">
        <v>8334</v>
      </c>
      <c r="Q1985">
        <f t="shared" si="61"/>
        <v>2016</v>
      </c>
      <c r="R1985" s="14" t="s">
        <v>8322</v>
      </c>
    </row>
    <row r="1986" spans="1:18" ht="43.2" x14ac:dyDescent="0.3">
      <c r="A1986">
        <v>3098</v>
      </c>
      <c r="B1986" s="3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s="12">
        <f t="shared" si="60"/>
        <v>42359</v>
      </c>
      <c r="L1986" t="b">
        <v>0</v>
      </c>
      <c r="M1986">
        <v>27</v>
      </c>
      <c r="N1986" t="b">
        <v>0</v>
      </c>
      <c r="O1986" t="s">
        <v>8301</v>
      </c>
      <c r="P1986" t="s">
        <v>8323</v>
      </c>
      <c r="Q1986">
        <f t="shared" si="61"/>
        <v>2015</v>
      </c>
      <c r="R1986" s="14" t="s">
        <v>8322</v>
      </c>
    </row>
    <row r="1987" spans="1:18" ht="43.2" x14ac:dyDescent="0.3">
      <c r="A1987">
        <v>2214</v>
      </c>
      <c r="B1987" s="3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s="12">
        <f t="shared" ref="K1987:K2050" si="62">FLOOR(J1987/60/60/24,1) + DATE(1970,1,1)</f>
        <v>41646</v>
      </c>
      <c r="L1987" t="b">
        <v>0</v>
      </c>
      <c r="M1987">
        <v>24</v>
      </c>
      <c r="N1987" t="b">
        <v>1</v>
      </c>
      <c r="O1987" t="s">
        <v>8278</v>
      </c>
      <c r="P1987" t="s">
        <v>8328</v>
      </c>
      <c r="Q1987">
        <f t="shared" ref="Q1987:Q2050" si="63">YEAR(K1987)</f>
        <v>2014</v>
      </c>
      <c r="R1987" s="14" t="s">
        <v>8326</v>
      </c>
    </row>
    <row r="1988" spans="1:18" ht="43.2" x14ac:dyDescent="0.3">
      <c r="A1988">
        <v>2745</v>
      </c>
      <c r="B1988" s="3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s="12">
        <f t="shared" si="62"/>
        <v>41044</v>
      </c>
      <c r="L1988" t="b">
        <v>0</v>
      </c>
      <c r="M1988">
        <v>49</v>
      </c>
      <c r="N1988" t="b">
        <v>0</v>
      </c>
      <c r="O1988" t="s">
        <v>8302</v>
      </c>
      <c r="P1988" t="s">
        <v>8355</v>
      </c>
      <c r="Q1988">
        <f t="shared" si="63"/>
        <v>2012</v>
      </c>
      <c r="R1988" s="14" t="s">
        <v>8310</v>
      </c>
    </row>
    <row r="1989" spans="1:18" ht="43.2" x14ac:dyDescent="0.3">
      <c r="A1989">
        <v>2175</v>
      </c>
      <c r="B1989" s="3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s="12">
        <f t="shared" si="62"/>
        <v>42565</v>
      </c>
      <c r="L1989" t="b">
        <v>0</v>
      </c>
      <c r="M1989">
        <v>26</v>
      </c>
      <c r="N1989" t="b">
        <v>1</v>
      </c>
      <c r="O1989" t="s">
        <v>8274</v>
      </c>
      <c r="P1989" t="s">
        <v>8330</v>
      </c>
      <c r="Q1989">
        <f t="shared" si="63"/>
        <v>2016</v>
      </c>
      <c r="R1989" s="14" t="s">
        <v>8326</v>
      </c>
    </row>
    <row r="1990" spans="1:18" ht="43.2" x14ac:dyDescent="0.3">
      <c r="A1990">
        <v>1328</v>
      </c>
      <c r="B1990" s="3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s="12">
        <f t="shared" si="62"/>
        <v>42612</v>
      </c>
      <c r="L1990" t="b">
        <v>0</v>
      </c>
      <c r="M1990">
        <v>15</v>
      </c>
      <c r="N1990" t="b">
        <v>0</v>
      </c>
      <c r="O1990" t="s">
        <v>8271</v>
      </c>
      <c r="P1990" t="s">
        <v>8309</v>
      </c>
      <c r="Q1990">
        <f t="shared" si="63"/>
        <v>2016</v>
      </c>
      <c r="R1990" s="14" t="s">
        <v>8307</v>
      </c>
    </row>
    <row r="1991" spans="1:18" ht="43.2" x14ac:dyDescent="0.3">
      <c r="A1991">
        <v>4010</v>
      </c>
      <c r="B1991" s="3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s="12">
        <f t="shared" si="62"/>
        <v>41921</v>
      </c>
      <c r="L1991" t="b">
        <v>0</v>
      </c>
      <c r="M1991">
        <v>38</v>
      </c>
      <c r="N1991" t="b">
        <v>0</v>
      </c>
      <c r="O1991" t="s">
        <v>8269</v>
      </c>
      <c r="P1991" t="s">
        <v>8325</v>
      </c>
      <c r="Q1991">
        <f t="shared" si="63"/>
        <v>2014</v>
      </c>
      <c r="R1991" s="14" t="s">
        <v>8322</v>
      </c>
    </row>
    <row r="1992" spans="1:18" ht="28.8" x14ac:dyDescent="0.3">
      <c r="A1992">
        <v>2705</v>
      </c>
      <c r="B1992" s="3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s="12">
        <f t="shared" si="62"/>
        <v>42773</v>
      </c>
      <c r="L1992" t="b">
        <v>0</v>
      </c>
      <c r="M1992">
        <v>8</v>
      </c>
      <c r="N1992" t="b">
        <v>0</v>
      </c>
      <c r="O1992" t="s">
        <v>8301</v>
      </c>
      <c r="P1992" t="s">
        <v>8323</v>
      </c>
      <c r="Q1992">
        <f t="shared" si="63"/>
        <v>2017</v>
      </c>
      <c r="R1992" s="14" t="s">
        <v>8322</v>
      </c>
    </row>
    <row r="1993" spans="1:18" ht="43.2" x14ac:dyDescent="0.3">
      <c r="A1993">
        <v>858</v>
      </c>
      <c r="B1993" s="3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s="12">
        <f t="shared" si="62"/>
        <v>42079</v>
      </c>
      <c r="L1993" t="b">
        <v>0</v>
      </c>
      <c r="M1993">
        <v>76</v>
      </c>
      <c r="N1993" t="b">
        <v>1</v>
      </c>
      <c r="O1993" t="s">
        <v>8275</v>
      </c>
      <c r="P1993" t="s">
        <v>8335</v>
      </c>
      <c r="Q1993">
        <f t="shared" si="63"/>
        <v>2015</v>
      </c>
      <c r="R1993" s="14" t="s">
        <v>8326</v>
      </c>
    </row>
    <row r="1994" spans="1:18" ht="57.6" x14ac:dyDescent="0.3">
      <c r="A1994">
        <v>96</v>
      </c>
      <c r="B1994" s="3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s="12">
        <f t="shared" si="62"/>
        <v>40324</v>
      </c>
      <c r="L1994" t="b">
        <v>0</v>
      </c>
      <c r="M1994">
        <v>34</v>
      </c>
      <c r="N1994" t="b">
        <v>1</v>
      </c>
      <c r="O1994" t="s">
        <v>8264</v>
      </c>
      <c r="P1994" t="s">
        <v>8342</v>
      </c>
      <c r="Q1994">
        <f t="shared" si="63"/>
        <v>2010</v>
      </c>
      <c r="R1994" s="14" t="s">
        <v>8320</v>
      </c>
    </row>
    <row r="1995" spans="1:18" ht="43.2" x14ac:dyDescent="0.3">
      <c r="A1995">
        <v>3097</v>
      </c>
      <c r="B1995" s="3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s="12">
        <f t="shared" si="62"/>
        <v>42629</v>
      </c>
      <c r="L1995" t="b">
        <v>0</v>
      </c>
      <c r="M1995">
        <v>42</v>
      </c>
      <c r="N1995" t="b">
        <v>0</v>
      </c>
      <c r="O1995" t="s">
        <v>8301</v>
      </c>
      <c r="P1995" t="s">
        <v>8323</v>
      </c>
      <c r="Q1995">
        <f t="shared" si="63"/>
        <v>2016</v>
      </c>
      <c r="R1995" s="14" t="s">
        <v>8322</v>
      </c>
    </row>
    <row r="1996" spans="1:18" ht="43.2" x14ac:dyDescent="0.3">
      <c r="A1996">
        <v>526</v>
      </c>
      <c r="B1996" s="3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s="12">
        <f t="shared" si="62"/>
        <v>42192</v>
      </c>
      <c r="L1996" t="b">
        <v>0</v>
      </c>
      <c r="M1996">
        <v>23</v>
      </c>
      <c r="N1996" t="b">
        <v>1</v>
      </c>
      <c r="O1996" t="s">
        <v>8269</v>
      </c>
      <c r="P1996" t="s">
        <v>8325</v>
      </c>
      <c r="Q1996">
        <f t="shared" si="63"/>
        <v>2015</v>
      </c>
      <c r="R1996" s="14" t="s">
        <v>8322</v>
      </c>
    </row>
    <row r="1997" spans="1:18" ht="57.6" x14ac:dyDescent="0.3">
      <c r="A1997">
        <v>1820</v>
      </c>
      <c r="B1997" s="3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s="12">
        <f t="shared" si="62"/>
        <v>42065</v>
      </c>
      <c r="L1997" t="b">
        <v>0</v>
      </c>
      <c r="M1997">
        <v>8</v>
      </c>
      <c r="N1997" t="b">
        <v>0</v>
      </c>
      <c r="O1997" t="s">
        <v>8283</v>
      </c>
      <c r="P1997" t="s">
        <v>8313</v>
      </c>
      <c r="Q1997">
        <f t="shared" si="63"/>
        <v>2015</v>
      </c>
      <c r="R1997" s="14" t="s">
        <v>8312</v>
      </c>
    </row>
    <row r="1998" spans="1:18" ht="28.8" x14ac:dyDescent="0.3">
      <c r="A1998">
        <v>2668</v>
      </c>
      <c r="B1998" s="3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s="12">
        <f t="shared" si="62"/>
        <v>42275</v>
      </c>
      <c r="L1998" t="b">
        <v>0</v>
      </c>
      <c r="M1998">
        <v>28</v>
      </c>
      <c r="N1998" t="b">
        <v>1</v>
      </c>
      <c r="O1998" t="s">
        <v>8300</v>
      </c>
      <c r="P1998" t="s">
        <v>8339</v>
      </c>
      <c r="Q1998">
        <f t="shared" si="63"/>
        <v>2015</v>
      </c>
      <c r="R1998" s="14" t="s">
        <v>8307</v>
      </c>
    </row>
    <row r="1999" spans="1:18" ht="43.2" x14ac:dyDescent="0.3">
      <c r="A1999">
        <v>1327</v>
      </c>
      <c r="B1999" s="3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s="12">
        <f t="shared" si="62"/>
        <v>42123</v>
      </c>
      <c r="L1999" t="b">
        <v>0</v>
      </c>
      <c r="M1999">
        <v>41</v>
      </c>
      <c r="N1999" t="b">
        <v>0</v>
      </c>
      <c r="O1999" t="s">
        <v>8271</v>
      </c>
      <c r="P1999" t="s">
        <v>8309</v>
      </c>
      <c r="Q1999">
        <f t="shared" si="63"/>
        <v>2015</v>
      </c>
      <c r="R1999" s="14" t="s">
        <v>8307</v>
      </c>
    </row>
    <row r="2000" spans="1:18" ht="43.2" x14ac:dyDescent="0.3">
      <c r="A2000">
        <v>3417</v>
      </c>
      <c r="B2000" s="3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s="12">
        <f t="shared" si="62"/>
        <v>41894</v>
      </c>
      <c r="L2000" t="b">
        <v>0</v>
      </c>
      <c r="M2000">
        <v>45</v>
      </c>
      <c r="N2000" t="b">
        <v>1</v>
      </c>
      <c r="O2000" t="s">
        <v>8269</v>
      </c>
      <c r="P2000" t="s">
        <v>8325</v>
      </c>
      <c r="Q2000">
        <f t="shared" si="63"/>
        <v>2014</v>
      </c>
      <c r="R2000" s="14" t="s">
        <v>8322</v>
      </c>
    </row>
    <row r="2001" spans="1:18" ht="43.2" x14ac:dyDescent="0.3">
      <c r="A2001">
        <v>110</v>
      </c>
      <c r="B2001" s="3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s="12">
        <f t="shared" si="62"/>
        <v>41557</v>
      </c>
      <c r="L2001" t="b">
        <v>0</v>
      </c>
      <c r="M2001">
        <v>26</v>
      </c>
      <c r="N2001" t="b">
        <v>1</v>
      </c>
      <c r="O2001" t="s">
        <v>8264</v>
      </c>
      <c r="P2001" t="s">
        <v>8342</v>
      </c>
      <c r="Q2001">
        <f t="shared" si="63"/>
        <v>2013</v>
      </c>
      <c r="R2001" s="14" t="s">
        <v>8320</v>
      </c>
    </row>
    <row r="2002" spans="1:18" ht="43.2" x14ac:dyDescent="0.3">
      <c r="A2002">
        <v>2682</v>
      </c>
      <c r="B2002" s="3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s="12">
        <f t="shared" si="62"/>
        <v>41932</v>
      </c>
      <c r="L2002" t="b">
        <v>0</v>
      </c>
      <c r="M2002">
        <v>20</v>
      </c>
      <c r="N2002" t="b">
        <v>0</v>
      </c>
      <c r="O2002" t="s">
        <v>8282</v>
      </c>
      <c r="P2002" t="s">
        <v>8344</v>
      </c>
      <c r="Q2002">
        <f t="shared" si="63"/>
        <v>2014</v>
      </c>
      <c r="R2002" s="14" t="s">
        <v>8318</v>
      </c>
    </row>
    <row r="2003" spans="1:18" ht="43.2" x14ac:dyDescent="0.3">
      <c r="A2003">
        <v>3847</v>
      </c>
      <c r="B2003" s="3" t="s">
        <v>3844</v>
      </c>
      <c r="C2003" s="3" t="s">
        <v>7956</v>
      </c>
      <c r="D2003" s="5">
        <v>10500</v>
      </c>
      <c r="E2003" s="7">
        <v>1697</v>
      </c>
      <c r="F2003" t="s">
        <v>8220</v>
      </c>
      <c r="G2003" t="s">
        <v>8223</v>
      </c>
      <c r="H2003" t="s">
        <v>8245</v>
      </c>
      <c r="I2003">
        <v>1437283391</v>
      </c>
      <c r="J2003">
        <v>1433395391</v>
      </c>
      <c r="K2003" s="12">
        <f t="shared" si="62"/>
        <v>42159</v>
      </c>
      <c r="L2003" t="b">
        <v>1</v>
      </c>
      <c r="M2003">
        <v>9</v>
      </c>
      <c r="N2003" t="b">
        <v>0</v>
      </c>
      <c r="O2003" t="s">
        <v>8269</v>
      </c>
      <c r="P2003" t="s">
        <v>8325</v>
      </c>
      <c r="Q2003">
        <f t="shared" si="63"/>
        <v>2015</v>
      </c>
      <c r="R2003" s="14" t="s">
        <v>8322</v>
      </c>
    </row>
    <row r="2004" spans="1:18" ht="43.2" x14ac:dyDescent="0.3">
      <c r="A2004">
        <v>1802</v>
      </c>
      <c r="B2004" s="3" t="s">
        <v>1803</v>
      </c>
      <c r="C2004" s="3" t="s">
        <v>5912</v>
      </c>
      <c r="D2004" s="5">
        <v>3500</v>
      </c>
      <c r="E2004" s="7">
        <v>1697</v>
      </c>
      <c r="F2004" t="s">
        <v>8220</v>
      </c>
      <c r="G2004" t="s">
        <v>8235</v>
      </c>
      <c r="H2004" t="s">
        <v>8248</v>
      </c>
      <c r="I2004">
        <v>1435442340</v>
      </c>
      <c r="J2004">
        <v>1433416830</v>
      </c>
      <c r="K2004" s="12">
        <f t="shared" si="62"/>
        <v>42159</v>
      </c>
      <c r="L2004" t="b">
        <v>1</v>
      </c>
      <c r="M2004">
        <v>18</v>
      </c>
      <c r="N2004" t="b">
        <v>0</v>
      </c>
      <c r="O2004" t="s">
        <v>8283</v>
      </c>
      <c r="P2004" t="s">
        <v>8313</v>
      </c>
      <c r="Q2004">
        <f t="shared" si="63"/>
        <v>2015</v>
      </c>
      <c r="R2004" s="14" t="s">
        <v>8312</v>
      </c>
    </row>
    <row r="2005" spans="1:18" ht="43.2" x14ac:dyDescent="0.3">
      <c r="A2005">
        <v>1243</v>
      </c>
      <c r="B2005" s="3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s="12">
        <f t="shared" si="62"/>
        <v>40671</v>
      </c>
      <c r="L2005" t="b">
        <v>0</v>
      </c>
      <c r="M2005">
        <v>38</v>
      </c>
      <c r="N2005" t="b">
        <v>0</v>
      </c>
      <c r="O2005" t="s">
        <v>8284</v>
      </c>
      <c r="P2005" t="s">
        <v>8353</v>
      </c>
      <c r="Q2005">
        <f t="shared" si="63"/>
        <v>2011</v>
      </c>
      <c r="R2005" s="14" t="s">
        <v>8326</v>
      </c>
    </row>
    <row r="2006" spans="1:18" ht="57.6" x14ac:dyDescent="0.3">
      <c r="A2006">
        <v>3498</v>
      </c>
      <c r="B2006" s="3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s="12">
        <f t="shared" si="62"/>
        <v>42459</v>
      </c>
      <c r="L2006" t="b">
        <v>0</v>
      </c>
      <c r="M2006">
        <v>42</v>
      </c>
      <c r="N2006" t="b">
        <v>1</v>
      </c>
      <c r="O2006" t="s">
        <v>8269</v>
      </c>
      <c r="P2006" t="s">
        <v>8325</v>
      </c>
      <c r="Q2006">
        <f t="shared" si="63"/>
        <v>2016</v>
      </c>
      <c r="R2006" s="14" t="s">
        <v>8322</v>
      </c>
    </row>
    <row r="2007" spans="1:18" ht="57.6" x14ac:dyDescent="0.3">
      <c r="A2007">
        <v>3497</v>
      </c>
      <c r="B2007" s="3" t="s">
        <v>3496</v>
      </c>
      <c r="C2007" s="3" t="s">
        <v>7607</v>
      </c>
      <c r="D2007" s="5">
        <v>1551</v>
      </c>
      <c r="E2007" s="7">
        <v>1686</v>
      </c>
      <c r="F2007" t="s">
        <v>8218</v>
      </c>
      <c r="G2007" t="s">
        <v>8223</v>
      </c>
      <c r="H2007" t="s">
        <v>8245</v>
      </c>
      <c r="I2007">
        <v>1464904800</v>
      </c>
      <c r="J2007">
        <v>1463852904</v>
      </c>
      <c r="K2007" s="12">
        <f t="shared" si="62"/>
        <v>42511</v>
      </c>
      <c r="L2007" t="b">
        <v>0</v>
      </c>
      <c r="M2007">
        <v>49</v>
      </c>
      <c r="N2007" t="b">
        <v>1</v>
      </c>
      <c r="O2007" t="s">
        <v>8269</v>
      </c>
      <c r="P2007" t="s">
        <v>8325</v>
      </c>
      <c r="Q2007">
        <f t="shared" si="63"/>
        <v>2016</v>
      </c>
      <c r="R2007" s="14" t="s">
        <v>8322</v>
      </c>
    </row>
    <row r="2008" spans="1:18" ht="43.2" x14ac:dyDescent="0.3">
      <c r="A2008">
        <v>650</v>
      </c>
      <c r="B2008" s="3" t="s">
        <v>651</v>
      </c>
      <c r="C2008" s="3" t="s">
        <v>4760</v>
      </c>
      <c r="D2008" s="5">
        <v>1500</v>
      </c>
      <c r="E2008" s="7">
        <v>1686</v>
      </c>
      <c r="F2008" t="s">
        <v>8218</v>
      </c>
      <c r="G2008" t="s">
        <v>8223</v>
      </c>
      <c r="H2008" t="s">
        <v>8245</v>
      </c>
      <c r="I2008">
        <v>1418953984</v>
      </c>
      <c r="J2008">
        <v>1413766384</v>
      </c>
      <c r="K2008" s="12">
        <f t="shared" si="62"/>
        <v>41932</v>
      </c>
      <c r="L2008" t="b">
        <v>0</v>
      </c>
      <c r="M2008">
        <v>48</v>
      </c>
      <c r="N2008" t="b">
        <v>1</v>
      </c>
      <c r="O2008" t="s">
        <v>8271</v>
      </c>
      <c r="P2008" t="s">
        <v>8309</v>
      </c>
      <c r="Q2008">
        <f t="shared" si="63"/>
        <v>2014</v>
      </c>
      <c r="R2008" s="14" t="s">
        <v>8307</v>
      </c>
    </row>
    <row r="2009" spans="1:18" ht="43.2" x14ac:dyDescent="0.3">
      <c r="A2009">
        <v>3314</v>
      </c>
      <c r="B2009" s="3" t="s">
        <v>3314</v>
      </c>
      <c r="C2009" s="3" t="s">
        <v>7424</v>
      </c>
      <c r="D2009" s="5">
        <v>800</v>
      </c>
      <c r="E2009" s="7">
        <v>1686</v>
      </c>
      <c r="F2009" t="s">
        <v>8218</v>
      </c>
      <c r="G2009" t="s">
        <v>8224</v>
      </c>
      <c r="H2009" t="s">
        <v>8246</v>
      </c>
      <c r="I2009">
        <v>1431115500</v>
      </c>
      <c r="J2009">
        <v>1428733511</v>
      </c>
      <c r="K2009" s="12">
        <f t="shared" si="62"/>
        <v>42105</v>
      </c>
      <c r="L2009" t="b">
        <v>0</v>
      </c>
      <c r="M2009">
        <v>58</v>
      </c>
      <c r="N2009" t="b">
        <v>1</v>
      </c>
      <c r="O2009" t="s">
        <v>8269</v>
      </c>
      <c r="P2009" t="s">
        <v>8325</v>
      </c>
      <c r="Q2009">
        <f t="shared" si="63"/>
        <v>2015</v>
      </c>
      <c r="R2009" s="14" t="s">
        <v>8322</v>
      </c>
    </row>
    <row r="2010" spans="1:18" ht="28.8" x14ac:dyDescent="0.3">
      <c r="A2010">
        <v>989</v>
      </c>
      <c r="B2010" s="3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s="12">
        <f t="shared" si="62"/>
        <v>42611</v>
      </c>
      <c r="L2010" t="b">
        <v>0</v>
      </c>
      <c r="M2010">
        <v>32</v>
      </c>
      <c r="N2010" t="b">
        <v>0</v>
      </c>
      <c r="O2010" t="s">
        <v>8271</v>
      </c>
      <c r="P2010" t="s">
        <v>8309</v>
      </c>
      <c r="Q2010">
        <f t="shared" si="63"/>
        <v>2016</v>
      </c>
      <c r="R2010" s="14" t="s">
        <v>8307</v>
      </c>
    </row>
    <row r="2011" spans="1:18" ht="43.2" x14ac:dyDescent="0.3">
      <c r="A2011">
        <v>1506</v>
      </c>
      <c r="B2011" s="3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s="12">
        <f t="shared" si="62"/>
        <v>41814</v>
      </c>
      <c r="L2011" t="b">
        <v>1</v>
      </c>
      <c r="M2011">
        <v>43</v>
      </c>
      <c r="N2011" t="b">
        <v>1</v>
      </c>
      <c r="O2011" t="s">
        <v>8283</v>
      </c>
      <c r="P2011" t="s">
        <v>8313</v>
      </c>
      <c r="Q2011">
        <f t="shared" si="63"/>
        <v>2014</v>
      </c>
      <c r="R2011" s="14" t="s">
        <v>8312</v>
      </c>
    </row>
    <row r="2012" spans="1:18" ht="43.2" x14ac:dyDescent="0.3">
      <c r="A2012">
        <v>3528</v>
      </c>
      <c r="B2012" s="3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s="12">
        <f t="shared" si="62"/>
        <v>42733</v>
      </c>
      <c r="L2012" t="b">
        <v>0</v>
      </c>
      <c r="M2012">
        <v>37</v>
      </c>
      <c r="N2012" t="b">
        <v>1</v>
      </c>
      <c r="O2012" t="s">
        <v>8269</v>
      </c>
      <c r="P2012" t="s">
        <v>8325</v>
      </c>
      <c r="Q2012">
        <f t="shared" si="63"/>
        <v>2016</v>
      </c>
      <c r="R2012" s="14" t="s">
        <v>8322</v>
      </c>
    </row>
    <row r="2013" spans="1:18" ht="57.6" x14ac:dyDescent="0.3">
      <c r="A2013">
        <v>3722</v>
      </c>
      <c r="B2013" s="3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s="12">
        <f t="shared" si="62"/>
        <v>42381</v>
      </c>
      <c r="L2013" t="b">
        <v>0</v>
      </c>
      <c r="M2013">
        <v>35</v>
      </c>
      <c r="N2013" t="b">
        <v>1</v>
      </c>
      <c r="O2013" t="s">
        <v>8269</v>
      </c>
      <c r="P2013" t="s">
        <v>8325</v>
      </c>
      <c r="Q2013">
        <f t="shared" si="63"/>
        <v>2016</v>
      </c>
      <c r="R2013" s="14" t="s">
        <v>8322</v>
      </c>
    </row>
    <row r="2014" spans="1:18" ht="43.2" x14ac:dyDescent="0.3">
      <c r="A2014">
        <v>35</v>
      </c>
      <c r="B2014" s="3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s="12">
        <f t="shared" si="62"/>
        <v>42098</v>
      </c>
      <c r="L2014" t="b">
        <v>0</v>
      </c>
      <c r="M2014">
        <v>28</v>
      </c>
      <c r="N2014" t="b">
        <v>1</v>
      </c>
      <c r="O2014" t="s">
        <v>8263</v>
      </c>
      <c r="P2014" t="s">
        <v>8331</v>
      </c>
      <c r="Q2014">
        <f t="shared" si="63"/>
        <v>2015</v>
      </c>
      <c r="R2014" s="14" t="s">
        <v>8320</v>
      </c>
    </row>
    <row r="2015" spans="1:18" ht="43.2" x14ac:dyDescent="0.3">
      <c r="A2015">
        <v>2082</v>
      </c>
      <c r="B2015" s="3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s="12">
        <f t="shared" si="62"/>
        <v>40811</v>
      </c>
      <c r="L2015" t="b">
        <v>0</v>
      </c>
      <c r="M2015">
        <v>38</v>
      </c>
      <c r="N2015" t="b">
        <v>1</v>
      </c>
      <c r="O2015" t="s">
        <v>8277</v>
      </c>
      <c r="P2015" t="s">
        <v>8327</v>
      </c>
      <c r="Q2015">
        <f t="shared" si="63"/>
        <v>2011</v>
      </c>
      <c r="R2015" s="14" t="s">
        <v>8326</v>
      </c>
    </row>
    <row r="2016" spans="1:18" ht="43.2" x14ac:dyDescent="0.3">
      <c r="A2016">
        <v>3251</v>
      </c>
      <c r="B2016" s="3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s="12">
        <f t="shared" si="62"/>
        <v>42146</v>
      </c>
      <c r="L2016" t="b">
        <v>1</v>
      </c>
      <c r="M2016">
        <v>20</v>
      </c>
      <c r="N2016" t="b">
        <v>1</v>
      </c>
      <c r="O2016" t="s">
        <v>8269</v>
      </c>
      <c r="P2016" t="s">
        <v>8325</v>
      </c>
      <c r="Q2016">
        <f t="shared" si="63"/>
        <v>2015</v>
      </c>
      <c r="R2016" s="14" t="s">
        <v>8322</v>
      </c>
    </row>
    <row r="2017" spans="1:18" ht="43.2" x14ac:dyDescent="0.3">
      <c r="A2017">
        <v>3485</v>
      </c>
      <c r="B2017" s="3" t="s">
        <v>3484</v>
      </c>
      <c r="C2017" s="3" t="s">
        <v>7595</v>
      </c>
      <c r="D2017" s="5">
        <v>1650</v>
      </c>
      <c r="E2017" s="7">
        <v>1660</v>
      </c>
      <c r="F2017" t="s">
        <v>8218</v>
      </c>
      <c r="G2017" t="s">
        <v>8223</v>
      </c>
      <c r="H2017" t="s">
        <v>8245</v>
      </c>
      <c r="I2017">
        <v>1454431080</v>
      </c>
      <c r="J2017">
        <v>1451839080</v>
      </c>
      <c r="K2017" s="12">
        <f t="shared" si="62"/>
        <v>42372</v>
      </c>
      <c r="L2017" t="b">
        <v>0</v>
      </c>
      <c r="M2017">
        <v>30</v>
      </c>
      <c r="N2017" t="b">
        <v>1</v>
      </c>
      <c r="O2017" t="s">
        <v>8269</v>
      </c>
      <c r="P2017" t="s">
        <v>8325</v>
      </c>
      <c r="Q2017">
        <f t="shared" si="63"/>
        <v>2016</v>
      </c>
      <c r="R2017" s="14" t="s">
        <v>8322</v>
      </c>
    </row>
    <row r="2018" spans="1:18" ht="57.6" x14ac:dyDescent="0.3">
      <c r="A2018">
        <v>2667</v>
      </c>
      <c r="B2018" s="3" t="s">
        <v>2667</v>
      </c>
      <c r="C2018" s="3" t="s">
        <v>6777</v>
      </c>
      <c r="D2018" s="5">
        <v>1500</v>
      </c>
      <c r="E2018" s="7">
        <v>1660</v>
      </c>
      <c r="F2018" t="s">
        <v>8218</v>
      </c>
      <c r="G2018" t="s">
        <v>8223</v>
      </c>
      <c r="H2018" t="s">
        <v>8245</v>
      </c>
      <c r="I2018">
        <v>1455142416</v>
      </c>
      <c r="J2018">
        <v>1452550416</v>
      </c>
      <c r="K2018" s="12">
        <f t="shared" si="62"/>
        <v>42380</v>
      </c>
      <c r="L2018" t="b">
        <v>0</v>
      </c>
      <c r="M2018">
        <v>18</v>
      </c>
      <c r="N2018" t="b">
        <v>1</v>
      </c>
      <c r="O2018" t="s">
        <v>8300</v>
      </c>
      <c r="P2018" t="s">
        <v>8339</v>
      </c>
      <c r="Q2018">
        <f t="shared" si="63"/>
        <v>2016</v>
      </c>
      <c r="R2018" s="14" t="s">
        <v>8307</v>
      </c>
    </row>
    <row r="2019" spans="1:18" ht="57.6" x14ac:dyDescent="0.3">
      <c r="A2019">
        <v>769</v>
      </c>
      <c r="B2019" s="3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s="12">
        <f t="shared" si="62"/>
        <v>41604</v>
      </c>
      <c r="L2019" t="b">
        <v>0</v>
      </c>
      <c r="M2019">
        <v>52</v>
      </c>
      <c r="N2019" t="b">
        <v>0</v>
      </c>
      <c r="O2019" t="s">
        <v>8273</v>
      </c>
      <c r="P2019" t="s">
        <v>8351</v>
      </c>
      <c r="Q2019">
        <f t="shared" si="63"/>
        <v>2013</v>
      </c>
      <c r="R2019" s="14" t="s">
        <v>8310</v>
      </c>
    </row>
    <row r="2020" spans="1:18" ht="57.6" x14ac:dyDescent="0.3">
      <c r="A2020">
        <v>2776</v>
      </c>
      <c r="B2020" s="3" t="s">
        <v>2776</v>
      </c>
      <c r="C2020" s="3" t="s">
        <v>6886</v>
      </c>
      <c r="D2020" s="5">
        <v>21000</v>
      </c>
      <c r="E2020" s="7">
        <v>1655</v>
      </c>
      <c r="F2020" t="s">
        <v>8220</v>
      </c>
      <c r="G2020" t="s">
        <v>8223</v>
      </c>
      <c r="H2020" t="s">
        <v>8245</v>
      </c>
      <c r="I2020">
        <v>1434092876</v>
      </c>
      <c r="J2020">
        <v>1431414476</v>
      </c>
      <c r="K2020" s="12">
        <f t="shared" si="62"/>
        <v>42136</v>
      </c>
      <c r="L2020" t="b">
        <v>0</v>
      </c>
      <c r="M2020">
        <v>36</v>
      </c>
      <c r="N2020" t="b">
        <v>0</v>
      </c>
      <c r="O2020" t="s">
        <v>8302</v>
      </c>
      <c r="P2020" t="s">
        <v>8355</v>
      </c>
      <c r="Q2020">
        <f t="shared" si="63"/>
        <v>2015</v>
      </c>
      <c r="R2020" s="14" t="s">
        <v>8310</v>
      </c>
    </row>
    <row r="2021" spans="1:18" ht="43.2" x14ac:dyDescent="0.3">
      <c r="A2021">
        <v>1925</v>
      </c>
      <c r="B2021" s="3" t="s">
        <v>1926</v>
      </c>
      <c r="C2021" s="3" t="s">
        <v>6035</v>
      </c>
      <c r="D2021" s="5">
        <v>1500</v>
      </c>
      <c r="E2021" s="7">
        <v>1655</v>
      </c>
      <c r="F2021" t="s">
        <v>8218</v>
      </c>
      <c r="G2021" t="s">
        <v>8223</v>
      </c>
      <c r="H2021" t="s">
        <v>8245</v>
      </c>
      <c r="I2021">
        <v>1381449600</v>
      </c>
      <c r="J2021">
        <v>1379540288</v>
      </c>
      <c r="K2021" s="12">
        <f t="shared" si="62"/>
        <v>41535</v>
      </c>
      <c r="L2021" t="b">
        <v>0</v>
      </c>
      <c r="M2021">
        <v>52</v>
      </c>
      <c r="N2021" t="b">
        <v>1</v>
      </c>
      <c r="O2021" t="s">
        <v>8277</v>
      </c>
      <c r="P2021" t="s">
        <v>8327</v>
      </c>
      <c r="Q2021">
        <f t="shared" si="63"/>
        <v>2013</v>
      </c>
      <c r="R2021" s="14" t="s">
        <v>8326</v>
      </c>
    </row>
    <row r="2022" spans="1:18" ht="43.2" x14ac:dyDescent="0.3">
      <c r="A2022">
        <v>79</v>
      </c>
      <c r="B2022" s="3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s="12">
        <f t="shared" si="62"/>
        <v>41724</v>
      </c>
      <c r="L2022" t="b">
        <v>0</v>
      </c>
      <c r="M2022">
        <v>41</v>
      </c>
      <c r="N2022" t="b">
        <v>1</v>
      </c>
      <c r="O2022" t="s">
        <v>8264</v>
      </c>
      <c r="P2022" t="s">
        <v>8342</v>
      </c>
      <c r="Q2022">
        <f t="shared" si="63"/>
        <v>2014</v>
      </c>
      <c r="R2022" s="14" t="s">
        <v>8320</v>
      </c>
    </row>
    <row r="2023" spans="1:18" ht="43.2" x14ac:dyDescent="0.3">
      <c r="A2023">
        <v>3518</v>
      </c>
      <c r="B2023" s="3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s="12">
        <f t="shared" si="62"/>
        <v>41893</v>
      </c>
      <c r="L2023" t="b">
        <v>0</v>
      </c>
      <c r="M2023">
        <v>33</v>
      </c>
      <c r="N2023" t="b">
        <v>1</v>
      </c>
      <c r="O2023" t="s">
        <v>8269</v>
      </c>
      <c r="P2023" t="s">
        <v>8325</v>
      </c>
      <c r="Q2023">
        <f t="shared" si="63"/>
        <v>2014</v>
      </c>
      <c r="R2023" s="14" t="s">
        <v>8322</v>
      </c>
    </row>
    <row r="2024" spans="1:18" ht="43.2" x14ac:dyDescent="0.3">
      <c r="A2024">
        <v>3346</v>
      </c>
      <c r="B2024" s="3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s="12">
        <f t="shared" si="62"/>
        <v>42054</v>
      </c>
      <c r="L2024" t="b">
        <v>0</v>
      </c>
      <c r="M2024">
        <v>18</v>
      </c>
      <c r="N2024" t="b">
        <v>1</v>
      </c>
      <c r="O2024" t="s">
        <v>8269</v>
      </c>
      <c r="P2024" t="s">
        <v>8325</v>
      </c>
      <c r="Q2024">
        <f t="shared" si="63"/>
        <v>2015</v>
      </c>
      <c r="R2024" s="14" t="s">
        <v>8322</v>
      </c>
    </row>
    <row r="2025" spans="1:18" ht="43.2" x14ac:dyDescent="0.3">
      <c r="A2025">
        <v>3244</v>
      </c>
      <c r="B2025" s="3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s="12">
        <f t="shared" si="62"/>
        <v>42675</v>
      </c>
      <c r="L2025" t="b">
        <v>0</v>
      </c>
      <c r="M2025">
        <v>69</v>
      </c>
      <c r="N2025" t="b">
        <v>1</v>
      </c>
      <c r="O2025" t="s">
        <v>8269</v>
      </c>
      <c r="P2025" t="s">
        <v>8325</v>
      </c>
      <c r="Q2025">
        <f t="shared" si="63"/>
        <v>2016</v>
      </c>
      <c r="R2025" s="14" t="s">
        <v>8322</v>
      </c>
    </row>
    <row r="2026" spans="1:18" ht="43.2" x14ac:dyDescent="0.3">
      <c r="A2026">
        <v>1790</v>
      </c>
      <c r="B2026" s="3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s="12">
        <f t="shared" si="62"/>
        <v>42010</v>
      </c>
      <c r="L2026" t="b">
        <v>1</v>
      </c>
      <c r="M2026">
        <v>15</v>
      </c>
      <c r="N2026" t="b">
        <v>0</v>
      </c>
      <c r="O2026" t="s">
        <v>8283</v>
      </c>
      <c r="P2026" t="s">
        <v>8313</v>
      </c>
      <c r="Q2026">
        <f t="shared" si="63"/>
        <v>2015</v>
      </c>
      <c r="R2026" s="14" t="s">
        <v>8312</v>
      </c>
    </row>
    <row r="2027" spans="1:18" ht="57.6" x14ac:dyDescent="0.3">
      <c r="A2027">
        <v>2965</v>
      </c>
      <c r="B2027" s="3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s="12">
        <f t="shared" si="62"/>
        <v>42162</v>
      </c>
      <c r="L2027" t="b">
        <v>0</v>
      </c>
      <c r="M2027">
        <v>39</v>
      </c>
      <c r="N2027" t="b">
        <v>1</v>
      </c>
      <c r="O2027" t="s">
        <v>8269</v>
      </c>
      <c r="P2027" t="s">
        <v>8325</v>
      </c>
      <c r="Q2027">
        <f t="shared" si="63"/>
        <v>2015</v>
      </c>
      <c r="R2027" s="14" t="s">
        <v>8322</v>
      </c>
    </row>
    <row r="2028" spans="1:18" ht="43.2" x14ac:dyDescent="0.3">
      <c r="A2028">
        <v>2139</v>
      </c>
      <c r="B2028" s="3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s="12">
        <f t="shared" si="62"/>
        <v>42647</v>
      </c>
      <c r="L2028" t="b">
        <v>0</v>
      </c>
      <c r="M2028">
        <v>56</v>
      </c>
      <c r="N2028" t="b">
        <v>0</v>
      </c>
      <c r="O2028" t="s">
        <v>8280</v>
      </c>
      <c r="P2028" t="s">
        <v>8333</v>
      </c>
      <c r="Q2028">
        <f t="shared" si="63"/>
        <v>2016</v>
      </c>
      <c r="R2028" s="14" t="s">
        <v>8315</v>
      </c>
    </row>
    <row r="2029" spans="1:18" ht="43.2" x14ac:dyDescent="0.3">
      <c r="A2029">
        <v>1286</v>
      </c>
      <c r="B2029" s="3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s="12">
        <f t="shared" si="62"/>
        <v>42039</v>
      </c>
      <c r="L2029" t="b">
        <v>0</v>
      </c>
      <c r="M2029">
        <v>20</v>
      </c>
      <c r="N2029" t="b">
        <v>1</v>
      </c>
      <c r="O2029" t="s">
        <v>8269</v>
      </c>
      <c r="P2029" t="s">
        <v>8325</v>
      </c>
      <c r="Q2029">
        <f t="shared" si="63"/>
        <v>2015</v>
      </c>
      <c r="R2029" s="14" t="s">
        <v>8322</v>
      </c>
    </row>
    <row r="2030" spans="1:18" ht="43.2" x14ac:dyDescent="0.3">
      <c r="A2030">
        <v>2969</v>
      </c>
      <c r="B2030" s="3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s="12">
        <f t="shared" si="62"/>
        <v>42097</v>
      </c>
      <c r="L2030" t="b">
        <v>0</v>
      </c>
      <c r="M2030">
        <v>17</v>
      </c>
      <c r="N2030" t="b">
        <v>1</v>
      </c>
      <c r="O2030" t="s">
        <v>8269</v>
      </c>
      <c r="P2030" t="s">
        <v>8325</v>
      </c>
      <c r="Q2030">
        <f t="shared" si="63"/>
        <v>2015</v>
      </c>
      <c r="R2030" s="14" t="s">
        <v>8322</v>
      </c>
    </row>
    <row r="2031" spans="1:18" ht="43.2" x14ac:dyDescent="0.3">
      <c r="A2031">
        <v>3610</v>
      </c>
      <c r="B2031" s="3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s="12">
        <f t="shared" si="62"/>
        <v>42203</v>
      </c>
      <c r="L2031" t="b">
        <v>0</v>
      </c>
      <c r="M2031">
        <v>31</v>
      </c>
      <c r="N2031" t="b">
        <v>1</v>
      </c>
      <c r="O2031" t="s">
        <v>8269</v>
      </c>
      <c r="P2031" t="s">
        <v>8325</v>
      </c>
      <c r="Q2031">
        <f t="shared" si="63"/>
        <v>2015</v>
      </c>
      <c r="R2031" s="14" t="s">
        <v>8322</v>
      </c>
    </row>
    <row r="2032" spans="1:18" ht="28.8" x14ac:dyDescent="0.3">
      <c r="A2032">
        <v>3439</v>
      </c>
      <c r="B2032" s="3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s="12">
        <f t="shared" si="62"/>
        <v>42374</v>
      </c>
      <c r="L2032" t="b">
        <v>0</v>
      </c>
      <c r="M2032">
        <v>18</v>
      </c>
      <c r="N2032" t="b">
        <v>1</v>
      </c>
      <c r="O2032" t="s">
        <v>8269</v>
      </c>
      <c r="P2032" t="s">
        <v>8325</v>
      </c>
      <c r="Q2032">
        <f t="shared" si="63"/>
        <v>2016</v>
      </c>
      <c r="R2032" s="14" t="s">
        <v>8322</v>
      </c>
    </row>
    <row r="2033" spans="1:18" ht="43.2" x14ac:dyDescent="0.3">
      <c r="A2033">
        <v>2814</v>
      </c>
      <c r="B2033" s="3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s="12">
        <f t="shared" si="62"/>
        <v>42103</v>
      </c>
      <c r="L2033" t="b">
        <v>0</v>
      </c>
      <c r="M2033">
        <v>64</v>
      </c>
      <c r="N2033" t="b">
        <v>1</v>
      </c>
      <c r="O2033" t="s">
        <v>8269</v>
      </c>
      <c r="P2033" t="s">
        <v>8325</v>
      </c>
      <c r="Q2033">
        <f t="shared" si="63"/>
        <v>2015</v>
      </c>
      <c r="R2033" s="14" t="s">
        <v>8322</v>
      </c>
    </row>
    <row r="2034" spans="1:18" ht="43.2" x14ac:dyDescent="0.3">
      <c r="A2034">
        <v>2549</v>
      </c>
      <c r="B2034" s="3" t="s">
        <v>2549</v>
      </c>
      <c r="C2034" s="3" t="s">
        <v>6659</v>
      </c>
      <c r="D2034" s="5">
        <v>1570</v>
      </c>
      <c r="E2034" s="7">
        <v>1614</v>
      </c>
      <c r="F2034" t="s">
        <v>8218</v>
      </c>
      <c r="G2034" t="s">
        <v>8224</v>
      </c>
      <c r="H2034" t="s">
        <v>8246</v>
      </c>
      <c r="I2034">
        <v>1370019600</v>
      </c>
      <c r="J2034">
        <v>1366999870</v>
      </c>
      <c r="K2034" s="12">
        <f t="shared" si="62"/>
        <v>41390</v>
      </c>
      <c r="L2034" t="b">
        <v>0</v>
      </c>
      <c r="M2034">
        <v>37</v>
      </c>
      <c r="N2034" t="b">
        <v>1</v>
      </c>
      <c r="O2034" t="s">
        <v>8298</v>
      </c>
      <c r="P2034" t="s">
        <v>8340</v>
      </c>
      <c r="Q2034">
        <f t="shared" si="63"/>
        <v>2013</v>
      </c>
      <c r="R2034" s="14" t="s">
        <v>8326</v>
      </c>
    </row>
    <row r="2035" spans="1:18" ht="43.2" x14ac:dyDescent="0.3">
      <c r="A2035">
        <v>2179</v>
      </c>
      <c r="B2035" s="3" t="s">
        <v>2180</v>
      </c>
      <c r="C2035" s="3" t="s">
        <v>6289</v>
      </c>
      <c r="D2035" s="5">
        <v>1000</v>
      </c>
      <c r="E2035" s="7">
        <v>1614</v>
      </c>
      <c r="F2035" t="s">
        <v>8218</v>
      </c>
      <c r="G2035" t="s">
        <v>8223</v>
      </c>
      <c r="H2035" t="s">
        <v>8245</v>
      </c>
      <c r="I2035">
        <v>1428725192</v>
      </c>
      <c r="J2035">
        <v>1426133192</v>
      </c>
      <c r="K2035" s="12">
        <f t="shared" si="62"/>
        <v>42075</v>
      </c>
      <c r="L2035" t="b">
        <v>0</v>
      </c>
      <c r="M2035">
        <v>21</v>
      </c>
      <c r="N2035" t="b">
        <v>1</v>
      </c>
      <c r="O2035" t="s">
        <v>8274</v>
      </c>
      <c r="P2035" t="s">
        <v>8330</v>
      </c>
      <c r="Q2035">
        <f t="shared" si="63"/>
        <v>2015</v>
      </c>
      <c r="R2035" s="14" t="s">
        <v>8326</v>
      </c>
    </row>
    <row r="2036" spans="1:18" ht="43.2" x14ac:dyDescent="0.3">
      <c r="A2036">
        <v>2289</v>
      </c>
      <c r="B2036" s="3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s="12">
        <f t="shared" si="62"/>
        <v>41571</v>
      </c>
      <c r="L2036" t="b">
        <v>0</v>
      </c>
      <c r="M2036">
        <v>25</v>
      </c>
      <c r="N2036" t="b">
        <v>1</v>
      </c>
      <c r="O2036" t="s">
        <v>8274</v>
      </c>
      <c r="P2036" t="s">
        <v>8330</v>
      </c>
      <c r="Q2036">
        <f t="shared" si="63"/>
        <v>2013</v>
      </c>
      <c r="R2036" s="14" t="s">
        <v>8326</v>
      </c>
    </row>
    <row r="2037" spans="1:18" ht="43.2" x14ac:dyDescent="0.3">
      <c r="A2037">
        <v>3231</v>
      </c>
      <c r="B2037" s="3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s="12">
        <f t="shared" si="62"/>
        <v>42446</v>
      </c>
      <c r="L2037" t="b">
        <v>0</v>
      </c>
      <c r="M2037">
        <v>28</v>
      </c>
      <c r="N2037" t="b">
        <v>1</v>
      </c>
      <c r="O2037" t="s">
        <v>8269</v>
      </c>
      <c r="P2037" t="s">
        <v>8325</v>
      </c>
      <c r="Q2037">
        <f t="shared" si="63"/>
        <v>2016</v>
      </c>
      <c r="R2037" s="14" t="s">
        <v>8322</v>
      </c>
    </row>
    <row r="2038" spans="1:18" ht="43.2" x14ac:dyDescent="0.3">
      <c r="A2038">
        <v>2952</v>
      </c>
      <c r="B2038" s="3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s="12">
        <f t="shared" si="62"/>
        <v>42628</v>
      </c>
      <c r="L2038" t="b">
        <v>0</v>
      </c>
      <c r="M2038">
        <v>8</v>
      </c>
      <c r="N2038" t="b">
        <v>0</v>
      </c>
      <c r="O2038" t="s">
        <v>8301</v>
      </c>
      <c r="P2038" t="s">
        <v>8323</v>
      </c>
      <c r="Q2038">
        <f t="shared" si="63"/>
        <v>2016</v>
      </c>
      <c r="R2038" s="14" t="s">
        <v>8322</v>
      </c>
    </row>
    <row r="2039" spans="1:18" ht="43.2" x14ac:dyDescent="0.3">
      <c r="A2039">
        <v>2999</v>
      </c>
      <c r="B2039" s="3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s="12">
        <f t="shared" si="62"/>
        <v>42780</v>
      </c>
      <c r="L2039" t="b">
        <v>0</v>
      </c>
      <c r="M2039">
        <v>20</v>
      </c>
      <c r="N2039" t="b">
        <v>1</v>
      </c>
      <c r="O2039" t="s">
        <v>8301</v>
      </c>
      <c r="P2039" t="s">
        <v>8323</v>
      </c>
      <c r="Q2039">
        <f t="shared" si="63"/>
        <v>2017</v>
      </c>
      <c r="R2039" s="14" t="s">
        <v>8322</v>
      </c>
    </row>
    <row r="2040" spans="1:18" ht="28.8" x14ac:dyDescent="0.3">
      <c r="A2040">
        <v>738</v>
      </c>
      <c r="B2040" s="3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s="12">
        <f t="shared" si="62"/>
        <v>41943</v>
      </c>
      <c r="L2040" t="b">
        <v>0</v>
      </c>
      <c r="M2040">
        <v>41</v>
      </c>
      <c r="N2040" t="b">
        <v>1</v>
      </c>
      <c r="O2040" t="s">
        <v>8272</v>
      </c>
      <c r="P2040" t="s">
        <v>8332</v>
      </c>
      <c r="Q2040">
        <f t="shared" si="63"/>
        <v>2014</v>
      </c>
      <c r="R2040" s="14" t="s">
        <v>8310</v>
      </c>
    </row>
    <row r="2041" spans="1:18" ht="43.2" x14ac:dyDescent="0.3">
      <c r="A2041">
        <v>3330</v>
      </c>
      <c r="B2041" s="3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s="12">
        <f t="shared" si="62"/>
        <v>42065</v>
      </c>
      <c r="L2041" t="b">
        <v>0</v>
      </c>
      <c r="M2041">
        <v>69</v>
      </c>
      <c r="N2041" t="b">
        <v>1</v>
      </c>
      <c r="O2041" t="s">
        <v>8269</v>
      </c>
      <c r="P2041" t="s">
        <v>8325</v>
      </c>
      <c r="Q2041">
        <f t="shared" si="63"/>
        <v>2015</v>
      </c>
      <c r="R2041" s="14" t="s">
        <v>8322</v>
      </c>
    </row>
    <row r="2042" spans="1:18" ht="28.8" x14ac:dyDescent="0.3">
      <c r="A2042">
        <v>99</v>
      </c>
      <c r="B2042" s="3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s="12">
        <f t="shared" si="62"/>
        <v>41631</v>
      </c>
      <c r="L2042" t="b">
        <v>0</v>
      </c>
      <c r="M2042">
        <v>39</v>
      </c>
      <c r="N2042" t="b">
        <v>1</v>
      </c>
      <c r="O2042" t="s">
        <v>8264</v>
      </c>
      <c r="P2042" t="s">
        <v>8342</v>
      </c>
      <c r="Q2042">
        <f t="shared" si="63"/>
        <v>2013</v>
      </c>
      <c r="R2042" s="14" t="s">
        <v>8320</v>
      </c>
    </row>
    <row r="2043" spans="1:18" ht="43.2" x14ac:dyDescent="0.3">
      <c r="A2043">
        <v>3393</v>
      </c>
      <c r="B2043" s="3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s="12">
        <f t="shared" si="62"/>
        <v>41923</v>
      </c>
      <c r="L2043" t="b">
        <v>0</v>
      </c>
      <c r="M2043">
        <v>44</v>
      </c>
      <c r="N2043" t="b">
        <v>1</v>
      </c>
      <c r="O2043" t="s">
        <v>8269</v>
      </c>
      <c r="P2043" t="s">
        <v>8325</v>
      </c>
      <c r="Q2043">
        <f t="shared" si="63"/>
        <v>2014</v>
      </c>
      <c r="R2043" s="14" t="s">
        <v>8322</v>
      </c>
    </row>
    <row r="2044" spans="1:18" ht="57.6" x14ac:dyDescent="0.3">
      <c r="A2044">
        <v>1585</v>
      </c>
      <c r="B2044" s="3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s="12">
        <f t="shared" si="62"/>
        <v>42707</v>
      </c>
      <c r="L2044" t="b">
        <v>0</v>
      </c>
      <c r="M2044">
        <v>12</v>
      </c>
      <c r="N2044" t="b">
        <v>0</v>
      </c>
      <c r="O2044" t="s">
        <v>8289</v>
      </c>
      <c r="P2044" t="s">
        <v>8350</v>
      </c>
      <c r="Q2044">
        <f t="shared" si="63"/>
        <v>2016</v>
      </c>
      <c r="R2044" s="14" t="s">
        <v>8312</v>
      </c>
    </row>
    <row r="2045" spans="1:18" ht="43.2" x14ac:dyDescent="0.3">
      <c r="A2045">
        <v>3949</v>
      </c>
      <c r="B2045" s="3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s="12">
        <f t="shared" si="62"/>
        <v>42016</v>
      </c>
      <c r="L2045" t="b">
        <v>0</v>
      </c>
      <c r="M2045">
        <v>32</v>
      </c>
      <c r="N2045" t="b">
        <v>0</v>
      </c>
      <c r="O2045" t="s">
        <v>8269</v>
      </c>
      <c r="P2045" t="s">
        <v>8325</v>
      </c>
      <c r="Q2045">
        <f t="shared" si="63"/>
        <v>2015</v>
      </c>
      <c r="R2045" s="14" t="s">
        <v>8322</v>
      </c>
    </row>
    <row r="2046" spans="1:18" ht="43.2" x14ac:dyDescent="0.3">
      <c r="A2046">
        <v>1618</v>
      </c>
      <c r="B2046" s="3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s="12">
        <f t="shared" si="62"/>
        <v>41301</v>
      </c>
      <c r="L2046" t="b">
        <v>0</v>
      </c>
      <c r="M2046">
        <v>27</v>
      </c>
      <c r="N2046" t="b">
        <v>1</v>
      </c>
      <c r="O2046" t="s">
        <v>8274</v>
      </c>
      <c r="P2046" t="s">
        <v>8330</v>
      </c>
      <c r="Q2046">
        <f t="shared" si="63"/>
        <v>2013</v>
      </c>
      <c r="R2046" s="14" t="s">
        <v>8326</v>
      </c>
    </row>
    <row r="2047" spans="1:18" ht="43.2" x14ac:dyDescent="0.3">
      <c r="A2047">
        <v>1455</v>
      </c>
      <c r="B2047" s="3" t="s">
        <v>1456</v>
      </c>
      <c r="C2047" s="3" t="s">
        <v>5565</v>
      </c>
      <c r="D2047" s="5">
        <v>15000</v>
      </c>
      <c r="E2047" s="7">
        <v>1575</v>
      </c>
      <c r="F2047" t="s">
        <v>8219</v>
      </c>
      <c r="G2047" t="s">
        <v>8223</v>
      </c>
      <c r="H2047" t="s">
        <v>8245</v>
      </c>
      <c r="I2047">
        <v>1409924340</v>
      </c>
      <c r="J2047">
        <v>1405181320</v>
      </c>
      <c r="K2047" s="12">
        <f t="shared" si="62"/>
        <v>41832</v>
      </c>
      <c r="L2047" t="b">
        <v>0</v>
      </c>
      <c r="M2047">
        <v>7</v>
      </c>
      <c r="N2047" t="b">
        <v>0</v>
      </c>
      <c r="O2047" t="s">
        <v>8285</v>
      </c>
      <c r="P2047" t="s">
        <v>8347</v>
      </c>
      <c r="Q2047">
        <f t="shared" si="63"/>
        <v>2014</v>
      </c>
      <c r="R2047" s="14" t="s">
        <v>8310</v>
      </c>
    </row>
    <row r="2048" spans="1:18" ht="43.2" x14ac:dyDescent="0.3">
      <c r="A2048">
        <v>928</v>
      </c>
      <c r="B2048" s="3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s="12">
        <f t="shared" si="62"/>
        <v>41180</v>
      </c>
      <c r="L2048" t="b">
        <v>0</v>
      </c>
      <c r="M2048">
        <v>28</v>
      </c>
      <c r="N2048" t="b">
        <v>0</v>
      </c>
      <c r="O2048" t="s">
        <v>8276</v>
      </c>
      <c r="P2048" t="s">
        <v>8349</v>
      </c>
      <c r="Q2048">
        <f t="shared" si="63"/>
        <v>2012</v>
      </c>
      <c r="R2048" s="14" t="s">
        <v>8326</v>
      </c>
    </row>
    <row r="2049" spans="1:18" ht="43.2" x14ac:dyDescent="0.3">
      <c r="A2049">
        <v>810</v>
      </c>
      <c r="B2049" s="3" t="s">
        <v>811</v>
      </c>
      <c r="C2049" s="3" t="s">
        <v>4920</v>
      </c>
      <c r="D2049" s="5">
        <v>1500</v>
      </c>
      <c r="E2049" s="7">
        <v>1575</v>
      </c>
      <c r="F2049" t="s">
        <v>8218</v>
      </c>
      <c r="G2049" t="s">
        <v>8223</v>
      </c>
      <c r="H2049" t="s">
        <v>8245</v>
      </c>
      <c r="I2049">
        <v>1346462462</v>
      </c>
      <c r="J2049">
        <v>1343870462</v>
      </c>
      <c r="K2049" s="12">
        <f t="shared" si="62"/>
        <v>41123</v>
      </c>
      <c r="L2049" t="b">
        <v>0</v>
      </c>
      <c r="M2049">
        <v>27</v>
      </c>
      <c r="N2049" t="b">
        <v>1</v>
      </c>
      <c r="O2049" t="s">
        <v>8274</v>
      </c>
      <c r="P2049" t="s">
        <v>8330</v>
      </c>
      <c r="Q2049">
        <f t="shared" si="63"/>
        <v>2012</v>
      </c>
      <c r="R2049" s="14" t="s">
        <v>8326</v>
      </c>
    </row>
    <row r="2050" spans="1:18" ht="43.2" x14ac:dyDescent="0.3">
      <c r="A2050">
        <v>3353</v>
      </c>
      <c r="B2050" s="3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s="12">
        <f t="shared" si="62"/>
        <v>42479</v>
      </c>
      <c r="L2050" t="b">
        <v>0</v>
      </c>
      <c r="M2050">
        <v>44</v>
      </c>
      <c r="N2050" t="b">
        <v>1</v>
      </c>
      <c r="O2050" t="s">
        <v>8269</v>
      </c>
      <c r="P2050" t="s">
        <v>8325</v>
      </c>
      <c r="Q2050">
        <f t="shared" si="63"/>
        <v>2016</v>
      </c>
      <c r="R2050" s="14" t="s">
        <v>8322</v>
      </c>
    </row>
    <row r="2051" spans="1:18" ht="28.8" x14ac:dyDescent="0.3">
      <c r="A2051">
        <v>200</v>
      </c>
      <c r="B2051" s="3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s="12">
        <f t="shared" ref="K2051:K2114" si="64">FLOOR(J2051/60/60/24,1) + DATE(1970,1,1)</f>
        <v>41867</v>
      </c>
      <c r="L2051" t="b">
        <v>0</v>
      </c>
      <c r="M2051">
        <v>18</v>
      </c>
      <c r="N2051" t="b">
        <v>0</v>
      </c>
      <c r="O2051" t="s">
        <v>8266</v>
      </c>
      <c r="P2051" t="s">
        <v>8324</v>
      </c>
      <c r="Q2051">
        <f t="shared" ref="Q2051:Q2114" si="65">YEAR(K2051)</f>
        <v>2014</v>
      </c>
      <c r="R2051" s="14" t="s">
        <v>8320</v>
      </c>
    </row>
    <row r="2052" spans="1:18" ht="43.2" x14ac:dyDescent="0.3">
      <c r="A2052">
        <v>2381</v>
      </c>
      <c r="B2052" s="3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s="12">
        <f t="shared" si="64"/>
        <v>42074</v>
      </c>
      <c r="L2052" t="b">
        <v>0</v>
      </c>
      <c r="M2052">
        <v>7</v>
      </c>
      <c r="N2052" t="b">
        <v>0</v>
      </c>
      <c r="O2052" t="s">
        <v>8270</v>
      </c>
      <c r="P2052" t="s">
        <v>8341</v>
      </c>
      <c r="Q2052">
        <f t="shared" si="65"/>
        <v>2015</v>
      </c>
      <c r="R2052" s="14" t="s">
        <v>8307</v>
      </c>
    </row>
    <row r="2053" spans="1:18" ht="43.2" x14ac:dyDescent="0.3">
      <c r="A2053">
        <v>2701</v>
      </c>
      <c r="B2053" s="3" t="s">
        <v>2701</v>
      </c>
      <c r="C2053" s="3" t="s">
        <v>6811</v>
      </c>
      <c r="D2053" s="5">
        <v>3400</v>
      </c>
      <c r="E2053" s="7">
        <v>1570</v>
      </c>
      <c r="F2053" t="s">
        <v>8221</v>
      </c>
      <c r="G2053" t="s">
        <v>8240</v>
      </c>
      <c r="H2053" t="s">
        <v>8248</v>
      </c>
      <c r="I2053">
        <v>1491586534</v>
      </c>
      <c r="J2053">
        <v>1488911734</v>
      </c>
      <c r="K2053" s="12">
        <f t="shared" si="64"/>
        <v>42801</v>
      </c>
      <c r="L2053" t="b">
        <v>0</v>
      </c>
      <c r="M2053">
        <v>46</v>
      </c>
      <c r="N2053" t="b">
        <v>0</v>
      </c>
      <c r="O2053" t="s">
        <v>8301</v>
      </c>
      <c r="P2053" t="s">
        <v>8323</v>
      </c>
      <c r="Q2053">
        <f t="shared" si="65"/>
        <v>2017</v>
      </c>
      <c r="R2053" s="14" t="s">
        <v>8322</v>
      </c>
    </row>
    <row r="2054" spans="1:18" ht="43.2" x14ac:dyDescent="0.3">
      <c r="A2054">
        <v>3543</v>
      </c>
      <c r="B2054" s="3" t="s">
        <v>3542</v>
      </c>
      <c r="C2054" s="3" t="s">
        <v>7653</v>
      </c>
      <c r="D2054" s="5">
        <v>1500</v>
      </c>
      <c r="E2054" s="7">
        <v>1570</v>
      </c>
      <c r="F2054" t="s">
        <v>8218</v>
      </c>
      <c r="G2054" t="s">
        <v>8235</v>
      </c>
      <c r="H2054" t="s">
        <v>8248</v>
      </c>
      <c r="I2054">
        <v>1435255659</v>
      </c>
      <c r="J2054">
        <v>1432663659</v>
      </c>
      <c r="K2054" s="12">
        <f t="shared" si="64"/>
        <v>42150</v>
      </c>
      <c r="L2054" t="b">
        <v>0</v>
      </c>
      <c r="M2054">
        <v>29</v>
      </c>
      <c r="N2054" t="b">
        <v>1</v>
      </c>
      <c r="O2054" t="s">
        <v>8269</v>
      </c>
      <c r="P2054" t="s">
        <v>8325</v>
      </c>
      <c r="Q2054">
        <f t="shared" si="65"/>
        <v>2015</v>
      </c>
      <c r="R2054" s="14" t="s">
        <v>8322</v>
      </c>
    </row>
    <row r="2055" spans="1:18" ht="43.2" x14ac:dyDescent="0.3">
      <c r="A2055">
        <v>77</v>
      </c>
      <c r="B2055" s="3" t="s">
        <v>79</v>
      </c>
      <c r="C2055" s="3" t="s">
        <v>4188</v>
      </c>
      <c r="D2055" s="5">
        <v>400</v>
      </c>
      <c r="E2055" s="7">
        <v>1570</v>
      </c>
      <c r="F2055" t="s">
        <v>8218</v>
      </c>
      <c r="G2055" t="s">
        <v>8223</v>
      </c>
      <c r="H2055" t="s">
        <v>8245</v>
      </c>
      <c r="I2055">
        <v>1337569140</v>
      </c>
      <c r="J2055">
        <v>1332991717</v>
      </c>
      <c r="K2055" s="12">
        <f t="shared" si="64"/>
        <v>40997</v>
      </c>
      <c r="L2055" t="b">
        <v>0</v>
      </c>
      <c r="M2055">
        <v>26</v>
      </c>
      <c r="N2055" t="b">
        <v>1</v>
      </c>
      <c r="O2055" t="s">
        <v>8264</v>
      </c>
      <c r="P2055" t="s">
        <v>8342</v>
      </c>
      <c r="Q2055">
        <f t="shared" si="65"/>
        <v>2012</v>
      </c>
      <c r="R2055" s="14" t="s">
        <v>8320</v>
      </c>
    </row>
    <row r="2056" spans="1:18" ht="43.2" x14ac:dyDescent="0.3">
      <c r="A2056">
        <v>3396</v>
      </c>
      <c r="B2056" s="3" t="s">
        <v>3395</v>
      </c>
      <c r="C2056" s="3" t="s">
        <v>7506</v>
      </c>
      <c r="D2056" s="5">
        <v>1500</v>
      </c>
      <c r="E2056" s="7">
        <v>1565</v>
      </c>
      <c r="F2056" t="s">
        <v>8218</v>
      </c>
      <c r="G2056" t="s">
        <v>8223</v>
      </c>
      <c r="H2056" t="s">
        <v>8245</v>
      </c>
      <c r="I2056">
        <v>1401595140</v>
      </c>
      <c r="J2056">
        <v>1399286589</v>
      </c>
      <c r="K2056" s="12">
        <f t="shared" si="64"/>
        <v>41764</v>
      </c>
      <c r="L2056" t="b">
        <v>0</v>
      </c>
      <c r="M2056">
        <v>28</v>
      </c>
      <c r="N2056" t="b">
        <v>1</v>
      </c>
      <c r="O2056" t="s">
        <v>8269</v>
      </c>
      <c r="P2056" t="s">
        <v>8325</v>
      </c>
      <c r="Q2056">
        <f t="shared" si="65"/>
        <v>2014</v>
      </c>
      <c r="R2056" s="14" t="s">
        <v>8322</v>
      </c>
    </row>
    <row r="2057" spans="1:18" ht="43.2" x14ac:dyDescent="0.3">
      <c r="A2057">
        <v>529</v>
      </c>
      <c r="B2057" s="3" t="s">
        <v>530</v>
      </c>
      <c r="C2057" s="3" t="s">
        <v>4639</v>
      </c>
      <c r="D2057" s="5">
        <v>1200</v>
      </c>
      <c r="E2057" s="7">
        <v>1565</v>
      </c>
      <c r="F2057" t="s">
        <v>8218</v>
      </c>
      <c r="G2057" t="s">
        <v>8228</v>
      </c>
      <c r="H2057" t="s">
        <v>8250</v>
      </c>
      <c r="I2057">
        <v>1484110800</v>
      </c>
      <c r="J2057">
        <v>1482281094</v>
      </c>
      <c r="K2057" s="12">
        <f t="shared" si="64"/>
        <v>42725</v>
      </c>
      <c r="L2057" t="b">
        <v>0</v>
      </c>
      <c r="M2057">
        <v>18</v>
      </c>
      <c r="N2057" t="b">
        <v>1</v>
      </c>
      <c r="O2057" t="s">
        <v>8269</v>
      </c>
      <c r="P2057" t="s">
        <v>8325</v>
      </c>
      <c r="Q2057">
        <f t="shared" si="65"/>
        <v>2016</v>
      </c>
      <c r="R2057" s="14" t="s">
        <v>8322</v>
      </c>
    </row>
    <row r="2058" spans="1:18" ht="43.2" x14ac:dyDescent="0.3">
      <c r="A2058">
        <v>1354</v>
      </c>
      <c r="B2058" s="3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s="12">
        <f t="shared" si="64"/>
        <v>42502</v>
      </c>
      <c r="L2058" t="b">
        <v>0</v>
      </c>
      <c r="M2058">
        <v>64</v>
      </c>
      <c r="N2058" t="b">
        <v>1</v>
      </c>
      <c r="O2058" t="s">
        <v>8272</v>
      </c>
      <c r="P2058" t="s">
        <v>8332</v>
      </c>
      <c r="Q2058">
        <f t="shared" si="65"/>
        <v>2016</v>
      </c>
      <c r="R2058" s="14" t="s">
        <v>8310</v>
      </c>
    </row>
    <row r="2059" spans="1:18" ht="43.2" x14ac:dyDescent="0.3">
      <c r="A2059">
        <v>2290</v>
      </c>
      <c r="B2059" s="3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s="12">
        <f t="shared" si="64"/>
        <v>40070</v>
      </c>
      <c r="L2059" t="b">
        <v>0</v>
      </c>
      <c r="M2059">
        <v>29</v>
      </c>
      <c r="N2059" t="b">
        <v>1</v>
      </c>
      <c r="O2059" t="s">
        <v>8274</v>
      </c>
      <c r="P2059" t="s">
        <v>8330</v>
      </c>
      <c r="Q2059">
        <f t="shared" si="65"/>
        <v>2009</v>
      </c>
      <c r="R2059" s="14" t="s">
        <v>8326</v>
      </c>
    </row>
    <row r="2060" spans="1:18" ht="57.6" x14ac:dyDescent="0.3">
      <c r="A2060">
        <v>2003</v>
      </c>
      <c r="B2060" s="3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s="12">
        <f t="shared" si="64"/>
        <v>40347</v>
      </c>
      <c r="L2060" t="b">
        <v>1</v>
      </c>
      <c r="M2060">
        <v>17</v>
      </c>
      <c r="N2060" t="b">
        <v>1</v>
      </c>
      <c r="O2060" t="s">
        <v>8293</v>
      </c>
      <c r="P2060" t="s">
        <v>8308</v>
      </c>
      <c r="Q2060">
        <f t="shared" si="65"/>
        <v>2010</v>
      </c>
      <c r="R2060" s="14" t="s">
        <v>8307</v>
      </c>
    </row>
    <row r="2061" spans="1:18" ht="57.6" x14ac:dyDescent="0.3">
      <c r="A2061">
        <v>3388</v>
      </c>
      <c r="B2061" s="3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s="12">
        <f t="shared" si="64"/>
        <v>42143</v>
      </c>
      <c r="L2061" t="b">
        <v>0</v>
      </c>
      <c r="M2061">
        <v>45</v>
      </c>
      <c r="N2061" t="b">
        <v>1</v>
      </c>
      <c r="O2061" t="s">
        <v>8269</v>
      </c>
      <c r="P2061" t="s">
        <v>8325</v>
      </c>
      <c r="Q2061">
        <f t="shared" si="65"/>
        <v>2015</v>
      </c>
      <c r="R2061" s="14" t="s">
        <v>8322</v>
      </c>
    </row>
    <row r="2062" spans="1:18" ht="43.2" x14ac:dyDescent="0.3">
      <c r="A2062">
        <v>2324</v>
      </c>
      <c r="B2062" s="3" t="s">
        <v>2325</v>
      </c>
      <c r="C2062" s="3" t="s">
        <v>6434</v>
      </c>
      <c r="D2062" s="5">
        <v>7500</v>
      </c>
      <c r="E2062" s="7">
        <v>1555</v>
      </c>
      <c r="F2062" t="s">
        <v>8221</v>
      </c>
      <c r="G2062" t="s">
        <v>8224</v>
      </c>
      <c r="H2062" t="s">
        <v>8246</v>
      </c>
      <c r="I2062">
        <v>1490559285</v>
      </c>
      <c r="J2062">
        <v>1487970885</v>
      </c>
      <c r="K2062" s="12">
        <f t="shared" si="64"/>
        <v>42790</v>
      </c>
      <c r="L2062" t="b">
        <v>0</v>
      </c>
      <c r="M2062">
        <v>61</v>
      </c>
      <c r="N2062" t="b">
        <v>0</v>
      </c>
      <c r="O2062" t="s">
        <v>8296</v>
      </c>
      <c r="P2062" t="s">
        <v>8319</v>
      </c>
      <c r="Q2062">
        <f t="shared" si="65"/>
        <v>2017</v>
      </c>
      <c r="R2062" s="14" t="s">
        <v>8318</v>
      </c>
    </row>
    <row r="2063" spans="1:18" ht="28.8" x14ac:dyDescent="0.3">
      <c r="A2063">
        <v>1370</v>
      </c>
      <c r="B2063" s="3" t="s">
        <v>1371</v>
      </c>
      <c r="C2063" s="3" t="s">
        <v>5480</v>
      </c>
      <c r="D2063" s="5">
        <v>1500</v>
      </c>
      <c r="E2063" s="7">
        <v>1555</v>
      </c>
      <c r="F2063" t="s">
        <v>8218</v>
      </c>
      <c r="G2063" t="s">
        <v>8223</v>
      </c>
      <c r="H2063" t="s">
        <v>8245</v>
      </c>
      <c r="I2063">
        <v>1381881890</v>
      </c>
      <c r="J2063">
        <v>1380585890</v>
      </c>
      <c r="K2063" s="12">
        <f t="shared" si="64"/>
        <v>41548</v>
      </c>
      <c r="L2063" t="b">
        <v>0</v>
      </c>
      <c r="M2063">
        <v>20</v>
      </c>
      <c r="N2063" t="b">
        <v>1</v>
      </c>
      <c r="O2063" t="s">
        <v>8274</v>
      </c>
      <c r="P2063" t="s">
        <v>8330</v>
      </c>
      <c r="Q2063">
        <f t="shared" si="65"/>
        <v>2013</v>
      </c>
      <c r="R2063" s="14" t="s">
        <v>8326</v>
      </c>
    </row>
    <row r="2064" spans="1:18" ht="57.6" x14ac:dyDescent="0.3">
      <c r="A2064">
        <v>2087</v>
      </c>
      <c r="B2064" s="3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s="12">
        <f t="shared" si="64"/>
        <v>40764</v>
      </c>
      <c r="L2064" t="b">
        <v>0</v>
      </c>
      <c r="M2064">
        <v>25</v>
      </c>
      <c r="N2064" t="b">
        <v>1</v>
      </c>
      <c r="O2064" t="s">
        <v>8277</v>
      </c>
      <c r="P2064" t="s">
        <v>8327</v>
      </c>
      <c r="Q2064">
        <f t="shared" si="65"/>
        <v>2011</v>
      </c>
      <c r="R2064" s="14" t="s">
        <v>8326</v>
      </c>
    </row>
    <row r="2065" spans="1:18" ht="28.8" x14ac:dyDescent="0.3">
      <c r="A2065">
        <v>3118</v>
      </c>
      <c r="B2065" s="3" t="s">
        <v>3118</v>
      </c>
      <c r="C2065" s="3" t="s">
        <v>7228</v>
      </c>
      <c r="D2065" s="5">
        <v>500000</v>
      </c>
      <c r="E2065" s="7">
        <v>1550</v>
      </c>
      <c r="F2065" t="s">
        <v>8220</v>
      </c>
      <c r="G2065" t="s">
        <v>8234</v>
      </c>
      <c r="H2065" t="s">
        <v>8254</v>
      </c>
      <c r="I2065">
        <v>1467473723</v>
      </c>
      <c r="J2065">
        <v>1465832123</v>
      </c>
      <c r="K2065" s="12">
        <f t="shared" si="64"/>
        <v>42534</v>
      </c>
      <c r="L2065" t="b">
        <v>0</v>
      </c>
      <c r="M2065">
        <v>2</v>
      </c>
      <c r="N2065" t="b">
        <v>0</v>
      </c>
      <c r="O2065" t="s">
        <v>8301</v>
      </c>
      <c r="P2065" t="s">
        <v>8323</v>
      </c>
      <c r="Q2065">
        <f t="shared" si="65"/>
        <v>2016</v>
      </c>
      <c r="R2065" s="14" t="s">
        <v>8322</v>
      </c>
    </row>
    <row r="2066" spans="1:18" ht="57.6" x14ac:dyDescent="0.3">
      <c r="A2066">
        <v>742</v>
      </c>
      <c r="B2066" s="3" t="s">
        <v>743</v>
      </c>
      <c r="C2066" s="3" t="s">
        <v>4852</v>
      </c>
      <c r="D2066" s="5">
        <v>1400</v>
      </c>
      <c r="E2066" s="7">
        <v>1550</v>
      </c>
      <c r="F2066" t="s">
        <v>8218</v>
      </c>
      <c r="G2066" t="s">
        <v>8223</v>
      </c>
      <c r="H2066" t="s">
        <v>8245</v>
      </c>
      <c r="I2066">
        <v>1395435712</v>
      </c>
      <c r="J2066">
        <v>1392847312</v>
      </c>
      <c r="K2066" s="12">
        <f t="shared" si="64"/>
        <v>41689</v>
      </c>
      <c r="L2066" t="b">
        <v>0</v>
      </c>
      <c r="M2066">
        <v>23</v>
      </c>
      <c r="N2066" t="b">
        <v>1</v>
      </c>
      <c r="O2066" t="s">
        <v>8272</v>
      </c>
      <c r="P2066" t="s">
        <v>8332</v>
      </c>
      <c r="Q2066">
        <f t="shared" si="65"/>
        <v>2014</v>
      </c>
      <c r="R2066" s="14" t="s">
        <v>8310</v>
      </c>
    </row>
    <row r="2067" spans="1:18" ht="43.2" x14ac:dyDescent="0.3">
      <c r="A2067">
        <v>3783</v>
      </c>
      <c r="B2067" s="3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s="12">
        <f t="shared" si="64"/>
        <v>42420</v>
      </c>
      <c r="L2067" t="b">
        <v>0</v>
      </c>
      <c r="M2067">
        <v>24</v>
      </c>
      <c r="N2067" t="b">
        <v>1</v>
      </c>
      <c r="O2067" t="s">
        <v>8303</v>
      </c>
      <c r="P2067" t="s">
        <v>8334</v>
      </c>
      <c r="Q2067">
        <f t="shared" si="65"/>
        <v>2016</v>
      </c>
      <c r="R2067" s="14" t="s">
        <v>8322</v>
      </c>
    </row>
    <row r="2068" spans="1:18" ht="43.2" x14ac:dyDescent="0.3">
      <c r="A2068">
        <v>940</v>
      </c>
      <c r="B2068" s="3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s="12">
        <f t="shared" si="64"/>
        <v>42182</v>
      </c>
      <c r="L2068" t="b">
        <v>0</v>
      </c>
      <c r="M2068">
        <v>14</v>
      </c>
      <c r="N2068" t="b">
        <v>0</v>
      </c>
      <c r="O2068" t="s">
        <v>8271</v>
      </c>
      <c r="P2068" t="s">
        <v>8309</v>
      </c>
      <c r="Q2068">
        <f t="shared" si="65"/>
        <v>2015</v>
      </c>
      <c r="R2068" s="14" t="s">
        <v>8307</v>
      </c>
    </row>
    <row r="2069" spans="1:18" ht="43.2" x14ac:dyDescent="0.3">
      <c r="A2069">
        <v>2279</v>
      </c>
      <c r="B2069" s="3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s="12">
        <f t="shared" si="64"/>
        <v>42020</v>
      </c>
      <c r="L2069" t="b">
        <v>0</v>
      </c>
      <c r="M2069">
        <v>32</v>
      </c>
      <c r="N2069" t="b">
        <v>1</v>
      </c>
      <c r="O2069" t="s">
        <v>8295</v>
      </c>
      <c r="P2069" t="s">
        <v>8316</v>
      </c>
      <c r="Q2069">
        <f t="shared" si="65"/>
        <v>2015</v>
      </c>
      <c r="R2069" s="14" t="s">
        <v>8315</v>
      </c>
    </row>
    <row r="2070" spans="1:18" ht="43.2" x14ac:dyDescent="0.3">
      <c r="A2070">
        <v>2093</v>
      </c>
      <c r="B2070" s="3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s="12">
        <f t="shared" si="64"/>
        <v>41205</v>
      </c>
      <c r="L2070" t="b">
        <v>0</v>
      </c>
      <c r="M2070">
        <v>23</v>
      </c>
      <c r="N2070" t="b">
        <v>1</v>
      </c>
      <c r="O2070" t="s">
        <v>8277</v>
      </c>
      <c r="P2070" t="s">
        <v>8327</v>
      </c>
      <c r="Q2070">
        <f t="shared" si="65"/>
        <v>2012</v>
      </c>
      <c r="R2070" s="14" t="s">
        <v>8326</v>
      </c>
    </row>
    <row r="2071" spans="1:18" ht="57.6" x14ac:dyDescent="0.3">
      <c r="A2071">
        <v>3390</v>
      </c>
      <c r="B2071" s="3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s="12">
        <f t="shared" si="64"/>
        <v>41815</v>
      </c>
      <c r="L2071" t="b">
        <v>0</v>
      </c>
      <c r="M2071">
        <v>22</v>
      </c>
      <c r="N2071" t="b">
        <v>1</v>
      </c>
      <c r="O2071" t="s">
        <v>8269</v>
      </c>
      <c r="P2071" t="s">
        <v>8325</v>
      </c>
      <c r="Q2071">
        <f t="shared" si="65"/>
        <v>2014</v>
      </c>
      <c r="R2071" s="14" t="s">
        <v>8322</v>
      </c>
    </row>
    <row r="2072" spans="1:18" ht="28.8" x14ac:dyDescent="0.3">
      <c r="A2072">
        <v>3758</v>
      </c>
      <c r="B2072" s="3" t="s">
        <v>3755</v>
      </c>
      <c r="C2072" s="3" t="s">
        <v>7868</v>
      </c>
      <c r="D2072" s="5">
        <v>1500</v>
      </c>
      <c r="E2072" s="7">
        <v>1535</v>
      </c>
      <c r="F2072" t="s">
        <v>8218</v>
      </c>
      <c r="G2072" t="s">
        <v>8223</v>
      </c>
      <c r="H2072" t="s">
        <v>8245</v>
      </c>
      <c r="I2072">
        <v>1400475600</v>
      </c>
      <c r="J2072">
        <v>1397819938</v>
      </c>
      <c r="K2072" s="12">
        <f t="shared" si="64"/>
        <v>41747</v>
      </c>
      <c r="L2072" t="b">
        <v>0</v>
      </c>
      <c r="M2072">
        <v>26</v>
      </c>
      <c r="N2072" t="b">
        <v>1</v>
      </c>
      <c r="O2072" t="s">
        <v>8303</v>
      </c>
      <c r="P2072" t="s">
        <v>8334</v>
      </c>
      <c r="Q2072">
        <f t="shared" si="65"/>
        <v>2014</v>
      </c>
      <c r="R2072" s="14" t="s">
        <v>8322</v>
      </c>
    </row>
    <row r="2073" spans="1:18" ht="57.6" x14ac:dyDescent="0.3">
      <c r="A2073">
        <v>382</v>
      </c>
      <c r="B2073" s="3" t="s">
        <v>383</v>
      </c>
      <c r="C2073" s="3" t="s">
        <v>4492</v>
      </c>
      <c r="D2073" s="5">
        <v>600</v>
      </c>
      <c r="E2073" s="7">
        <v>1535</v>
      </c>
      <c r="F2073" t="s">
        <v>8218</v>
      </c>
      <c r="G2073" t="s">
        <v>8223</v>
      </c>
      <c r="H2073" t="s">
        <v>8245</v>
      </c>
      <c r="I2073">
        <v>1346950900</v>
      </c>
      <c r="J2073">
        <v>1345741300</v>
      </c>
      <c r="K2073" s="12">
        <f t="shared" si="64"/>
        <v>41144</v>
      </c>
      <c r="L2073" t="b">
        <v>0</v>
      </c>
      <c r="M2073">
        <v>22</v>
      </c>
      <c r="N2073" t="b">
        <v>1</v>
      </c>
      <c r="O2073" t="s">
        <v>8267</v>
      </c>
      <c r="P2073" t="s">
        <v>8321</v>
      </c>
      <c r="Q2073">
        <f t="shared" si="65"/>
        <v>2012</v>
      </c>
      <c r="R2073" s="14" t="s">
        <v>8320</v>
      </c>
    </row>
    <row r="2074" spans="1:18" ht="43.2" x14ac:dyDescent="0.3">
      <c r="A2074">
        <v>3349</v>
      </c>
      <c r="B2074" s="3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s="12">
        <f t="shared" si="64"/>
        <v>42513</v>
      </c>
      <c r="L2074" t="b">
        <v>0</v>
      </c>
      <c r="M2074">
        <v>14</v>
      </c>
      <c r="N2074" t="b">
        <v>1</v>
      </c>
      <c r="O2074" t="s">
        <v>8269</v>
      </c>
      <c r="P2074" t="s">
        <v>8325</v>
      </c>
      <c r="Q2074">
        <f t="shared" si="65"/>
        <v>2016</v>
      </c>
      <c r="R2074" s="14" t="s">
        <v>8322</v>
      </c>
    </row>
    <row r="2075" spans="1:18" ht="43.2" x14ac:dyDescent="0.3">
      <c r="A2075">
        <v>1787</v>
      </c>
      <c r="B2075" s="3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s="12">
        <f t="shared" si="64"/>
        <v>42068</v>
      </c>
      <c r="L2075" t="b">
        <v>1</v>
      </c>
      <c r="M2075">
        <v>24</v>
      </c>
      <c r="N2075" t="b">
        <v>0</v>
      </c>
      <c r="O2075" t="s">
        <v>8283</v>
      </c>
      <c r="P2075" t="s">
        <v>8313</v>
      </c>
      <c r="Q2075">
        <f t="shared" si="65"/>
        <v>2015</v>
      </c>
      <c r="R2075" s="14" t="s">
        <v>8312</v>
      </c>
    </row>
    <row r="2076" spans="1:18" ht="43.2" x14ac:dyDescent="0.3">
      <c r="A2076">
        <v>3452</v>
      </c>
      <c r="B2076" s="3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s="12">
        <f t="shared" si="64"/>
        <v>41820</v>
      </c>
      <c r="L2076" t="b">
        <v>0</v>
      </c>
      <c r="M2076">
        <v>37</v>
      </c>
      <c r="N2076" t="b">
        <v>1</v>
      </c>
      <c r="O2076" t="s">
        <v>8269</v>
      </c>
      <c r="P2076" t="s">
        <v>8325</v>
      </c>
      <c r="Q2076">
        <f t="shared" si="65"/>
        <v>2014</v>
      </c>
      <c r="R2076" s="14" t="s">
        <v>8322</v>
      </c>
    </row>
    <row r="2077" spans="1:18" ht="43.2" x14ac:dyDescent="0.3">
      <c r="A2077">
        <v>660</v>
      </c>
      <c r="B2077" s="3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s="12">
        <f t="shared" si="64"/>
        <v>41922</v>
      </c>
      <c r="L2077" t="b">
        <v>0</v>
      </c>
      <c r="M2077">
        <v>18</v>
      </c>
      <c r="N2077" t="b">
        <v>0</v>
      </c>
      <c r="O2077" t="s">
        <v>8271</v>
      </c>
      <c r="P2077" t="s">
        <v>8309</v>
      </c>
      <c r="Q2077">
        <f t="shared" si="65"/>
        <v>2014</v>
      </c>
      <c r="R2077" s="14" t="s">
        <v>8307</v>
      </c>
    </row>
    <row r="2078" spans="1:18" ht="43.2" x14ac:dyDescent="0.3">
      <c r="A2078">
        <v>3551</v>
      </c>
      <c r="B2078" s="3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s="12">
        <f t="shared" si="64"/>
        <v>41753</v>
      </c>
      <c r="L2078" t="b">
        <v>0</v>
      </c>
      <c r="M2078">
        <v>25</v>
      </c>
      <c r="N2078" t="b">
        <v>1</v>
      </c>
      <c r="O2078" t="s">
        <v>8269</v>
      </c>
      <c r="P2078" t="s">
        <v>8325</v>
      </c>
      <c r="Q2078">
        <f t="shared" si="65"/>
        <v>2014</v>
      </c>
      <c r="R2078" s="14" t="s">
        <v>8322</v>
      </c>
    </row>
    <row r="2079" spans="1:18" ht="43.2" x14ac:dyDescent="0.3">
      <c r="A2079">
        <v>1424</v>
      </c>
      <c r="B2079" s="3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s="12">
        <f t="shared" si="64"/>
        <v>42676</v>
      </c>
      <c r="L2079" t="b">
        <v>0</v>
      </c>
      <c r="M2079">
        <v>14</v>
      </c>
      <c r="N2079" t="b">
        <v>0</v>
      </c>
      <c r="O2079" t="s">
        <v>8285</v>
      </c>
      <c r="P2079" t="s">
        <v>8347</v>
      </c>
      <c r="Q2079">
        <f t="shared" si="65"/>
        <v>2016</v>
      </c>
      <c r="R2079" s="14" t="s">
        <v>8310</v>
      </c>
    </row>
    <row r="2080" spans="1:18" ht="43.2" x14ac:dyDescent="0.3">
      <c r="A2080">
        <v>3324</v>
      </c>
      <c r="B2080" s="3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s="12">
        <f t="shared" si="64"/>
        <v>42512</v>
      </c>
      <c r="L2080" t="b">
        <v>0</v>
      </c>
      <c r="M2080">
        <v>10</v>
      </c>
      <c r="N2080" t="b">
        <v>1</v>
      </c>
      <c r="O2080" t="s">
        <v>8269</v>
      </c>
      <c r="P2080" t="s">
        <v>8325</v>
      </c>
      <c r="Q2080">
        <f t="shared" si="65"/>
        <v>2016</v>
      </c>
      <c r="R2080" s="14" t="s">
        <v>8322</v>
      </c>
    </row>
    <row r="2081" spans="1:18" ht="43.2" x14ac:dyDescent="0.3">
      <c r="A2081">
        <v>1844</v>
      </c>
      <c r="B2081" s="3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s="12">
        <f t="shared" si="64"/>
        <v>40666</v>
      </c>
      <c r="L2081" t="b">
        <v>0</v>
      </c>
      <c r="M2081">
        <v>20</v>
      </c>
      <c r="N2081" t="b">
        <v>1</v>
      </c>
      <c r="O2081" t="s">
        <v>8274</v>
      </c>
      <c r="P2081" t="s">
        <v>8330</v>
      </c>
      <c r="Q2081">
        <f t="shared" si="65"/>
        <v>2011</v>
      </c>
      <c r="R2081" s="14" t="s">
        <v>8326</v>
      </c>
    </row>
    <row r="2082" spans="1:18" ht="43.2" x14ac:dyDescent="0.3">
      <c r="A2082">
        <v>3356</v>
      </c>
      <c r="B2082" s="3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s="12">
        <f t="shared" si="64"/>
        <v>42536</v>
      </c>
      <c r="L2082" t="b">
        <v>0</v>
      </c>
      <c r="M2082">
        <v>27</v>
      </c>
      <c r="N2082" t="b">
        <v>1</v>
      </c>
      <c r="O2082" t="s">
        <v>8269</v>
      </c>
      <c r="P2082" t="s">
        <v>8325</v>
      </c>
      <c r="Q2082">
        <f t="shared" si="65"/>
        <v>2016</v>
      </c>
      <c r="R2082" s="14" t="s">
        <v>8322</v>
      </c>
    </row>
    <row r="2083" spans="1:18" ht="43.2" x14ac:dyDescent="0.3">
      <c r="A2083">
        <v>934</v>
      </c>
      <c r="B2083" s="3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s="12">
        <f t="shared" si="64"/>
        <v>41733</v>
      </c>
      <c r="L2083" t="b">
        <v>0</v>
      </c>
      <c r="M2083">
        <v>30</v>
      </c>
      <c r="N2083" t="b">
        <v>0</v>
      </c>
      <c r="O2083" t="s">
        <v>8276</v>
      </c>
      <c r="P2083" t="s">
        <v>8349</v>
      </c>
      <c r="Q2083">
        <f t="shared" si="65"/>
        <v>2014</v>
      </c>
      <c r="R2083" s="14" t="s">
        <v>8326</v>
      </c>
    </row>
    <row r="2084" spans="1:18" ht="43.2" x14ac:dyDescent="0.3">
      <c r="A2084">
        <v>3511</v>
      </c>
      <c r="B2084" s="3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s="12">
        <f t="shared" si="64"/>
        <v>41927</v>
      </c>
      <c r="L2084" t="b">
        <v>0</v>
      </c>
      <c r="M2084">
        <v>19</v>
      </c>
      <c r="N2084" t="b">
        <v>1</v>
      </c>
      <c r="O2084" t="s">
        <v>8269</v>
      </c>
      <c r="P2084" t="s">
        <v>8325</v>
      </c>
      <c r="Q2084">
        <f t="shared" si="65"/>
        <v>2014</v>
      </c>
      <c r="R2084" s="14" t="s">
        <v>8322</v>
      </c>
    </row>
    <row r="2085" spans="1:18" ht="43.2" x14ac:dyDescent="0.3">
      <c r="A2085">
        <v>2494</v>
      </c>
      <c r="B2085" s="3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s="12">
        <f t="shared" si="64"/>
        <v>41022</v>
      </c>
      <c r="L2085" t="b">
        <v>0</v>
      </c>
      <c r="M2085">
        <v>39</v>
      </c>
      <c r="N2085" t="b">
        <v>1</v>
      </c>
      <c r="O2085" t="s">
        <v>8277</v>
      </c>
      <c r="P2085" t="s">
        <v>8327</v>
      </c>
      <c r="Q2085">
        <f t="shared" si="65"/>
        <v>2012</v>
      </c>
      <c r="R2085" s="14" t="s">
        <v>8326</v>
      </c>
    </row>
    <row r="2086" spans="1:18" ht="57.6" x14ac:dyDescent="0.3">
      <c r="A2086">
        <v>253</v>
      </c>
      <c r="B2086" s="3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s="12">
        <f t="shared" si="64"/>
        <v>40924</v>
      </c>
      <c r="L2086" t="b">
        <v>1</v>
      </c>
      <c r="M2086">
        <v>7</v>
      </c>
      <c r="N2086" t="b">
        <v>1</v>
      </c>
      <c r="O2086" t="s">
        <v>8267</v>
      </c>
      <c r="P2086" t="s">
        <v>8321</v>
      </c>
      <c r="Q2086">
        <f t="shared" si="65"/>
        <v>2012</v>
      </c>
      <c r="R2086" s="14" t="s">
        <v>8320</v>
      </c>
    </row>
    <row r="2087" spans="1:18" ht="43.2" x14ac:dyDescent="0.3">
      <c r="A2087">
        <v>17</v>
      </c>
      <c r="B2087" s="3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s="12">
        <f t="shared" si="64"/>
        <v>41917</v>
      </c>
      <c r="L2087" t="b">
        <v>0</v>
      </c>
      <c r="M2087">
        <v>36</v>
      </c>
      <c r="N2087" t="b">
        <v>1</v>
      </c>
      <c r="O2087" t="s">
        <v>8263</v>
      </c>
      <c r="P2087" t="s">
        <v>8331</v>
      </c>
      <c r="Q2087">
        <f t="shared" si="65"/>
        <v>2014</v>
      </c>
      <c r="R2087" s="14" t="s">
        <v>8320</v>
      </c>
    </row>
    <row r="2088" spans="1:18" ht="43.2" x14ac:dyDescent="0.3">
      <c r="A2088">
        <v>3501</v>
      </c>
      <c r="B2088" s="3" t="s">
        <v>3500</v>
      </c>
      <c r="C2088" s="3" t="s">
        <v>7611</v>
      </c>
      <c r="D2088" s="5">
        <v>1500</v>
      </c>
      <c r="E2088" s="7">
        <v>1510</v>
      </c>
      <c r="F2088" t="s">
        <v>8218</v>
      </c>
      <c r="G2088" t="s">
        <v>8224</v>
      </c>
      <c r="H2088" t="s">
        <v>8246</v>
      </c>
      <c r="I2088">
        <v>1441995595</v>
      </c>
      <c r="J2088">
        <v>1439835595</v>
      </c>
      <c r="K2088" s="12">
        <f t="shared" si="64"/>
        <v>42233</v>
      </c>
      <c r="L2088" t="b">
        <v>0</v>
      </c>
      <c r="M2088">
        <v>42</v>
      </c>
      <c r="N2088" t="b">
        <v>1</v>
      </c>
      <c r="O2088" t="s">
        <v>8269</v>
      </c>
      <c r="P2088" t="s">
        <v>8325</v>
      </c>
      <c r="Q2088">
        <f t="shared" si="65"/>
        <v>2015</v>
      </c>
      <c r="R2088" s="14" t="s">
        <v>8322</v>
      </c>
    </row>
    <row r="2089" spans="1:18" ht="28.8" x14ac:dyDescent="0.3">
      <c r="A2089">
        <v>3658</v>
      </c>
      <c r="B2089" s="3" t="s">
        <v>3655</v>
      </c>
      <c r="C2089" s="3" t="s">
        <v>7768</v>
      </c>
      <c r="D2089" s="5">
        <v>1500</v>
      </c>
      <c r="E2089" s="7">
        <v>1510</v>
      </c>
      <c r="F2089" t="s">
        <v>8218</v>
      </c>
      <c r="G2089" t="s">
        <v>8223</v>
      </c>
      <c r="H2089" t="s">
        <v>8245</v>
      </c>
      <c r="I2089">
        <v>1404273540</v>
      </c>
      <c r="J2089">
        <v>1400272580</v>
      </c>
      <c r="K2089" s="12">
        <f t="shared" si="64"/>
        <v>41775</v>
      </c>
      <c r="L2089" t="b">
        <v>0</v>
      </c>
      <c r="M2089">
        <v>20</v>
      </c>
      <c r="N2089" t="b">
        <v>1</v>
      </c>
      <c r="O2089" t="s">
        <v>8269</v>
      </c>
      <c r="P2089" t="s">
        <v>8325</v>
      </c>
      <c r="Q2089">
        <f t="shared" si="65"/>
        <v>2014</v>
      </c>
      <c r="R2089" s="14" t="s">
        <v>8322</v>
      </c>
    </row>
    <row r="2090" spans="1:18" ht="43.2" x14ac:dyDescent="0.3">
      <c r="A2090">
        <v>1377</v>
      </c>
      <c r="B2090" s="3" t="s">
        <v>1378</v>
      </c>
      <c r="C2090" s="3" t="s">
        <v>5487</v>
      </c>
      <c r="D2090" s="5">
        <v>1300</v>
      </c>
      <c r="E2090" s="7">
        <v>1510</v>
      </c>
      <c r="F2090" t="s">
        <v>8218</v>
      </c>
      <c r="G2090" t="s">
        <v>8223</v>
      </c>
      <c r="H2090" t="s">
        <v>8245</v>
      </c>
      <c r="I2090">
        <v>1486095060</v>
      </c>
      <c r="J2090">
        <v>1484198170</v>
      </c>
      <c r="K2090" s="12">
        <f t="shared" si="64"/>
        <v>42747</v>
      </c>
      <c r="L2090" t="b">
        <v>0</v>
      </c>
      <c r="M2090">
        <v>31</v>
      </c>
      <c r="N2090" t="b">
        <v>1</v>
      </c>
      <c r="O2090" t="s">
        <v>8274</v>
      </c>
      <c r="P2090" t="s">
        <v>8330</v>
      </c>
      <c r="Q2090">
        <f t="shared" si="65"/>
        <v>2017</v>
      </c>
      <c r="R2090" s="14" t="s">
        <v>8326</v>
      </c>
    </row>
    <row r="2091" spans="1:18" ht="28.8" x14ac:dyDescent="0.3">
      <c r="A2091">
        <v>3076</v>
      </c>
      <c r="B2091" s="3" t="s">
        <v>3076</v>
      </c>
      <c r="C2091" s="3" t="s">
        <v>7186</v>
      </c>
      <c r="D2091" s="5">
        <v>10000</v>
      </c>
      <c r="E2091" s="7">
        <v>1506</v>
      </c>
      <c r="F2091" t="s">
        <v>8220</v>
      </c>
      <c r="G2091" t="s">
        <v>8223</v>
      </c>
      <c r="H2091" t="s">
        <v>8245</v>
      </c>
      <c r="I2091">
        <v>1444405123</v>
      </c>
      <c r="J2091">
        <v>1439221123</v>
      </c>
      <c r="K2091" s="12">
        <f t="shared" si="64"/>
        <v>42226</v>
      </c>
      <c r="L2091" t="b">
        <v>0</v>
      </c>
      <c r="M2091">
        <v>50</v>
      </c>
      <c r="N2091" t="b">
        <v>0</v>
      </c>
      <c r="O2091" t="s">
        <v>8301</v>
      </c>
      <c r="P2091" t="s">
        <v>8323</v>
      </c>
      <c r="Q2091">
        <f t="shared" si="65"/>
        <v>2015</v>
      </c>
      <c r="R2091" s="14" t="s">
        <v>8322</v>
      </c>
    </row>
    <row r="2092" spans="1:18" ht="43.2" x14ac:dyDescent="0.3">
      <c r="A2092">
        <v>85</v>
      </c>
      <c r="B2092" s="3" t="s">
        <v>87</v>
      </c>
      <c r="C2092" s="3" t="s">
        <v>4196</v>
      </c>
      <c r="D2092" s="5">
        <v>1200</v>
      </c>
      <c r="E2092" s="7">
        <v>1506</v>
      </c>
      <c r="F2092" t="s">
        <v>8218</v>
      </c>
      <c r="G2092" t="s">
        <v>8223</v>
      </c>
      <c r="H2092" t="s">
        <v>8245</v>
      </c>
      <c r="I2092">
        <v>1316746837</v>
      </c>
      <c r="J2092">
        <v>1314154837</v>
      </c>
      <c r="K2092" s="12">
        <f t="shared" si="64"/>
        <v>40779</v>
      </c>
      <c r="L2092" t="b">
        <v>0</v>
      </c>
      <c r="M2092">
        <v>21</v>
      </c>
      <c r="N2092" t="b">
        <v>1</v>
      </c>
      <c r="O2092" t="s">
        <v>8264</v>
      </c>
      <c r="P2092" t="s">
        <v>8342</v>
      </c>
      <c r="Q2092">
        <f t="shared" si="65"/>
        <v>2011</v>
      </c>
      <c r="R2092" s="14" t="s">
        <v>8320</v>
      </c>
    </row>
    <row r="2093" spans="1:18" ht="43.2" x14ac:dyDescent="0.3">
      <c r="A2093">
        <v>3701</v>
      </c>
      <c r="B2093" s="3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s="12">
        <f t="shared" si="64"/>
        <v>42129</v>
      </c>
      <c r="L2093" t="b">
        <v>0</v>
      </c>
      <c r="M2093">
        <v>39</v>
      </c>
      <c r="N2093" t="b">
        <v>1</v>
      </c>
      <c r="O2093" t="s">
        <v>8269</v>
      </c>
      <c r="P2093" t="s">
        <v>8325</v>
      </c>
      <c r="Q2093">
        <f t="shared" si="65"/>
        <v>2015</v>
      </c>
      <c r="R2093" s="14" t="s">
        <v>8322</v>
      </c>
    </row>
    <row r="2094" spans="1:18" ht="57.6" x14ac:dyDescent="0.3">
      <c r="A2094">
        <v>2295</v>
      </c>
      <c r="B2094" s="3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s="12">
        <f t="shared" si="64"/>
        <v>41270</v>
      </c>
      <c r="L2094" t="b">
        <v>0</v>
      </c>
      <c r="M2094">
        <v>34</v>
      </c>
      <c r="N2094" t="b">
        <v>1</v>
      </c>
      <c r="O2094" t="s">
        <v>8274</v>
      </c>
      <c r="P2094" t="s">
        <v>8330</v>
      </c>
      <c r="Q2094">
        <f t="shared" si="65"/>
        <v>2012</v>
      </c>
      <c r="R2094" s="14" t="s">
        <v>8326</v>
      </c>
    </row>
    <row r="2095" spans="1:18" ht="43.2" x14ac:dyDescent="0.3">
      <c r="A2095">
        <v>1602</v>
      </c>
      <c r="B2095" s="3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s="12">
        <f t="shared" si="64"/>
        <v>40788</v>
      </c>
      <c r="L2095" t="b">
        <v>0</v>
      </c>
      <c r="M2095">
        <v>32</v>
      </c>
      <c r="N2095" t="b">
        <v>1</v>
      </c>
      <c r="O2095" t="s">
        <v>8274</v>
      </c>
      <c r="P2095" t="s">
        <v>8330</v>
      </c>
      <c r="Q2095">
        <f t="shared" si="65"/>
        <v>2011</v>
      </c>
      <c r="R2095" s="14" t="s">
        <v>8326</v>
      </c>
    </row>
    <row r="2096" spans="1:18" ht="43.2" x14ac:dyDescent="0.3">
      <c r="A2096">
        <v>2286</v>
      </c>
      <c r="B2096" s="3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s="12">
        <f t="shared" si="64"/>
        <v>41494</v>
      </c>
      <c r="L2096" t="b">
        <v>0</v>
      </c>
      <c r="M2096">
        <v>14</v>
      </c>
      <c r="N2096" t="b">
        <v>1</v>
      </c>
      <c r="O2096" t="s">
        <v>8274</v>
      </c>
      <c r="P2096" t="s">
        <v>8330</v>
      </c>
      <c r="Q2096">
        <f t="shared" si="65"/>
        <v>2013</v>
      </c>
      <c r="R2096" s="14" t="s">
        <v>8326</v>
      </c>
    </row>
    <row r="2097" spans="1:18" ht="43.2" x14ac:dyDescent="0.3">
      <c r="A2097">
        <v>2487</v>
      </c>
      <c r="B2097" s="3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s="12">
        <f t="shared" si="64"/>
        <v>41026</v>
      </c>
      <c r="L2097" t="b">
        <v>0</v>
      </c>
      <c r="M2097">
        <v>38</v>
      </c>
      <c r="N2097" t="b">
        <v>1</v>
      </c>
      <c r="O2097" t="s">
        <v>8277</v>
      </c>
      <c r="P2097" t="s">
        <v>8327</v>
      </c>
      <c r="Q2097">
        <f t="shared" si="65"/>
        <v>2012</v>
      </c>
      <c r="R2097" s="14" t="s">
        <v>8326</v>
      </c>
    </row>
    <row r="2098" spans="1:18" ht="43.2" x14ac:dyDescent="0.3">
      <c r="A2098">
        <v>3578</v>
      </c>
      <c r="B2098" s="3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s="12">
        <f t="shared" si="64"/>
        <v>42460</v>
      </c>
      <c r="L2098" t="b">
        <v>0</v>
      </c>
      <c r="M2098">
        <v>37</v>
      </c>
      <c r="N2098" t="b">
        <v>1</v>
      </c>
      <c r="O2098" t="s">
        <v>8269</v>
      </c>
      <c r="P2098" t="s">
        <v>8325</v>
      </c>
      <c r="Q2098">
        <f t="shared" si="65"/>
        <v>2016</v>
      </c>
      <c r="R2098" s="14" t="s">
        <v>8322</v>
      </c>
    </row>
    <row r="2099" spans="1:18" ht="57.6" x14ac:dyDescent="0.3">
      <c r="A2099">
        <v>3870</v>
      </c>
      <c r="B2099" s="3" t="s">
        <v>3867</v>
      </c>
      <c r="C2099" s="3" t="s">
        <v>7979</v>
      </c>
      <c r="D2099" s="5">
        <v>10000</v>
      </c>
      <c r="E2099" s="7">
        <v>1500</v>
      </c>
      <c r="F2099" t="s">
        <v>8219</v>
      </c>
      <c r="G2099" t="s">
        <v>8223</v>
      </c>
      <c r="H2099" t="s">
        <v>8245</v>
      </c>
      <c r="I2099">
        <v>1404360478</v>
      </c>
      <c r="J2099">
        <v>1401768478</v>
      </c>
      <c r="K2099" s="12">
        <f t="shared" si="64"/>
        <v>41793</v>
      </c>
      <c r="L2099" t="b">
        <v>0</v>
      </c>
      <c r="M2099">
        <v>10</v>
      </c>
      <c r="N2099" t="b">
        <v>0</v>
      </c>
      <c r="O2099" t="s">
        <v>8303</v>
      </c>
      <c r="P2099" t="s">
        <v>8334</v>
      </c>
      <c r="Q2099">
        <f t="shared" si="65"/>
        <v>2014</v>
      </c>
      <c r="R2099" s="14" t="s">
        <v>8322</v>
      </c>
    </row>
    <row r="2100" spans="1:18" ht="72" x14ac:dyDescent="0.3">
      <c r="A2100">
        <v>3031</v>
      </c>
      <c r="B2100" s="3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s="12">
        <f t="shared" si="64"/>
        <v>42597</v>
      </c>
      <c r="L2100" t="b">
        <v>0</v>
      </c>
      <c r="M2100">
        <v>29</v>
      </c>
      <c r="N2100" t="b">
        <v>1</v>
      </c>
      <c r="O2100" t="s">
        <v>8301</v>
      </c>
      <c r="P2100" t="s">
        <v>8323</v>
      </c>
      <c r="Q2100">
        <f t="shared" si="65"/>
        <v>2016</v>
      </c>
      <c r="R2100" s="14" t="s">
        <v>8322</v>
      </c>
    </row>
    <row r="2101" spans="1:18" ht="43.2" x14ac:dyDescent="0.3">
      <c r="A2101">
        <v>3427</v>
      </c>
      <c r="B2101" s="3" t="s">
        <v>3426</v>
      </c>
      <c r="C2101" s="3" t="s">
        <v>7537</v>
      </c>
      <c r="D2101" s="5">
        <v>1500</v>
      </c>
      <c r="E2101" s="7">
        <v>1500</v>
      </c>
      <c r="F2101" t="s">
        <v>8218</v>
      </c>
      <c r="G2101" t="s">
        <v>8224</v>
      </c>
      <c r="H2101" t="s">
        <v>8246</v>
      </c>
      <c r="I2101">
        <v>1404314952</v>
      </c>
      <c r="J2101">
        <v>1401722952</v>
      </c>
      <c r="K2101" s="12">
        <f t="shared" si="64"/>
        <v>41792</v>
      </c>
      <c r="L2101" t="b">
        <v>0</v>
      </c>
      <c r="M2101">
        <v>29</v>
      </c>
      <c r="N2101" t="b">
        <v>1</v>
      </c>
      <c r="O2101" t="s">
        <v>8269</v>
      </c>
      <c r="P2101" t="s">
        <v>8325</v>
      </c>
      <c r="Q2101">
        <f t="shared" si="65"/>
        <v>2014</v>
      </c>
      <c r="R2101" s="14" t="s">
        <v>8322</v>
      </c>
    </row>
    <row r="2102" spans="1:18" ht="43.2" x14ac:dyDescent="0.3">
      <c r="A2102">
        <v>3493</v>
      </c>
      <c r="B2102" s="3" t="s">
        <v>3492</v>
      </c>
      <c r="C2102" s="3" t="s">
        <v>7603</v>
      </c>
      <c r="D2102" s="5">
        <v>1500</v>
      </c>
      <c r="E2102" s="7">
        <v>1500</v>
      </c>
      <c r="F2102" t="s">
        <v>8218</v>
      </c>
      <c r="G2102" t="s">
        <v>8223</v>
      </c>
      <c r="H2102" t="s">
        <v>8245</v>
      </c>
      <c r="I2102">
        <v>1408252260</v>
      </c>
      <c r="J2102">
        <v>1406580436</v>
      </c>
      <c r="K2102" s="12">
        <f t="shared" si="64"/>
        <v>41848</v>
      </c>
      <c r="L2102" t="b">
        <v>0</v>
      </c>
      <c r="M2102">
        <v>29</v>
      </c>
      <c r="N2102" t="b">
        <v>1</v>
      </c>
      <c r="O2102" t="s">
        <v>8269</v>
      </c>
      <c r="P2102" t="s">
        <v>8325</v>
      </c>
      <c r="Q2102">
        <f t="shared" si="65"/>
        <v>2014</v>
      </c>
      <c r="R2102" s="14" t="s">
        <v>8322</v>
      </c>
    </row>
    <row r="2103" spans="1:18" ht="43.2" x14ac:dyDescent="0.3">
      <c r="A2103">
        <v>3581</v>
      </c>
      <c r="B2103" s="3" t="s">
        <v>3580</v>
      </c>
      <c r="C2103" s="3" t="s">
        <v>7691</v>
      </c>
      <c r="D2103" s="5">
        <v>1500</v>
      </c>
      <c r="E2103" s="7">
        <v>1500</v>
      </c>
      <c r="F2103" t="s">
        <v>8218</v>
      </c>
      <c r="G2103" t="s">
        <v>8224</v>
      </c>
      <c r="H2103" t="s">
        <v>8246</v>
      </c>
      <c r="I2103">
        <v>1406719110</v>
      </c>
      <c r="J2103">
        <v>1405509510</v>
      </c>
      <c r="K2103" s="12">
        <f t="shared" si="64"/>
        <v>41836</v>
      </c>
      <c r="L2103" t="b">
        <v>0</v>
      </c>
      <c r="M2103">
        <v>45</v>
      </c>
      <c r="N2103" t="b">
        <v>1</v>
      </c>
      <c r="O2103" t="s">
        <v>8269</v>
      </c>
      <c r="P2103" t="s">
        <v>8325</v>
      </c>
      <c r="Q2103">
        <f t="shared" si="65"/>
        <v>2014</v>
      </c>
      <c r="R2103" s="14" t="s">
        <v>8322</v>
      </c>
    </row>
    <row r="2104" spans="1:18" ht="43.2" x14ac:dyDescent="0.3">
      <c r="A2104">
        <v>3764</v>
      </c>
      <c r="B2104" s="3" t="s">
        <v>3761</v>
      </c>
      <c r="C2104" s="3" t="s">
        <v>7874</v>
      </c>
      <c r="D2104" s="5">
        <v>1500</v>
      </c>
      <c r="E2104" s="7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s="12">
        <f t="shared" si="64"/>
        <v>42499</v>
      </c>
      <c r="L2104" t="b">
        <v>0</v>
      </c>
      <c r="M2104">
        <v>27</v>
      </c>
      <c r="N2104" t="b">
        <v>1</v>
      </c>
      <c r="O2104" t="s">
        <v>8303</v>
      </c>
      <c r="P2104" t="s">
        <v>8334</v>
      </c>
      <c r="Q2104">
        <f t="shared" si="65"/>
        <v>2016</v>
      </c>
      <c r="R2104" s="14" t="s">
        <v>8322</v>
      </c>
    </row>
    <row r="2105" spans="1:18" ht="28.8" x14ac:dyDescent="0.3">
      <c r="A2105">
        <v>855</v>
      </c>
      <c r="B2105" s="3" t="s">
        <v>856</v>
      </c>
      <c r="C2105" s="3" t="s">
        <v>4965</v>
      </c>
      <c r="D2105" s="5">
        <v>1450</v>
      </c>
      <c r="E2105" s="7">
        <v>1500</v>
      </c>
      <c r="F2105" t="s">
        <v>8218</v>
      </c>
      <c r="G2105" t="s">
        <v>8223</v>
      </c>
      <c r="H2105" t="s">
        <v>8245</v>
      </c>
      <c r="I2105">
        <v>1469329217</v>
      </c>
      <c r="J2105">
        <v>1466737217</v>
      </c>
      <c r="K2105" s="12">
        <f t="shared" si="64"/>
        <v>42545</v>
      </c>
      <c r="L2105" t="b">
        <v>0</v>
      </c>
      <c r="M2105">
        <v>47</v>
      </c>
      <c r="N2105" t="b">
        <v>1</v>
      </c>
      <c r="O2105" t="s">
        <v>8275</v>
      </c>
      <c r="P2105" t="s">
        <v>8335</v>
      </c>
      <c r="Q2105">
        <f t="shared" si="65"/>
        <v>2016</v>
      </c>
      <c r="R2105" s="14" t="s">
        <v>8326</v>
      </c>
    </row>
    <row r="2106" spans="1:18" ht="43.2" x14ac:dyDescent="0.3">
      <c r="A2106">
        <v>3227</v>
      </c>
      <c r="B2106" s="3" t="s">
        <v>3227</v>
      </c>
      <c r="C2106" s="3" t="s">
        <v>7337</v>
      </c>
      <c r="D2106" s="5">
        <v>1200</v>
      </c>
      <c r="E2106" s="7">
        <v>1500</v>
      </c>
      <c r="F2106" t="s">
        <v>8218</v>
      </c>
      <c r="G2106" t="s">
        <v>8224</v>
      </c>
      <c r="H2106" t="s">
        <v>8246</v>
      </c>
      <c r="I2106">
        <v>1484687436</v>
      </c>
      <c r="J2106">
        <v>1482095436</v>
      </c>
      <c r="K2106" s="12">
        <f t="shared" si="64"/>
        <v>42722</v>
      </c>
      <c r="L2106" t="b">
        <v>0</v>
      </c>
      <c r="M2106">
        <v>30</v>
      </c>
      <c r="N2106" t="b">
        <v>1</v>
      </c>
      <c r="O2106" t="s">
        <v>8269</v>
      </c>
      <c r="P2106" t="s">
        <v>8325</v>
      </c>
      <c r="Q2106">
        <f t="shared" si="65"/>
        <v>2016</v>
      </c>
      <c r="R2106" s="14" t="s">
        <v>8322</v>
      </c>
    </row>
    <row r="2107" spans="1:18" ht="43.2" x14ac:dyDescent="0.3">
      <c r="A2107">
        <v>2156</v>
      </c>
      <c r="B2107" s="3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s="12">
        <f t="shared" si="64"/>
        <v>41488</v>
      </c>
      <c r="L2107" t="b">
        <v>0</v>
      </c>
      <c r="M2107">
        <v>83</v>
      </c>
      <c r="N2107" t="b">
        <v>0</v>
      </c>
      <c r="O2107" t="s">
        <v>8280</v>
      </c>
      <c r="P2107" t="s">
        <v>8333</v>
      </c>
      <c r="Q2107">
        <f t="shared" si="65"/>
        <v>2013</v>
      </c>
      <c r="R2107" s="14" t="s">
        <v>8315</v>
      </c>
    </row>
    <row r="2108" spans="1:18" ht="57.6" x14ac:dyDescent="0.3">
      <c r="A2108">
        <v>980</v>
      </c>
      <c r="B2108" s="3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s="12">
        <f t="shared" si="64"/>
        <v>41928</v>
      </c>
      <c r="L2108" t="b">
        <v>0</v>
      </c>
      <c r="M2108">
        <v>31</v>
      </c>
      <c r="N2108" t="b">
        <v>0</v>
      </c>
      <c r="O2108" t="s">
        <v>8271</v>
      </c>
      <c r="P2108" t="s">
        <v>8309</v>
      </c>
      <c r="Q2108">
        <f t="shared" si="65"/>
        <v>2014</v>
      </c>
      <c r="R2108" s="14" t="s">
        <v>8307</v>
      </c>
    </row>
    <row r="2109" spans="1:18" ht="43.2" x14ac:dyDescent="0.3">
      <c r="A2109">
        <v>81</v>
      </c>
      <c r="B2109" s="3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s="12">
        <f t="shared" si="64"/>
        <v>41100</v>
      </c>
      <c r="L2109" t="b">
        <v>0</v>
      </c>
      <c r="M2109">
        <v>28</v>
      </c>
      <c r="N2109" t="b">
        <v>1</v>
      </c>
      <c r="O2109" t="s">
        <v>8264</v>
      </c>
      <c r="P2109" t="s">
        <v>8342</v>
      </c>
      <c r="Q2109">
        <f t="shared" si="65"/>
        <v>2012</v>
      </c>
      <c r="R2109" s="14" t="s">
        <v>8320</v>
      </c>
    </row>
    <row r="2110" spans="1:18" ht="57.6" x14ac:dyDescent="0.3">
      <c r="A2110">
        <v>676</v>
      </c>
      <c r="B2110" s="3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s="12">
        <f t="shared" si="64"/>
        <v>42012</v>
      </c>
      <c r="L2110" t="b">
        <v>0</v>
      </c>
      <c r="M2110">
        <v>24</v>
      </c>
      <c r="N2110" t="b">
        <v>0</v>
      </c>
      <c r="O2110" t="s">
        <v>8271</v>
      </c>
      <c r="P2110" t="s">
        <v>8309</v>
      </c>
      <c r="Q2110">
        <f t="shared" si="65"/>
        <v>2015</v>
      </c>
      <c r="R2110" s="14" t="s">
        <v>8307</v>
      </c>
    </row>
    <row r="2111" spans="1:18" ht="43.2" x14ac:dyDescent="0.3">
      <c r="A2111">
        <v>2632</v>
      </c>
      <c r="B2111" s="3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s="12">
        <f t="shared" si="64"/>
        <v>42494</v>
      </c>
      <c r="L2111" t="b">
        <v>0</v>
      </c>
      <c r="M2111">
        <v>42</v>
      </c>
      <c r="N2111" t="b">
        <v>1</v>
      </c>
      <c r="O2111" t="s">
        <v>8299</v>
      </c>
      <c r="P2111" t="s">
        <v>8314</v>
      </c>
      <c r="Q2111">
        <f t="shared" si="65"/>
        <v>2016</v>
      </c>
      <c r="R2111" s="14" t="s">
        <v>8307</v>
      </c>
    </row>
    <row r="2112" spans="1:18" ht="43.2" x14ac:dyDescent="0.3">
      <c r="A2112">
        <v>1228</v>
      </c>
      <c r="B2112" s="3" t="s">
        <v>1229</v>
      </c>
      <c r="C2112" s="3" t="s">
        <v>5338</v>
      </c>
      <c r="D2112" s="5">
        <v>5000</v>
      </c>
      <c r="E2112" s="7">
        <v>1465</v>
      </c>
      <c r="F2112" t="s">
        <v>8219</v>
      </c>
      <c r="G2112" t="s">
        <v>8223</v>
      </c>
      <c r="H2112" t="s">
        <v>8245</v>
      </c>
      <c r="I2112">
        <v>1317231008</v>
      </c>
      <c r="J2112">
        <v>1312047008</v>
      </c>
      <c r="K2112" s="12">
        <f t="shared" si="64"/>
        <v>40754</v>
      </c>
      <c r="L2112" t="b">
        <v>0</v>
      </c>
      <c r="M2112">
        <v>24</v>
      </c>
      <c r="N2112" t="b">
        <v>0</v>
      </c>
      <c r="O2112" t="s">
        <v>8284</v>
      </c>
      <c r="P2112" t="s">
        <v>8353</v>
      </c>
      <c r="Q2112">
        <f t="shared" si="65"/>
        <v>2011</v>
      </c>
      <c r="R2112" s="14" t="s">
        <v>8326</v>
      </c>
    </row>
    <row r="2113" spans="1:18" ht="43.2" x14ac:dyDescent="0.3">
      <c r="A2113">
        <v>196</v>
      </c>
      <c r="B2113" s="3" t="s">
        <v>198</v>
      </c>
      <c r="C2113" s="3" t="s">
        <v>4306</v>
      </c>
      <c r="D2113" s="5">
        <v>3500</v>
      </c>
      <c r="E2113" s="7">
        <v>1465</v>
      </c>
      <c r="F2113" t="s">
        <v>8220</v>
      </c>
      <c r="G2113" t="s">
        <v>8224</v>
      </c>
      <c r="H2113" t="s">
        <v>8246</v>
      </c>
      <c r="I2113">
        <v>1444510800</v>
      </c>
      <c r="J2113">
        <v>1442062898</v>
      </c>
      <c r="K2113" s="12">
        <f t="shared" si="64"/>
        <v>42259</v>
      </c>
      <c r="L2113" t="b">
        <v>0</v>
      </c>
      <c r="M2113">
        <v>19</v>
      </c>
      <c r="N2113" t="b">
        <v>0</v>
      </c>
      <c r="O2113" t="s">
        <v>8266</v>
      </c>
      <c r="P2113" t="s">
        <v>8324</v>
      </c>
      <c r="Q2113">
        <f t="shared" si="65"/>
        <v>2015</v>
      </c>
      <c r="R2113" s="14" t="s">
        <v>8320</v>
      </c>
    </row>
    <row r="2114" spans="1:18" ht="43.2" x14ac:dyDescent="0.3">
      <c r="A2114">
        <v>3902</v>
      </c>
      <c r="B2114" s="3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s="12">
        <f t="shared" si="64"/>
        <v>42663</v>
      </c>
      <c r="L2114" t="b">
        <v>0</v>
      </c>
      <c r="M2114">
        <v>31</v>
      </c>
      <c r="N2114" t="b">
        <v>0</v>
      </c>
      <c r="O2114" t="s">
        <v>8269</v>
      </c>
      <c r="P2114" t="s">
        <v>8325</v>
      </c>
      <c r="Q2114">
        <f t="shared" si="65"/>
        <v>2016</v>
      </c>
      <c r="R2114" s="14" t="s">
        <v>8322</v>
      </c>
    </row>
    <row r="2115" spans="1:18" ht="43.2" x14ac:dyDescent="0.3">
      <c r="A2115">
        <v>608</v>
      </c>
      <c r="B2115" s="3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s="12">
        <f t="shared" ref="K2115:K2178" si="66">FLOOR(J2115/60/60/24,1) + DATE(1970,1,1)</f>
        <v>42140</v>
      </c>
      <c r="L2115" t="b">
        <v>0</v>
      </c>
      <c r="M2115">
        <v>5</v>
      </c>
      <c r="N2115" t="b">
        <v>0</v>
      </c>
      <c r="O2115" t="s">
        <v>8270</v>
      </c>
      <c r="P2115" t="s">
        <v>8341</v>
      </c>
      <c r="Q2115">
        <f t="shared" ref="Q2115:Q2178" si="67">YEAR(K2115)</f>
        <v>2015</v>
      </c>
      <c r="R2115" s="14" t="s">
        <v>8307</v>
      </c>
    </row>
    <row r="2116" spans="1:18" ht="28.8" x14ac:dyDescent="0.3">
      <c r="A2116">
        <v>3771</v>
      </c>
      <c r="B2116" s="3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s="12">
        <f t="shared" si="66"/>
        <v>42493</v>
      </c>
      <c r="L2116" t="b">
        <v>0</v>
      </c>
      <c r="M2116">
        <v>38</v>
      </c>
      <c r="N2116" t="b">
        <v>1</v>
      </c>
      <c r="O2116" t="s">
        <v>8303</v>
      </c>
      <c r="P2116" t="s">
        <v>8334</v>
      </c>
      <c r="Q2116">
        <f t="shared" si="67"/>
        <v>2016</v>
      </c>
      <c r="R2116" s="14" t="s">
        <v>8322</v>
      </c>
    </row>
    <row r="2117" spans="1:18" ht="43.2" x14ac:dyDescent="0.3">
      <c r="A2117">
        <v>1862</v>
      </c>
      <c r="B2117" s="3" t="s">
        <v>1863</v>
      </c>
      <c r="C2117" s="3" t="s">
        <v>5972</v>
      </c>
      <c r="D2117" s="5">
        <v>18000</v>
      </c>
      <c r="E2117" s="7">
        <v>1455</v>
      </c>
      <c r="F2117" t="s">
        <v>8220</v>
      </c>
      <c r="G2117" t="s">
        <v>8223</v>
      </c>
      <c r="H2117" t="s">
        <v>8245</v>
      </c>
      <c r="I2117">
        <v>1488958200</v>
      </c>
      <c r="J2117">
        <v>1484912974</v>
      </c>
      <c r="K2117" s="12">
        <f t="shared" si="66"/>
        <v>42755</v>
      </c>
      <c r="L2117" t="b">
        <v>0</v>
      </c>
      <c r="M2117">
        <v>16</v>
      </c>
      <c r="N2117" t="b">
        <v>0</v>
      </c>
      <c r="O2117" t="s">
        <v>8281</v>
      </c>
      <c r="P2117" t="s">
        <v>8343</v>
      </c>
      <c r="Q2117">
        <f t="shared" si="67"/>
        <v>2017</v>
      </c>
      <c r="R2117" s="14" t="s">
        <v>8315</v>
      </c>
    </row>
    <row r="2118" spans="1:18" ht="57.6" x14ac:dyDescent="0.3">
      <c r="A2118">
        <v>266</v>
      </c>
      <c r="B2118" s="3" t="s">
        <v>267</v>
      </c>
      <c r="C2118" s="3" t="s">
        <v>4376</v>
      </c>
      <c r="D2118" s="5">
        <v>1000</v>
      </c>
      <c r="E2118" s="7">
        <v>1455</v>
      </c>
      <c r="F2118" t="s">
        <v>8218</v>
      </c>
      <c r="G2118" t="s">
        <v>8223</v>
      </c>
      <c r="H2118" t="s">
        <v>8245</v>
      </c>
      <c r="I2118">
        <v>1271994660</v>
      </c>
      <c r="J2118">
        <v>1264565507</v>
      </c>
      <c r="K2118" s="12">
        <f t="shared" si="66"/>
        <v>40205</v>
      </c>
      <c r="L2118" t="b">
        <v>1</v>
      </c>
      <c r="M2118">
        <v>36</v>
      </c>
      <c r="N2118" t="b">
        <v>1</v>
      </c>
      <c r="O2118" t="s">
        <v>8267</v>
      </c>
      <c r="P2118" t="s">
        <v>8321</v>
      </c>
      <c r="Q2118">
        <f t="shared" si="67"/>
        <v>2010</v>
      </c>
      <c r="R2118" s="14" t="s">
        <v>8320</v>
      </c>
    </row>
    <row r="2119" spans="1:18" ht="43.2" x14ac:dyDescent="0.3">
      <c r="A2119">
        <v>1898</v>
      </c>
      <c r="B2119" s="3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s="12">
        <f t="shared" si="66"/>
        <v>42366</v>
      </c>
      <c r="L2119" t="b">
        <v>0</v>
      </c>
      <c r="M2119">
        <v>21</v>
      </c>
      <c r="N2119" t="b">
        <v>1</v>
      </c>
      <c r="O2119" t="s">
        <v>8277</v>
      </c>
      <c r="P2119" t="s">
        <v>8327</v>
      </c>
      <c r="Q2119">
        <f t="shared" si="67"/>
        <v>2015</v>
      </c>
      <c r="R2119" s="14" t="s">
        <v>8326</v>
      </c>
    </row>
    <row r="2120" spans="1:18" ht="43.2" x14ac:dyDescent="0.3">
      <c r="A2120">
        <v>1132</v>
      </c>
      <c r="B2120" s="3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s="12">
        <f t="shared" si="66"/>
        <v>42706</v>
      </c>
      <c r="L2120" t="b">
        <v>0</v>
      </c>
      <c r="M2120">
        <v>13</v>
      </c>
      <c r="N2120" t="b">
        <v>0</v>
      </c>
      <c r="O2120" t="s">
        <v>8281</v>
      </c>
      <c r="P2120" t="s">
        <v>8343</v>
      </c>
      <c r="Q2120">
        <f t="shared" si="67"/>
        <v>2016</v>
      </c>
      <c r="R2120" s="14" t="s">
        <v>8315</v>
      </c>
    </row>
    <row r="2121" spans="1:18" ht="43.2" x14ac:dyDescent="0.3">
      <c r="A2121">
        <v>3180</v>
      </c>
      <c r="B2121" s="3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s="12">
        <f t="shared" si="66"/>
        <v>41780</v>
      </c>
      <c r="L2121" t="b">
        <v>1</v>
      </c>
      <c r="M2121">
        <v>45</v>
      </c>
      <c r="N2121" t="b">
        <v>1</v>
      </c>
      <c r="O2121" t="s">
        <v>8269</v>
      </c>
      <c r="P2121" t="s">
        <v>8325</v>
      </c>
      <c r="Q2121">
        <f t="shared" si="67"/>
        <v>2014</v>
      </c>
      <c r="R2121" s="14" t="s">
        <v>8322</v>
      </c>
    </row>
    <row r="2122" spans="1:18" ht="43.2" x14ac:dyDescent="0.3">
      <c r="A2122">
        <v>823</v>
      </c>
      <c r="B2122" s="3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s="12">
        <f t="shared" si="66"/>
        <v>42055</v>
      </c>
      <c r="L2122" t="b">
        <v>0</v>
      </c>
      <c r="M2122">
        <v>33</v>
      </c>
      <c r="N2122" t="b">
        <v>1</v>
      </c>
      <c r="O2122" t="s">
        <v>8274</v>
      </c>
      <c r="P2122" t="s">
        <v>8330</v>
      </c>
      <c r="Q2122">
        <f t="shared" si="67"/>
        <v>2015</v>
      </c>
      <c r="R2122" s="14" t="s">
        <v>8326</v>
      </c>
    </row>
    <row r="2123" spans="1:18" ht="57.6" x14ac:dyDescent="0.3">
      <c r="A2123">
        <v>2625</v>
      </c>
      <c r="B2123" s="3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s="12">
        <f t="shared" si="66"/>
        <v>42658</v>
      </c>
      <c r="L2123" t="b">
        <v>0</v>
      </c>
      <c r="M2123">
        <v>52</v>
      </c>
      <c r="N2123" t="b">
        <v>1</v>
      </c>
      <c r="O2123" t="s">
        <v>8299</v>
      </c>
      <c r="P2123" t="s">
        <v>8314</v>
      </c>
      <c r="Q2123">
        <f t="shared" si="67"/>
        <v>2016</v>
      </c>
      <c r="R2123" s="14" t="s">
        <v>8307</v>
      </c>
    </row>
    <row r="2124" spans="1:18" ht="57.6" x14ac:dyDescent="0.3">
      <c r="A2124">
        <v>1105</v>
      </c>
      <c r="B2124" s="3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s="12">
        <f t="shared" si="66"/>
        <v>41692</v>
      </c>
      <c r="L2124" t="b">
        <v>0</v>
      </c>
      <c r="M2124">
        <v>20</v>
      </c>
      <c r="N2124" t="b">
        <v>0</v>
      </c>
      <c r="O2124" t="s">
        <v>8280</v>
      </c>
      <c r="P2124" t="s">
        <v>8333</v>
      </c>
      <c r="Q2124">
        <f t="shared" si="67"/>
        <v>2014</v>
      </c>
      <c r="R2124" s="14" t="s">
        <v>8315</v>
      </c>
    </row>
    <row r="2125" spans="1:18" ht="57.6" x14ac:dyDescent="0.3">
      <c r="A2125">
        <v>415</v>
      </c>
      <c r="B2125" s="3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s="12">
        <f t="shared" si="66"/>
        <v>41904</v>
      </c>
      <c r="L2125" t="b">
        <v>0</v>
      </c>
      <c r="M2125">
        <v>21</v>
      </c>
      <c r="N2125" t="b">
        <v>1</v>
      </c>
      <c r="O2125" t="s">
        <v>8267</v>
      </c>
      <c r="P2125" t="s">
        <v>8321</v>
      </c>
      <c r="Q2125">
        <f t="shared" si="67"/>
        <v>2014</v>
      </c>
      <c r="R2125" s="14" t="s">
        <v>8320</v>
      </c>
    </row>
    <row r="2126" spans="1:18" ht="43.2" x14ac:dyDescent="0.3">
      <c r="A2126">
        <v>1983</v>
      </c>
      <c r="B2126" s="3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s="12">
        <f t="shared" si="66"/>
        <v>42593</v>
      </c>
      <c r="L2126" t="b">
        <v>0</v>
      </c>
      <c r="M2126">
        <v>16</v>
      </c>
      <c r="N2126" t="b">
        <v>0</v>
      </c>
      <c r="O2126" t="s">
        <v>8294</v>
      </c>
      <c r="P2126" t="s">
        <v>8352</v>
      </c>
      <c r="Q2126">
        <f t="shared" si="67"/>
        <v>2016</v>
      </c>
      <c r="R2126" s="14" t="s">
        <v>8312</v>
      </c>
    </row>
    <row r="2127" spans="1:18" ht="43.2" x14ac:dyDescent="0.3">
      <c r="A2127">
        <v>1781</v>
      </c>
      <c r="B2127" s="3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s="12">
        <f t="shared" si="66"/>
        <v>42597</v>
      </c>
      <c r="L2127" t="b">
        <v>1</v>
      </c>
      <c r="M2127">
        <v>24</v>
      </c>
      <c r="N2127" t="b">
        <v>0</v>
      </c>
      <c r="O2127" t="s">
        <v>8283</v>
      </c>
      <c r="P2127" t="s">
        <v>8313</v>
      </c>
      <c r="Q2127">
        <f t="shared" si="67"/>
        <v>2016</v>
      </c>
      <c r="R2127" s="14" t="s">
        <v>8312</v>
      </c>
    </row>
    <row r="2128" spans="1:18" ht="43.2" x14ac:dyDescent="0.3">
      <c r="A2128">
        <v>554</v>
      </c>
      <c r="B2128" s="3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s="12">
        <f t="shared" si="66"/>
        <v>41901</v>
      </c>
      <c r="L2128" t="b">
        <v>0</v>
      </c>
      <c r="M2128">
        <v>22</v>
      </c>
      <c r="N2128" t="b">
        <v>0</v>
      </c>
      <c r="O2128" t="s">
        <v>8270</v>
      </c>
      <c r="P2128" t="s">
        <v>8341</v>
      </c>
      <c r="Q2128">
        <f t="shared" si="67"/>
        <v>2014</v>
      </c>
      <c r="R2128" s="14" t="s">
        <v>8307</v>
      </c>
    </row>
    <row r="2129" spans="1:18" ht="43.2" x14ac:dyDescent="0.3">
      <c r="A2129">
        <v>2523</v>
      </c>
      <c r="B2129" s="3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s="12">
        <f t="shared" si="66"/>
        <v>41930</v>
      </c>
      <c r="L2129" t="b">
        <v>0</v>
      </c>
      <c r="M2129">
        <v>26</v>
      </c>
      <c r="N2129" t="b">
        <v>1</v>
      </c>
      <c r="O2129" t="s">
        <v>8298</v>
      </c>
      <c r="P2129" t="s">
        <v>8340</v>
      </c>
      <c r="Q2129">
        <f t="shared" si="67"/>
        <v>2014</v>
      </c>
      <c r="R2129" s="14" t="s">
        <v>8326</v>
      </c>
    </row>
    <row r="2130" spans="1:18" ht="57.6" x14ac:dyDescent="0.3">
      <c r="A2130">
        <v>1695</v>
      </c>
      <c r="B2130" s="3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s="12">
        <f t="shared" si="66"/>
        <v>42801</v>
      </c>
      <c r="L2130" t="b">
        <v>0</v>
      </c>
      <c r="M2130">
        <v>23</v>
      </c>
      <c r="N2130" t="b">
        <v>0</v>
      </c>
      <c r="O2130" t="s">
        <v>8291</v>
      </c>
      <c r="P2130" t="s">
        <v>8329</v>
      </c>
      <c r="Q2130">
        <f t="shared" si="67"/>
        <v>2017</v>
      </c>
      <c r="R2130" s="14" t="s">
        <v>8326</v>
      </c>
    </row>
    <row r="2131" spans="1:18" ht="57.6" x14ac:dyDescent="0.3">
      <c r="A2131">
        <v>2778</v>
      </c>
      <c r="B2131" s="3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s="12">
        <f t="shared" si="66"/>
        <v>41846</v>
      </c>
      <c r="L2131" t="b">
        <v>0</v>
      </c>
      <c r="M2131">
        <v>15</v>
      </c>
      <c r="N2131" t="b">
        <v>0</v>
      </c>
      <c r="O2131" t="s">
        <v>8302</v>
      </c>
      <c r="P2131" t="s">
        <v>8355</v>
      </c>
      <c r="Q2131">
        <f t="shared" si="67"/>
        <v>2014</v>
      </c>
      <c r="R2131" s="14" t="s">
        <v>8310</v>
      </c>
    </row>
    <row r="2132" spans="1:18" ht="43.2" x14ac:dyDescent="0.3">
      <c r="A2132">
        <v>950</v>
      </c>
      <c r="B2132" s="3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s="12">
        <f t="shared" si="66"/>
        <v>42356</v>
      </c>
      <c r="L2132" t="b">
        <v>0</v>
      </c>
      <c r="M2132">
        <v>24</v>
      </c>
      <c r="N2132" t="b">
        <v>0</v>
      </c>
      <c r="O2132" t="s">
        <v>8271</v>
      </c>
      <c r="P2132" t="s">
        <v>8309</v>
      </c>
      <c r="Q2132">
        <f t="shared" si="67"/>
        <v>2015</v>
      </c>
      <c r="R2132" s="14" t="s">
        <v>8307</v>
      </c>
    </row>
    <row r="2133" spans="1:18" ht="57.6" x14ac:dyDescent="0.3">
      <c r="A2133">
        <v>3833</v>
      </c>
      <c r="B2133" s="3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s="12">
        <f t="shared" si="66"/>
        <v>41963</v>
      </c>
      <c r="L2133" t="b">
        <v>0</v>
      </c>
      <c r="M2133">
        <v>20</v>
      </c>
      <c r="N2133" t="b">
        <v>1</v>
      </c>
      <c r="O2133" t="s">
        <v>8269</v>
      </c>
      <c r="P2133" t="s">
        <v>8325</v>
      </c>
      <c r="Q2133">
        <f t="shared" si="67"/>
        <v>2014</v>
      </c>
      <c r="R2133" s="14" t="s">
        <v>8322</v>
      </c>
    </row>
    <row r="2134" spans="1:18" ht="43.2" x14ac:dyDescent="0.3">
      <c r="A2134">
        <v>1903</v>
      </c>
      <c r="B2134" s="3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s="12">
        <f t="shared" si="66"/>
        <v>42702</v>
      </c>
      <c r="L2134" t="b">
        <v>0</v>
      </c>
      <c r="M2134">
        <v>41</v>
      </c>
      <c r="N2134" t="b">
        <v>0</v>
      </c>
      <c r="O2134" t="s">
        <v>8292</v>
      </c>
      <c r="P2134" t="s">
        <v>8317</v>
      </c>
      <c r="Q2134">
        <f t="shared" si="67"/>
        <v>2016</v>
      </c>
      <c r="R2134" s="14" t="s">
        <v>8307</v>
      </c>
    </row>
    <row r="2135" spans="1:18" ht="43.2" x14ac:dyDescent="0.3">
      <c r="A2135">
        <v>1717</v>
      </c>
      <c r="B2135" s="3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s="12">
        <f t="shared" si="66"/>
        <v>42460</v>
      </c>
      <c r="L2135" t="b">
        <v>0</v>
      </c>
      <c r="M2135">
        <v>41</v>
      </c>
      <c r="N2135" t="b">
        <v>0</v>
      </c>
      <c r="O2135" t="s">
        <v>8291</v>
      </c>
      <c r="P2135" t="s">
        <v>8329</v>
      </c>
      <c r="Q2135">
        <f t="shared" si="67"/>
        <v>2016</v>
      </c>
      <c r="R2135" s="14" t="s">
        <v>8326</v>
      </c>
    </row>
    <row r="2136" spans="1:18" ht="43.2" x14ac:dyDescent="0.3">
      <c r="A2136">
        <v>3522</v>
      </c>
      <c r="B2136" s="3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s="12">
        <f t="shared" si="66"/>
        <v>42234</v>
      </c>
      <c r="L2136" t="b">
        <v>0</v>
      </c>
      <c r="M2136">
        <v>34</v>
      </c>
      <c r="N2136" t="b">
        <v>1</v>
      </c>
      <c r="O2136" t="s">
        <v>8269</v>
      </c>
      <c r="P2136" t="s">
        <v>8325</v>
      </c>
      <c r="Q2136">
        <f t="shared" si="67"/>
        <v>2015</v>
      </c>
      <c r="R2136" s="14" t="s">
        <v>8322</v>
      </c>
    </row>
    <row r="2137" spans="1:18" ht="57.6" x14ac:dyDescent="0.3">
      <c r="A2137">
        <v>828</v>
      </c>
      <c r="B2137" s="3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s="12">
        <f t="shared" si="66"/>
        <v>41073</v>
      </c>
      <c r="L2137" t="b">
        <v>0</v>
      </c>
      <c r="M2137">
        <v>38</v>
      </c>
      <c r="N2137" t="b">
        <v>1</v>
      </c>
      <c r="O2137" t="s">
        <v>8274</v>
      </c>
      <c r="P2137" t="s">
        <v>8330</v>
      </c>
      <c r="Q2137">
        <f t="shared" si="67"/>
        <v>2012</v>
      </c>
      <c r="R2137" s="14" t="s">
        <v>8326</v>
      </c>
    </row>
    <row r="2138" spans="1:18" ht="28.8" x14ac:dyDescent="0.3">
      <c r="A2138">
        <v>2282</v>
      </c>
      <c r="B2138" s="3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s="12">
        <f t="shared" si="66"/>
        <v>42323</v>
      </c>
      <c r="L2138" t="b">
        <v>0</v>
      </c>
      <c r="M2138">
        <v>12</v>
      </c>
      <c r="N2138" t="b">
        <v>1</v>
      </c>
      <c r="O2138" t="s">
        <v>8274</v>
      </c>
      <c r="P2138" t="s">
        <v>8330</v>
      </c>
      <c r="Q2138">
        <f t="shared" si="67"/>
        <v>2015</v>
      </c>
      <c r="R2138" s="14" t="s">
        <v>8326</v>
      </c>
    </row>
    <row r="2139" spans="1:18" ht="57.6" x14ac:dyDescent="0.3">
      <c r="A2139">
        <v>715</v>
      </c>
      <c r="B2139" s="3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s="12">
        <f t="shared" si="66"/>
        <v>42273</v>
      </c>
      <c r="L2139" t="b">
        <v>0</v>
      </c>
      <c r="M2139">
        <v>12</v>
      </c>
      <c r="N2139" t="b">
        <v>0</v>
      </c>
      <c r="O2139" t="s">
        <v>8271</v>
      </c>
      <c r="P2139" t="s">
        <v>8309</v>
      </c>
      <c r="Q2139">
        <f t="shared" si="67"/>
        <v>2015</v>
      </c>
      <c r="R2139" s="14" t="s">
        <v>8307</v>
      </c>
    </row>
    <row r="2140" spans="1:18" ht="43.2" x14ac:dyDescent="0.3">
      <c r="A2140">
        <v>126</v>
      </c>
      <c r="B2140" s="3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s="12">
        <f t="shared" si="66"/>
        <v>42135</v>
      </c>
      <c r="L2140" t="b">
        <v>0</v>
      </c>
      <c r="M2140">
        <v>13</v>
      </c>
      <c r="N2140" t="b">
        <v>0</v>
      </c>
      <c r="O2140" t="s">
        <v>8265</v>
      </c>
      <c r="P2140" t="s">
        <v>8336</v>
      </c>
      <c r="Q2140">
        <f t="shared" si="67"/>
        <v>2015</v>
      </c>
      <c r="R2140" s="14" t="s">
        <v>8320</v>
      </c>
    </row>
    <row r="2141" spans="1:18" ht="43.2" x14ac:dyDescent="0.3">
      <c r="A2141">
        <v>3923</v>
      </c>
      <c r="B2141" s="3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s="12">
        <f t="shared" si="66"/>
        <v>42075</v>
      </c>
      <c r="L2141" t="b">
        <v>0</v>
      </c>
      <c r="M2141">
        <v>17</v>
      </c>
      <c r="N2141" t="b">
        <v>0</v>
      </c>
      <c r="O2141" t="s">
        <v>8269</v>
      </c>
      <c r="P2141" t="s">
        <v>8325</v>
      </c>
      <c r="Q2141">
        <f t="shared" si="67"/>
        <v>2015</v>
      </c>
      <c r="R2141" s="14" t="s">
        <v>8322</v>
      </c>
    </row>
    <row r="2142" spans="1:18" ht="43.2" x14ac:dyDescent="0.3">
      <c r="A2142">
        <v>3669</v>
      </c>
      <c r="B2142" s="3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s="12">
        <f t="shared" si="66"/>
        <v>42136</v>
      </c>
      <c r="L2142" t="b">
        <v>0</v>
      </c>
      <c r="M2142">
        <v>17</v>
      </c>
      <c r="N2142" t="b">
        <v>1</v>
      </c>
      <c r="O2142" t="s">
        <v>8269</v>
      </c>
      <c r="P2142" t="s">
        <v>8325</v>
      </c>
      <c r="Q2142">
        <f t="shared" si="67"/>
        <v>2015</v>
      </c>
      <c r="R2142" s="14" t="s">
        <v>8322</v>
      </c>
    </row>
    <row r="2143" spans="1:18" ht="28.8" x14ac:dyDescent="0.3">
      <c r="A2143">
        <v>932</v>
      </c>
      <c r="B2143" s="3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s="12">
        <f t="shared" si="66"/>
        <v>41310</v>
      </c>
      <c r="L2143" t="b">
        <v>0</v>
      </c>
      <c r="M2143">
        <v>30</v>
      </c>
      <c r="N2143" t="b">
        <v>0</v>
      </c>
      <c r="O2143" t="s">
        <v>8276</v>
      </c>
      <c r="P2143" t="s">
        <v>8349</v>
      </c>
      <c r="Q2143">
        <f t="shared" si="67"/>
        <v>2013</v>
      </c>
      <c r="R2143" s="14" t="s">
        <v>8326</v>
      </c>
    </row>
    <row r="2144" spans="1:18" ht="28.8" x14ac:dyDescent="0.3">
      <c r="A2144">
        <v>1675</v>
      </c>
      <c r="B2144" s="3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s="12">
        <f t="shared" si="66"/>
        <v>40802</v>
      </c>
      <c r="L2144" t="b">
        <v>0</v>
      </c>
      <c r="M2144">
        <v>34</v>
      </c>
      <c r="N2144" t="b">
        <v>1</v>
      </c>
      <c r="O2144" t="s">
        <v>8290</v>
      </c>
      <c r="P2144" t="s">
        <v>8337</v>
      </c>
      <c r="Q2144">
        <f t="shared" si="67"/>
        <v>2011</v>
      </c>
      <c r="R2144" s="14" t="s">
        <v>8326</v>
      </c>
    </row>
    <row r="2145" spans="1:18" ht="43.2" x14ac:dyDescent="0.3">
      <c r="A2145">
        <v>2994</v>
      </c>
      <c r="B2145" s="3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s="12">
        <f t="shared" si="66"/>
        <v>41885</v>
      </c>
      <c r="L2145" t="b">
        <v>0</v>
      </c>
      <c r="M2145">
        <v>59</v>
      </c>
      <c r="N2145" t="b">
        <v>1</v>
      </c>
      <c r="O2145" t="s">
        <v>8301</v>
      </c>
      <c r="P2145" t="s">
        <v>8323</v>
      </c>
      <c r="Q2145">
        <f t="shared" si="67"/>
        <v>2014</v>
      </c>
      <c r="R2145" s="14" t="s">
        <v>8322</v>
      </c>
    </row>
    <row r="2146" spans="1:18" ht="43.2" x14ac:dyDescent="0.3">
      <c r="A2146">
        <v>787</v>
      </c>
      <c r="B2146" s="3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s="12">
        <f t="shared" si="66"/>
        <v>41549</v>
      </c>
      <c r="L2146" t="b">
        <v>0</v>
      </c>
      <c r="M2146">
        <v>17</v>
      </c>
      <c r="N2146" t="b">
        <v>1</v>
      </c>
      <c r="O2146" t="s">
        <v>8274</v>
      </c>
      <c r="P2146" t="s">
        <v>8330</v>
      </c>
      <c r="Q2146">
        <f t="shared" si="67"/>
        <v>2013</v>
      </c>
      <c r="R2146" s="14" t="s">
        <v>8326</v>
      </c>
    </row>
    <row r="2147" spans="1:18" ht="43.2" x14ac:dyDescent="0.3">
      <c r="A2147">
        <v>103</v>
      </c>
      <c r="B2147" s="3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s="12">
        <f t="shared" si="66"/>
        <v>41682</v>
      </c>
      <c r="L2147" t="b">
        <v>0</v>
      </c>
      <c r="M2147">
        <v>49</v>
      </c>
      <c r="N2147" t="b">
        <v>1</v>
      </c>
      <c r="O2147" t="s">
        <v>8264</v>
      </c>
      <c r="P2147" t="s">
        <v>8342</v>
      </c>
      <c r="Q2147">
        <f t="shared" si="67"/>
        <v>2014</v>
      </c>
      <c r="R2147" s="14" t="s">
        <v>8320</v>
      </c>
    </row>
    <row r="2148" spans="1:18" ht="43.2" x14ac:dyDescent="0.3">
      <c r="A2148">
        <v>557</v>
      </c>
      <c r="B2148" s="3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s="12">
        <f t="shared" si="66"/>
        <v>42676</v>
      </c>
      <c r="L2148" t="b">
        <v>0</v>
      </c>
      <c r="M2148">
        <v>20</v>
      </c>
      <c r="N2148" t="b">
        <v>0</v>
      </c>
      <c r="O2148" t="s">
        <v>8270</v>
      </c>
      <c r="P2148" t="s">
        <v>8341</v>
      </c>
      <c r="Q2148">
        <f t="shared" si="67"/>
        <v>2016</v>
      </c>
      <c r="R2148" s="14" t="s">
        <v>8307</v>
      </c>
    </row>
    <row r="2149" spans="1:18" ht="43.2" x14ac:dyDescent="0.3">
      <c r="A2149">
        <v>1033</v>
      </c>
      <c r="B2149" s="3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s="12">
        <f t="shared" si="66"/>
        <v>42688</v>
      </c>
      <c r="L2149" t="b">
        <v>0</v>
      </c>
      <c r="M2149">
        <v>27</v>
      </c>
      <c r="N2149" t="b">
        <v>1</v>
      </c>
      <c r="O2149" t="s">
        <v>8278</v>
      </c>
      <c r="P2149" t="s">
        <v>8328</v>
      </c>
      <c r="Q2149">
        <f t="shared" si="67"/>
        <v>2016</v>
      </c>
      <c r="R2149" s="14" t="s">
        <v>8326</v>
      </c>
    </row>
    <row r="2150" spans="1:18" ht="43.2" x14ac:dyDescent="0.3">
      <c r="A2150">
        <v>3449</v>
      </c>
      <c r="B2150" s="3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s="12">
        <f t="shared" si="66"/>
        <v>42532</v>
      </c>
      <c r="L2150" t="b">
        <v>0</v>
      </c>
      <c r="M2150">
        <v>20</v>
      </c>
      <c r="N2150" t="b">
        <v>1</v>
      </c>
      <c r="O2150" t="s">
        <v>8269</v>
      </c>
      <c r="P2150" t="s">
        <v>8325</v>
      </c>
      <c r="Q2150">
        <f t="shared" si="67"/>
        <v>2016</v>
      </c>
      <c r="R2150" s="14" t="s">
        <v>8322</v>
      </c>
    </row>
    <row r="2151" spans="1:18" ht="43.2" x14ac:dyDescent="0.3">
      <c r="A2151">
        <v>2469</v>
      </c>
      <c r="B2151" s="3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s="12">
        <f t="shared" si="66"/>
        <v>40557</v>
      </c>
      <c r="L2151" t="b">
        <v>0</v>
      </c>
      <c r="M2151">
        <v>47</v>
      </c>
      <c r="N2151" t="b">
        <v>1</v>
      </c>
      <c r="O2151" t="s">
        <v>8277</v>
      </c>
      <c r="P2151" t="s">
        <v>8327</v>
      </c>
      <c r="Q2151">
        <f t="shared" si="67"/>
        <v>2011</v>
      </c>
      <c r="R2151" s="14" t="s">
        <v>8326</v>
      </c>
    </row>
    <row r="2152" spans="1:18" ht="43.2" x14ac:dyDescent="0.3">
      <c r="A2152">
        <v>2918</v>
      </c>
      <c r="B2152" s="3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s="12">
        <f t="shared" si="66"/>
        <v>42278</v>
      </c>
      <c r="L2152" t="b">
        <v>0</v>
      </c>
      <c r="M2152">
        <v>20</v>
      </c>
      <c r="N2152" t="b">
        <v>0</v>
      </c>
      <c r="O2152" t="s">
        <v>8269</v>
      </c>
      <c r="P2152" t="s">
        <v>8325</v>
      </c>
      <c r="Q2152">
        <f t="shared" si="67"/>
        <v>2015</v>
      </c>
      <c r="R2152" s="14" t="s">
        <v>8322</v>
      </c>
    </row>
    <row r="2153" spans="1:18" ht="43.2" x14ac:dyDescent="0.3">
      <c r="A2153">
        <v>2558</v>
      </c>
      <c r="B2153" s="3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s="12">
        <f t="shared" si="66"/>
        <v>42093</v>
      </c>
      <c r="L2153" t="b">
        <v>0</v>
      </c>
      <c r="M2153">
        <v>18</v>
      </c>
      <c r="N2153" t="b">
        <v>1</v>
      </c>
      <c r="O2153" t="s">
        <v>8298</v>
      </c>
      <c r="P2153" t="s">
        <v>8340</v>
      </c>
      <c r="Q2153">
        <f t="shared" si="67"/>
        <v>2015</v>
      </c>
      <c r="R2153" s="14" t="s">
        <v>8326</v>
      </c>
    </row>
    <row r="2154" spans="1:18" ht="43.2" x14ac:dyDescent="0.3">
      <c r="A2154">
        <v>2102</v>
      </c>
      <c r="B2154" s="3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s="12">
        <f t="shared" si="66"/>
        <v>40638</v>
      </c>
      <c r="L2154" t="b">
        <v>0</v>
      </c>
      <c r="M2154">
        <v>38</v>
      </c>
      <c r="N2154" t="b">
        <v>1</v>
      </c>
      <c r="O2154" t="s">
        <v>8277</v>
      </c>
      <c r="P2154" t="s">
        <v>8327</v>
      </c>
      <c r="Q2154">
        <f t="shared" si="67"/>
        <v>2011</v>
      </c>
      <c r="R2154" s="14" t="s">
        <v>8326</v>
      </c>
    </row>
    <row r="2155" spans="1:18" ht="43.2" x14ac:dyDescent="0.3">
      <c r="A2155">
        <v>2834</v>
      </c>
      <c r="B2155" s="3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s="12">
        <f t="shared" si="66"/>
        <v>42019</v>
      </c>
      <c r="L2155" t="b">
        <v>0</v>
      </c>
      <c r="M2155">
        <v>21</v>
      </c>
      <c r="N2155" t="b">
        <v>1</v>
      </c>
      <c r="O2155" t="s">
        <v>8269</v>
      </c>
      <c r="P2155" t="s">
        <v>8325</v>
      </c>
      <c r="Q2155">
        <f t="shared" si="67"/>
        <v>2015</v>
      </c>
      <c r="R2155" s="14" t="s">
        <v>8322</v>
      </c>
    </row>
    <row r="2156" spans="1:18" ht="43.2" x14ac:dyDescent="0.3">
      <c r="A2156">
        <v>877</v>
      </c>
      <c r="B2156" s="3" t="s">
        <v>878</v>
      </c>
      <c r="C2156" s="3" t="s">
        <v>4987</v>
      </c>
      <c r="D2156" s="5">
        <v>2000</v>
      </c>
      <c r="E2156" s="7">
        <v>1351</v>
      </c>
      <c r="F2156" t="s">
        <v>8220</v>
      </c>
      <c r="G2156" t="s">
        <v>8223</v>
      </c>
      <c r="H2156" t="s">
        <v>8245</v>
      </c>
      <c r="I2156">
        <v>1387479360</v>
      </c>
      <c r="J2156">
        <v>1384887360</v>
      </c>
      <c r="K2156" s="12">
        <f t="shared" si="66"/>
        <v>41597</v>
      </c>
      <c r="L2156" t="b">
        <v>0</v>
      </c>
      <c r="M2156">
        <v>29</v>
      </c>
      <c r="N2156" t="b">
        <v>0</v>
      </c>
      <c r="O2156" t="s">
        <v>8276</v>
      </c>
      <c r="P2156" t="s">
        <v>8349</v>
      </c>
      <c r="Q2156">
        <f t="shared" si="67"/>
        <v>2013</v>
      </c>
      <c r="R2156" s="14" t="s">
        <v>8326</v>
      </c>
    </row>
    <row r="2157" spans="1:18" ht="43.2" x14ac:dyDescent="0.3">
      <c r="A2157">
        <v>1884</v>
      </c>
      <c r="B2157" s="3" t="s">
        <v>1885</v>
      </c>
      <c r="C2157" s="3" t="s">
        <v>5994</v>
      </c>
      <c r="D2157" s="5">
        <v>1000</v>
      </c>
      <c r="E2157" s="7">
        <v>1351</v>
      </c>
      <c r="F2157" t="s">
        <v>8218</v>
      </c>
      <c r="G2157" t="s">
        <v>8223</v>
      </c>
      <c r="H2157" t="s">
        <v>8245</v>
      </c>
      <c r="I2157">
        <v>1354017600</v>
      </c>
      <c r="J2157">
        <v>1350967535</v>
      </c>
      <c r="K2157" s="12">
        <f t="shared" si="66"/>
        <v>41205</v>
      </c>
      <c r="L2157" t="b">
        <v>0</v>
      </c>
      <c r="M2157">
        <v>26</v>
      </c>
      <c r="N2157" t="b">
        <v>1</v>
      </c>
      <c r="O2157" t="s">
        <v>8277</v>
      </c>
      <c r="P2157" t="s">
        <v>8327</v>
      </c>
      <c r="Q2157">
        <f t="shared" si="67"/>
        <v>2012</v>
      </c>
      <c r="R2157" s="14" t="s">
        <v>8326</v>
      </c>
    </row>
    <row r="2158" spans="1:18" ht="86.4" x14ac:dyDescent="0.3">
      <c r="A2158">
        <v>78</v>
      </c>
      <c r="B2158" s="3" t="s">
        <v>80</v>
      </c>
      <c r="C2158" s="3" t="s">
        <v>4189</v>
      </c>
      <c r="D2158" s="5">
        <v>50</v>
      </c>
      <c r="E2158" s="7">
        <v>1351</v>
      </c>
      <c r="F2158" t="s">
        <v>8218</v>
      </c>
      <c r="G2158" t="s">
        <v>8229</v>
      </c>
      <c r="H2158" t="s">
        <v>8248</v>
      </c>
      <c r="I2158">
        <v>1472751121</v>
      </c>
      <c r="J2158">
        <v>1471887121</v>
      </c>
      <c r="K2158" s="12">
        <f t="shared" si="66"/>
        <v>42604</v>
      </c>
      <c r="L2158" t="b">
        <v>0</v>
      </c>
      <c r="M2158">
        <v>35</v>
      </c>
      <c r="N2158" t="b">
        <v>1</v>
      </c>
      <c r="O2158" t="s">
        <v>8264</v>
      </c>
      <c r="P2158" t="s">
        <v>8342</v>
      </c>
      <c r="Q2158">
        <f t="shared" si="67"/>
        <v>2016</v>
      </c>
      <c r="R2158" s="14" t="s">
        <v>8320</v>
      </c>
    </row>
    <row r="2159" spans="1:18" ht="28.8" x14ac:dyDescent="0.3">
      <c r="A2159">
        <v>2118</v>
      </c>
      <c r="B2159" s="3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s="12">
        <f t="shared" si="66"/>
        <v>40718</v>
      </c>
      <c r="L2159" t="b">
        <v>0</v>
      </c>
      <c r="M2159">
        <v>17</v>
      </c>
      <c r="N2159" t="b">
        <v>1</v>
      </c>
      <c r="O2159" t="s">
        <v>8277</v>
      </c>
      <c r="P2159" t="s">
        <v>8327</v>
      </c>
      <c r="Q2159">
        <f t="shared" si="67"/>
        <v>2011</v>
      </c>
      <c r="R2159" s="14" t="s">
        <v>8326</v>
      </c>
    </row>
    <row r="2160" spans="1:18" ht="43.2" x14ac:dyDescent="0.3">
      <c r="A2160">
        <v>2406</v>
      </c>
      <c r="B2160" s="3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s="12">
        <f t="shared" si="66"/>
        <v>41983</v>
      </c>
      <c r="L2160" t="b">
        <v>0</v>
      </c>
      <c r="M2160">
        <v>16</v>
      </c>
      <c r="N2160" t="b">
        <v>0</v>
      </c>
      <c r="O2160" t="s">
        <v>8282</v>
      </c>
      <c r="P2160" t="s">
        <v>8344</v>
      </c>
      <c r="Q2160">
        <f t="shared" si="67"/>
        <v>2014</v>
      </c>
      <c r="R2160" s="14" t="s">
        <v>8318</v>
      </c>
    </row>
    <row r="2161" spans="1:18" ht="43.2" x14ac:dyDescent="0.3">
      <c r="A2161">
        <v>846</v>
      </c>
      <c r="B2161" s="3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s="12">
        <f t="shared" si="66"/>
        <v>41694</v>
      </c>
      <c r="L2161" t="b">
        <v>0</v>
      </c>
      <c r="M2161">
        <v>47</v>
      </c>
      <c r="N2161" t="b">
        <v>1</v>
      </c>
      <c r="O2161" t="s">
        <v>8275</v>
      </c>
      <c r="P2161" t="s">
        <v>8335</v>
      </c>
      <c r="Q2161">
        <f t="shared" si="67"/>
        <v>2014</v>
      </c>
      <c r="R2161" s="14" t="s">
        <v>8326</v>
      </c>
    </row>
    <row r="2162" spans="1:18" ht="43.2" x14ac:dyDescent="0.3">
      <c r="A2162">
        <v>1353</v>
      </c>
      <c r="B2162" s="3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s="12">
        <f t="shared" si="66"/>
        <v>41309</v>
      </c>
      <c r="L2162" t="b">
        <v>0</v>
      </c>
      <c r="M2162">
        <v>42</v>
      </c>
      <c r="N2162" t="b">
        <v>1</v>
      </c>
      <c r="O2162" t="s">
        <v>8272</v>
      </c>
      <c r="P2162" t="s">
        <v>8332</v>
      </c>
      <c r="Q2162">
        <f t="shared" si="67"/>
        <v>2013</v>
      </c>
      <c r="R2162" s="14" t="s">
        <v>8310</v>
      </c>
    </row>
    <row r="2163" spans="1:18" ht="43.2" x14ac:dyDescent="0.3">
      <c r="A2163">
        <v>4077</v>
      </c>
      <c r="B2163" s="3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s="12">
        <f t="shared" si="66"/>
        <v>42695</v>
      </c>
      <c r="L2163" t="b">
        <v>0</v>
      </c>
      <c r="M2163">
        <v>6</v>
      </c>
      <c r="N2163" t="b">
        <v>0</v>
      </c>
      <c r="O2163" t="s">
        <v>8269</v>
      </c>
      <c r="P2163" t="s">
        <v>8325</v>
      </c>
      <c r="Q2163">
        <f t="shared" si="67"/>
        <v>2016</v>
      </c>
      <c r="R2163" s="14" t="s">
        <v>8322</v>
      </c>
    </row>
    <row r="2164" spans="1:18" x14ac:dyDescent="0.3">
      <c r="A2164">
        <v>2659</v>
      </c>
      <c r="B2164" s="3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s="12">
        <f t="shared" si="66"/>
        <v>42082</v>
      </c>
      <c r="L2164" t="b">
        <v>0</v>
      </c>
      <c r="M2164">
        <v>10</v>
      </c>
      <c r="N2164" t="b">
        <v>0</v>
      </c>
      <c r="O2164" t="s">
        <v>8299</v>
      </c>
      <c r="P2164" t="s">
        <v>8314</v>
      </c>
      <c r="Q2164">
        <f t="shared" si="67"/>
        <v>2015</v>
      </c>
      <c r="R2164" s="14" t="s">
        <v>8307</v>
      </c>
    </row>
    <row r="2165" spans="1:18" ht="43.2" x14ac:dyDescent="0.3">
      <c r="A2165">
        <v>1323</v>
      </c>
      <c r="B2165" s="3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s="12">
        <f t="shared" si="66"/>
        <v>42451</v>
      </c>
      <c r="L2165" t="b">
        <v>0</v>
      </c>
      <c r="M2165">
        <v>44</v>
      </c>
      <c r="N2165" t="b">
        <v>0</v>
      </c>
      <c r="O2165" t="s">
        <v>8271</v>
      </c>
      <c r="P2165" t="s">
        <v>8309</v>
      </c>
      <c r="Q2165">
        <f t="shared" si="67"/>
        <v>2016</v>
      </c>
      <c r="R2165" s="14" t="s">
        <v>8307</v>
      </c>
    </row>
    <row r="2166" spans="1:18" ht="28.8" x14ac:dyDescent="0.3">
      <c r="A2166">
        <v>1741</v>
      </c>
      <c r="B2166" s="3" t="s">
        <v>1742</v>
      </c>
      <c r="C2166" s="3" t="s">
        <v>5851</v>
      </c>
      <c r="D2166" s="5">
        <v>1200</v>
      </c>
      <c r="E2166" s="7">
        <v>1330</v>
      </c>
      <c r="F2166" t="s">
        <v>8218</v>
      </c>
      <c r="G2166" t="s">
        <v>8224</v>
      </c>
      <c r="H2166" t="s">
        <v>8246</v>
      </c>
      <c r="I2166">
        <v>1433948671</v>
      </c>
      <c r="J2166">
        <v>1430060671</v>
      </c>
      <c r="K2166" s="12">
        <f t="shared" si="66"/>
        <v>42120</v>
      </c>
      <c r="L2166" t="b">
        <v>0</v>
      </c>
      <c r="M2166">
        <v>52</v>
      </c>
      <c r="N2166" t="b">
        <v>1</v>
      </c>
      <c r="O2166" t="s">
        <v>8283</v>
      </c>
      <c r="P2166" t="s">
        <v>8313</v>
      </c>
      <c r="Q2166">
        <f t="shared" si="67"/>
        <v>2015</v>
      </c>
      <c r="R2166" s="14" t="s">
        <v>8312</v>
      </c>
    </row>
    <row r="2167" spans="1:18" ht="28.8" x14ac:dyDescent="0.3">
      <c r="A2167">
        <v>528</v>
      </c>
      <c r="B2167" s="3" t="s">
        <v>529</v>
      </c>
      <c r="C2167" s="3" t="s">
        <v>4638</v>
      </c>
      <c r="D2167" s="5">
        <v>1150</v>
      </c>
      <c r="E2167" s="7">
        <v>1330</v>
      </c>
      <c r="F2167" t="s">
        <v>8218</v>
      </c>
      <c r="G2167" t="s">
        <v>8223</v>
      </c>
      <c r="H2167" t="s">
        <v>8245</v>
      </c>
      <c r="I2167">
        <v>1434921600</v>
      </c>
      <c r="J2167">
        <v>1433109907</v>
      </c>
      <c r="K2167" s="12">
        <f t="shared" si="66"/>
        <v>42155</v>
      </c>
      <c r="L2167" t="b">
        <v>0</v>
      </c>
      <c r="M2167">
        <v>30</v>
      </c>
      <c r="N2167" t="b">
        <v>1</v>
      </c>
      <c r="O2167" t="s">
        <v>8269</v>
      </c>
      <c r="P2167" t="s">
        <v>8325</v>
      </c>
      <c r="Q2167">
        <f t="shared" si="67"/>
        <v>2015</v>
      </c>
      <c r="R2167" s="14" t="s">
        <v>8322</v>
      </c>
    </row>
    <row r="2168" spans="1:18" ht="43.2" x14ac:dyDescent="0.3">
      <c r="A2168">
        <v>2800</v>
      </c>
      <c r="B2168" s="3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s="12">
        <f t="shared" si="66"/>
        <v>41948</v>
      </c>
      <c r="L2168" t="b">
        <v>0</v>
      </c>
      <c r="M2168">
        <v>31</v>
      </c>
      <c r="N2168" t="b">
        <v>1</v>
      </c>
      <c r="O2168" t="s">
        <v>8269</v>
      </c>
      <c r="P2168" t="s">
        <v>8325</v>
      </c>
      <c r="Q2168">
        <f t="shared" si="67"/>
        <v>2014</v>
      </c>
      <c r="R2168" s="14" t="s">
        <v>8322</v>
      </c>
    </row>
    <row r="2169" spans="1:18" ht="43.2" x14ac:dyDescent="0.3">
      <c r="A2169">
        <v>3762</v>
      </c>
      <c r="B2169" s="3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s="12">
        <f t="shared" si="66"/>
        <v>42193</v>
      </c>
      <c r="L2169" t="b">
        <v>0</v>
      </c>
      <c r="M2169">
        <v>28</v>
      </c>
      <c r="N2169" t="b">
        <v>1</v>
      </c>
      <c r="O2169" t="s">
        <v>8303</v>
      </c>
      <c r="P2169" t="s">
        <v>8334</v>
      </c>
      <c r="Q2169">
        <f t="shared" si="67"/>
        <v>2015</v>
      </c>
      <c r="R2169" s="14" t="s">
        <v>8322</v>
      </c>
    </row>
    <row r="2170" spans="1:18" ht="43.2" x14ac:dyDescent="0.3">
      <c r="A2170">
        <v>3751</v>
      </c>
      <c r="B2170" s="3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s="12">
        <f t="shared" si="66"/>
        <v>42403</v>
      </c>
      <c r="L2170" t="b">
        <v>0</v>
      </c>
      <c r="M2170">
        <v>11</v>
      </c>
      <c r="N2170" t="b">
        <v>1</v>
      </c>
      <c r="O2170" t="s">
        <v>8303</v>
      </c>
      <c r="P2170" t="s">
        <v>8334</v>
      </c>
      <c r="Q2170">
        <f t="shared" si="67"/>
        <v>2016</v>
      </c>
      <c r="R2170" s="14" t="s">
        <v>8322</v>
      </c>
    </row>
    <row r="2171" spans="1:18" ht="43.2" x14ac:dyDescent="0.3">
      <c r="A2171">
        <v>2956</v>
      </c>
      <c r="B2171" s="3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s="12">
        <f t="shared" si="66"/>
        <v>42464</v>
      </c>
      <c r="L2171" t="b">
        <v>0</v>
      </c>
      <c r="M2171">
        <v>20</v>
      </c>
      <c r="N2171" t="b">
        <v>0</v>
      </c>
      <c r="O2171" t="s">
        <v>8301</v>
      </c>
      <c r="P2171" t="s">
        <v>8323</v>
      </c>
      <c r="Q2171">
        <f t="shared" si="67"/>
        <v>2016</v>
      </c>
      <c r="R2171" s="14" t="s">
        <v>8322</v>
      </c>
    </row>
    <row r="2172" spans="1:18" ht="43.2" x14ac:dyDescent="0.3">
      <c r="A2172">
        <v>1654</v>
      </c>
      <c r="B2172" s="3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s="12">
        <f t="shared" si="66"/>
        <v>40987</v>
      </c>
      <c r="L2172" t="b">
        <v>0</v>
      </c>
      <c r="M2172">
        <v>34</v>
      </c>
      <c r="N2172" t="b">
        <v>1</v>
      </c>
      <c r="O2172" t="s">
        <v>8290</v>
      </c>
      <c r="P2172" t="s">
        <v>8337</v>
      </c>
      <c r="Q2172">
        <f t="shared" si="67"/>
        <v>2012</v>
      </c>
      <c r="R2172" s="14" t="s">
        <v>8326</v>
      </c>
    </row>
    <row r="2173" spans="1:18" ht="43.2" x14ac:dyDescent="0.3">
      <c r="A2173">
        <v>2781</v>
      </c>
      <c r="B2173" s="3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s="12">
        <f t="shared" si="66"/>
        <v>42018</v>
      </c>
      <c r="L2173" t="b">
        <v>0</v>
      </c>
      <c r="M2173">
        <v>28</v>
      </c>
      <c r="N2173" t="b">
        <v>1</v>
      </c>
      <c r="O2173" t="s">
        <v>8269</v>
      </c>
      <c r="P2173" t="s">
        <v>8325</v>
      </c>
      <c r="Q2173">
        <f t="shared" si="67"/>
        <v>2015</v>
      </c>
      <c r="R2173" s="14" t="s">
        <v>8322</v>
      </c>
    </row>
    <row r="2174" spans="1:18" ht="57.6" x14ac:dyDescent="0.3">
      <c r="A2174">
        <v>3935</v>
      </c>
      <c r="B2174" s="3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s="12">
        <f t="shared" si="66"/>
        <v>42221</v>
      </c>
      <c r="L2174" t="b">
        <v>0</v>
      </c>
      <c r="M2174">
        <v>23</v>
      </c>
      <c r="N2174" t="b">
        <v>0</v>
      </c>
      <c r="O2174" t="s">
        <v>8269</v>
      </c>
      <c r="P2174" t="s">
        <v>8325</v>
      </c>
      <c r="Q2174">
        <f t="shared" si="67"/>
        <v>2015</v>
      </c>
      <c r="R2174" s="14" t="s">
        <v>8322</v>
      </c>
    </row>
    <row r="2175" spans="1:18" ht="43.2" x14ac:dyDescent="0.3">
      <c r="A2175">
        <v>3232</v>
      </c>
      <c r="B2175" s="3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s="12">
        <f t="shared" si="66"/>
        <v>42463</v>
      </c>
      <c r="L2175" t="b">
        <v>1</v>
      </c>
      <c r="M2175">
        <v>26</v>
      </c>
      <c r="N2175" t="b">
        <v>1</v>
      </c>
      <c r="O2175" t="s">
        <v>8269</v>
      </c>
      <c r="P2175" t="s">
        <v>8325</v>
      </c>
      <c r="Q2175">
        <f t="shared" si="67"/>
        <v>2016</v>
      </c>
      <c r="R2175" s="14" t="s">
        <v>8322</v>
      </c>
    </row>
    <row r="2176" spans="1:18" ht="43.2" x14ac:dyDescent="0.3">
      <c r="A2176">
        <v>692</v>
      </c>
      <c r="B2176" s="3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s="12">
        <f t="shared" si="66"/>
        <v>42696</v>
      </c>
      <c r="L2176" t="b">
        <v>0</v>
      </c>
      <c r="M2176">
        <v>201</v>
      </c>
      <c r="N2176" t="b">
        <v>0</v>
      </c>
      <c r="O2176" t="s">
        <v>8271</v>
      </c>
      <c r="P2176" t="s">
        <v>8309</v>
      </c>
      <c r="Q2176">
        <f t="shared" si="67"/>
        <v>2016</v>
      </c>
      <c r="R2176" s="14" t="s">
        <v>8307</v>
      </c>
    </row>
    <row r="2177" spans="1:18" ht="43.2" x14ac:dyDescent="0.3">
      <c r="A2177">
        <v>3977</v>
      </c>
      <c r="B2177" s="3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s="12">
        <f t="shared" si="66"/>
        <v>42543</v>
      </c>
      <c r="L2177" t="b">
        <v>0</v>
      </c>
      <c r="M2177">
        <v>6</v>
      </c>
      <c r="N2177" t="b">
        <v>0</v>
      </c>
      <c r="O2177" t="s">
        <v>8269</v>
      </c>
      <c r="P2177" t="s">
        <v>8325</v>
      </c>
      <c r="Q2177">
        <f t="shared" si="67"/>
        <v>2016</v>
      </c>
      <c r="R2177" s="14" t="s">
        <v>8322</v>
      </c>
    </row>
    <row r="2178" spans="1:18" ht="43.2" x14ac:dyDescent="0.3">
      <c r="A2178">
        <v>1704</v>
      </c>
      <c r="B2178" s="3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s="12">
        <f t="shared" si="66"/>
        <v>42021</v>
      </c>
      <c r="L2178" t="b">
        <v>0</v>
      </c>
      <c r="M2178">
        <v>11</v>
      </c>
      <c r="N2178" t="b">
        <v>0</v>
      </c>
      <c r="O2178" t="s">
        <v>8291</v>
      </c>
      <c r="P2178" t="s">
        <v>8329</v>
      </c>
      <c r="Q2178">
        <f t="shared" si="67"/>
        <v>2015</v>
      </c>
      <c r="R2178" s="14" t="s">
        <v>8326</v>
      </c>
    </row>
    <row r="2179" spans="1:18" ht="43.2" x14ac:dyDescent="0.3">
      <c r="A2179">
        <v>1851</v>
      </c>
      <c r="B2179" s="3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s="12">
        <f t="shared" ref="K2179:K2242" si="68">FLOOR(J2179/60/60/24,1) + DATE(1970,1,1)</f>
        <v>41827</v>
      </c>
      <c r="L2179" t="b">
        <v>0</v>
      </c>
      <c r="M2179">
        <v>26</v>
      </c>
      <c r="N2179" t="b">
        <v>1</v>
      </c>
      <c r="O2179" t="s">
        <v>8274</v>
      </c>
      <c r="P2179" t="s">
        <v>8330</v>
      </c>
      <c r="Q2179">
        <f t="shared" ref="Q2179:Q2242" si="69">YEAR(K2179)</f>
        <v>2014</v>
      </c>
      <c r="R2179" s="14" t="s">
        <v>8326</v>
      </c>
    </row>
    <row r="2180" spans="1:18" ht="43.2" x14ac:dyDescent="0.3">
      <c r="A2180">
        <v>205</v>
      </c>
      <c r="B2180" s="3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s="12">
        <f t="shared" si="68"/>
        <v>42248</v>
      </c>
      <c r="L2180" t="b">
        <v>0</v>
      </c>
      <c r="M2180">
        <v>17</v>
      </c>
      <c r="N2180" t="b">
        <v>0</v>
      </c>
      <c r="O2180" t="s">
        <v>8266</v>
      </c>
      <c r="P2180" t="s">
        <v>8324</v>
      </c>
      <c r="Q2180">
        <f t="shared" si="69"/>
        <v>2015</v>
      </c>
      <c r="R2180" s="14" t="s">
        <v>8320</v>
      </c>
    </row>
    <row r="2181" spans="1:18" ht="43.2" x14ac:dyDescent="0.3">
      <c r="A2181">
        <v>3149</v>
      </c>
      <c r="B2181" s="3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s="12">
        <f t="shared" si="68"/>
        <v>41226</v>
      </c>
      <c r="L2181" t="b">
        <v>1</v>
      </c>
      <c r="M2181">
        <v>25</v>
      </c>
      <c r="N2181" t="b">
        <v>1</v>
      </c>
      <c r="O2181" t="s">
        <v>8269</v>
      </c>
      <c r="P2181" t="s">
        <v>8325</v>
      </c>
      <c r="Q2181">
        <f t="shared" si="69"/>
        <v>2012</v>
      </c>
      <c r="R2181" s="14" t="s">
        <v>8322</v>
      </c>
    </row>
    <row r="2182" spans="1:18" ht="43.2" x14ac:dyDescent="0.3">
      <c r="A2182">
        <v>175</v>
      </c>
      <c r="B2182" s="3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s="12">
        <f t="shared" si="68"/>
        <v>41855</v>
      </c>
      <c r="L2182" t="b">
        <v>0</v>
      </c>
      <c r="M2182">
        <v>26</v>
      </c>
      <c r="N2182" t="b">
        <v>0</v>
      </c>
      <c r="O2182" t="s">
        <v>8266</v>
      </c>
      <c r="P2182" t="s">
        <v>8324</v>
      </c>
      <c r="Q2182">
        <f t="shared" si="69"/>
        <v>2014</v>
      </c>
      <c r="R2182" s="14" t="s">
        <v>8320</v>
      </c>
    </row>
    <row r="2183" spans="1:18" ht="43.2" x14ac:dyDescent="0.3">
      <c r="A2183">
        <v>3075</v>
      </c>
      <c r="B2183" s="3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s="12">
        <f t="shared" si="68"/>
        <v>42551</v>
      </c>
      <c r="L2183" t="b">
        <v>0</v>
      </c>
      <c r="M2183">
        <v>20</v>
      </c>
      <c r="N2183" t="b">
        <v>0</v>
      </c>
      <c r="O2183" t="s">
        <v>8301</v>
      </c>
      <c r="P2183" t="s">
        <v>8323</v>
      </c>
      <c r="Q2183">
        <f t="shared" si="69"/>
        <v>2016</v>
      </c>
      <c r="R2183" s="14" t="s">
        <v>8322</v>
      </c>
    </row>
    <row r="2184" spans="1:18" ht="43.2" x14ac:dyDescent="0.3">
      <c r="A2184">
        <v>3703</v>
      </c>
      <c r="B2184" s="3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s="12">
        <f t="shared" si="68"/>
        <v>42556</v>
      </c>
      <c r="L2184" t="b">
        <v>0</v>
      </c>
      <c r="M2184">
        <v>30</v>
      </c>
      <c r="N2184" t="b">
        <v>1</v>
      </c>
      <c r="O2184" t="s">
        <v>8269</v>
      </c>
      <c r="P2184" t="s">
        <v>8325</v>
      </c>
      <c r="Q2184">
        <f t="shared" si="69"/>
        <v>2016</v>
      </c>
      <c r="R2184" s="14" t="s">
        <v>8322</v>
      </c>
    </row>
    <row r="2185" spans="1:18" ht="43.2" x14ac:dyDescent="0.3">
      <c r="A2185">
        <v>141</v>
      </c>
      <c r="B2185" s="3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s="12">
        <f t="shared" si="68"/>
        <v>42110</v>
      </c>
      <c r="L2185" t="b">
        <v>0</v>
      </c>
      <c r="M2185">
        <v>28</v>
      </c>
      <c r="N2185" t="b">
        <v>0</v>
      </c>
      <c r="O2185" t="s">
        <v>8265</v>
      </c>
      <c r="P2185" t="s">
        <v>8336</v>
      </c>
      <c r="Q2185">
        <f t="shared" si="69"/>
        <v>2015</v>
      </c>
      <c r="R2185" s="14" t="s">
        <v>8320</v>
      </c>
    </row>
    <row r="2186" spans="1:18" ht="57.6" x14ac:dyDescent="0.3">
      <c r="A2186">
        <v>3026</v>
      </c>
      <c r="B2186" s="3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s="12">
        <f t="shared" si="68"/>
        <v>42783</v>
      </c>
      <c r="L2186" t="b">
        <v>0</v>
      </c>
      <c r="M2186">
        <v>25</v>
      </c>
      <c r="N2186" t="b">
        <v>1</v>
      </c>
      <c r="O2186" t="s">
        <v>8301</v>
      </c>
      <c r="P2186" t="s">
        <v>8323</v>
      </c>
      <c r="Q2186">
        <f t="shared" si="69"/>
        <v>2017</v>
      </c>
      <c r="R2186" s="14" t="s">
        <v>8322</v>
      </c>
    </row>
    <row r="2187" spans="1:18" ht="28.8" x14ac:dyDescent="0.3">
      <c r="A2187">
        <v>876</v>
      </c>
      <c r="B2187" s="3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s="12">
        <f t="shared" si="68"/>
        <v>41276</v>
      </c>
      <c r="L2187" t="b">
        <v>0</v>
      </c>
      <c r="M2187">
        <v>45</v>
      </c>
      <c r="N2187" t="b">
        <v>0</v>
      </c>
      <c r="O2187" t="s">
        <v>8276</v>
      </c>
      <c r="P2187" t="s">
        <v>8349</v>
      </c>
      <c r="Q2187">
        <f t="shared" si="69"/>
        <v>2013</v>
      </c>
      <c r="R2187" s="14" t="s">
        <v>8326</v>
      </c>
    </row>
    <row r="2188" spans="1:18" ht="28.8" x14ac:dyDescent="0.3">
      <c r="A2188">
        <v>2477</v>
      </c>
      <c r="B2188" s="3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s="12">
        <f t="shared" si="68"/>
        <v>41088</v>
      </c>
      <c r="L2188" t="b">
        <v>0</v>
      </c>
      <c r="M2188">
        <v>41</v>
      </c>
      <c r="N2188" t="b">
        <v>1</v>
      </c>
      <c r="O2188" t="s">
        <v>8277</v>
      </c>
      <c r="P2188" t="s">
        <v>8327</v>
      </c>
      <c r="Q2188">
        <f t="shared" si="69"/>
        <v>2012</v>
      </c>
      <c r="R2188" s="14" t="s">
        <v>8326</v>
      </c>
    </row>
    <row r="2189" spans="1:18" ht="43.2" x14ac:dyDescent="0.3">
      <c r="A2189">
        <v>410</v>
      </c>
      <c r="B2189" s="3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s="12">
        <f t="shared" si="68"/>
        <v>42113</v>
      </c>
      <c r="L2189" t="b">
        <v>0</v>
      </c>
      <c r="M2189">
        <v>7</v>
      </c>
      <c r="N2189" t="b">
        <v>1</v>
      </c>
      <c r="O2189" t="s">
        <v>8267</v>
      </c>
      <c r="P2189" t="s">
        <v>8321</v>
      </c>
      <c r="Q2189">
        <f t="shared" si="69"/>
        <v>2015</v>
      </c>
      <c r="R2189" s="14" t="s">
        <v>8320</v>
      </c>
    </row>
    <row r="2190" spans="1:18" ht="43.2" x14ac:dyDescent="0.3">
      <c r="A2190">
        <v>2936</v>
      </c>
      <c r="B2190" s="3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s="12">
        <f t="shared" si="68"/>
        <v>41912</v>
      </c>
      <c r="L2190" t="b">
        <v>0</v>
      </c>
      <c r="M2190">
        <v>34</v>
      </c>
      <c r="N2190" t="b">
        <v>1</v>
      </c>
      <c r="O2190" t="s">
        <v>8303</v>
      </c>
      <c r="P2190" t="s">
        <v>8334</v>
      </c>
      <c r="Q2190">
        <f t="shared" si="69"/>
        <v>2014</v>
      </c>
      <c r="R2190" s="14" t="s">
        <v>8322</v>
      </c>
    </row>
    <row r="2191" spans="1:18" x14ac:dyDescent="0.3">
      <c r="A2191">
        <v>3531</v>
      </c>
      <c r="B2191" s="3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s="12">
        <f t="shared" si="68"/>
        <v>42521</v>
      </c>
      <c r="L2191" t="b">
        <v>0</v>
      </c>
      <c r="M2191">
        <v>26</v>
      </c>
      <c r="N2191" t="b">
        <v>1</v>
      </c>
      <c r="O2191" t="s">
        <v>8269</v>
      </c>
      <c r="P2191" t="s">
        <v>8325</v>
      </c>
      <c r="Q2191">
        <f t="shared" si="69"/>
        <v>2016</v>
      </c>
      <c r="R2191" s="14" t="s">
        <v>8322</v>
      </c>
    </row>
    <row r="2192" spans="1:18" ht="28.8" x14ac:dyDescent="0.3">
      <c r="A2192">
        <v>3635</v>
      </c>
      <c r="B2192" s="3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s="12">
        <f t="shared" si="68"/>
        <v>42450</v>
      </c>
      <c r="L2192" t="b">
        <v>0</v>
      </c>
      <c r="M2192">
        <v>10</v>
      </c>
      <c r="N2192" t="b">
        <v>0</v>
      </c>
      <c r="O2192" t="s">
        <v>8303</v>
      </c>
      <c r="P2192" t="s">
        <v>8334</v>
      </c>
      <c r="Q2192">
        <f t="shared" si="69"/>
        <v>2016</v>
      </c>
      <c r="R2192" s="14" t="s">
        <v>8322</v>
      </c>
    </row>
    <row r="2193" spans="1:18" ht="43.2" x14ac:dyDescent="0.3">
      <c r="A2193">
        <v>3490</v>
      </c>
      <c r="B2193" s="3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s="12">
        <f t="shared" si="68"/>
        <v>42443</v>
      </c>
      <c r="L2193" t="b">
        <v>0</v>
      </c>
      <c r="M2193">
        <v>27</v>
      </c>
      <c r="N2193" t="b">
        <v>1</v>
      </c>
      <c r="O2193" t="s">
        <v>8269</v>
      </c>
      <c r="P2193" t="s">
        <v>8325</v>
      </c>
      <c r="Q2193">
        <f t="shared" si="69"/>
        <v>2016</v>
      </c>
      <c r="R2193" s="14" t="s">
        <v>8322</v>
      </c>
    </row>
    <row r="2194" spans="1:18" ht="43.2" x14ac:dyDescent="0.3">
      <c r="A2194">
        <v>814</v>
      </c>
      <c r="B2194" s="3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s="12">
        <f t="shared" si="68"/>
        <v>40679</v>
      </c>
      <c r="L2194" t="b">
        <v>0</v>
      </c>
      <c r="M2194">
        <v>28</v>
      </c>
      <c r="N2194" t="b">
        <v>1</v>
      </c>
      <c r="O2194" t="s">
        <v>8274</v>
      </c>
      <c r="P2194" t="s">
        <v>8330</v>
      </c>
      <c r="Q2194">
        <f t="shared" si="69"/>
        <v>2011</v>
      </c>
      <c r="R2194" s="14" t="s">
        <v>8326</v>
      </c>
    </row>
    <row r="2195" spans="1:18" ht="43.2" x14ac:dyDescent="0.3">
      <c r="A2195">
        <v>2333</v>
      </c>
      <c r="B2195" s="3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s="12">
        <f t="shared" si="68"/>
        <v>41767</v>
      </c>
      <c r="L2195" t="b">
        <v>1</v>
      </c>
      <c r="M2195">
        <v>94</v>
      </c>
      <c r="N2195" t="b">
        <v>1</v>
      </c>
      <c r="O2195" t="s">
        <v>8296</v>
      </c>
      <c r="P2195" t="s">
        <v>8319</v>
      </c>
      <c r="Q2195">
        <f t="shared" si="69"/>
        <v>2014</v>
      </c>
      <c r="R2195" s="14" t="s">
        <v>8318</v>
      </c>
    </row>
    <row r="2196" spans="1:18" ht="43.2" x14ac:dyDescent="0.3">
      <c r="A2196">
        <v>3032</v>
      </c>
      <c r="B2196" s="3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s="12">
        <f t="shared" si="68"/>
        <v>42228</v>
      </c>
      <c r="L2196" t="b">
        <v>0</v>
      </c>
      <c r="M2196">
        <v>25</v>
      </c>
      <c r="N2196" t="b">
        <v>1</v>
      </c>
      <c r="O2196" t="s">
        <v>8301</v>
      </c>
      <c r="P2196" t="s">
        <v>8323</v>
      </c>
      <c r="Q2196">
        <f t="shared" si="69"/>
        <v>2015</v>
      </c>
      <c r="R2196" s="14" t="s">
        <v>8322</v>
      </c>
    </row>
    <row r="2197" spans="1:18" ht="28.8" x14ac:dyDescent="0.3">
      <c r="A2197">
        <v>1930</v>
      </c>
      <c r="B2197" s="3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s="12">
        <f t="shared" si="68"/>
        <v>41402</v>
      </c>
      <c r="L2197" t="b">
        <v>0</v>
      </c>
      <c r="M2197">
        <v>26</v>
      </c>
      <c r="N2197" t="b">
        <v>1</v>
      </c>
      <c r="O2197" t="s">
        <v>8277</v>
      </c>
      <c r="P2197" t="s">
        <v>8327</v>
      </c>
      <c r="Q2197">
        <f t="shared" si="69"/>
        <v>2013</v>
      </c>
      <c r="R2197" s="14" t="s">
        <v>8326</v>
      </c>
    </row>
    <row r="2198" spans="1:18" ht="28.8" x14ac:dyDescent="0.3">
      <c r="A2198">
        <v>2465</v>
      </c>
      <c r="B2198" s="3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s="12">
        <f t="shared" si="68"/>
        <v>41145</v>
      </c>
      <c r="L2198" t="b">
        <v>0</v>
      </c>
      <c r="M2198">
        <v>48</v>
      </c>
      <c r="N2198" t="b">
        <v>1</v>
      </c>
      <c r="O2198" t="s">
        <v>8277</v>
      </c>
      <c r="P2198" t="s">
        <v>8327</v>
      </c>
      <c r="Q2198">
        <f t="shared" si="69"/>
        <v>2012</v>
      </c>
      <c r="R2198" s="14" t="s">
        <v>8326</v>
      </c>
    </row>
    <row r="2199" spans="1:18" ht="43.2" x14ac:dyDescent="0.3">
      <c r="A2199">
        <v>3541</v>
      </c>
      <c r="B2199" s="3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s="12">
        <f t="shared" si="68"/>
        <v>42222</v>
      </c>
      <c r="L2199" t="b">
        <v>0</v>
      </c>
      <c r="M2199">
        <v>32</v>
      </c>
      <c r="N2199" t="b">
        <v>1</v>
      </c>
      <c r="O2199" t="s">
        <v>8269</v>
      </c>
      <c r="P2199" t="s">
        <v>8325</v>
      </c>
      <c r="Q2199">
        <f t="shared" si="69"/>
        <v>2015</v>
      </c>
      <c r="R2199" s="14" t="s">
        <v>8322</v>
      </c>
    </row>
    <row r="2200" spans="1:18" ht="28.8" x14ac:dyDescent="0.3">
      <c r="A2200">
        <v>3692</v>
      </c>
      <c r="B2200" s="3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s="12">
        <f t="shared" si="68"/>
        <v>41891</v>
      </c>
      <c r="L2200" t="b">
        <v>0</v>
      </c>
      <c r="M2200">
        <v>17</v>
      </c>
      <c r="N2200" t="b">
        <v>1</v>
      </c>
      <c r="O2200" t="s">
        <v>8269</v>
      </c>
      <c r="P2200" t="s">
        <v>8325</v>
      </c>
      <c r="Q2200">
        <f t="shared" si="69"/>
        <v>2014</v>
      </c>
      <c r="R2200" s="14" t="s">
        <v>8322</v>
      </c>
    </row>
    <row r="2201" spans="1:18" ht="43.2" x14ac:dyDescent="0.3">
      <c r="A2201">
        <v>3323</v>
      </c>
      <c r="B2201" s="3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s="12">
        <f t="shared" si="68"/>
        <v>42608</v>
      </c>
      <c r="L2201" t="b">
        <v>0</v>
      </c>
      <c r="M2201">
        <v>49</v>
      </c>
      <c r="N2201" t="b">
        <v>1</v>
      </c>
      <c r="O2201" t="s">
        <v>8269</v>
      </c>
      <c r="P2201" t="s">
        <v>8325</v>
      </c>
      <c r="Q2201">
        <f t="shared" si="69"/>
        <v>2016</v>
      </c>
      <c r="R2201" s="14" t="s">
        <v>8322</v>
      </c>
    </row>
    <row r="2202" spans="1:18" ht="43.2" x14ac:dyDescent="0.3">
      <c r="A2202">
        <v>3832</v>
      </c>
      <c r="B2202" s="3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s="12">
        <f t="shared" si="68"/>
        <v>42375</v>
      </c>
      <c r="L2202" t="b">
        <v>0</v>
      </c>
      <c r="M2202">
        <v>9</v>
      </c>
      <c r="N2202" t="b">
        <v>1</v>
      </c>
      <c r="O2202" t="s">
        <v>8269</v>
      </c>
      <c r="P2202" t="s">
        <v>8325</v>
      </c>
      <c r="Q2202">
        <f t="shared" si="69"/>
        <v>2016</v>
      </c>
      <c r="R2202" s="14" t="s">
        <v>8322</v>
      </c>
    </row>
    <row r="2203" spans="1:18" ht="43.2" x14ac:dyDescent="0.3">
      <c r="A2203">
        <v>2483</v>
      </c>
      <c r="B2203" s="3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s="12">
        <f t="shared" si="68"/>
        <v>40970</v>
      </c>
      <c r="L2203" t="b">
        <v>0</v>
      </c>
      <c r="M2203">
        <v>19</v>
      </c>
      <c r="N2203" t="b">
        <v>1</v>
      </c>
      <c r="O2203" t="s">
        <v>8277</v>
      </c>
      <c r="P2203" t="s">
        <v>8327</v>
      </c>
      <c r="Q2203">
        <f t="shared" si="69"/>
        <v>2012</v>
      </c>
      <c r="R2203" s="14" t="s">
        <v>8326</v>
      </c>
    </row>
    <row r="2204" spans="1:18" ht="43.2" x14ac:dyDescent="0.3">
      <c r="A2204">
        <v>463</v>
      </c>
      <c r="B2204" s="3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s="12">
        <f t="shared" si="68"/>
        <v>40750</v>
      </c>
      <c r="L2204" t="b">
        <v>0</v>
      </c>
      <c r="M2204">
        <v>11</v>
      </c>
      <c r="N2204" t="b">
        <v>0</v>
      </c>
      <c r="O2204" t="s">
        <v>8268</v>
      </c>
      <c r="P2204" t="s">
        <v>8338</v>
      </c>
      <c r="Q2204">
        <f t="shared" si="69"/>
        <v>2011</v>
      </c>
      <c r="R2204" s="14" t="s">
        <v>8320</v>
      </c>
    </row>
    <row r="2205" spans="1:18" ht="43.2" x14ac:dyDescent="0.3">
      <c r="A2205">
        <v>3613</v>
      </c>
      <c r="B2205" s="3" t="s">
        <v>3612</v>
      </c>
      <c r="C2205" s="3" t="s">
        <v>7723</v>
      </c>
      <c r="D2205" s="5">
        <v>1250</v>
      </c>
      <c r="E2205" s="7">
        <v>1250</v>
      </c>
      <c r="F2205" t="s">
        <v>8218</v>
      </c>
      <c r="G2205" t="s">
        <v>8223</v>
      </c>
      <c r="H2205" t="s">
        <v>8245</v>
      </c>
      <c r="I2205">
        <v>1403964574</v>
      </c>
      <c r="J2205">
        <v>1401372574</v>
      </c>
      <c r="K2205" s="12">
        <f t="shared" si="68"/>
        <v>41788</v>
      </c>
      <c r="L2205" t="b">
        <v>0</v>
      </c>
      <c r="M2205">
        <v>20</v>
      </c>
      <c r="N2205" t="b">
        <v>1</v>
      </c>
      <c r="O2205" t="s">
        <v>8269</v>
      </c>
      <c r="P2205" t="s">
        <v>8325</v>
      </c>
      <c r="Q2205">
        <f t="shared" si="69"/>
        <v>2014</v>
      </c>
      <c r="R2205" s="14" t="s">
        <v>8322</v>
      </c>
    </row>
    <row r="2206" spans="1:18" ht="43.2" x14ac:dyDescent="0.3">
      <c r="A2206">
        <v>3226</v>
      </c>
      <c r="B2206" s="3" t="s">
        <v>3226</v>
      </c>
      <c r="C2206" s="3" t="s">
        <v>7336</v>
      </c>
      <c r="D2206" s="5">
        <v>1200</v>
      </c>
      <c r="E2206" s="7">
        <v>1250</v>
      </c>
      <c r="F2206" t="s">
        <v>8218</v>
      </c>
      <c r="G2206" t="s">
        <v>8224</v>
      </c>
      <c r="H2206" t="s">
        <v>8246</v>
      </c>
      <c r="I2206">
        <v>1446213612</v>
      </c>
      <c r="J2206">
        <v>1443621612</v>
      </c>
      <c r="K2206" s="12">
        <f t="shared" si="68"/>
        <v>42277</v>
      </c>
      <c r="L2206" t="b">
        <v>1</v>
      </c>
      <c r="M2206">
        <v>21</v>
      </c>
      <c r="N2206" t="b">
        <v>1</v>
      </c>
      <c r="O2206" t="s">
        <v>8269</v>
      </c>
      <c r="P2206" t="s">
        <v>8325</v>
      </c>
      <c r="Q2206">
        <f t="shared" si="69"/>
        <v>2015</v>
      </c>
      <c r="R2206" s="14" t="s">
        <v>8322</v>
      </c>
    </row>
    <row r="2207" spans="1:18" ht="43.2" x14ac:dyDescent="0.3">
      <c r="A2207">
        <v>3716</v>
      </c>
      <c r="B2207" s="3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s="12">
        <f t="shared" si="68"/>
        <v>42360</v>
      </c>
      <c r="L2207" t="b">
        <v>0</v>
      </c>
      <c r="M2207">
        <v>24</v>
      </c>
      <c r="N2207" t="b">
        <v>1</v>
      </c>
      <c r="O2207" t="s">
        <v>8269</v>
      </c>
      <c r="P2207" t="s">
        <v>8325</v>
      </c>
      <c r="Q2207">
        <f t="shared" si="69"/>
        <v>2015</v>
      </c>
      <c r="R2207" s="14" t="s">
        <v>8322</v>
      </c>
    </row>
    <row r="2208" spans="1:18" ht="43.2" x14ac:dyDescent="0.3">
      <c r="A2208">
        <v>633</v>
      </c>
      <c r="B2208" s="3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s="12">
        <f t="shared" si="68"/>
        <v>42507</v>
      </c>
      <c r="L2208" t="b">
        <v>0</v>
      </c>
      <c r="M2208">
        <v>25</v>
      </c>
      <c r="N2208" t="b">
        <v>0</v>
      </c>
      <c r="O2208" t="s">
        <v>8270</v>
      </c>
      <c r="P2208" t="s">
        <v>8341</v>
      </c>
      <c r="Q2208">
        <f t="shared" si="69"/>
        <v>2016</v>
      </c>
      <c r="R2208" s="14" t="s">
        <v>8307</v>
      </c>
    </row>
    <row r="2209" spans="1:18" ht="43.2" x14ac:dyDescent="0.3">
      <c r="A2209">
        <v>3399</v>
      </c>
      <c r="B2209" s="3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s="12">
        <f t="shared" si="68"/>
        <v>42026</v>
      </c>
      <c r="L2209" t="b">
        <v>0</v>
      </c>
      <c r="M2209">
        <v>46</v>
      </c>
      <c r="N2209" t="b">
        <v>1</v>
      </c>
      <c r="O2209" t="s">
        <v>8269</v>
      </c>
      <c r="P2209" t="s">
        <v>8325</v>
      </c>
      <c r="Q2209">
        <f t="shared" si="69"/>
        <v>2015</v>
      </c>
      <c r="R2209" s="14" t="s">
        <v>8322</v>
      </c>
    </row>
    <row r="2210" spans="1:18" ht="43.2" x14ac:dyDescent="0.3">
      <c r="A2210">
        <v>3877</v>
      </c>
      <c r="B2210" s="3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s="12">
        <f t="shared" si="68"/>
        <v>42682</v>
      </c>
      <c r="L2210" t="b">
        <v>0</v>
      </c>
      <c r="M2210">
        <v>14</v>
      </c>
      <c r="N2210" t="b">
        <v>0</v>
      </c>
      <c r="O2210" t="s">
        <v>8303</v>
      </c>
      <c r="P2210" t="s">
        <v>8334</v>
      </c>
      <c r="Q2210">
        <f t="shared" si="69"/>
        <v>2016</v>
      </c>
      <c r="R2210" s="14" t="s">
        <v>8322</v>
      </c>
    </row>
    <row r="2211" spans="1:18" ht="43.2" x14ac:dyDescent="0.3">
      <c r="A2211">
        <v>19</v>
      </c>
      <c r="B2211" s="3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s="12">
        <f t="shared" si="68"/>
        <v>42175</v>
      </c>
      <c r="L2211" t="b">
        <v>0</v>
      </c>
      <c r="M2211">
        <v>22</v>
      </c>
      <c r="N2211" t="b">
        <v>1</v>
      </c>
      <c r="O2211" t="s">
        <v>8263</v>
      </c>
      <c r="P2211" t="s">
        <v>8331</v>
      </c>
      <c r="Q2211">
        <f t="shared" si="69"/>
        <v>2015</v>
      </c>
      <c r="R2211" s="14" t="s">
        <v>8320</v>
      </c>
    </row>
    <row r="2212" spans="1:18" ht="43.2" x14ac:dyDescent="0.3">
      <c r="A2212">
        <v>3981</v>
      </c>
      <c r="B2212" s="3" t="s">
        <v>3358</v>
      </c>
      <c r="C2212" s="3" t="s">
        <v>7469</v>
      </c>
      <c r="D2212" s="5">
        <v>30000</v>
      </c>
      <c r="E2212" s="7">
        <v>1225</v>
      </c>
      <c r="F2212" t="s">
        <v>8220</v>
      </c>
      <c r="G2212" t="s">
        <v>8223</v>
      </c>
      <c r="H2212" t="s">
        <v>8245</v>
      </c>
      <c r="I2212">
        <v>1468729149</v>
      </c>
      <c r="J2212">
        <v>1463545149</v>
      </c>
      <c r="K2212" s="12">
        <f t="shared" si="68"/>
        <v>42508</v>
      </c>
      <c r="L2212" t="b">
        <v>0</v>
      </c>
      <c r="M2212">
        <v>7</v>
      </c>
      <c r="N2212" t="b">
        <v>0</v>
      </c>
      <c r="O2212" t="s">
        <v>8269</v>
      </c>
      <c r="P2212" t="s">
        <v>8325</v>
      </c>
      <c r="Q2212">
        <f t="shared" si="69"/>
        <v>2016</v>
      </c>
      <c r="R2212" s="14" t="s">
        <v>8322</v>
      </c>
    </row>
    <row r="2213" spans="1:18" ht="43.2" x14ac:dyDescent="0.3">
      <c r="A2213">
        <v>1886</v>
      </c>
      <c r="B2213" s="3" t="s">
        <v>1887</v>
      </c>
      <c r="C2213" s="3" t="s">
        <v>5996</v>
      </c>
      <c r="D2213" s="5">
        <v>1200</v>
      </c>
      <c r="E2213" s="7">
        <v>1225</v>
      </c>
      <c r="F2213" t="s">
        <v>8218</v>
      </c>
      <c r="G2213" t="s">
        <v>8223</v>
      </c>
      <c r="H2213" t="s">
        <v>8245</v>
      </c>
      <c r="I2213">
        <v>1415832338</v>
      </c>
      <c r="J2213">
        <v>1413236738</v>
      </c>
      <c r="K2213" s="12">
        <f t="shared" si="68"/>
        <v>41925</v>
      </c>
      <c r="L2213" t="b">
        <v>0</v>
      </c>
      <c r="M2213">
        <v>29</v>
      </c>
      <c r="N2213" t="b">
        <v>1</v>
      </c>
      <c r="O2213" t="s">
        <v>8277</v>
      </c>
      <c r="P2213" t="s">
        <v>8327</v>
      </c>
      <c r="Q2213">
        <f t="shared" si="69"/>
        <v>2014</v>
      </c>
      <c r="R2213" s="14" t="s">
        <v>8326</v>
      </c>
    </row>
    <row r="2214" spans="1:18" ht="43.2" x14ac:dyDescent="0.3">
      <c r="A2214">
        <v>3591</v>
      </c>
      <c r="B2214" s="3" t="s">
        <v>3590</v>
      </c>
      <c r="C2214" s="3" t="s">
        <v>7701</v>
      </c>
      <c r="D2214" s="5">
        <v>700</v>
      </c>
      <c r="E2214" s="7">
        <v>1225</v>
      </c>
      <c r="F2214" t="s">
        <v>8218</v>
      </c>
      <c r="G2214" t="s">
        <v>8223</v>
      </c>
      <c r="H2214" t="s">
        <v>8245</v>
      </c>
      <c r="I2214">
        <v>1422075540</v>
      </c>
      <c r="J2214">
        <v>1419979544</v>
      </c>
      <c r="K2214" s="12">
        <f t="shared" si="68"/>
        <v>42003</v>
      </c>
      <c r="L2214" t="b">
        <v>0</v>
      </c>
      <c r="M2214">
        <v>18</v>
      </c>
      <c r="N2214" t="b">
        <v>1</v>
      </c>
      <c r="O2214" t="s">
        <v>8269</v>
      </c>
      <c r="P2214" t="s">
        <v>8325</v>
      </c>
      <c r="Q2214">
        <f t="shared" si="69"/>
        <v>2014</v>
      </c>
      <c r="R2214" s="14" t="s">
        <v>8322</v>
      </c>
    </row>
    <row r="2215" spans="1:18" ht="43.2" x14ac:dyDescent="0.3">
      <c r="A2215">
        <v>2435</v>
      </c>
      <c r="B2215" s="3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s="12">
        <f t="shared" si="68"/>
        <v>42252</v>
      </c>
      <c r="L2215" t="b">
        <v>0</v>
      </c>
      <c r="M2215">
        <v>4</v>
      </c>
      <c r="N2215" t="b">
        <v>0</v>
      </c>
      <c r="O2215" t="s">
        <v>8282</v>
      </c>
      <c r="P2215" t="s">
        <v>8344</v>
      </c>
      <c r="Q2215">
        <f t="shared" si="69"/>
        <v>2015</v>
      </c>
      <c r="R2215" s="14" t="s">
        <v>8318</v>
      </c>
    </row>
    <row r="2216" spans="1:18" ht="57.6" x14ac:dyDescent="0.3">
      <c r="A2216">
        <v>3165</v>
      </c>
      <c r="B2216" s="3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s="12">
        <f t="shared" si="68"/>
        <v>40644</v>
      </c>
      <c r="L2216" t="b">
        <v>1</v>
      </c>
      <c r="M2216">
        <v>21</v>
      </c>
      <c r="N2216" t="b">
        <v>1</v>
      </c>
      <c r="O2216" t="s">
        <v>8269</v>
      </c>
      <c r="P2216" t="s">
        <v>8325</v>
      </c>
      <c r="Q2216">
        <f t="shared" si="69"/>
        <v>2011</v>
      </c>
      <c r="R2216" s="14" t="s">
        <v>8322</v>
      </c>
    </row>
    <row r="2217" spans="1:18" ht="43.2" x14ac:dyDescent="0.3">
      <c r="A2217">
        <v>2962</v>
      </c>
      <c r="B2217" s="3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s="12">
        <f t="shared" si="68"/>
        <v>42036</v>
      </c>
      <c r="L2217" t="b">
        <v>0</v>
      </c>
      <c r="M2217">
        <v>20</v>
      </c>
      <c r="N2217" t="b">
        <v>1</v>
      </c>
      <c r="O2217" t="s">
        <v>8269</v>
      </c>
      <c r="P2217" t="s">
        <v>8325</v>
      </c>
      <c r="Q2217">
        <f t="shared" si="69"/>
        <v>2015</v>
      </c>
      <c r="R2217" s="14" t="s">
        <v>8322</v>
      </c>
    </row>
    <row r="2218" spans="1:18" ht="43.2" x14ac:dyDescent="0.3">
      <c r="A2218">
        <v>3537</v>
      </c>
      <c r="B2218" s="3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s="12">
        <f t="shared" si="68"/>
        <v>41923</v>
      </c>
      <c r="L2218" t="b">
        <v>0</v>
      </c>
      <c r="M2218">
        <v>28</v>
      </c>
      <c r="N2218" t="b">
        <v>1</v>
      </c>
      <c r="O2218" t="s">
        <v>8269</v>
      </c>
      <c r="P2218" t="s">
        <v>8325</v>
      </c>
      <c r="Q2218">
        <f t="shared" si="69"/>
        <v>2014</v>
      </c>
      <c r="R2218" s="14" t="s">
        <v>8322</v>
      </c>
    </row>
    <row r="2219" spans="1:18" ht="43.2" x14ac:dyDescent="0.3">
      <c r="A2219">
        <v>2587</v>
      </c>
      <c r="B2219" s="3" t="s">
        <v>2587</v>
      </c>
      <c r="C2219" s="3" t="s">
        <v>6697</v>
      </c>
      <c r="D2219" s="5">
        <v>50000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1451491953</v>
      </c>
      <c r="J2219">
        <v>1448899953</v>
      </c>
      <c r="K2219" s="12">
        <f t="shared" si="68"/>
        <v>42338</v>
      </c>
      <c r="L2219" t="b">
        <v>0</v>
      </c>
      <c r="M2219">
        <v>6</v>
      </c>
      <c r="N2219" t="b">
        <v>0</v>
      </c>
      <c r="O2219" t="s">
        <v>8282</v>
      </c>
      <c r="P2219" t="s">
        <v>8344</v>
      </c>
      <c r="Q2219">
        <f t="shared" si="69"/>
        <v>2015</v>
      </c>
      <c r="R2219" s="14" t="s">
        <v>8318</v>
      </c>
    </row>
    <row r="2220" spans="1:18" ht="43.2" x14ac:dyDescent="0.3">
      <c r="A2220">
        <v>1868</v>
      </c>
      <c r="B2220" s="3" t="s">
        <v>1869</v>
      </c>
      <c r="C2220" s="3" t="s">
        <v>5978</v>
      </c>
      <c r="D2220" s="5">
        <v>25000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1450166340</v>
      </c>
      <c r="J2220">
        <v>1448044925</v>
      </c>
      <c r="K2220" s="12">
        <f t="shared" si="68"/>
        <v>42328</v>
      </c>
      <c r="L2220" t="b">
        <v>0</v>
      </c>
      <c r="M2220">
        <v>17</v>
      </c>
      <c r="N2220" t="b">
        <v>0</v>
      </c>
      <c r="O2220" t="s">
        <v>8281</v>
      </c>
      <c r="P2220" t="s">
        <v>8343</v>
      </c>
      <c r="Q2220">
        <f t="shared" si="69"/>
        <v>2015</v>
      </c>
      <c r="R2220" s="14" t="s">
        <v>8315</v>
      </c>
    </row>
    <row r="2221" spans="1:18" ht="43.2" x14ac:dyDescent="0.3">
      <c r="A2221">
        <v>3458</v>
      </c>
      <c r="B2221" s="3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s="12">
        <f t="shared" si="68"/>
        <v>42011</v>
      </c>
      <c r="L2221" t="b">
        <v>0</v>
      </c>
      <c r="M2221">
        <v>27</v>
      </c>
      <c r="N2221" t="b">
        <v>1</v>
      </c>
      <c r="O2221" t="s">
        <v>8269</v>
      </c>
      <c r="P2221" t="s">
        <v>8325</v>
      </c>
      <c r="Q2221">
        <f t="shared" si="69"/>
        <v>2015</v>
      </c>
      <c r="R2221" s="14" t="s">
        <v>8322</v>
      </c>
    </row>
    <row r="2222" spans="1:18" ht="28.8" x14ac:dyDescent="0.3">
      <c r="A2222">
        <v>1608</v>
      </c>
      <c r="B2222" s="3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s="12">
        <f t="shared" si="68"/>
        <v>41607</v>
      </c>
      <c r="L2222" t="b">
        <v>0</v>
      </c>
      <c r="M2222">
        <v>23</v>
      </c>
      <c r="N2222" t="b">
        <v>1</v>
      </c>
      <c r="O2222" t="s">
        <v>8274</v>
      </c>
      <c r="P2222" t="s">
        <v>8330</v>
      </c>
      <c r="Q2222">
        <f t="shared" si="69"/>
        <v>2013</v>
      </c>
      <c r="R2222" s="14" t="s">
        <v>8326</v>
      </c>
    </row>
    <row r="2223" spans="1:18" ht="43.2" x14ac:dyDescent="0.3">
      <c r="A2223">
        <v>416</v>
      </c>
      <c r="B2223" s="3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s="12">
        <f t="shared" si="68"/>
        <v>41648</v>
      </c>
      <c r="L2223" t="b">
        <v>0</v>
      </c>
      <c r="M2223">
        <v>25</v>
      </c>
      <c r="N2223" t="b">
        <v>1</v>
      </c>
      <c r="O2223" t="s">
        <v>8267</v>
      </c>
      <c r="P2223" t="s">
        <v>8321</v>
      </c>
      <c r="Q2223">
        <f t="shared" si="69"/>
        <v>2014</v>
      </c>
      <c r="R2223" s="14" t="s">
        <v>8320</v>
      </c>
    </row>
    <row r="2224" spans="1:18" ht="43.2" x14ac:dyDescent="0.3">
      <c r="A2224">
        <v>867</v>
      </c>
      <c r="B2224" s="3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s="12">
        <f t="shared" si="68"/>
        <v>40088</v>
      </c>
      <c r="L2224" t="b">
        <v>0</v>
      </c>
      <c r="M2224">
        <v>11</v>
      </c>
      <c r="N2224" t="b">
        <v>0</v>
      </c>
      <c r="O2224" t="s">
        <v>8276</v>
      </c>
      <c r="P2224" t="s">
        <v>8349</v>
      </c>
      <c r="Q2224">
        <f t="shared" si="69"/>
        <v>2009</v>
      </c>
      <c r="R2224" s="14" t="s">
        <v>8326</v>
      </c>
    </row>
    <row r="2225" spans="1:18" ht="43.2" x14ac:dyDescent="0.3">
      <c r="A2225">
        <v>857</v>
      </c>
      <c r="B2225" s="3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s="12">
        <f t="shared" si="68"/>
        <v>42291</v>
      </c>
      <c r="L2225" t="b">
        <v>0</v>
      </c>
      <c r="M2225">
        <v>24</v>
      </c>
      <c r="N2225" t="b">
        <v>1</v>
      </c>
      <c r="O2225" t="s">
        <v>8275</v>
      </c>
      <c r="P2225" t="s">
        <v>8335</v>
      </c>
      <c r="Q2225">
        <f t="shared" si="69"/>
        <v>2015</v>
      </c>
      <c r="R2225" s="14" t="s">
        <v>8326</v>
      </c>
    </row>
    <row r="2226" spans="1:18" ht="43.2" x14ac:dyDescent="0.3">
      <c r="A2226">
        <v>1642</v>
      </c>
      <c r="B2226" s="3" t="s">
        <v>1643</v>
      </c>
      <c r="C2226" s="3" t="s">
        <v>5752</v>
      </c>
      <c r="D2226" s="5">
        <v>1200</v>
      </c>
      <c r="E2226" s="7">
        <v>1200</v>
      </c>
      <c r="F2226" t="s">
        <v>8218</v>
      </c>
      <c r="G2226" t="s">
        <v>8223</v>
      </c>
      <c r="H2226" t="s">
        <v>8245</v>
      </c>
      <c r="I2226">
        <v>1308011727</v>
      </c>
      <c r="J2226">
        <v>1306283727</v>
      </c>
      <c r="K2226" s="12">
        <f t="shared" si="68"/>
        <v>40688</v>
      </c>
      <c r="L2226" t="b">
        <v>0</v>
      </c>
      <c r="M2226">
        <v>28</v>
      </c>
      <c r="N2226" t="b">
        <v>1</v>
      </c>
      <c r="O2226" t="s">
        <v>8290</v>
      </c>
      <c r="P2226" t="s">
        <v>8337</v>
      </c>
      <c r="Q2226">
        <f t="shared" si="69"/>
        <v>2011</v>
      </c>
      <c r="R2226" s="14" t="s">
        <v>8326</v>
      </c>
    </row>
    <row r="2227" spans="1:18" ht="28.8" x14ac:dyDescent="0.3">
      <c r="A2227">
        <v>3666</v>
      </c>
      <c r="B2227" s="3" t="s">
        <v>3663</v>
      </c>
      <c r="C2227" s="3" t="s">
        <v>7776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1406185200</v>
      </c>
      <c r="J2227">
        <v>1404337382</v>
      </c>
      <c r="K2227" s="12">
        <f t="shared" si="68"/>
        <v>41822</v>
      </c>
      <c r="L2227" t="b">
        <v>0</v>
      </c>
      <c r="M2227">
        <v>38</v>
      </c>
      <c r="N2227" t="b">
        <v>1</v>
      </c>
      <c r="O2227" t="s">
        <v>8269</v>
      </c>
      <c r="P2227" t="s">
        <v>8325</v>
      </c>
      <c r="Q2227">
        <f t="shared" si="69"/>
        <v>2014</v>
      </c>
      <c r="R2227" s="14" t="s">
        <v>8322</v>
      </c>
    </row>
    <row r="2228" spans="1:18" ht="28.8" x14ac:dyDescent="0.3">
      <c r="A2228">
        <v>2782</v>
      </c>
      <c r="B2228" s="3" t="s">
        <v>2782</v>
      </c>
      <c r="C2228" s="3" t="s">
        <v>6892</v>
      </c>
      <c r="D2228" s="5">
        <v>1000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1424149140</v>
      </c>
      <c r="J2228">
        <v>1421964718</v>
      </c>
      <c r="K2228" s="12">
        <f t="shared" si="68"/>
        <v>42026</v>
      </c>
      <c r="L2228" t="b">
        <v>0</v>
      </c>
      <c r="M2228">
        <v>18</v>
      </c>
      <c r="N2228" t="b">
        <v>1</v>
      </c>
      <c r="O2228" t="s">
        <v>8269</v>
      </c>
      <c r="P2228" t="s">
        <v>8325</v>
      </c>
      <c r="Q2228">
        <f t="shared" si="69"/>
        <v>2015</v>
      </c>
      <c r="R2228" s="14" t="s">
        <v>8322</v>
      </c>
    </row>
    <row r="2229" spans="1:18" ht="43.2" x14ac:dyDescent="0.3">
      <c r="A2229">
        <v>1899</v>
      </c>
      <c r="B2229" s="3" t="s">
        <v>1900</v>
      </c>
      <c r="C2229" s="3" t="s">
        <v>6009</v>
      </c>
      <c r="D2229" s="5">
        <v>900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1427319366</v>
      </c>
      <c r="J2229">
        <v>1424730966</v>
      </c>
      <c r="K2229" s="12">
        <f t="shared" si="68"/>
        <v>42058</v>
      </c>
      <c r="L2229" t="b">
        <v>0</v>
      </c>
      <c r="M2229">
        <v>42</v>
      </c>
      <c r="N2229" t="b">
        <v>1</v>
      </c>
      <c r="O2229" t="s">
        <v>8277</v>
      </c>
      <c r="P2229" t="s">
        <v>8327</v>
      </c>
      <c r="Q2229">
        <f t="shared" si="69"/>
        <v>2015</v>
      </c>
      <c r="R2229" s="14" t="s">
        <v>8326</v>
      </c>
    </row>
    <row r="2230" spans="1:18" ht="57.6" x14ac:dyDescent="0.3">
      <c r="A2230">
        <v>1296</v>
      </c>
      <c r="B2230" s="3" t="s">
        <v>1297</v>
      </c>
      <c r="C2230" s="3" t="s">
        <v>5406</v>
      </c>
      <c r="D2230" s="5">
        <v>850</v>
      </c>
      <c r="E2230" s="7">
        <v>1200</v>
      </c>
      <c r="F2230" t="s">
        <v>8218</v>
      </c>
      <c r="G2230" t="s">
        <v>8224</v>
      </c>
      <c r="H2230" t="s">
        <v>8246</v>
      </c>
      <c r="I2230">
        <v>1457914373</v>
      </c>
      <c r="J2230">
        <v>1456189973</v>
      </c>
      <c r="K2230" s="12">
        <f t="shared" si="68"/>
        <v>42423</v>
      </c>
      <c r="L2230" t="b">
        <v>0</v>
      </c>
      <c r="M2230">
        <v>23</v>
      </c>
      <c r="N2230" t="b">
        <v>1</v>
      </c>
      <c r="O2230" t="s">
        <v>8269</v>
      </c>
      <c r="P2230" t="s">
        <v>8325</v>
      </c>
      <c r="Q2230">
        <f t="shared" si="69"/>
        <v>2016</v>
      </c>
      <c r="R2230" s="14" t="s">
        <v>8322</v>
      </c>
    </row>
    <row r="2231" spans="1:18" ht="43.2" x14ac:dyDescent="0.3">
      <c r="A2231">
        <v>3343</v>
      </c>
      <c r="B2231" s="3" t="s">
        <v>3343</v>
      </c>
      <c r="C2231" s="3" t="s">
        <v>7453</v>
      </c>
      <c r="D2231" s="5">
        <v>700</v>
      </c>
      <c r="E2231" s="7">
        <v>1200</v>
      </c>
      <c r="F2231" t="s">
        <v>8218</v>
      </c>
      <c r="G2231" t="s">
        <v>8224</v>
      </c>
      <c r="H2231" t="s">
        <v>8246</v>
      </c>
      <c r="I2231">
        <v>1460553480</v>
      </c>
      <c r="J2231">
        <v>1458770384</v>
      </c>
      <c r="K2231" s="12">
        <f t="shared" si="68"/>
        <v>42452</v>
      </c>
      <c r="L2231" t="b">
        <v>0</v>
      </c>
      <c r="M2231">
        <v>23</v>
      </c>
      <c r="N2231" t="b">
        <v>1</v>
      </c>
      <c r="O2231" t="s">
        <v>8269</v>
      </c>
      <c r="P2231" t="s">
        <v>8325</v>
      </c>
      <c r="Q2231">
        <f t="shared" si="69"/>
        <v>2016</v>
      </c>
      <c r="R2231" s="14" t="s">
        <v>8322</v>
      </c>
    </row>
    <row r="2232" spans="1:18" ht="43.2" x14ac:dyDescent="0.3">
      <c r="A2232">
        <v>2787</v>
      </c>
      <c r="B2232" s="3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s="12">
        <f t="shared" si="68"/>
        <v>41808</v>
      </c>
      <c r="L2232" t="b">
        <v>0</v>
      </c>
      <c r="M2232">
        <v>38</v>
      </c>
      <c r="N2232" t="b">
        <v>1</v>
      </c>
      <c r="O2232" t="s">
        <v>8269</v>
      </c>
      <c r="P2232" t="s">
        <v>8325</v>
      </c>
      <c r="Q2232">
        <f t="shared" si="69"/>
        <v>2014</v>
      </c>
      <c r="R2232" s="14" t="s">
        <v>8322</v>
      </c>
    </row>
    <row r="2233" spans="1:18" ht="43.2" x14ac:dyDescent="0.3">
      <c r="A2233">
        <v>3718</v>
      </c>
      <c r="B2233" s="3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s="12">
        <f t="shared" si="68"/>
        <v>42032</v>
      </c>
      <c r="L2233" t="b">
        <v>0</v>
      </c>
      <c r="M2233">
        <v>46</v>
      </c>
      <c r="N2233" t="b">
        <v>1</v>
      </c>
      <c r="O2233" t="s">
        <v>8269</v>
      </c>
      <c r="P2233" t="s">
        <v>8325</v>
      </c>
      <c r="Q2233">
        <f t="shared" si="69"/>
        <v>2015</v>
      </c>
      <c r="R2233" s="14" t="s">
        <v>8322</v>
      </c>
    </row>
    <row r="2234" spans="1:18" ht="43.2" x14ac:dyDescent="0.3">
      <c r="A2234">
        <v>3104</v>
      </c>
      <c r="B2234" s="3" t="s">
        <v>3104</v>
      </c>
      <c r="C2234" s="3" t="s">
        <v>7214</v>
      </c>
      <c r="D2234" s="5">
        <v>4000</v>
      </c>
      <c r="E2234" s="7">
        <v>1185</v>
      </c>
      <c r="F2234" t="s">
        <v>8220</v>
      </c>
      <c r="G2234" t="s">
        <v>8225</v>
      </c>
      <c r="H2234" t="s">
        <v>8247</v>
      </c>
      <c r="I2234">
        <v>1422928800</v>
      </c>
      <c r="J2234">
        <v>1420235311</v>
      </c>
      <c r="K2234" s="12">
        <f t="shared" si="68"/>
        <v>42006</v>
      </c>
      <c r="L2234" t="b">
        <v>0</v>
      </c>
      <c r="M2234">
        <v>5</v>
      </c>
      <c r="N2234" t="b">
        <v>0</v>
      </c>
      <c r="O2234" t="s">
        <v>8301</v>
      </c>
      <c r="P2234" t="s">
        <v>8323</v>
      </c>
      <c r="Q2234">
        <f t="shared" si="69"/>
        <v>2015</v>
      </c>
      <c r="R2234" s="14" t="s">
        <v>8322</v>
      </c>
    </row>
    <row r="2235" spans="1:18" ht="43.2" x14ac:dyDescent="0.3">
      <c r="A2235">
        <v>3596</v>
      </c>
      <c r="B2235" s="3" t="s">
        <v>3595</v>
      </c>
      <c r="C2235" s="3" t="s">
        <v>7706</v>
      </c>
      <c r="D2235" s="5">
        <v>1100</v>
      </c>
      <c r="E2235" s="7">
        <v>1185</v>
      </c>
      <c r="F2235" t="s">
        <v>8218</v>
      </c>
      <c r="G2235" t="s">
        <v>8228</v>
      </c>
      <c r="H2235" t="s">
        <v>8250</v>
      </c>
      <c r="I2235">
        <v>1409072982</v>
      </c>
      <c r="J2235">
        <v>1407258582</v>
      </c>
      <c r="K2235" s="12">
        <f t="shared" si="68"/>
        <v>41856</v>
      </c>
      <c r="L2235" t="b">
        <v>0</v>
      </c>
      <c r="M2235">
        <v>15</v>
      </c>
      <c r="N2235" t="b">
        <v>1</v>
      </c>
      <c r="O2235" t="s">
        <v>8269</v>
      </c>
      <c r="P2235" t="s">
        <v>8325</v>
      </c>
      <c r="Q2235">
        <f t="shared" si="69"/>
        <v>2014</v>
      </c>
      <c r="R2235" s="14" t="s">
        <v>8322</v>
      </c>
    </row>
    <row r="2236" spans="1:18" ht="43.2" x14ac:dyDescent="0.3">
      <c r="A2236">
        <v>2467</v>
      </c>
      <c r="B2236" s="3" t="s">
        <v>2468</v>
      </c>
      <c r="C2236" s="3" t="s">
        <v>6577</v>
      </c>
      <c r="D2236" s="5">
        <v>1000</v>
      </c>
      <c r="E2236" s="7">
        <v>1185</v>
      </c>
      <c r="F2236" t="s">
        <v>8218</v>
      </c>
      <c r="G2236" t="s">
        <v>8223</v>
      </c>
      <c r="H2236" t="s">
        <v>8245</v>
      </c>
      <c r="I2236">
        <v>1336669200</v>
      </c>
      <c r="J2236">
        <v>1335473931</v>
      </c>
      <c r="K2236" s="12">
        <f t="shared" si="68"/>
        <v>41025</v>
      </c>
      <c r="L2236" t="b">
        <v>0</v>
      </c>
      <c r="M2236">
        <v>43</v>
      </c>
      <c r="N2236" t="b">
        <v>1</v>
      </c>
      <c r="O2236" t="s">
        <v>8277</v>
      </c>
      <c r="P2236" t="s">
        <v>8327</v>
      </c>
      <c r="Q2236">
        <f t="shared" si="69"/>
        <v>2012</v>
      </c>
      <c r="R2236" s="14" t="s">
        <v>8326</v>
      </c>
    </row>
    <row r="2237" spans="1:18" ht="43.2" x14ac:dyDescent="0.3">
      <c r="A2237">
        <v>3092</v>
      </c>
      <c r="B2237" s="3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s="12">
        <f t="shared" si="68"/>
        <v>42255</v>
      </c>
      <c r="L2237" t="b">
        <v>0</v>
      </c>
      <c r="M2237">
        <v>21</v>
      </c>
      <c r="N2237" t="b">
        <v>0</v>
      </c>
      <c r="O2237" t="s">
        <v>8301</v>
      </c>
      <c r="P2237" t="s">
        <v>8323</v>
      </c>
      <c r="Q2237">
        <f t="shared" si="69"/>
        <v>2015</v>
      </c>
      <c r="R2237" s="14" t="s">
        <v>8322</v>
      </c>
    </row>
    <row r="2238" spans="1:18" ht="43.2" x14ac:dyDescent="0.3">
      <c r="A2238">
        <v>1624</v>
      </c>
      <c r="B2238" s="3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s="12">
        <f t="shared" si="68"/>
        <v>41243</v>
      </c>
      <c r="L2238" t="b">
        <v>0</v>
      </c>
      <c r="M2238">
        <v>25</v>
      </c>
      <c r="N2238" t="b">
        <v>1</v>
      </c>
      <c r="O2238" t="s">
        <v>8274</v>
      </c>
      <c r="P2238" t="s">
        <v>8330</v>
      </c>
      <c r="Q2238">
        <f t="shared" si="69"/>
        <v>2012</v>
      </c>
      <c r="R2238" s="14" t="s">
        <v>8326</v>
      </c>
    </row>
    <row r="2239" spans="1:18" ht="28.8" x14ac:dyDescent="0.3">
      <c r="A2239">
        <v>1680</v>
      </c>
      <c r="B2239" s="3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s="12">
        <f t="shared" si="68"/>
        <v>41802</v>
      </c>
      <c r="L2239" t="b">
        <v>0</v>
      </c>
      <c r="M2239">
        <v>25</v>
      </c>
      <c r="N2239" t="b">
        <v>1</v>
      </c>
      <c r="O2239" t="s">
        <v>8290</v>
      </c>
      <c r="P2239" t="s">
        <v>8337</v>
      </c>
      <c r="Q2239">
        <f t="shared" si="69"/>
        <v>2014</v>
      </c>
      <c r="R2239" s="14" t="s">
        <v>8326</v>
      </c>
    </row>
    <row r="2240" spans="1:18" ht="43.2" x14ac:dyDescent="0.3">
      <c r="A2240">
        <v>3565</v>
      </c>
      <c r="B2240" s="3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s="12">
        <f t="shared" si="68"/>
        <v>41974</v>
      </c>
      <c r="L2240" t="b">
        <v>0</v>
      </c>
      <c r="M2240">
        <v>12</v>
      </c>
      <c r="N2240" t="b">
        <v>1</v>
      </c>
      <c r="O2240" t="s">
        <v>8269</v>
      </c>
      <c r="P2240" t="s">
        <v>8325</v>
      </c>
      <c r="Q2240">
        <f t="shared" si="69"/>
        <v>2014</v>
      </c>
      <c r="R2240" s="14" t="s">
        <v>8322</v>
      </c>
    </row>
    <row r="2241" spans="1:18" ht="28.8" x14ac:dyDescent="0.3">
      <c r="A2241">
        <v>1089</v>
      </c>
      <c r="B2241" s="3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s="12">
        <f t="shared" si="68"/>
        <v>42151</v>
      </c>
      <c r="L2241" t="b">
        <v>0</v>
      </c>
      <c r="M2241">
        <v>49</v>
      </c>
      <c r="N2241" t="b">
        <v>0</v>
      </c>
      <c r="O2241" t="s">
        <v>8280</v>
      </c>
      <c r="P2241" t="s">
        <v>8333</v>
      </c>
      <c r="Q2241">
        <f t="shared" si="69"/>
        <v>2015</v>
      </c>
      <c r="R2241" s="14" t="s">
        <v>8315</v>
      </c>
    </row>
    <row r="2242" spans="1:18" ht="43.2" x14ac:dyDescent="0.3">
      <c r="A2242">
        <v>2598</v>
      </c>
      <c r="B2242" s="3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s="12">
        <f t="shared" si="68"/>
        <v>42240</v>
      </c>
      <c r="L2242" t="b">
        <v>0</v>
      </c>
      <c r="M2242">
        <v>14</v>
      </c>
      <c r="N2242" t="b">
        <v>0</v>
      </c>
      <c r="O2242" t="s">
        <v>8282</v>
      </c>
      <c r="P2242" t="s">
        <v>8344</v>
      </c>
      <c r="Q2242">
        <f t="shared" si="69"/>
        <v>2015</v>
      </c>
      <c r="R2242" s="14" t="s">
        <v>8318</v>
      </c>
    </row>
    <row r="2243" spans="1:18" ht="43.2" x14ac:dyDescent="0.3">
      <c r="A2243">
        <v>3329</v>
      </c>
      <c r="B2243" s="3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s="12">
        <f t="shared" ref="K2243:K2306" si="70">FLOOR(J2243/60/60/24,1) + DATE(1970,1,1)</f>
        <v>41837</v>
      </c>
      <c r="L2243" t="b">
        <v>0</v>
      </c>
      <c r="M2243">
        <v>26</v>
      </c>
      <c r="N2243" t="b">
        <v>1</v>
      </c>
      <c r="O2243" t="s">
        <v>8269</v>
      </c>
      <c r="P2243" t="s">
        <v>8325</v>
      </c>
      <c r="Q2243">
        <f t="shared" ref="Q2243:Q2306" si="71">YEAR(K2243)</f>
        <v>2014</v>
      </c>
      <c r="R2243" s="14" t="s">
        <v>8322</v>
      </c>
    </row>
    <row r="2244" spans="1:18" ht="43.2" x14ac:dyDescent="0.3">
      <c r="A2244">
        <v>2234</v>
      </c>
      <c r="B2244" s="3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s="12">
        <f t="shared" si="70"/>
        <v>42710</v>
      </c>
      <c r="L2244" t="b">
        <v>0</v>
      </c>
      <c r="M2244">
        <v>28</v>
      </c>
      <c r="N2244" t="b">
        <v>1</v>
      </c>
      <c r="O2244" t="s">
        <v>8295</v>
      </c>
      <c r="P2244" t="s">
        <v>8316</v>
      </c>
      <c r="Q2244">
        <f t="shared" si="71"/>
        <v>2016</v>
      </c>
      <c r="R2244" s="14" t="s">
        <v>8315</v>
      </c>
    </row>
    <row r="2245" spans="1:18" ht="57.6" x14ac:dyDescent="0.3">
      <c r="A2245">
        <v>941</v>
      </c>
      <c r="B2245" s="3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s="12">
        <f t="shared" si="70"/>
        <v>42746</v>
      </c>
      <c r="L2245" t="b">
        <v>0</v>
      </c>
      <c r="M2245">
        <v>31</v>
      </c>
      <c r="N2245" t="b">
        <v>0</v>
      </c>
      <c r="O2245" t="s">
        <v>8271</v>
      </c>
      <c r="P2245" t="s">
        <v>8309</v>
      </c>
      <c r="Q2245">
        <f t="shared" si="71"/>
        <v>2017</v>
      </c>
      <c r="R2245" s="14" t="s">
        <v>8307</v>
      </c>
    </row>
    <row r="2246" spans="1:18" ht="43.2" x14ac:dyDescent="0.3">
      <c r="A2246">
        <v>3999</v>
      </c>
      <c r="B2246" s="3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s="12">
        <f t="shared" si="70"/>
        <v>41842</v>
      </c>
      <c r="L2246" t="b">
        <v>0</v>
      </c>
      <c r="M2246">
        <v>14</v>
      </c>
      <c r="N2246" t="b">
        <v>0</v>
      </c>
      <c r="O2246" t="s">
        <v>8269</v>
      </c>
      <c r="P2246" t="s">
        <v>8325</v>
      </c>
      <c r="Q2246">
        <f t="shared" si="71"/>
        <v>2014</v>
      </c>
      <c r="R2246" s="14" t="s">
        <v>8322</v>
      </c>
    </row>
    <row r="2247" spans="1:18" ht="43.2" x14ac:dyDescent="0.3">
      <c r="A2247">
        <v>1160</v>
      </c>
      <c r="B2247" s="3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s="12">
        <f t="shared" si="70"/>
        <v>42061</v>
      </c>
      <c r="L2247" t="b">
        <v>0</v>
      </c>
      <c r="M2247">
        <v>19</v>
      </c>
      <c r="N2247" t="b">
        <v>0</v>
      </c>
      <c r="O2247" t="s">
        <v>8282</v>
      </c>
      <c r="P2247" t="s">
        <v>8344</v>
      </c>
      <c r="Q2247">
        <f t="shared" si="71"/>
        <v>2015</v>
      </c>
      <c r="R2247" s="14" t="s">
        <v>8318</v>
      </c>
    </row>
    <row r="2248" spans="1:18" ht="43.2" x14ac:dyDescent="0.3">
      <c r="A2248">
        <v>2804</v>
      </c>
      <c r="B2248" s="3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s="12">
        <f t="shared" si="70"/>
        <v>41881</v>
      </c>
      <c r="L2248" t="b">
        <v>0</v>
      </c>
      <c r="M2248">
        <v>23</v>
      </c>
      <c r="N2248" t="b">
        <v>1</v>
      </c>
      <c r="O2248" t="s">
        <v>8269</v>
      </c>
      <c r="P2248" t="s">
        <v>8325</v>
      </c>
      <c r="Q2248">
        <f t="shared" si="71"/>
        <v>2014</v>
      </c>
      <c r="R2248" s="14" t="s">
        <v>8322</v>
      </c>
    </row>
    <row r="2249" spans="1:18" ht="43.2" x14ac:dyDescent="0.3">
      <c r="A2249">
        <v>3784</v>
      </c>
      <c r="B2249" s="3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s="12">
        <f t="shared" si="70"/>
        <v>42531</v>
      </c>
      <c r="L2249" t="b">
        <v>0</v>
      </c>
      <c r="M2249">
        <v>10</v>
      </c>
      <c r="N2249" t="b">
        <v>1</v>
      </c>
      <c r="O2249" t="s">
        <v>8303</v>
      </c>
      <c r="P2249" t="s">
        <v>8334</v>
      </c>
      <c r="Q2249">
        <f t="shared" si="71"/>
        <v>2016</v>
      </c>
      <c r="R2249" s="14" t="s">
        <v>8322</v>
      </c>
    </row>
    <row r="2250" spans="1:18" ht="43.2" x14ac:dyDescent="0.3">
      <c r="A2250">
        <v>1774</v>
      </c>
      <c r="B2250" s="3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s="12">
        <f t="shared" si="70"/>
        <v>41930</v>
      </c>
      <c r="L2250" t="b">
        <v>1</v>
      </c>
      <c r="M2250">
        <v>13</v>
      </c>
      <c r="N2250" t="b">
        <v>0</v>
      </c>
      <c r="O2250" t="s">
        <v>8283</v>
      </c>
      <c r="P2250" t="s">
        <v>8313</v>
      </c>
      <c r="Q2250">
        <f t="shared" si="71"/>
        <v>2014</v>
      </c>
      <c r="R2250" s="14" t="s">
        <v>8312</v>
      </c>
    </row>
    <row r="2251" spans="1:18" ht="57.6" x14ac:dyDescent="0.3">
      <c r="A2251">
        <v>1758</v>
      </c>
      <c r="B2251" s="3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s="12">
        <f t="shared" si="70"/>
        <v>42505</v>
      </c>
      <c r="L2251" t="b">
        <v>0</v>
      </c>
      <c r="M2251">
        <v>27</v>
      </c>
      <c r="N2251" t="b">
        <v>1</v>
      </c>
      <c r="O2251" t="s">
        <v>8283</v>
      </c>
      <c r="P2251" t="s">
        <v>8313</v>
      </c>
      <c r="Q2251">
        <f t="shared" si="71"/>
        <v>2016</v>
      </c>
      <c r="R2251" s="14" t="s">
        <v>8312</v>
      </c>
    </row>
    <row r="2252" spans="1:18" ht="43.2" x14ac:dyDescent="0.3">
      <c r="A2252">
        <v>2704</v>
      </c>
      <c r="B2252" s="3" t="s">
        <v>2704</v>
      </c>
      <c r="C2252" s="3" t="s">
        <v>6814</v>
      </c>
      <c r="D2252" s="5">
        <v>19000</v>
      </c>
      <c r="E2252" s="7">
        <v>1145</v>
      </c>
      <c r="F2252" t="s">
        <v>8221</v>
      </c>
      <c r="G2252" t="s">
        <v>8223</v>
      </c>
      <c r="H2252" t="s">
        <v>8245</v>
      </c>
      <c r="I2252">
        <v>1491421314</v>
      </c>
      <c r="J2252">
        <v>1487709714</v>
      </c>
      <c r="K2252" s="12">
        <f t="shared" si="70"/>
        <v>42787</v>
      </c>
      <c r="L2252" t="b">
        <v>0</v>
      </c>
      <c r="M2252">
        <v>7</v>
      </c>
      <c r="N2252" t="b">
        <v>0</v>
      </c>
      <c r="O2252" t="s">
        <v>8301</v>
      </c>
      <c r="P2252" t="s">
        <v>8323</v>
      </c>
      <c r="Q2252">
        <f t="shared" si="71"/>
        <v>2017</v>
      </c>
      <c r="R2252" s="14" t="s">
        <v>8322</v>
      </c>
    </row>
    <row r="2253" spans="1:18" ht="28.8" x14ac:dyDescent="0.3">
      <c r="A2253">
        <v>3197</v>
      </c>
      <c r="B2253" s="3" t="s">
        <v>3197</v>
      </c>
      <c r="C2253" s="3" t="s">
        <v>7307</v>
      </c>
      <c r="D2253" s="5">
        <v>10000</v>
      </c>
      <c r="E2253" s="7">
        <v>1145</v>
      </c>
      <c r="F2253" t="s">
        <v>8220</v>
      </c>
      <c r="G2253" t="s">
        <v>8233</v>
      </c>
      <c r="H2253" t="s">
        <v>8253</v>
      </c>
      <c r="I2253">
        <v>1423050618</v>
      </c>
      <c r="J2253">
        <v>1420458618</v>
      </c>
      <c r="K2253" s="12">
        <f t="shared" si="70"/>
        <v>42009</v>
      </c>
      <c r="L2253" t="b">
        <v>0</v>
      </c>
      <c r="M2253">
        <v>4</v>
      </c>
      <c r="N2253" t="b">
        <v>0</v>
      </c>
      <c r="O2253" t="s">
        <v>8303</v>
      </c>
      <c r="P2253" t="s">
        <v>8334</v>
      </c>
      <c r="Q2253">
        <f t="shared" si="71"/>
        <v>2015</v>
      </c>
      <c r="R2253" s="14" t="s">
        <v>8322</v>
      </c>
    </row>
    <row r="2254" spans="1:18" ht="28.8" x14ac:dyDescent="0.3">
      <c r="A2254">
        <v>1894</v>
      </c>
      <c r="B2254" s="3" t="s">
        <v>1895</v>
      </c>
      <c r="C2254" s="3" t="s">
        <v>6004</v>
      </c>
      <c r="D2254" s="5">
        <v>1000</v>
      </c>
      <c r="E2254" s="7">
        <v>1145</v>
      </c>
      <c r="F2254" t="s">
        <v>8218</v>
      </c>
      <c r="G2254" t="s">
        <v>8223</v>
      </c>
      <c r="H2254" t="s">
        <v>8245</v>
      </c>
      <c r="I2254">
        <v>1329082983</v>
      </c>
      <c r="J2254">
        <v>1326404583</v>
      </c>
      <c r="K2254" s="12">
        <f t="shared" si="70"/>
        <v>40920</v>
      </c>
      <c r="L2254" t="b">
        <v>0</v>
      </c>
      <c r="M2254">
        <v>20</v>
      </c>
      <c r="N2254" t="b">
        <v>1</v>
      </c>
      <c r="O2254" t="s">
        <v>8277</v>
      </c>
      <c r="P2254" t="s">
        <v>8327</v>
      </c>
      <c r="Q2254">
        <f t="shared" si="71"/>
        <v>2012</v>
      </c>
      <c r="R2254" s="14" t="s">
        <v>8326</v>
      </c>
    </row>
    <row r="2255" spans="1:18" ht="43.2" x14ac:dyDescent="0.3">
      <c r="A2255">
        <v>2783</v>
      </c>
      <c r="B2255" s="3" t="s">
        <v>2783</v>
      </c>
      <c r="C2255" s="3" t="s">
        <v>6893</v>
      </c>
      <c r="D2255" s="5">
        <v>1000</v>
      </c>
      <c r="E2255" s="7">
        <v>1145</v>
      </c>
      <c r="F2255" t="s">
        <v>8218</v>
      </c>
      <c r="G2255" t="s">
        <v>8224</v>
      </c>
      <c r="H2255" t="s">
        <v>8246</v>
      </c>
      <c r="I2255">
        <v>1429793446</v>
      </c>
      <c r="J2255">
        <v>1428583846</v>
      </c>
      <c r="K2255" s="12">
        <f t="shared" si="70"/>
        <v>42103</v>
      </c>
      <c r="L2255" t="b">
        <v>0</v>
      </c>
      <c r="M2255">
        <v>61</v>
      </c>
      <c r="N2255" t="b">
        <v>1</v>
      </c>
      <c r="O2255" t="s">
        <v>8269</v>
      </c>
      <c r="P2255" t="s">
        <v>8325</v>
      </c>
      <c r="Q2255">
        <f t="shared" si="71"/>
        <v>2015</v>
      </c>
      <c r="R2255" s="14" t="s">
        <v>8322</v>
      </c>
    </row>
    <row r="2256" spans="1:18" ht="43.2" x14ac:dyDescent="0.3">
      <c r="A2256">
        <v>2889</v>
      </c>
      <c r="B2256" s="3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s="12">
        <f t="shared" si="70"/>
        <v>41850</v>
      </c>
      <c r="L2256" t="b">
        <v>0</v>
      </c>
      <c r="M2256">
        <v>14</v>
      </c>
      <c r="N2256" t="b">
        <v>0</v>
      </c>
      <c r="O2256" t="s">
        <v>8269</v>
      </c>
      <c r="P2256" t="s">
        <v>8325</v>
      </c>
      <c r="Q2256">
        <f t="shared" si="71"/>
        <v>2014</v>
      </c>
      <c r="R2256" s="14" t="s">
        <v>8322</v>
      </c>
    </row>
    <row r="2257" spans="1:18" ht="57.6" x14ac:dyDescent="0.3">
      <c r="A2257">
        <v>3532</v>
      </c>
      <c r="B2257" s="3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s="12">
        <f t="shared" si="70"/>
        <v>41884</v>
      </c>
      <c r="L2257" t="b">
        <v>0</v>
      </c>
      <c r="M2257">
        <v>27</v>
      </c>
      <c r="N2257" t="b">
        <v>1</v>
      </c>
      <c r="O2257" t="s">
        <v>8269</v>
      </c>
      <c r="P2257" t="s">
        <v>8325</v>
      </c>
      <c r="Q2257">
        <f t="shared" si="71"/>
        <v>2014</v>
      </c>
      <c r="R2257" s="14" t="s">
        <v>8322</v>
      </c>
    </row>
    <row r="2258" spans="1:18" ht="43.2" x14ac:dyDescent="0.3">
      <c r="A2258">
        <v>2205</v>
      </c>
      <c r="B2258" s="3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s="12">
        <f t="shared" si="70"/>
        <v>41031</v>
      </c>
      <c r="L2258" t="b">
        <v>0</v>
      </c>
      <c r="M2258">
        <v>27</v>
      </c>
      <c r="N2258" t="b">
        <v>1</v>
      </c>
      <c r="O2258" t="s">
        <v>8278</v>
      </c>
      <c r="P2258" t="s">
        <v>8328</v>
      </c>
      <c r="Q2258">
        <f t="shared" si="71"/>
        <v>2012</v>
      </c>
      <c r="R2258" s="14" t="s">
        <v>8326</v>
      </c>
    </row>
    <row r="2259" spans="1:18" ht="28.8" x14ac:dyDescent="0.3">
      <c r="A2259">
        <v>1308</v>
      </c>
      <c r="B2259" s="3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s="12">
        <f t="shared" si="70"/>
        <v>42611</v>
      </c>
      <c r="L2259" t="b">
        <v>0</v>
      </c>
      <c r="M2259">
        <v>38</v>
      </c>
      <c r="N2259" t="b">
        <v>0</v>
      </c>
      <c r="O2259" t="s">
        <v>8271</v>
      </c>
      <c r="P2259" t="s">
        <v>8309</v>
      </c>
      <c r="Q2259">
        <f t="shared" si="71"/>
        <v>2016</v>
      </c>
      <c r="R2259" s="14" t="s">
        <v>8307</v>
      </c>
    </row>
    <row r="2260" spans="1:18" ht="43.2" x14ac:dyDescent="0.3">
      <c r="A2260">
        <v>1326</v>
      </c>
      <c r="B2260" s="3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s="12">
        <f t="shared" si="70"/>
        <v>41974</v>
      </c>
      <c r="L2260" t="b">
        <v>0</v>
      </c>
      <c r="M2260">
        <v>11</v>
      </c>
      <c r="N2260" t="b">
        <v>0</v>
      </c>
      <c r="O2260" t="s">
        <v>8271</v>
      </c>
      <c r="P2260" t="s">
        <v>8309</v>
      </c>
      <c r="Q2260">
        <f t="shared" si="71"/>
        <v>2014</v>
      </c>
      <c r="R2260" s="14" t="s">
        <v>8307</v>
      </c>
    </row>
    <row r="2261" spans="1:18" ht="43.2" x14ac:dyDescent="0.3">
      <c r="A2261">
        <v>2206</v>
      </c>
      <c r="B2261" s="3" t="s">
        <v>2207</v>
      </c>
      <c r="C2261" s="3" t="s">
        <v>6316</v>
      </c>
      <c r="D2261" s="5">
        <v>1100</v>
      </c>
      <c r="E2261" s="7">
        <v>1130</v>
      </c>
      <c r="F2261" t="s">
        <v>8218</v>
      </c>
      <c r="G2261" t="s">
        <v>8223</v>
      </c>
      <c r="H2261" t="s">
        <v>8245</v>
      </c>
      <c r="I2261">
        <v>1334556624</v>
      </c>
      <c r="J2261">
        <v>1333001424</v>
      </c>
      <c r="K2261" s="12">
        <f t="shared" si="70"/>
        <v>40997</v>
      </c>
      <c r="L2261" t="b">
        <v>0</v>
      </c>
      <c r="M2261">
        <v>34</v>
      </c>
      <c r="N2261" t="b">
        <v>1</v>
      </c>
      <c r="O2261" t="s">
        <v>8278</v>
      </c>
      <c r="P2261" t="s">
        <v>8328</v>
      </c>
      <c r="Q2261">
        <f t="shared" si="71"/>
        <v>2012</v>
      </c>
      <c r="R2261" s="14" t="s">
        <v>8326</v>
      </c>
    </row>
    <row r="2262" spans="1:18" ht="28.8" x14ac:dyDescent="0.3">
      <c r="A2262">
        <v>1620</v>
      </c>
      <c r="B2262" s="3" t="s">
        <v>1621</v>
      </c>
      <c r="C2262" s="3" t="s">
        <v>5730</v>
      </c>
      <c r="D2262" s="5">
        <v>1000</v>
      </c>
      <c r="E2262" s="7">
        <v>1130</v>
      </c>
      <c r="F2262" t="s">
        <v>8218</v>
      </c>
      <c r="G2262" t="s">
        <v>8223</v>
      </c>
      <c r="H2262" t="s">
        <v>8245</v>
      </c>
      <c r="I2262">
        <v>1361606940</v>
      </c>
      <c r="J2262">
        <v>1361002140</v>
      </c>
      <c r="K2262" s="12">
        <f t="shared" si="70"/>
        <v>41321</v>
      </c>
      <c r="L2262" t="b">
        <v>0</v>
      </c>
      <c r="M2262">
        <v>17</v>
      </c>
      <c r="N2262" t="b">
        <v>1</v>
      </c>
      <c r="O2262" t="s">
        <v>8274</v>
      </c>
      <c r="P2262" t="s">
        <v>8330</v>
      </c>
      <c r="Q2262">
        <f t="shared" si="71"/>
        <v>2013</v>
      </c>
      <c r="R2262" s="14" t="s">
        <v>8326</v>
      </c>
    </row>
    <row r="2263" spans="1:18" ht="43.2" x14ac:dyDescent="0.3">
      <c r="A2263">
        <v>3619</v>
      </c>
      <c r="B2263" s="3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s="12">
        <f t="shared" si="70"/>
        <v>42661</v>
      </c>
      <c r="L2263" t="b">
        <v>0</v>
      </c>
      <c r="M2263">
        <v>17</v>
      </c>
      <c r="N2263" t="b">
        <v>1</v>
      </c>
      <c r="O2263" t="s">
        <v>8269</v>
      </c>
      <c r="P2263" t="s">
        <v>8325</v>
      </c>
      <c r="Q2263">
        <f t="shared" si="71"/>
        <v>2016</v>
      </c>
      <c r="R2263" s="14" t="s">
        <v>8322</v>
      </c>
    </row>
    <row r="2264" spans="1:18" ht="43.2" x14ac:dyDescent="0.3">
      <c r="A2264">
        <v>2405</v>
      </c>
      <c r="B2264" s="3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s="12">
        <f t="shared" si="70"/>
        <v>42595</v>
      </c>
      <c r="L2264" t="b">
        <v>0</v>
      </c>
      <c r="M2264">
        <v>20</v>
      </c>
      <c r="N2264" t="b">
        <v>0</v>
      </c>
      <c r="O2264" t="s">
        <v>8282</v>
      </c>
      <c r="P2264" t="s">
        <v>8344</v>
      </c>
      <c r="Q2264">
        <f t="shared" si="71"/>
        <v>2016</v>
      </c>
      <c r="R2264" s="14" t="s">
        <v>8318</v>
      </c>
    </row>
    <row r="2265" spans="1:18" ht="57.6" x14ac:dyDescent="0.3">
      <c r="A2265">
        <v>4052</v>
      </c>
      <c r="B2265" s="3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s="12">
        <f t="shared" si="70"/>
        <v>41865</v>
      </c>
      <c r="L2265" t="b">
        <v>0</v>
      </c>
      <c r="M2265">
        <v>13</v>
      </c>
      <c r="N2265" t="b">
        <v>0</v>
      </c>
      <c r="O2265" t="s">
        <v>8269</v>
      </c>
      <c r="P2265" t="s">
        <v>8325</v>
      </c>
      <c r="Q2265">
        <f t="shared" si="71"/>
        <v>2014</v>
      </c>
      <c r="R2265" s="14" t="s">
        <v>8322</v>
      </c>
    </row>
    <row r="2266" spans="1:18" ht="43.2" x14ac:dyDescent="0.3">
      <c r="A2266">
        <v>3546</v>
      </c>
      <c r="B2266" s="3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s="12">
        <f t="shared" si="70"/>
        <v>42073</v>
      </c>
      <c r="L2266" t="b">
        <v>0</v>
      </c>
      <c r="M2266">
        <v>19</v>
      </c>
      <c r="N2266" t="b">
        <v>1</v>
      </c>
      <c r="O2266" t="s">
        <v>8269</v>
      </c>
      <c r="P2266" t="s">
        <v>8325</v>
      </c>
      <c r="Q2266">
        <f t="shared" si="71"/>
        <v>2015</v>
      </c>
      <c r="R2266" s="14" t="s">
        <v>8322</v>
      </c>
    </row>
    <row r="2267" spans="1:18" ht="43.2" x14ac:dyDescent="0.3">
      <c r="A2267">
        <v>1937</v>
      </c>
      <c r="B2267" s="3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s="12">
        <f t="shared" si="70"/>
        <v>41059</v>
      </c>
      <c r="L2267" t="b">
        <v>0</v>
      </c>
      <c r="M2267">
        <v>29</v>
      </c>
      <c r="N2267" t="b">
        <v>1</v>
      </c>
      <c r="O2267" t="s">
        <v>8277</v>
      </c>
      <c r="P2267" t="s">
        <v>8327</v>
      </c>
      <c r="Q2267">
        <f t="shared" si="71"/>
        <v>2012</v>
      </c>
      <c r="R2267" s="14" t="s">
        <v>8326</v>
      </c>
    </row>
    <row r="2268" spans="1:18" ht="43.2" x14ac:dyDescent="0.3">
      <c r="A2268">
        <v>3435</v>
      </c>
      <c r="B2268" s="3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s="12">
        <f t="shared" si="70"/>
        <v>42572</v>
      </c>
      <c r="L2268" t="b">
        <v>0</v>
      </c>
      <c r="M2268">
        <v>19</v>
      </c>
      <c r="N2268" t="b">
        <v>1</v>
      </c>
      <c r="O2268" t="s">
        <v>8269</v>
      </c>
      <c r="P2268" t="s">
        <v>8325</v>
      </c>
      <c r="Q2268">
        <f t="shared" si="71"/>
        <v>2016</v>
      </c>
      <c r="R2268" s="14" t="s">
        <v>8322</v>
      </c>
    </row>
    <row r="2269" spans="1:18" ht="57.6" x14ac:dyDescent="0.3">
      <c r="A2269">
        <v>3681</v>
      </c>
      <c r="B2269" s="3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s="12">
        <f t="shared" si="70"/>
        <v>42374</v>
      </c>
      <c r="L2269" t="b">
        <v>0</v>
      </c>
      <c r="M2269">
        <v>18</v>
      </c>
      <c r="N2269" t="b">
        <v>1</v>
      </c>
      <c r="O2269" t="s">
        <v>8269</v>
      </c>
      <c r="P2269" t="s">
        <v>8325</v>
      </c>
      <c r="Q2269">
        <f t="shared" si="71"/>
        <v>2016</v>
      </c>
      <c r="R2269" s="14" t="s">
        <v>8322</v>
      </c>
    </row>
    <row r="2270" spans="1:18" ht="43.2" x14ac:dyDescent="0.3">
      <c r="A2270">
        <v>3317</v>
      </c>
      <c r="B2270" s="3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s="12">
        <f t="shared" si="70"/>
        <v>42499</v>
      </c>
      <c r="L2270" t="b">
        <v>0</v>
      </c>
      <c r="M2270">
        <v>18</v>
      </c>
      <c r="N2270" t="b">
        <v>1</v>
      </c>
      <c r="O2270" t="s">
        <v>8269</v>
      </c>
      <c r="P2270" t="s">
        <v>8325</v>
      </c>
      <c r="Q2270">
        <f t="shared" si="71"/>
        <v>2016</v>
      </c>
      <c r="R2270" s="14" t="s">
        <v>8322</v>
      </c>
    </row>
    <row r="2271" spans="1:18" ht="43.2" x14ac:dyDescent="0.3">
      <c r="A2271">
        <v>3391</v>
      </c>
      <c r="B2271" s="3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s="12">
        <f t="shared" si="70"/>
        <v>41830</v>
      </c>
      <c r="L2271" t="b">
        <v>0</v>
      </c>
      <c r="M2271">
        <v>18</v>
      </c>
      <c r="N2271" t="b">
        <v>1</v>
      </c>
      <c r="O2271" t="s">
        <v>8269</v>
      </c>
      <c r="P2271" t="s">
        <v>8325</v>
      </c>
      <c r="Q2271">
        <f t="shared" si="71"/>
        <v>2014</v>
      </c>
      <c r="R2271" s="14" t="s">
        <v>8322</v>
      </c>
    </row>
    <row r="2272" spans="1:18" ht="43.2" x14ac:dyDescent="0.3">
      <c r="A2272">
        <v>1940</v>
      </c>
      <c r="B2272" s="3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s="12">
        <f t="shared" si="70"/>
        <v>40670</v>
      </c>
      <c r="L2272" t="b">
        <v>0</v>
      </c>
      <c r="M2272">
        <v>31</v>
      </c>
      <c r="N2272" t="b">
        <v>1</v>
      </c>
      <c r="O2272" t="s">
        <v>8277</v>
      </c>
      <c r="P2272" t="s">
        <v>8327</v>
      </c>
      <c r="Q2272">
        <f t="shared" si="71"/>
        <v>2011</v>
      </c>
      <c r="R2272" s="14" t="s">
        <v>8326</v>
      </c>
    </row>
    <row r="2273" spans="1:18" ht="43.2" x14ac:dyDescent="0.3">
      <c r="A2273">
        <v>3568</v>
      </c>
      <c r="B2273" s="3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s="12">
        <f t="shared" si="70"/>
        <v>41869</v>
      </c>
      <c r="L2273" t="b">
        <v>0</v>
      </c>
      <c r="M2273">
        <v>19</v>
      </c>
      <c r="N2273" t="b">
        <v>1</v>
      </c>
      <c r="O2273" t="s">
        <v>8269</v>
      </c>
      <c r="P2273" t="s">
        <v>8325</v>
      </c>
      <c r="Q2273">
        <f t="shared" si="71"/>
        <v>2014</v>
      </c>
      <c r="R2273" s="14" t="s">
        <v>8322</v>
      </c>
    </row>
    <row r="2274" spans="1:18" ht="43.2" x14ac:dyDescent="0.3">
      <c r="A2274">
        <v>678</v>
      </c>
      <c r="B2274" s="3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s="12">
        <f t="shared" si="70"/>
        <v>42481</v>
      </c>
      <c r="L2274" t="b">
        <v>0</v>
      </c>
      <c r="M2274">
        <v>17</v>
      </c>
      <c r="N2274" t="b">
        <v>0</v>
      </c>
      <c r="O2274" t="s">
        <v>8271</v>
      </c>
      <c r="P2274" t="s">
        <v>8309</v>
      </c>
      <c r="Q2274">
        <f t="shared" si="71"/>
        <v>2016</v>
      </c>
      <c r="R2274" s="14" t="s">
        <v>8307</v>
      </c>
    </row>
    <row r="2275" spans="1:18" ht="57.6" x14ac:dyDescent="0.3">
      <c r="A2275">
        <v>93</v>
      </c>
      <c r="B2275" s="3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s="12">
        <f t="shared" si="70"/>
        <v>41065</v>
      </c>
      <c r="L2275" t="b">
        <v>0</v>
      </c>
      <c r="M2275">
        <v>15</v>
      </c>
      <c r="N2275" t="b">
        <v>1</v>
      </c>
      <c r="O2275" t="s">
        <v>8264</v>
      </c>
      <c r="P2275" t="s">
        <v>8342</v>
      </c>
      <c r="Q2275">
        <f t="shared" si="71"/>
        <v>2012</v>
      </c>
      <c r="R2275" s="14" t="s">
        <v>8320</v>
      </c>
    </row>
    <row r="2276" spans="1:18" ht="43.2" x14ac:dyDescent="0.3">
      <c r="A2276">
        <v>3366</v>
      </c>
      <c r="B2276" s="3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s="12">
        <f t="shared" si="70"/>
        <v>42107</v>
      </c>
      <c r="L2276" t="b">
        <v>0</v>
      </c>
      <c r="M2276">
        <v>18</v>
      </c>
      <c r="N2276" t="b">
        <v>1</v>
      </c>
      <c r="O2276" t="s">
        <v>8269</v>
      </c>
      <c r="P2276" t="s">
        <v>8325</v>
      </c>
      <c r="Q2276">
        <f t="shared" si="71"/>
        <v>2015</v>
      </c>
      <c r="R2276" s="14" t="s">
        <v>8322</v>
      </c>
    </row>
    <row r="2277" spans="1:18" ht="43.2" x14ac:dyDescent="0.3">
      <c r="A2277">
        <v>3933</v>
      </c>
      <c r="B2277" s="3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s="12">
        <f t="shared" si="70"/>
        <v>42538</v>
      </c>
      <c r="L2277" t="b">
        <v>0</v>
      </c>
      <c r="M2277">
        <v>12</v>
      </c>
      <c r="N2277" t="b">
        <v>0</v>
      </c>
      <c r="O2277" t="s">
        <v>8269</v>
      </c>
      <c r="P2277" t="s">
        <v>8325</v>
      </c>
      <c r="Q2277">
        <f t="shared" si="71"/>
        <v>2016</v>
      </c>
      <c r="R2277" s="14" t="s">
        <v>8322</v>
      </c>
    </row>
    <row r="2278" spans="1:18" ht="43.2" x14ac:dyDescent="0.3">
      <c r="A2278">
        <v>2359</v>
      </c>
      <c r="B2278" s="3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s="12">
        <f t="shared" si="70"/>
        <v>42159</v>
      </c>
      <c r="L2278" t="b">
        <v>0</v>
      </c>
      <c r="M2278">
        <v>3</v>
      </c>
      <c r="N2278" t="b">
        <v>0</v>
      </c>
      <c r="O2278" t="s">
        <v>8270</v>
      </c>
      <c r="P2278" t="s">
        <v>8341</v>
      </c>
      <c r="Q2278">
        <f t="shared" si="71"/>
        <v>2015</v>
      </c>
      <c r="R2278" s="14" t="s">
        <v>8307</v>
      </c>
    </row>
    <row r="2279" spans="1:18" ht="43.2" x14ac:dyDescent="0.3">
      <c r="A2279">
        <v>3598</v>
      </c>
      <c r="B2279" s="3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s="12">
        <f t="shared" si="70"/>
        <v>41866</v>
      </c>
      <c r="L2279" t="b">
        <v>0</v>
      </c>
      <c r="M2279">
        <v>27</v>
      </c>
      <c r="N2279" t="b">
        <v>1</v>
      </c>
      <c r="O2279" t="s">
        <v>8269</v>
      </c>
      <c r="P2279" t="s">
        <v>8325</v>
      </c>
      <c r="Q2279">
        <f t="shared" si="71"/>
        <v>2014</v>
      </c>
      <c r="R2279" s="14" t="s">
        <v>8322</v>
      </c>
    </row>
    <row r="2280" spans="1:18" ht="43.2" x14ac:dyDescent="0.3">
      <c r="A2280">
        <v>2678</v>
      </c>
      <c r="B2280" s="3" t="s">
        <v>2678</v>
      </c>
      <c r="C2280" s="3" t="s">
        <v>6788</v>
      </c>
      <c r="D2280" s="5">
        <v>8000000</v>
      </c>
      <c r="E2280" s="7">
        <v>1100</v>
      </c>
      <c r="F2280" t="s">
        <v>8220</v>
      </c>
      <c r="G2280" t="s">
        <v>8226</v>
      </c>
      <c r="H2280" t="s">
        <v>8248</v>
      </c>
      <c r="I2280">
        <v>1443121765</v>
      </c>
      <c r="J2280">
        <v>1440529765</v>
      </c>
      <c r="K2280" s="12">
        <f t="shared" si="70"/>
        <v>42241</v>
      </c>
      <c r="L2280" t="b">
        <v>0</v>
      </c>
      <c r="M2280">
        <v>2</v>
      </c>
      <c r="N2280" t="b">
        <v>0</v>
      </c>
      <c r="O2280" t="s">
        <v>8300</v>
      </c>
      <c r="P2280" t="s">
        <v>8339</v>
      </c>
      <c r="Q2280">
        <f t="shared" si="71"/>
        <v>2015</v>
      </c>
      <c r="R2280" s="14" t="s">
        <v>8307</v>
      </c>
    </row>
    <row r="2281" spans="1:18" ht="43.2" x14ac:dyDescent="0.3">
      <c r="A2281">
        <v>3769</v>
      </c>
      <c r="B2281" s="3" t="s">
        <v>3766</v>
      </c>
      <c r="C2281" s="3" t="s">
        <v>7879</v>
      </c>
      <c r="D2281" s="5">
        <v>1100</v>
      </c>
      <c r="E2281" s="7">
        <v>1100</v>
      </c>
      <c r="F2281" t="s">
        <v>8218</v>
      </c>
      <c r="G2281" t="s">
        <v>8223</v>
      </c>
      <c r="H2281" t="s">
        <v>8245</v>
      </c>
      <c r="I2281">
        <v>1460730079</v>
      </c>
      <c r="J2281">
        <v>1458138079</v>
      </c>
      <c r="K2281" s="12">
        <f t="shared" si="70"/>
        <v>42445</v>
      </c>
      <c r="L2281" t="b">
        <v>0</v>
      </c>
      <c r="M2281">
        <v>15</v>
      </c>
      <c r="N2281" t="b">
        <v>1</v>
      </c>
      <c r="O2281" t="s">
        <v>8303</v>
      </c>
      <c r="P2281" t="s">
        <v>8334</v>
      </c>
      <c r="Q2281">
        <f t="shared" si="71"/>
        <v>2016</v>
      </c>
      <c r="R2281" s="14" t="s">
        <v>8322</v>
      </c>
    </row>
    <row r="2282" spans="1:18" ht="43.2" x14ac:dyDescent="0.3">
      <c r="A2282">
        <v>2537</v>
      </c>
      <c r="B2282" s="3" t="s">
        <v>2537</v>
      </c>
      <c r="C2282" s="3" t="s">
        <v>6647</v>
      </c>
      <c r="D2282" s="5">
        <v>1000</v>
      </c>
      <c r="E2282" s="7">
        <v>1100</v>
      </c>
      <c r="F2282" t="s">
        <v>8218</v>
      </c>
      <c r="G2282" t="s">
        <v>8223</v>
      </c>
      <c r="H2282" t="s">
        <v>8245</v>
      </c>
      <c r="I2282">
        <v>1312212855</v>
      </c>
      <c r="J2282">
        <v>1307028855</v>
      </c>
      <c r="K2282" s="12">
        <f t="shared" si="70"/>
        <v>40696</v>
      </c>
      <c r="L2282" t="b">
        <v>0</v>
      </c>
      <c r="M2282">
        <v>11</v>
      </c>
      <c r="N2282" t="b">
        <v>1</v>
      </c>
      <c r="O2282" t="s">
        <v>8298</v>
      </c>
      <c r="P2282" t="s">
        <v>8340</v>
      </c>
      <c r="Q2282">
        <f t="shared" si="71"/>
        <v>2011</v>
      </c>
      <c r="R2282" s="14" t="s">
        <v>8326</v>
      </c>
    </row>
    <row r="2283" spans="1:18" ht="43.2" x14ac:dyDescent="0.3">
      <c r="A2283">
        <v>3842</v>
      </c>
      <c r="B2283" s="3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s="12">
        <f t="shared" si="70"/>
        <v>41740</v>
      </c>
      <c r="L2283" t="b">
        <v>1</v>
      </c>
      <c r="M2283">
        <v>23</v>
      </c>
      <c r="N2283" t="b">
        <v>0</v>
      </c>
      <c r="O2283" t="s">
        <v>8269</v>
      </c>
      <c r="P2283" t="s">
        <v>8325</v>
      </c>
      <c r="Q2283">
        <f t="shared" si="71"/>
        <v>2014</v>
      </c>
      <c r="R2283" s="14" t="s">
        <v>8322</v>
      </c>
    </row>
    <row r="2284" spans="1:18" ht="57.6" x14ac:dyDescent="0.3">
      <c r="A2284">
        <v>2951</v>
      </c>
      <c r="B2284" s="3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s="12">
        <f t="shared" si="70"/>
        <v>41872</v>
      </c>
      <c r="L2284" t="b">
        <v>0</v>
      </c>
      <c r="M2284">
        <v>58</v>
      </c>
      <c r="N2284" t="b">
        <v>0</v>
      </c>
      <c r="O2284" t="s">
        <v>8301</v>
      </c>
      <c r="P2284" t="s">
        <v>8323</v>
      </c>
      <c r="Q2284">
        <f t="shared" si="71"/>
        <v>2014</v>
      </c>
      <c r="R2284" s="14" t="s">
        <v>8322</v>
      </c>
    </row>
    <row r="2285" spans="1:18" ht="43.2" x14ac:dyDescent="0.3">
      <c r="A2285">
        <v>1362</v>
      </c>
      <c r="B2285" s="3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s="12">
        <f t="shared" si="70"/>
        <v>41464</v>
      </c>
      <c r="L2285" t="b">
        <v>0</v>
      </c>
      <c r="M2285">
        <v>25</v>
      </c>
      <c r="N2285" t="b">
        <v>1</v>
      </c>
      <c r="O2285" t="s">
        <v>8272</v>
      </c>
      <c r="P2285" t="s">
        <v>8332</v>
      </c>
      <c r="Q2285">
        <f t="shared" si="71"/>
        <v>2013</v>
      </c>
      <c r="R2285" s="14" t="s">
        <v>8310</v>
      </c>
    </row>
    <row r="2286" spans="1:18" ht="43.2" x14ac:dyDescent="0.3">
      <c r="A2286">
        <v>3362</v>
      </c>
      <c r="B2286" s="3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s="12">
        <f t="shared" si="70"/>
        <v>42056</v>
      </c>
      <c r="L2286" t="b">
        <v>0</v>
      </c>
      <c r="M2286">
        <v>20</v>
      </c>
      <c r="N2286" t="b">
        <v>1</v>
      </c>
      <c r="O2286" t="s">
        <v>8269</v>
      </c>
      <c r="P2286" t="s">
        <v>8325</v>
      </c>
      <c r="Q2286">
        <f t="shared" si="71"/>
        <v>2015</v>
      </c>
      <c r="R2286" s="14" t="s">
        <v>8322</v>
      </c>
    </row>
    <row r="2287" spans="1:18" ht="43.2" x14ac:dyDescent="0.3">
      <c r="A2287">
        <v>3567</v>
      </c>
      <c r="B2287" s="3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s="12">
        <f t="shared" si="70"/>
        <v>42135</v>
      </c>
      <c r="L2287" t="b">
        <v>0</v>
      </c>
      <c r="M2287">
        <v>41</v>
      </c>
      <c r="N2287" t="b">
        <v>1</v>
      </c>
      <c r="O2287" t="s">
        <v>8269</v>
      </c>
      <c r="P2287" t="s">
        <v>8325</v>
      </c>
      <c r="Q2287">
        <f t="shared" si="71"/>
        <v>2015</v>
      </c>
      <c r="R2287" s="14" t="s">
        <v>8322</v>
      </c>
    </row>
    <row r="2288" spans="1:18" ht="43.2" x14ac:dyDescent="0.3">
      <c r="A2288">
        <v>3709</v>
      </c>
      <c r="B2288" s="3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s="12">
        <f t="shared" si="70"/>
        <v>41785</v>
      </c>
      <c r="L2288" t="b">
        <v>0</v>
      </c>
      <c r="M2288">
        <v>35</v>
      </c>
      <c r="N2288" t="b">
        <v>1</v>
      </c>
      <c r="O2288" t="s">
        <v>8269</v>
      </c>
      <c r="P2288" t="s">
        <v>8325</v>
      </c>
      <c r="Q2288">
        <f t="shared" si="71"/>
        <v>2014</v>
      </c>
      <c r="R2288" s="14" t="s">
        <v>8322</v>
      </c>
    </row>
    <row r="2289" spans="1:18" ht="43.2" x14ac:dyDescent="0.3">
      <c r="A2289">
        <v>3446</v>
      </c>
      <c r="B2289" s="3" t="s">
        <v>3445</v>
      </c>
      <c r="C2289" s="3" t="s">
        <v>7556</v>
      </c>
      <c r="D2289" s="5">
        <v>1000</v>
      </c>
      <c r="E2289" s="7">
        <v>1082</v>
      </c>
      <c r="F2289" t="s">
        <v>8218</v>
      </c>
      <c r="G2289" t="s">
        <v>8224</v>
      </c>
      <c r="H2289" t="s">
        <v>8246</v>
      </c>
      <c r="I2289">
        <v>1423138800</v>
      </c>
      <c r="J2289">
        <v>1421092725</v>
      </c>
      <c r="K2289" s="12">
        <f t="shared" si="70"/>
        <v>42016</v>
      </c>
      <c r="L2289" t="b">
        <v>0</v>
      </c>
      <c r="M2289">
        <v>25</v>
      </c>
      <c r="N2289" t="b">
        <v>1</v>
      </c>
      <c r="O2289" t="s">
        <v>8269</v>
      </c>
      <c r="P2289" t="s">
        <v>8325</v>
      </c>
      <c r="Q2289">
        <f t="shared" si="71"/>
        <v>2015</v>
      </c>
      <c r="R2289" s="14" t="s">
        <v>8322</v>
      </c>
    </row>
    <row r="2290" spans="1:18" ht="43.2" x14ac:dyDescent="0.3">
      <c r="A2290">
        <v>1264</v>
      </c>
      <c r="B2290" s="3" t="s">
        <v>1265</v>
      </c>
      <c r="C2290" s="3" t="s">
        <v>5374</v>
      </c>
      <c r="D2290" s="5">
        <v>650</v>
      </c>
      <c r="E2290" s="7">
        <v>1082</v>
      </c>
      <c r="F2290" t="s">
        <v>8218</v>
      </c>
      <c r="G2290" t="s">
        <v>8223</v>
      </c>
      <c r="H2290" t="s">
        <v>8245</v>
      </c>
      <c r="I2290">
        <v>1383062083</v>
      </c>
      <c r="J2290">
        <v>1380556483</v>
      </c>
      <c r="K2290" s="12">
        <f t="shared" si="70"/>
        <v>41547</v>
      </c>
      <c r="L2290" t="b">
        <v>1</v>
      </c>
      <c r="M2290">
        <v>34</v>
      </c>
      <c r="N2290" t="b">
        <v>1</v>
      </c>
      <c r="O2290" t="s">
        <v>8274</v>
      </c>
      <c r="P2290" t="s">
        <v>8330</v>
      </c>
      <c r="Q2290">
        <f t="shared" si="71"/>
        <v>2013</v>
      </c>
      <c r="R2290" s="14" t="s">
        <v>8326</v>
      </c>
    </row>
    <row r="2291" spans="1:18" ht="43.2" x14ac:dyDescent="0.3">
      <c r="A2291">
        <v>1769</v>
      </c>
      <c r="B2291" s="3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s="12">
        <f t="shared" si="70"/>
        <v>41987</v>
      </c>
      <c r="L2291" t="b">
        <v>1</v>
      </c>
      <c r="M2291">
        <v>22</v>
      </c>
      <c r="N2291" t="b">
        <v>0</v>
      </c>
      <c r="O2291" t="s">
        <v>8283</v>
      </c>
      <c r="P2291" t="s">
        <v>8313</v>
      </c>
      <c r="Q2291">
        <f t="shared" si="71"/>
        <v>2014</v>
      </c>
      <c r="R2291" s="14" t="s">
        <v>8312</v>
      </c>
    </row>
    <row r="2292" spans="1:18" ht="43.2" x14ac:dyDescent="0.3">
      <c r="A2292">
        <v>1663</v>
      </c>
      <c r="B2292" s="3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s="12">
        <f t="shared" si="70"/>
        <v>42006</v>
      </c>
      <c r="L2292" t="b">
        <v>0</v>
      </c>
      <c r="M2292">
        <v>32</v>
      </c>
      <c r="N2292" t="b">
        <v>1</v>
      </c>
      <c r="O2292" t="s">
        <v>8290</v>
      </c>
      <c r="P2292" t="s">
        <v>8337</v>
      </c>
      <c r="Q2292">
        <f t="shared" si="71"/>
        <v>2015</v>
      </c>
      <c r="R2292" s="14" t="s">
        <v>8326</v>
      </c>
    </row>
    <row r="2293" spans="1:18" ht="28.8" x14ac:dyDescent="0.3">
      <c r="A2293">
        <v>3007</v>
      </c>
      <c r="B2293" s="3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s="12">
        <f t="shared" si="70"/>
        <v>42098</v>
      </c>
      <c r="L2293" t="b">
        <v>0</v>
      </c>
      <c r="M2293">
        <v>20</v>
      </c>
      <c r="N2293" t="b">
        <v>1</v>
      </c>
      <c r="O2293" t="s">
        <v>8301</v>
      </c>
      <c r="P2293" t="s">
        <v>8323</v>
      </c>
      <c r="Q2293">
        <f t="shared" si="71"/>
        <v>2015</v>
      </c>
      <c r="R2293" s="14" t="s">
        <v>8322</v>
      </c>
    </row>
    <row r="2294" spans="1:18" ht="28.8" x14ac:dyDescent="0.3">
      <c r="A2294">
        <v>3447</v>
      </c>
      <c r="B2294" s="3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s="12">
        <f t="shared" si="70"/>
        <v>42402</v>
      </c>
      <c r="L2294" t="b">
        <v>0</v>
      </c>
      <c r="M2294">
        <v>14</v>
      </c>
      <c r="N2294" t="b">
        <v>1</v>
      </c>
      <c r="O2294" t="s">
        <v>8269</v>
      </c>
      <c r="P2294" t="s">
        <v>8325</v>
      </c>
      <c r="Q2294">
        <f t="shared" si="71"/>
        <v>2016</v>
      </c>
      <c r="R2294" s="14" t="s">
        <v>8322</v>
      </c>
    </row>
    <row r="2295" spans="1:18" ht="43.2" x14ac:dyDescent="0.3">
      <c r="A2295">
        <v>3471</v>
      </c>
      <c r="B2295" s="3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s="12">
        <f t="shared" si="70"/>
        <v>41841</v>
      </c>
      <c r="L2295" t="b">
        <v>0</v>
      </c>
      <c r="M2295">
        <v>30</v>
      </c>
      <c r="N2295" t="b">
        <v>1</v>
      </c>
      <c r="O2295" t="s">
        <v>8269</v>
      </c>
      <c r="P2295" t="s">
        <v>8325</v>
      </c>
      <c r="Q2295">
        <f t="shared" si="71"/>
        <v>2014</v>
      </c>
      <c r="R2295" s="14" t="s">
        <v>8322</v>
      </c>
    </row>
    <row r="2296" spans="1:18" ht="57.6" x14ac:dyDescent="0.3">
      <c r="A2296">
        <v>2947</v>
      </c>
      <c r="B2296" s="3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s="12">
        <f t="shared" si="70"/>
        <v>42649</v>
      </c>
      <c r="L2296" t="b">
        <v>0</v>
      </c>
      <c r="M2296">
        <v>13</v>
      </c>
      <c r="N2296" t="b">
        <v>0</v>
      </c>
      <c r="O2296" t="s">
        <v>8301</v>
      </c>
      <c r="P2296" t="s">
        <v>8323</v>
      </c>
      <c r="Q2296">
        <f t="shared" si="71"/>
        <v>2016</v>
      </c>
      <c r="R2296" s="14" t="s">
        <v>8322</v>
      </c>
    </row>
    <row r="2297" spans="1:18" ht="43.2" x14ac:dyDescent="0.3">
      <c r="A2297">
        <v>2256</v>
      </c>
      <c r="B2297" s="3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s="12">
        <f t="shared" si="70"/>
        <v>42682</v>
      </c>
      <c r="L2297" t="b">
        <v>0</v>
      </c>
      <c r="M2297">
        <v>50</v>
      </c>
      <c r="N2297" t="b">
        <v>1</v>
      </c>
      <c r="O2297" t="s">
        <v>8295</v>
      </c>
      <c r="P2297" t="s">
        <v>8316</v>
      </c>
      <c r="Q2297">
        <f t="shared" si="71"/>
        <v>2016</v>
      </c>
      <c r="R2297" s="14" t="s">
        <v>8315</v>
      </c>
    </row>
    <row r="2298" spans="1:18" ht="43.2" x14ac:dyDescent="0.3">
      <c r="A2298">
        <v>3307</v>
      </c>
      <c r="B2298" s="3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s="12">
        <f t="shared" si="70"/>
        <v>42475</v>
      </c>
      <c r="L2298" t="b">
        <v>0</v>
      </c>
      <c r="M2298">
        <v>20</v>
      </c>
      <c r="N2298" t="b">
        <v>1</v>
      </c>
      <c r="O2298" t="s">
        <v>8269</v>
      </c>
      <c r="P2298" t="s">
        <v>8325</v>
      </c>
      <c r="Q2298">
        <f t="shared" si="71"/>
        <v>2016</v>
      </c>
      <c r="R2298" s="14" t="s">
        <v>8322</v>
      </c>
    </row>
    <row r="2299" spans="1:18" ht="28.8" x14ac:dyDescent="0.3">
      <c r="A2299">
        <v>2557</v>
      </c>
      <c r="B2299" s="3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s="12">
        <f t="shared" si="70"/>
        <v>41744</v>
      </c>
      <c r="L2299" t="b">
        <v>0</v>
      </c>
      <c r="M2299">
        <v>36</v>
      </c>
      <c r="N2299" t="b">
        <v>1</v>
      </c>
      <c r="O2299" t="s">
        <v>8298</v>
      </c>
      <c r="P2299" t="s">
        <v>8340</v>
      </c>
      <c r="Q2299">
        <f t="shared" si="71"/>
        <v>2014</v>
      </c>
      <c r="R2299" s="14" t="s">
        <v>8326</v>
      </c>
    </row>
    <row r="2300" spans="1:18" ht="57.6" x14ac:dyDescent="0.3">
      <c r="A2300">
        <v>3037</v>
      </c>
      <c r="B2300" s="3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s="12">
        <f t="shared" si="70"/>
        <v>40378</v>
      </c>
      <c r="L2300" t="b">
        <v>0</v>
      </c>
      <c r="M2300">
        <v>32</v>
      </c>
      <c r="N2300" t="b">
        <v>1</v>
      </c>
      <c r="O2300" t="s">
        <v>8301</v>
      </c>
      <c r="P2300" t="s">
        <v>8323</v>
      </c>
      <c r="Q2300">
        <f t="shared" si="71"/>
        <v>2010</v>
      </c>
      <c r="R2300" s="14" t="s">
        <v>8322</v>
      </c>
    </row>
    <row r="2301" spans="1:18" ht="43.2" x14ac:dyDescent="0.3">
      <c r="A2301">
        <v>781</v>
      </c>
      <c r="B2301" s="3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s="12">
        <f t="shared" si="70"/>
        <v>41403</v>
      </c>
      <c r="L2301" t="b">
        <v>0</v>
      </c>
      <c r="M2301">
        <v>25</v>
      </c>
      <c r="N2301" t="b">
        <v>1</v>
      </c>
      <c r="O2301" t="s">
        <v>8274</v>
      </c>
      <c r="P2301" t="s">
        <v>8330</v>
      </c>
      <c r="Q2301">
        <f t="shared" si="71"/>
        <v>2013</v>
      </c>
      <c r="R2301" s="14" t="s">
        <v>8326</v>
      </c>
    </row>
    <row r="2302" spans="1:18" ht="43.2" x14ac:dyDescent="0.3">
      <c r="A2302">
        <v>3843</v>
      </c>
      <c r="B2302" s="3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s="12">
        <f t="shared" si="70"/>
        <v>41766</v>
      </c>
      <c r="L2302" t="b">
        <v>1</v>
      </c>
      <c r="M2302">
        <v>19</v>
      </c>
      <c r="N2302" t="b">
        <v>0</v>
      </c>
      <c r="O2302" t="s">
        <v>8269</v>
      </c>
      <c r="P2302" t="s">
        <v>8325</v>
      </c>
      <c r="Q2302">
        <f t="shared" si="71"/>
        <v>2014</v>
      </c>
      <c r="R2302" s="14" t="s">
        <v>8322</v>
      </c>
    </row>
    <row r="2303" spans="1:18" ht="43.2" x14ac:dyDescent="0.3">
      <c r="A2303">
        <v>3819</v>
      </c>
      <c r="B2303" s="3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s="12">
        <f t="shared" si="70"/>
        <v>42184</v>
      </c>
      <c r="L2303" t="b">
        <v>0</v>
      </c>
      <c r="M2303">
        <v>26</v>
      </c>
      <c r="N2303" t="b">
        <v>1</v>
      </c>
      <c r="O2303" t="s">
        <v>8269</v>
      </c>
      <c r="P2303" t="s">
        <v>8325</v>
      </c>
      <c r="Q2303">
        <f t="shared" si="71"/>
        <v>2015</v>
      </c>
      <c r="R2303" s="14" t="s">
        <v>8322</v>
      </c>
    </row>
    <row r="2304" spans="1:18" ht="57.6" x14ac:dyDescent="0.3">
      <c r="A2304">
        <v>3500</v>
      </c>
      <c r="B2304" s="3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s="12">
        <f t="shared" si="70"/>
        <v>42419</v>
      </c>
      <c r="L2304" t="b">
        <v>0</v>
      </c>
      <c r="M2304">
        <v>42</v>
      </c>
      <c r="N2304" t="b">
        <v>1</v>
      </c>
      <c r="O2304" t="s">
        <v>8269</v>
      </c>
      <c r="P2304" t="s">
        <v>8325</v>
      </c>
      <c r="Q2304">
        <f t="shared" si="71"/>
        <v>2016</v>
      </c>
      <c r="R2304" s="14" t="s">
        <v>8322</v>
      </c>
    </row>
    <row r="2305" spans="1:18" ht="28.8" x14ac:dyDescent="0.3">
      <c r="A2305">
        <v>1224</v>
      </c>
      <c r="B2305" s="3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s="12">
        <f t="shared" si="70"/>
        <v>41736</v>
      </c>
      <c r="L2305" t="b">
        <v>0</v>
      </c>
      <c r="M2305">
        <v>18</v>
      </c>
      <c r="N2305" t="b">
        <v>0</v>
      </c>
      <c r="O2305" t="s">
        <v>8284</v>
      </c>
      <c r="P2305" t="s">
        <v>8353</v>
      </c>
      <c r="Q2305">
        <f t="shared" si="71"/>
        <v>2014</v>
      </c>
      <c r="R2305" s="14" t="s">
        <v>8326</v>
      </c>
    </row>
    <row r="2306" spans="1:18" ht="43.2" x14ac:dyDescent="0.3">
      <c r="A2306">
        <v>3860</v>
      </c>
      <c r="B2306" s="3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s="12">
        <f t="shared" si="70"/>
        <v>41833</v>
      </c>
      <c r="L2306" t="b">
        <v>0</v>
      </c>
      <c r="M2306">
        <v>13</v>
      </c>
      <c r="N2306" t="b">
        <v>0</v>
      </c>
      <c r="O2306" t="s">
        <v>8269</v>
      </c>
      <c r="P2306" t="s">
        <v>8325</v>
      </c>
      <c r="Q2306">
        <f t="shared" si="71"/>
        <v>2014</v>
      </c>
      <c r="R2306" s="14" t="s">
        <v>8322</v>
      </c>
    </row>
    <row r="2307" spans="1:18" ht="43.2" x14ac:dyDescent="0.3">
      <c r="A2307">
        <v>2676</v>
      </c>
      <c r="B2307" s="3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s="12">
        <f t="shared" ref="K2307:K2370" si="72">FLOOR(J2307/60/60/24,1) + DATE(1970,1,1)</f>
        <v>42482</v>
      </c>
      <c r="L2307" t="b">
        <v>0</v>
      </c>
      <c r="M2307">
        <v>9</v>
      </c>
      <c r="N2307" t="b">
        <v>0</v>
      </c>
      <c r="O2307" t="s">
        <v>8300</v>
      </c>
      <c r="P2307" t="s">
        <v>8339</v>
      </c>
      <c r="Q2307">
        <f t="shared" ref="Q2307:Q2370" si="73">YEAR(K2307)</f>
        <v>2016</v>
      </c>
      <c r="R2307" s="14" t="s">
        <v>8307</v>
      </c>
    </row>
    <row r="2308" spans="1:18" ht="43.2" x14ac:dyDescent="0.3">
      <c r="A2308">
        <v>2498</v>
      </c>
      <c r="B2308" s="3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s="12">
        <f t="shared" si="72"/>
        <v>42017</v>
      </c>
      <c r="L2308" t="b">
        <v>0</v>
      </c>
      <c r="M2308">
        <v>20</v>
      </c>
      <c r="N2308" t="b">
        <v>1</v>
      </c>
      <c r="O2308" t="s">
        <v>8277</v>
      </c>
      <c r="P2308" t="s">
        <v>8327</v>
      </c>
      <c r="Q2308">
        <f t="shared" si="73"/>
        <v>2015</v>
      </c>
      <c r="R2308" s="14" t="s">
        <v>8326</v>
      </c>
    </row>
    <row r="2309" spans="1:18" ht="43.2" x14ac:dyDescent="0.3">
      <c r="A2309">
        <v>646</v>
      </c>
      <c r="B2309" s="3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s="12">
        <f t="shared" si="72"/>
        <v>41832</v>
      </c>
      <c r="L2309" t="b">
        <v>0</v>
      </c>
      <c r="M2309">
        <v>27</v>
      </c>
      <c r="N2309" t="b">
        <v>1</v>
      </c>
      <c r="O2309" t="s">
        <v>8271</v>
      </c>
      <c r="P2309" t="s">
        <v>8309</v>
      </c>
      <c r="Q2309">
        <f t="shared" si="73"/>
        <v>2014</v>
      </c>
      <c r="R2309" s="14" t="s">
        <v>8307</v>
      </c>
    </row>
    <row r="2310" spans="1:18" ht="43.2" x14ac:dyDescent="0.3">
      <c r="A2310">
        <v>3408</v>
      </c>
      <c r="B2310" s="3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s="12">
        <f t="shared" si="72"/>
        <v>41808</v>
      </c>
      <c r="L2310" t="b">
        <v>0</v>
      </c>
      <c r="M2310">
        <v>18</v>
      </c>
      <c r="N2310" t="b">
        <v>1</v>
      </c>
      <c r="O2310" t="s">
        <v>8269</v>
      </c>
      <c r="P2310" t="s">
        <v>8325</v>
      </c>
      <c r="Q2310">
        <f t="shared" si="73"/>
        <v>2014</v>
      </c>
      <c r="R2310" s="14" t="s">
        <v>8322</v>
      </c>
    </row>
    <row r="2311" spans="1:18" ht="43.2" x14ac:dyDescent="0.3">
      <c r="A2311">
        <v>2299</v>
      </c>
      <c r="B2311" s="3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s="12">
        <f t="shared" si="72"/>
        <v>40565</v>
      </c>
      <c r="L2311" t="b">
        <v>0</v>
      </c>
      <c r="M2311">
        <v>14</v>
      </c>
      <c r="N2311" t="b">
        <v>1</v>
      </c>
      <c r="O2311" t="s">
        <v>8274</v>
      </c>
      <c r="P2311" t="s">
        <v>8330</v>
      </c>
      <c r="Q2311">
        <f t="shared" si="73"/>
        <v>2011</v>
      </c>
      <c r="R2311" s="14" t="s">
        <v>8326</v>
      </c>
    </row>
    <row r="2312" spans="1:18" ht="43.2" x14ac:dyDescent="0.3">
      <c r="A2312">
        <v>1711</v>
      </c>
      <c r="B2312" s="3" t="s">
        <v>1712</v>
      </c>
      <c r="C2312" s="3" t="s">
        <v>5821</v>
      </c>
      <c r="D2312" s="5">
        <v>10000</v>
      </c>
      <c r="E2312" s="7">
        <v>1050</v>
      </c>
      <c r="F2312" t="s">
        <v>8220</v>
      </c>
      <c r="G2312" t="s">
        <v>8223</v>
      </c>
      <c r="H2312" t="s">
        <v>8245</v>
      </c>
      <c r="I2312">
        <v>1409585434</v>
      </c>
      <c r="J2312">
        <v>1406907034</v>
      </c>
      <c r="K2312" s="12">
        <f t="shared" si="72"/>
        <v>41852</v>
      </c>
      <c r="L2312" t="b">
        <v>0</v>
      </c>
      <c r="M2312">
        <v>2</v>
      </c>
      <c r="N2312" t="b">
        <v>0</v>
      </c>
      <c r="O2312" t="s">
        <v>8291</v>
      </c>
      <c r="P2312" t="s">
        <v>8329</v>
      </c>
      <c r="Q2312">
        <f t="shared" si="73"/>
        <v>2014</v>
      </c>
      <c r="R2312" s="14" t="s">
        <v>8326</v>
      </c>
    </row>
    <row r="2313" spans="1:18" ht="28.8" x14ac:dyDescent="0.3">
      <c r="A2313">
        <v>1638</v>
      </c>
      <c r="B2313" s="3" t="s">
        <v>1639</v>
      </c>
      <c r="C2313" s="3" t="s">
        <v>5748</v>
      </c>
      <c r="D2313" s="5">
        <v>1000</v>
      </c>
      <c r="E2313" s="7">
        <v>1050</v>
      </c>
      <c r="F2313" t="s">
        <v>8218</v>
      </c>
      <c r="G2313" t="s">
        <v>8223</v>
      </c>
      <c r="H2313" t="s">
        <v>8245</v>
      </c>
      <c r="I2313">
        <v>1362086700</v>
      </c>
      <c r="J2313">
        <v>1358180968</v>
      </c>
      <c r="K2313" s="12">
        <f t="shared" si="72"/>
        <v>41288</v>
      </c>
      <c r="L2313" t="b">
        <v>0</v>
      </c>
      <c r="M2313">
        <v>27</v>
      </c>
      <c r="N2313" t="b">
        <v>1</v>
      </c>
      <c r="O2313" t="s">
        <v>8274</v>
      </c>
      <c r="P2313" t="s">
        <v>8330</v>
      </c>
      <c r="Q2313">
        <f t="shared" si="73"/>
        <v>2013</v>
      </c>
      <c r="R2313" s="14" t="s">
        <v>8326</v>
      </c>
    </row>
    <row r="2314" spans="1:18" ht="43.2" x14ac:dyDescent="0.3">
      <c r="A2314">
        <v>1833</v>
      </c>
      <c r="B2314" s="3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s="12">
        <f t="shared" si="72"/>
        <v>41303</v>
      </c>
      <c r="L2314" t="b">
        <v>0</v>
      </c>
      <c r="M2314">
        <v>25</v>
      </c>
      <c r="N2314" t="b">
        <v>1</v>
      </c>
      <c r="O2314" t="s">
        <v>8274</v>
      </c>
      <c r="P2314" t="s">
        <v>8330</v>
      </c>
      <c r="Q2314">
        <f t="shared" si="73"/>
        <v>2013</v>
      </c>
      <c r="R2314" s="14" t="s">
        <v>8326</v>
      </c>
    </row>
    <row r="2315" spans="1:18" ht="43.2" x14ac:dyDescent="0.3">
      <c r="A2315">
        <v>2756</v>
      </c>
      <c r="B2315" s="3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s="12">
        <f t="shared" si="72"/>
        <v>41620</v>
      </c>
      <c r="L2315" t="b">
        <v>0</v>
      </c>
      <c r="M2315">
        <v>33</v>
      </c>
      <c r="N2315" t="b">
        <v>0</v>
      </c>
      <c r="O2315" t="s">
        <v>8302</v>
      </c>
      <c r="P2315" t="s">
        <v>8355</v>
      </c>
      <c r="Q2315">
        <f t="shared" si="73"/>
        <v>2013</v>
      </c>
      <c r="R2315" s="14" t="s">
        <v>8310</v>
      </c>
    </row>
    <row r="2316" spans="1:18" ht="43.2" x14ac:dyDescent="0.3">
      <c r="A2316">
        <v>1883</v>
      </c>
      <c r="B2316" s="3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s="12">
        <f t="shared" si="72"/>
        <v>40977</v>
      </c>
      <c r="L2316" t="b">
        <v>0</v>
      </c>
      <c r="M2316">
        <v>32</v>
      </c>
      <c r="N2316" t="b">
        <v>1</v>
      </c>
      <c r="O2316" t="s">
        <v>8277</v>
      </c>
      <c r="P2316" t="s">
        <v>8327</v>
      </c>
      <c r="Q2316">
        <f t="shared" si="73"/>
        <v>2012</v>
      </c>
      <c r="R2316" s="14" t="s">
        <v>8326</v>
      </c>
    </row>
    <row r="2317" spans="1:18" ht="43.2" x14ac:dyDescent="0.3">
      <c r="A2317">
        <v>3368</v>
      </c>
      <c r="B2317" s="3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s="12">
        <f t="shared" si="72"/>
        <v>41969</v>
      </c>
      <c r="L2317" t="b">
        <v>0</v>
      </c>
      <c r="M2317">
        <v>23</v>
      </c>
      <c r="N2317" t="b">
        <v>1</v>
      </c>
      <c r="O2317" t="s">
        <v>8269</v>
      </c>
      <c r="P2317" t="s">
        <v>8325</v>
      </c>
      <c r="Q2317">
        <f t="shared" si="73"/>
        <v>2014</v>
      </c>
      <c r="R2317" s="14" t="s">
        <v>8322</v>
      </c>
    </row>
    <row r="2318" spans="1:18" ht="43.2" x14ac:dyDescent="0.3">
      <c r="A2318">
        <v>3684</v>
      </c>
      <c r="B2318" s="3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s="12">
        <f t="shared" si="72"/>
        <v>42219</v>
      </c>
      <c r="L2318" t="b">
        <v>0</v>
      </c>
      <c r="M2318">
        <v>23</v>
      </c>
      <c r="N2318" t="b">
        <v>1</v>
      </c>
      <c r="O2318" t="s">
        <v>8269</v>
      </c>
      <c r="P2318" t="s">
        <v>8325</v>
      </c>
      <c r="Q2318">
        <f t="shared" si="73"/>
        <v>2015</v>
      </c>
      <c r="R2318" s="14" t="s">
        <v>8322</v>
      </c>
    </row>
    <row r="2319" spans="1:18" ht="43.2" x14ac:dyDescent="0.3">
      <c r="A2319">
        <v>310</v>
      </c>
      <c r="B2319" s="3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s="12">
        <f t="shared" si="72"/>
        <v>40821</v>
      </c>
      <c r="L2319" t="b">
        <v>1</v>
      </c>
      <c r="M2319">
        <v>36</v>
      </c>
      <c r="N2319" t="b">
        <v>1</v>
      </c>
      <c r="O2319" t="s">
        <v>8267</v>
      </c>
      <c r="P2319" t="s">
        <v>8321</v>
      </c>
      <c r="Q2319">
        <f t="shared" si="73"/>
        <v>2011</v>
      </c>
      <c r="R2319" s="14" t="s">
        <v>8320</v>
      </c>
    </row>
    <row r="2320" spans="1:18" ht="72" x14ac:dyDescent="0.3">
      <c r="A2320">
        <v>3126</v>
      </c>
      <c r="B2320" s="3" t="s">
        <v>3126</v>
      </c>
      <c r="C2320" s="3" t="s">
        <v>7236</v>
      </c>
      <c r="D2320" s="5">
        <v>25000</v>
      </c>
      <c r="E2320" s="7">
        <v>1040</v>
      </c>
      <c r="F2320" t="s">
        <v>8219</v>
      </c>
      <c r="G2320" t="s">
        <v>8223</v>
      </c>
      <c r="H2320" t="s">
        <v>8245</v>
      </c>
      <c r="I2320">
        <v>1459121162</v>
      </c>
      <c r="J2320">
        <v>1456532762</v>
      </c>
      <c r="K2320" s="12">
        <f t="shared" si="72"/>
        <v>42427</v>
      </c>
      <c r="L2320" t="b">
        <v>0</v>
      </c>
      <c r="M2320">
        <v>17</v>
      </c>
      <c r="N2320" t="b">
        <v>0</v>
      </c>
      <c r="O2320" t="s">
        <v>8301</v>
      </c>
      <c r="P2320" t="s">
        <v>8323</v>
      </c>
      <c r="Q2320">
        <f t="shared" si="73"/>
        <v>2016</v>
      </c>
      <c r="R2320" s="14" t="s">
        <v>8322</v>
      </c>
    </row>
    <row r="2321" spans="1:18" ht="57.6" x14ac:dyDescent="0.3">
      <c r="A2321">
        <v>869</v>
      </c>
      <c r="B2321" s="3" t="s">
        <v>870</v>
      </c>
      <c r="C2321" s="3" t="s">
        <v>4979</v>
      </c>
      <c r="D2321" s="5">
        <v>8800</v>
      </c>
      <c r="E2321" s="7">
        <v>1040</v>
      </c>
      <c r="F2321" t="s">
        <v>8220</v>
      </c>
      <c r="G2321" t="s">
        <v>8223</v>
      </c>
      <c r="H2321" t="s">
        <v>8245</v>
      </c>
      <c r="I2321">
        <v>1365448657</v>
      </c>
      <c r="J2321">
        <v>1362860257</v>
      </c>
      <c r="K2321" s="12">
        <f t="shared" si="72"/>
        <v>41342</v>
      </c>
      <c r="L2321" t="b">
        <v>0</v>
      </c>
      <c r="M2321">
        <v>3</v>
      </c>
      <c r="N2321" t="b">
        <v>0</v>
      </c>
      <c r="O2321" t="s">
        <v>8276</v>
      </c>
      <c r="P2321" t="s">
        <v>8349</v>
      </c>
      <c r="Q2321">
        <f t="shared" si="73"/>
        <v>2013</v>
      </c>
      <c r="R2321" s="14" t="s">
        <v>8326</v>
      </c>
    </row>
    <row r="2322" spans="1:18" ht="43.2" x14ac:dyDescent="0.3">
      <c r="A2322">
        <v>780</v>
      </c>
      <c r="B2322" s="3" t="s">
        <v>781</v>
      </c>
      <c r="C2322" s="3" t="s">
        <v>4890</v>
      </c>
      <c r="D2322" s="5">
        <v>1000</v>
      </c>
      <c r="E2322" s="7">
        <v>1040</v>
      </c>
      <c r="F2322" t="s">
        <v>8218</v>
      </c>
      <c r="G2322" t="s">
        <v>8223</v>
      </c>
      <c r="H2322" t="s">
        <v>8245</v>
      </c>
      <c r="I2322">
        <v>1304439025</v>
      </c>
      <c r="J2322">
        <v>1301847025</v>
      </c>
      <c r="K2322" s="12">
        <f t="shared" si="72"/>
        <v>40636</v>
      </c>
      <c r="L2322" t="b">
        <v>0</v>
      </c>
      <c r="M2322">
        <v>27</v>
      </c>
      <c r="N2322" t="b">
        <v>1</v>
      </c>
      <c r="O2322" t="s">
        <v>8274</v>
      </c>
      <c r="P2322" t="s">
        <v>8330</v>
      </c>
      <c r="Q2322">
        <f t="shared" si="73"/>
        <v>2011</v>
      </c>
      <c r="R2322" s="14" t="s">
        <v>8326</v>
      </c>
    </row>
    <row r="2323" spans="1:18" ht="28.8" x14ac:dyDescent="0.3">
      <c r="A2323">
        <v>811</v>
      </c>
      <c r="B2323" s="3" t="s">
        <v>812</v>
      </c>
      <c r="C2323" s="3" t="s">
        <v>4921</v>
      </c>
      <c r="D2323" s="5">
        <v>1000</v>
      </c>
      <c r="E2323" s="7">
        <v>1040</v>
      </c>
      <c r="F2323" t="s">
        <v>8218</v>
      </c>
      <c r="G2323" t="s">
        <v>8223</v>
      </c>
      <c r="H2323" t="s">
        <v>8245</v>
      </c>
      <c r="I2323">
        <v>1373475120</v>
      </c>
      <c r="J2323">
        <v>1371569202</v>
      </c>
      <c r="K2323" s="12">
        <f t="shared" si="72"/>
        <v>41443</v>
      </c>
      <c r="L2323" t="b">
        <v>0</v>
      </c>
      <c r="M2323">
        <v>12</v>
      </c>
      <c r="N2323" t="b">
        <v>1</v>
      </c>
      <c r="O2323" t="s">
        <v>8274</v>
      </c>
      <c r="P2323" t="s">
        <v>8330</v>
      </c>
      <c r="Q2323">
        <f t="shared" si="73"/>
        <v>2013</v>
      </c>
      <c r="R2323" s="14" t="s">
        <v>8326</v>
      </c>
    </row>
    <row r="2324" spans="1:18" ht="43.2" x14ac:dyDescent="0.3">
      <c r="A2324">
        <v>2104</v>
      </c>
      <c r="B2324" s="3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s="12">
        <f t="shared" si="72"/>
        <v>41394</v>
      </c>
      <c r="L2324" t="b">
        <v>0</v>
      </c>
      <c r="M2324">
        <v>37</v>
      </c>
      <c r="N2324" t="b">
        <v>1</v>
      </c>
      <c r="O2324" t="s">
        <v>8277</v>
      </c>
      <c r="P2324" t="s">
        <v>8327</v>
      </c>
      <c r="Q2324">
        <f t="shared" si="73"/>
        <v>2013</v>
      </c>
      <c r="R2324" s="14" t="s">
        <v>8326</v>
      </c>
    </row>
    <row r="2325" spans="1:18" ht="43.2" x14ac:dyDescent="0.3">
      <c r="A2325">
        <v>3372</v>
      </c>
      <c r="B2325" s="3" t="s">
        <v>3371</v>
      </c>
      <c r="C2325" s="3" t="s">
        <v>7482</v>
      </c>
      <c r="D2325" s="5">
        <v>1000</v>
      </c>
      <c r="E2325" s="7">
        <v>1035</v>
      </c>
      <c r="F2325" t="s">
        <v>8218</v>
      </c>
      <c r="G2325" t="s">
        <v>8223</v>
      </c>
      <c r="H2325" t="s">
        <v>8245</v>
      </c>
      <c r="I2325">
        <v>1408942740</v>
      </c>
      <c r="J2325">
        <v>1407157756</v>
      </c>
      <c r="K2325" s="12">
        <f t="shared" si="72"/>
        <v>41855</v>
      </c>
      <c r="L2325" t="b">
        <v>0</v>
      </c>
      <c r="M2325">
        <v>27</v>
      </c>
      <c r="N2325" t="b">
        <v>1</v>
      </c>
      <c r="O2325" t="s">
        <v>8269</v>
      </c>
      <c r="P2325" t="s">
        <v>8325</v>
      </c>
      <c r="Q2325">
        <f t="shared" si="73"/>
        <v>2014</v>
      </c>
      <c r="R2325" s="14" t="s">
        <v>8322</v>
      </c>
    </row>
    <row r="2326" spans="1:18" ht="57.6" x14ac:dyDescent="0.3">
      <c r="A2326">
        <v>3559</v>
      </c>
      <c r="B2326" s="3" t="s">
        <v>3558</v>
      </c>
      <c r="C2326" s="3" t="s">
        <v>7669</v>
      </c>
      <c r="D2326" s="5">
        <v>1000</v>
      </c>
      <c r="E2326" s="7">
        <v>1035</v>
      </c>
      <c r="F2326" t="s">
        <v>8218</v>
      </c>
      <c r="G2326" t="s">
        <v>8225</v>
      </c>
      <c r="H2326" t="s">
        <v>8247</v>
      </c>
      <c r="I2326">
        <v>1438333080</v>
      </c>
      <c r="J2326">
        <v>1436408308</v>
      </c>
      <c r="K2326" s="12">
        <f t="shared" si="72"/>
        <v>42194</v>
      </c>
      <c r="L2326" t="b">
        <v>0</v>
      </c>
      <c r="M2326">
        <v>24</v>
      </c>
      <c r="N2326" t="b">
        <v>1</v>
      </c>
      <c r="O2326" t="s">
        <v>8269</v>
      </c>
      <c r="P2326" t="s">
        <v>8325</v>
      </c>
      <c r="Q2326">
        <f t="shared" si="73"/>
        <v>2015</v>
      </c>
      <c r="R2326" s="14" t="s">
        <v>8322</v>
      </c>
    </row>
    <row r="2327" spans="1:18" ht="43.2" x14ac:dyDescent="0.3">
      <c r="A2327">
        <v>3668</v>
      </c>
      <c r="B2327" s="3" t="s">
        <v>3665</v>
      </c>
      <c r="C2327" s="3" t="s">
        <v>7778</v>
      </c>
      <c r="D2327" s="5">
        <v>1000</v>
      </c>
      <c r="E2327" s="7">
        <v>1035</v>
      </c>
      <c r="F2327" t="s">
        <v>8218</v>
      </c>
      <c r="G2327" t="s">
        <v>8223</v>
      </c>
      <c r="H2327" t="s">
        <v>8245</v>
      </c>
      <c r="I2327">
        <v>1437676380</v>
      </c>
      <c r="J2327">
        <v>1435670452</v>
      </c>
      <c r="K2327" s="12">
        <f t="shared" si="72"/>
        <v>42185</v>
      </c>
      <c r="L2327" t="b">
        <v>0</v>
      </c>
      <c r="M2327">
        <v>28</v>
      </c>
      <c r="N2327" t="b">
        <v>1</v>
      </c>
      <c r="O2327" t="s">
        <v>8269</v>
      </c>
      <c r="P2327" t="s">
        <v>8325</v>
      </c>
      <c r="Q2327">
        <f t="shared" si="73"/>
        <v>2015</v>
      </c>
      <c r="R2327" s="14" t="s">
        <v>8322</v>
      </c>
    </row>
    <row r="2328" spans="1:18" ht="43.2" x14ac:dyDescent="0.3">
      <c r="A2328">
        <v>1206</v>
      </c>
      <c r="B2328" s="3" t="s">
        <v>1207</v>
      </c>
      <c r="C2328" s="3" t="s">
        <v>5316</v>
      </c>
      <c r="D2328" s="5">
        <v>900</v>
      </c>
      <c r="E2328" s="7">
        <v>1035</v>
      </c>
      <c r="F2328" t="s">
        <v>8218</v>
      </c>
      <c r="G2328" t="s">
        <v>8238</v>
      </c>
      <c r="H2328" t="s">
        <v>8248</v>
      </c>
      <c r="I2328">
        <v>1489238940</v>
      </c>
      <c r="J2328">
        <v>1486406253</v>
      </c>
      <c r="K2328" s="12">
        <f t="shared" si="72"/>
        <v>42772</v>
      </c>
      <c r="L2328" t="b">
        <v>0</v>
      </c>
      <c r="M2328">
        <v>32</v>
      </c>
      <c r="N2328" t="b">
        <v>1</v>
      </c>
      <c r="O2328" t="s">
        <v>8283</v>
      </c>
      <c r="P2328" t="s">
        <v>8313</v>
      </c>
      <c r="Q2328">
        <f t="shared" si="73"/>
        <v>2017</v>
      </c>
      <c r="R2328" s="14" t="s">
        <v>8312</v>
      </c>
    </row>
    <row r="2329" spans="1:18" ht="43.2" x14ac:dyDescent="0.3">
      <c r="A2329">
        <v>2470</v>
      </c>
      <c r="B2329" s="3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s="12">
        <f t="shared" si="72"/>
        <v>41023</v>
      </c>
      <c r="L2329" t="b">
        <v>0</v>
      </c>
      <c r="M2329">
        <v>36</v>
      </c>
      <c r="N2329" t="b">
        <v>1</v>
      </c>
      <c r="O2329" t="s">
        <v>8277</v>
      </c>
      <c r="P2329" t="s">
        <v>8327</v>
      </c>
      <c r="Q2329">
        <f t="shared" si="73"/>
        <v>2012</v>
      </c>
      <c r="R2329" s="14" t="s">
        <v>8326</v>
      </c>
    </row>
    <row r="2330" spans="1:18" ht="43.2" x14ac:dyDescent="0.3">
      <c r="A2330">
        <v>1831</v>
      </c>
      <c r="B2330" s="3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s="12">
        <f t="shared" si="72"/>
        <v>41026</v>
      </c>
      <c r="L2330" t="b">
        <v>0</v>
      </c>
      <c r="M2330">
        <v>14</v>
      </c>
      <c r="N2330" t="b">
        <v>1</v>
      </c>
      <c r="O2330" t="s">
        <v>8274</v>
      </c>
      <c r="P2330" t="s">
        <v>8330</v>
      </c>
      <c r="Q2330">
        <f t="shared" si="73"/>
        <v>2012</v>
      </c>
      <c r="R2330" s="14" t="s">
        <v>8326</v>
      </c>
    </row>
    <row r="2331" spans="1:18" ht="43.2" x14ac:dyDescent="0.3">
      <c r="A2331">
        <v>3676</v>
      </c>
      <c r="B2331" s="3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s="12">
        <f t="shared" si="72"/>
        <v>41876</v>
      </c>
      <c r="L2331" t="b">
        <v>0</v>
      </c>
      <c r="M2331">
        <v>16</v>
      </c>
      <c r="N2331" t="b">
        <v>1</v>
      </c>
      <c r="O2331" t="s">
        <v>8269</v>
      </c>
      <c r="P2331" t="s">
        <v>8325</v>
      </c>
      <c r="Q2331">
        <f t="shared" si="73"/>
        <v>2014</v>
      </c>
      <c r="R2331" s="14" t="s">
        <v>8322</v>
      </c>
    </row>
    <row r="2332" spans="1:18" ht="43.2" x14ac:dyDescent="0.3">
      <c r="A2332">
        <v>2387</v>
      </c>
      <c r="B2332" s="3" t="s">
        <v>2388</v>
      </c>
      <c r="C2332" s="3" t="s">
        <v>6497</v>
      </c>
      <c r="D2332" s="5">
        <v>150000</v>
      </c>
      <c r="E2332" s="7">
        <v>1026</v>
      </c>
      <c r="F2332" t="s">
        <v>8219</v>
      </c>
      <c r="G2332" t="s">
        <v>8223</v>
      </c>
      <c r="H2332" t="s">
        <v>8245</v>
      </c>
      <c r="I2332">
        <v>1469199740</v>
      </c>
      <c r="J2332">
        <v>1465311740</v>
      </c>
      <c r="K2332" s="12">
        <f t="shared" si="72"/>
        <v>42528</v>
      </c>
      <c r="L2332" t="b">
        <v>0</v>
      </c>
      <c r="M2332">
        <v>3</v>
      </c>
      <c r="N2332" t="b">
        <v>0</v>
      </c>
      <c r="O2332" t="s">
        <v>8270</v>
      </c>
      <c r="P2332" t="s">
        <v>8341</v>
      </c>
      <c r="Q2332">
        <f t="shared" si="73"/>
        <v>2016</v>
      </c>
      <c r="R2332" s="14" t="s">
        <v>8307</v>
      </c>
    </row>
    <row r="2333" spans="1:18" ht="43.2" x14ac:dyDescent="0.3">
      <c r="A2333">
        <v>1085</v>
      </c>
      <c r="B2333" s="3" t="s">
        <v>1086</v>
      </c>
      <c r="C2333" s="3" t="s">
        <v>5195</v>
      </c>
      <c r="D2333" s="5">
        <v>30000</v>
      </c>
      <c r="E2333" s="7">
        <v>1026</v>
      </c>
      <c r="F2333" t="s">
        <v>8220</v>
      </c>
      <c r="G2333" t="s">
        <v>8228</v>
      </c>
      <c r="H2333" t="s">
        <v>8250</v>
      </c>
      <c r="I2333">
        <v>1457967975</v>
      </c>
      <c r="J2333">
        <v>1455379575</v>
      </c>
      <c r="K2333" s="12">
        <f t="shared" si="72"/>
        <v>42413</v>
      </c>
      <c r="L2333" t="b">
        <v>0</v>
      </c>
      <c r="M2333">
        <v>9</v>
      </c>
      <c r="N2333" t="b">
        <v>0</v>
      </c>
      <c r="O2333" t="s">
        <v>8280</v>
      </c>
      <c r="P2333" t="s">
        <v>8333</v>
      </c>
      <c r="Q2333">
        <f t="shared" si="73"/>
        <v>2016</v>
      </c>
      <c r="R2333" s="14" t="s">
        <v>8315</v>
      </c>
    </row>
    <row r="2334" spans="1:18" ht="57.6" x14ac:dyDescent="0.3">
      <c r="A2334">
        <v>1670</v>
      </c>
      <c r="B2334" s="3" t="s">
        <v>1671</v>
      </c>
      <c r="C2334" s="3" t="s">
        <v>5780</v>
      </c>
      <c r="D2334" s="5">
        <v>1000</v>
      </c>
      <c r="E2334" s="7">
        <v>1026</v>
      </c>
      <c r="F2334" t="s">
        <v>8218</v>
      </c>
      <c r="G2334" t="s">
        <v>8223</v>
      </c>
      <c r="H2334" t="s">
        <v>8245</v>
      </c>
      <c r="I2334">
        <v>1278302400</v>
      </c>
      <c r="J2334">
        <v>1273961999</v>
      </c>
      <c r="K2334" s="12">
        <f t="shared" si="72"/>
        <v>40313</v>
      </c>
      <c r="L2334" t="b">
        <v>0</v>
      </c>
      <c r="M2334">
        <v>23</v>
      </c>
      <c r="N2334" t="b">
        <v>1</v>
      </c>
      <c r="O2334" t="s">
        <v>8290</v>
      </c>
      <c r="P2334" t="s">
        <v>8337</v>
      </c>
      <c r="Q2334">
        <f t="shared" si="73"/>
        <v>2010</v>
      </c>
      <c r="R2334" s="14" t="s">
        <v>8326</v>
      </c>
    </row>
    <row r="2335" spans="1:18" ht="43.2" x14ac:dyDescent="0.3">
      <c r="A2335">
        <v>3798</v>
      </c>
      <c r="B2335" s="3" t="s">
        <v>3795</v>
      </c>
      <c r="C2335" s="3" t="s">
        <v>7908</v>
      </c>
      <c r="D2335" s="5">
        <v>70000</v>
      </c>
      <c r="E2335" s="7">
        <v>1025</v>
      </c>
      <c r="F2335" t="s">
        <v>8220</v>
      </c>
      <c r="G2335" t="s">
        <v>8223</v>
      </c>
      <c r="H2335" t="s">
        <v>8245</v>
      </c>
      <c r="I2335">
        <v>1407691248</v>
      </c>
      <c r="J2335">
        <v>1405099248</v>
      </c>
      <c r="K2335" s="12">
        <f t="shared" si="72"/>
        <v>41831</v>
      </c>
      <c r="L2335" t="b">
        <v>0</v>
      </c>
      <c r="M2335">
        <v>5</v>
      </c>
      <c r="N2335" t="b">
        <v>0</v>
      </c>
      <c r="O2335" t="s">
        <v>8303</v>
      </c>
      <c r="P2335" t="s">
        <v>8334</v>
      </c>
      <c r="Q2335">
        <f t="shared" si="73"/>
        <v>2014</v>
      </c>
      <c r="R2335" s="14" t="s">
        <v>8322</v>
      </c>
    </row>
    <row r="2336" spans="1:18" ht="43.2" x14ac:dyDescent="0.3">
      <c r="A2336">
        <v>784</v>
      </c>
      <c r="B2336" s="3" t="s">
        <v>785</v>
      </c>
      <c r="C2336" s="3" t="s">
        <v>4894</v>
      </c>
      <c r="D2336" s="5">
        <v>1000</v>
      </c>
      <c r="E2336" s="7">
        <v>1025</v>
      </c>
      <c r="F2336" t="s">
        <v>8218</v>
      </c>
      <c r="G2336" t="s">
        <v>8223</v>
      </c>
      <c r="H2336" t="s">
        <v>8245</v>
      </c>
      <c r="I2336">
        <v>1395023719</v>
      </c>
      <c r="J2336">
        <v>1391571319</v>
      </c>
      <c r="K2336" s="12">
        <f t="shared" si="72"/>
        <v>41675</v>
      </c>
      <c r="L2336" t="b">
        <v>0</v>
      </c>
      <c r="M2336">
        <v>10</v>
      </c>
      <c r="N2336" t="b">
        <v>1</v>
      </c>
      <c r="O2336" t="s">
        <v>8274</v>
      </c>
      <c r="P2336" t="s">
        <v>8330</v>
      </c>
      <c r="Q2336">
        <f t="shared" si="73"/>
        <v>2014</v>
      </c>
      <c r="R2336" s="14" t="s">
        <v>8326</v>
      </c>
    </row>
    <row r="2337" spans="1:18" ht="43.2" x14ac:dyDescent="0.3">
      <c r="A2337">
        <v>3580</v>
      </c>
      <c r="B2337" s="3" t="s">
        <v>3579</v>
      </c>
      <c r="C2337" s="3" t="s">
        <v>7690</v>
      </c>
      <c r="D2337" s="5">
        <v>900</v>
      </c>
      <c r="E2337" s="7">
        <v>1025</v>
      </c>
      <c r="F2337" t="s">
        <v>8218</v>
      </c>
      <c r="G2337" t="s">
        <v>8223</v>
      </c>
      <c r="H2337" t="s">
        <v>8245</v>
      </c>
      <c r="I2337">
        <v>1425185940</v>
      </c>
      <c r="J2337">
        <v>1421900022</v>
      </c>
      <c r="K2337" s="12">
        <f t="shared" si="72"/>
        <v>42026</v>
      </c>
      <c r="L2337" t="b">
        <v>0</v>
      </c>
      <c r="M2337">
        <v>27</v>
      </c>
      <c r="N2337" t="b">
        <v>1</v>
      </c>
      <c r="O2337" t="s">
        <v>8269</v>
      </c>
      <c r="P2337" t="s">
        <v>8325</v>
      </c>
      <c r="Q2337">
        <f t="shared" si="73"/>
        <v>2015</v>
      </c>
      <c r="R2337" s="14" t="s">
        <v>8322</v>
      </c>
    </row>
    <row r="2338" spans="1:18" ht="43.2" x14ac:dyDescent="0.3">
      <c r="A2338">
        <v>1037</v>
      </c>
      <c r="B2338" s="3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s="12">
        <f t="shared" si="72"/>
        <v>42119</v>
      </c>
      <c r="L2338" t="b">
        <v>0</v>
      </c>
      <c r="M2338">
        <v>21</v>
      </c>
      <c r="N2338" t="b">
        <v>1</v>
      </c>
      <c r="O2338" t="s">
        <v>8278</v>
      </c>
      <c r="P2338" t="s">
        <v>8328</v>
      </c>
      <c r="Q2338">
        <f t="shared" si="73"/>
        <v>2015</v>
      </c>
      <c r="R2338" s="14" t="s">
        <v>8326</v>
      </c>
    </row>
    <row r="2339" spans="1:18" x14ac:dyDescent="0.3">
      <c r="A2339">
        <v>1590</v>
      </c>
      <c r="B2339" s="3" t="s">
        <v>1591</v>
      </c>
      <c r="C2339" s="3" t="s">
        <v>5700</v>
      </c>
      <c r="D2339" s="5">
        <v>60000</v>
      </c>
      <c r="E2339" s="7">
        <v>1020</v>
      </c>
      <c r="F2339" t="s">
        <v>8220</v>
      </c>
      <c r="G2339" t="s">
        <v>8236</v>
      </c>
      <c r="H2339" t="s">
        <v>8248</v>
      </c>
      <c r="I2339">
        <v>1443040464</v>
      </c>
      <c r="J2339">
        <v>1440448464</v>
      </c>
      <c r="K2339" s="12">
        <f t="shared" si="72"/>
        <v>42240</v>
      </c>
      <c r="L2339" t="b">
        <v>0</v>
      </c>
      <c r="M2339">
        <v>2</v>
      </c>
      <c r="N2339" t="b">
        <v>0</v>
      </c>
      <c r="O2339" t="s">
        <v>8289</v>
      </c>
      <c r="P2339" t="s">
        <v>8350</v>
      </c>
      <c r="Q2339">
        <f t="shared" si="73"/>
        <v>2015</v>
      </c>
      <c r="R2339" s="14" t="s">
        <v>8312</v>
      </c>
    </row>
    <row r="2340" spans="1:18" ht="43.2" x14ac:dyDescent="0.3">
      <c r="A2340">
        <v>1168</v>
      </c>
      <c r="B2340" s="3" t="s">
        <v>1169</v>
      </c>
      <c r="C2340" s="3" t="s">
        <v>5278</v>
      </c>
      <c r="D2340" s="5">
        <v>18000</v>
      </c>
      <c r="E2340" s="7">
        <v>1020</v>
      </c>
      <c r="F2340" t="s">
        <v>8220</v>
      </c>
      <c r="G2340" t="s">
        <v>8223</v>
      </c>
      <c r="H2340" t="s">
        <v>8245</v>
      </c>
      <c r="I2340">
        <v>1474507065</v>
      </c>
      <c r="J2340">
        <v>1471915065</v>
      </c>
      <c r="K2340" s="12">
        <f t="shared" si="72"/>
        <v>42605</v>
      </c>
      <c r="L2340" t="b">
        <v>0</v>
      </c>
      <c r="M2340">
        <v>3</v>
      </c>
      <c r="N2340" t="b">
        <v>0</v>
      </c>
      <c r="O2340" t="s">
        <v>8282</v>
      </c>
      <c r="P2340" t="s">
        <v>8344</v>
      </c>
      <c r="Q2340">
        <f t="shared" si="73"/>
        <v>2016</v>
      </c>
      <c r="R2340" s="14" t="s">
        <v>8318</v>
      </c>
    </row>
    <row r="2341" spans="1:18" ht="43.2" x14ac:dyDescent="0.3">
      <c r="A2341">
        <v>3549</v>
      </c>
      <c r="B2341" s="3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s="12">
        <f t="shared" si="72"/>
        <v>42223</v>
      </c>
      <c r="L2341" t="b">
        <v>0</v>
      </c>
      <c r="M2341">
        <v>42</v>
      </c>
      <c r="N2341" t="b">
        <v>1</v>
      </c>
      <c r="O2341" t="s">
        <v>8269</v>
      </c>
      <c r="P2341" t="s">
        <v>8325</v>
      </c>
      <c r="Q2341">
        <f t="shared" si="73"/>
        <v>2015</v>
      </c>
      <c r="R2341" s="14" t="s">
        <v>8322</v>
      </c>
    </row>
    <row r="2342" spans="1:18" ht="43.2" x14ac:dyDescent="0.3">
      <c r="A2342">
        <v>2208</v>
      </c>
      <c r="B2342" s="3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s="12">
        <f t="shared" si="72"/>
        <v>40946</v>
      </c>
      <c r="L2342" t="b">
        <v>0</v>
      </c>
      <c r="M2342">
        <v>24</v>
      </c>
      <c r="N2342" t="b">
        <v>1</v>
      </c>
      <c r="O2342" t="s">
        <v>8278</v>
      </c>
      <c r="P2342" t="s">
        <v>8328</v>
      </c>
      <c r="Q2342">
        <f t="shared" si="73"/>
        <v>2012</v>
      </c>
      <c r="R2342" s="14" t="s">
        <v>8326</v>
      </c>
    </row>
    <row r="2343" spans="1:18" ht="43.2" x14ac:dyDescent="0.3">
      <c r="A2343">
        <v>1613</v>
      </c>
      <c r="B2343" s="3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s="12">
        <f t="shared" si="72"/>
        <v>41082</v>
      </c>
      <c r="L2343" t="b">
        <v>0</v>
      </c>
      <c r="M2343">
        <v>26</v>
      </c>
      <c r="N2343" t="b">
        <v>1</v>
      </c>
      <c r="O2343" t="s">
        <v>8274</v>
      </c>
      <c r="P2343" t="s">
        <v>8330</v>
      </c>
      <c r="Q2343">
        <f t="shared" si="73"/>
        <v>2012</v>
      </c>
      <c r="R2343" s="14" t="s">
        <v>8326</v>
      </c>
    </row>
    <row r="2344" spans="1:18" ht="43.2" x14ac:dyDescent="0.3">
      <c r="A2344">
        <v>2219</v>
      </c>
      <c r="B2344" s="3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s="12">
        <f t="shared" si="72"/>
        <v>42205</v>
      </c>
      <c r="L2344" t="b">
        <v>0</v>
      </c>
      <c r="M2344">
        <v>19</v>
      </c>
      <c r="N2344" t="b">
        <v>1</v>
      </c>
      <c r="O2344" t="s">
        <v>8278</v>
      </c>
      <c r="P2344" t="s">
        <v>8328</v>
      </c>
      <c r="Q2344">
        <f t="shared" si="73"/>
        <v>2015</v>
      </c>
      <c r="R2344" s="14" t="s">
        <v>8326</v>
      </c>
    </row>
    <row r="2345" spans="1:18" ht="43.2" x14ac:dyDescent="0.3">
      <c r="A2345">
        <v>1211</v>
      </c>
      <c r="B2345" s="3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s="12">
        <f t="shared" si="72"/>
        <v>42515</v>
      </c>
      <c r="L2345" t="b">
        <v>0</v>
      </c>
      <c r="M2345">
        <v>6</v>
      </c>
      <c r="N2345" t="b">
        <v>1</v>
      </c>
      <c r="O2345" t="s">
        <v>8283</v>
      </c>
      <c r="P2345" t="s">
        <v>8313</v>
      </c>
      <c r="Q2345">
        <f t="shared" si="73"/>
        <v>2016</v>
      </c>
      <c r="R2345" s="14" t="s">
        <v>8312</v>
      </c>
    </row>
    <row r="2346" spans="1:18" ht="43.2" x14ac:dyDescent="0.3">
      <c r="A2346">
        <v>3906</v>
      </c>
      <c r="B2346" s="3" t="s">
        <v>3903</v>
      </c>
      <c r="C2346" s="3" t="s">
        <v>8014</v>
      </c>
      <c r="D2346" s="5">
        <v>1500</v>
      </c>
      <c r="E2346" s="7">
        <v>1010</v>
      </c>
      <c r="F2346" t="s">
        <v>8220</v>
      </c>
      <c r="G2346" t="s">
        <v>8224</v>
      </c>
      <c r="H2346" t="s">
        <v>8246</v>
      </c>
      <c r="I2346">
        <v>1435325100</v>
      </c>
      <c r="J2346">
        <v>1432072893</v>
      </c>
      <c r="K2346" s="12">
        <f t="shared" si="72"/>
        <v>42143</v>
      </c>
      <c r="L2346" t="b">
        <v>0</v>
      </c>
      <c r="M2346">
        <v>16</v>
      </c>
      <c r="N2346" t="b">
        <v>0</v>
      </c>
      <c r="O2346" t="s">
        <v>8269</v>
      </c>
      <c r="P2346" t="s">
        <v>8325</v>
      </c>
      <c r="Q2346">
        <f t="shared" si="73"/>
        <v>2015</v>
      </c>
      <c r="R2346" s="14" t="s">
        <v>8322</v>
      </c>
    </row>
    <row r="2347" spans="1:18" ht="43.2" x14ac:dyDescent="0.3">
      <c r="A2347">
        <v>3599</v>
      </c>
      <c r="B2347" s="3" t="s">
        <v>3598</v>
      </c>
      <c r="C2347" s="3" t="s">
        <v>7709</v>
      </c>
      <c r="D2347" s="5">
        <v>500</v>
      </c>
      <c r="E2347" s="7">
        <v>1010</v>
      </c>
      <c r="F2347" t="s">
        <v>8218</v>
      </c>
      <c r="G2347" t="s">
        <v>8223</v>
      </c>
      <c r="H2347" t="s">
        <v>8245</v>
      </c>
      <c r="I2347">
        <v>1440892800</v>
      </c>
      <c r="J2347">
        <v>1438715077</v>
      </c>
      <c r="K2347" s="12">
        <f t="shared" si="72"/>
        <v>42220</v>
      </c>
      <c r="L2347" t="b">
        <v>0</v>
      </c>
      <c r="M2347">
        <v>17</v>
      </c>
      <c r="N2347" t="b">
        <v>1</v>
      </c>
      <c r="O2347" t="s">
        <v>8269</v>
      </c>
      <c r="P2347" t="s">
        <v>8325</v>
      </c>
      <c r="Q2347">
        <f t="shared" si="73"/>
        <v>2015</v>
      </c>
      <c r="R2347" s="14" t="s">
        <v>8322</v>
      </c>
    </row>
    <row r="2348" spans="1:18" ht="28.8" x14ac:dyDescent="0.3">
      <c r="A2348">
        <v>2297</v>
      </c>
      <c r="B2348" s="3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s="12">
        <f t="shared" si="72"/>
        <v>40948</v>
      </c>
      <c r="L2348" t="b">
        <v>0</v>
      </c>
      <c r="M2348">
        <v>19</v>
      </c>
      <c r="N2348" t="b">
        <v>1</v>
      </c>
      <c r="O2348" t="s">
        <v>8274</v>
      </c>
      <c r="P2348" t="s">
        <v>8330</v>
      </c>
      <c r="Q2348">
        <f t="shared" si="73"/>
        <v>2012</v>
      </c>
      <c r="R2348" s="14" t="s">
        <v>8326</v>
      </c>
    </row>
    <row r="2349" spans="1:18" ht="43.2" x14ac:dyDescent="0.3">
      <c r="A2349">
        <v>3038</v>
      </c>
      <c r="B2349" s="3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s="12">
        <f t="shared" si="72"/>
        <v>42373</v>
      </c>
      <c r="L2349" t="b">
        <v>0</v>
      </c>
      <c r="M2349">
        <v>27</v>
      </c>
      <c r="N2349" t="b">
        <v>1</v>
      </c>
      <c r="O2349" t="s">
        <v>8301</v>
      </c>
      <c r="P2349" t="s">
        <v>8323</v>
      </c>
      <c r="Q2349">
        <f t="shared" si="73"/>
        <v>2016</v>
      </c>
      <c r="R2349" s="14" t="s">
        <v>8322</v>
      </c>
    </row>
    <row r="2350" spans="1:18" ht="28.8" x14ac:dyDescent="0.3">
      <c r="A2350">
        <v>3564</v>
      </c>
      <c r="B2350" s="3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s="12">
        <f t="shared" si="72"/>
        <v>42236</v>
      </c>
      <c r="L2350" t="b">
        <v>0</v>
      </c>
      <c r="M2350">
        <v>17</v>
      </c>
      <c r="N2350" t="b">
        <v>1</v>
      </c>
      <c r="O2350" t="s">
        <v>8269</v>
      </c>
      <c r="P2350" t="s">
        <v>8325</v>
      </c>
      <c r="Q2350">
        <f t="shared" si="73"/>
        <v>2015</v>
      </c>
      <c r="R2350" s="14" t="s">
        <v>8322</v>
      </c>
    </row>
    <row r="2351" spans="1:18" ht="28.8" x14ac:dyDescent="0.3">
      <c r="A2351">
        <v>1880</v>
      </c>
      <c r="B2351" s="3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s="12">
        <f t="shared" si="72"/>
        <v>42430</v>
      </c>
      <c r="L2351" t="b">
        <v>0</v>
      </c>
      <c r="M2351">
        <v>24</v>
      </c>
      <c r="N2351" t="b">
        <v>0</v>
      </c>
      <c r="O2351" t="s">
        <v>8281</v>
      </c>
      <c r="P2351" t="s">
        <v>8343</v>
      </c>
      <c r="Q2351">
        <f t="shared" si="73"/>
        <v>2016</v>
      </c>
      <c r="R2351" s="14" t="s">
        <v>8315</v>
      </c>
    </row>
    <row r="2352" spans="1:18" x14ac:dyDescent="0.3">
      <c r="A2352">
        <v>2993</v>
      </c>
      <c r="B2352" s="3" t="s">
        <v>2993</v>
      </c>
      <c r="C2352" s="3" t="s">
        <v>7103</v>
      </c>
      <c r="D2352" s="5">
        <v>1000</v>
      </c>
      <c r="E2352" s="7">
        <v>1003</v>
      </c>
      <c r="F2352" t="s">
        <v>8218</v>
      </c>
      <c r="G2352" t="s">
        <v>8223</v>
      </c>
      <c r="H2352" t="s">
        <v>8245</v>
      </c>
      <c r="I2352">
        <v>1455998867</v>
      </c>
      <c r="J2352">
        <v>1453406867</v>
      </c>
      <c r="K2352" s="12">
        <f t="shared" si="72"/>
        <v>42390</v>
      </c>
      <c r="L2352" t="b">
        <v>0</v>
      </c>
      <c r="M2352">
        <v>22</v>
      </c>
      <c r="N2352" t="b">
        <v>1</v>
      </c>
      <c r="O2352" t="s">
        <v>8301</v>
      </c>
      <c r="P2352" t="s">
        <v>8323</v>
      </c>
      <c r="Q2352">
        <f t="shared" si="73"/>
        <v>2016</v>
      </c>
      <c r="R2352" s="14" t="s">
        <v>8322</v>
      </c>
    </row>
    <row r="2353" spans="1:18" ht="57.6" x14ac:dyDescent="0.3">
      <c r="A2353">
        <v>1660</v>
      </c>
      <c r="B2353" s="3" t="s">
        <v>1661</v>
      </c>
      <c r="C2353" s="3" t="s">
        <v>5770</v>
      </c>
      <c r="D2353" s="5">
        <v>80</v>
      </c>
      <c r="E2353" s="7">
        <v>1003</v>
      </c>
      <c r="F2353" t="s">
        <v>8218</v>
      </c>
      <c r="G2353" t="s">
        <v>8236</v>
      </c>
      <c r="H2353" t="s">
        <v>8248</v>
      </c>
      <c r="I2353">
        <v>1462053540</v>
      </c>
      <c r="J2353">
        <v>1459355950</v>
      </c>
      <c r="K2353" s="12">
        <f t="shared" si="72"/>
        <v>42459</v>
      </c>
      <c r="L2353" t="b">
        <v>0</v>
      </c>
      <c r="M2353">
        <v>36</v>
      </c>
      <c r="N2353" t="b">
        <v>1</v>
      </c>
      <c r="O2353" t="s">
        <v>8290</v>
      </c>
      <c r="P2353" t="s">
        <v>8337</v>
      </c>
      <c r="Q2353">
        <f t="shared" si="73"/>
        <v>2016</v>
      </c>
      <c r="R2353" s="14" t="s">
        <v>8326</v>
      </c>
    </row>
    <row r="2354" spans="1:18" ht="43.2" x14ac:dyDescent="0.3">
      <c r="A2354">
        <v>2768</v>
      </c>
      <c r="B2354" s="3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s="12">
        <f t="shared" si="72"/>
        <v>40967</v>
      </c>
      <c r="L2354" t="b">
        <v>0</v>
      </c>
      <c r="M2354">
        <v>34</v>
      </c>
      <c r="N2354" t="b">
        <v>0</v>
      </c>
      <c r="O2354" t="s">
        <v>8302</v>
      </c>
      <c r="P2354" t="s">
        <v>8355</v>
      </c>
      <c r="Q2354">
        <f t="shared" si="73"/>
        <v>2012</v>
      </c>
      <c r="R2354" s="14" t="s">
        <v>8310</v>
      </c>
    </row>
    <row r="2355" spans="1:18" ht="43.2" x14ac:dyDescent="0.3">
      <c r="A2355">
        <v>1838</v>
      </c>
      <c r="B2355" s="3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s="12">
        <f t="shared" si="72"/>
        <v>40788</v>
      </c>
      <c r="L2355" t="b">
        <v>0</v>
      </c>
      <c r="M2355">
        <v>28</v>
      </c>
      <c r="N2355" t="b">
        <v>1</v>
      </c>
      <c r="O2355" t="s">
        <v>8274</v>
      </c>
      <c r="P2355" t="s">
        <v>8330</v>
      </c>
      <c r="Q2355">
        <f t="shared" si="73"/>
        <v>2011</v>
      </c>
      <c r="R2355" s="14" t="s">
        <v>8326</v>
      </c>
    </row>
    <row r="2356" spans="1:18" ht="43.2" x14ac:dyDescent="0.3">
      <c r="A2356">
        <v>2288</v>
      </c>
      <c r="B2356" s="3" t="s">
        <v>2289</v>
      </c>
      <c r="C2356" s="3" t="s">
        <v>6398</v>
      </c>
      <c r="D2356" s="5">
        <v>1000</v>
      </c>
      <c r="E2356" s="7">
        <v>1001</v>
      </c>
      <c r="F2356" t="s">
        <v>8218</v>
      </c>
      <c r="G2356" t="s">
        <v>8223</v>
      </c>
      <c r="H2356" t="s">
        <v>8245</v>
      </c>
      <c r="I2356">
        <v>1340733600</v>
      </c>
      <c r="J2356">
        <v>1339098689</v>
      </c>
      <c r="K2356" s="12">
        <f t="shared" si="72"/>
        <v>41067</v>
      </c>
      <c r="L2356" t="b">
        <v>0</v>
      </c>
      <c r="M2356">
        <v>25</v>
      </c>
      <c r="N2356" t="b">
        <v>1</v>
      </c>
      <c r="O2356" t="s">
        <v>8274</v>
      </c>
      <c r="P2356" t="s">
        <v>8330</v>
      </c>
      <c r="Q2356">
        <f t="shared" si="73"/>
        <v>2012</v>
      </c>
      <c r="R2356" s="14" t="s">
        <v>8326</v>
      </c>
    </row>
    <row r="2357" spans="1:18" ht="43.2" x14ac:dyDescent="0.3">
      <c r="A2357">
        <v>2482</v>
      </c>
      <c r="B2357" s="3" t="s">
        <v>2482</v>
      </c>
      <c r="C2357" s="3" t="s">
        <v>6592</v>
      </c>
      <c r="D2357" s="5">
        <v>1000</v>
      </c>
      <c r="E2357" s="7">
        <v>1001</v>
      </c>
      <c r="F2357" t="s">
        <v>8218</v>
      </c>
      <c r="G2357" t="s">
        <v>8223</v>
      </c>
      <c r="H2357" t="s">
        <v>8245</v>
      </c>
      <c r="I2357">
        <v>1312224383</v>
      </c>
      <c r="J2357">
        <v>1308336383</v>
      </c>
      <c r="K2357" s="12">
        <f t="shared" si="72"/>
        <v>40711</v>
      </c>
      <c r="L2357" t="b">
        <v>0</v>
      </c>
      <c r="M2357">
        <v>25</v>
      </c>
      <c r="N2357" t="b">
        <v>1</v>
      </c>
      <c r="O2357" t="s">
        <v>8277</v>
      </c>
      <c r="P2357" t="s">
        <v>8327</v>
      </c>
      <c r="Q2357">
        <f t="shared" si="73"/>
        <v>2011</v>
      </c>
      <c r="R2357" s="14" t="s">
        <v>8326</v>
      </c>
    </row>
    <row r="2358" spans="1:18" x14ac:dyDescent="0.3">
      <c r="A2358">
        <v>1611</v>
      </c>
      <c r="B2358" s="3" t="s">
        <v>1612</v>
      </c>
      <c r="C2358" s="3" t="s">
        <v>5721</v>
      </c>
      <c r="D2358" s="5">
        <v>800</v>
      </c>
      <c r="E2358" s="7">
        <v>1001</v>
      </c>
      <c r="F2358" t="s">
        <v>8218</v>
      </c>
      <c r="G2358" t="s">
        <v>8223</v>
      </c>
      <c r="H2358" t="s">
        <v>8245</v>
      </c>
      <c r="I2358">
        <v>1370390432</v>
      </c>
      <c r="J2358">
        <v>1368576032</v>
      </c>
      <c r="K2358" s="12">
        <f t="shared" si="72"/>
        <v>41409</v>
      </c>
      <c r="L2358" t="b">
        <v>0</v>
      </c>
      <c r="M2358">
        <v>27</v>
      </c>
      <c r="N2358" t="b">
        <v>1</v>
      </c>
      <c r="O2358" t="s">
        <v>8274</v>
      </c>
      <c r="P2358" t="s">
        <v>8330</v>
      </c>
      <c r="Q2358">
        <f t="shared" si="73"/>
        <v>2013</v>
      </c>
      <c r="R2358" s="14" t="s">
        <v>8326</v>
      </c>
    </row>
    <row r="2359" spans="1:18" ht="43.2" x14ac:dyDescent="0.3">
      <c r="A2359">
        <v>2669</v>
      </c>
      <c r="B2359" s="3" t="s">
        <v>2669</v>
      </c>
      <c r="C2359" s="3" t="s">
        <v>6779</v>
      </c>
      <c r="D2359" s="5">
        <v>800</v>
      </c>
      <c r="E2359" s="7">
        <v>1001</v>
      </c>
      <c r="F2359" t="s">
        <v>8218</v>
      </c>
      <c r="G2359" t="s">
        <v>8223</v>
      </c>
      <c r="H2359" t="s">
        <v>8245</v>
      </c>
      <c r="I2359">
        <v>1452387096</v>
      </c>
      <c r="J2359">
        <v>1447203096</v>
      </c>
      <c r="K2359" s="12">
        <f t="shared" si="72"/>
        <v>42319</v>
      </c>
      <c r="L2359" t="b">
        <v>0</v>
      </c>
      <c r="M2359">
        <v>11</v>
      </c>
      <c r="N2359" t="b">
        <v>1</v>
      </c>
      <c r="O2359" t="s">
        <v>8300</v>
      </c>
      <c r="P2359" t="s">
        <v>8339</v>
      </c>
      <c r="Q2359">
        <f t="shared" si="73"/>
        <v>2015</v>
      </c>
      <c r="R2359" s="14" t="s">
        <v>8307</v>
      </c>
    </row>
    <row r="2360" spans="1:18" ht="43.2" x14ac:dyDescent="0.3">
      <c r="A2360">
        <v>1860</v>
      </c>
      <c r="B2360" s="3" t="s">
        <v>1861</v>
      </c>
      <c r="C2360" s="3" t="s">
        <v>5970</v>
      </c>
      <c r="D2360" s="5">
        <v>750</v>
      </c>
      <c r="E2360" s="7">
        <v>1001</v>
      </c>
      <c r="F2360" t="s">
        <v>8218</v>
      </c>
      <c r="G2360" t="s">
        <v>8223</v>
      </c>
      <c r="H2360" t="s">
        <v>8245</v>
      </c>
      <c r="I2360">
        <v>1391706084</v>
      </c>
      <c r="J2360">
        <v>1389891684</v>
      </c>
      <c r="K2360" s="12">
        <f t="shared" si="72"/>
        <v>41655</v>
      </c>
      <c r="L2360" t="b">
        <v>0</v>
      </c>
      <c r="M2360">
        <v>19</v>
      </c>
      <c r="N2360" t="b">
        <v>1</v>
      </c>
      <c r="O2360" t="s">
        <v>8274</v>
      </c>
      <c r="P2360" t="s">
        <v>8330</v>
      </c>
      <c r="Q2360">
        <f t="shared" si="73"/>
        <v>2014</v>
      </c>
      <c r="R2360" s="14" t="s">
        <v>8326</v>
      </c>
    </row>
    <row r="2361" spans="1:18" ht="28.8" x14ac:dyDescent="0.3">
      <c r="A2361">
        <v>3622</v>
      </c>
      <c r="B2361" s="3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s="12">
        <f t="shared" si="72"/>
        <v>41877</v>
      </c>
      <c r="L2361" t="b">
        <v>0</v>
      </c>
      <c r="M2361">
        <v>21</v>
      </c>
      <c r="N2361" t="b">
        <v>1</v>
      </c>
      <c r="O2361" t="s">
        <v>8269</v>
      </c>
      <c r="P2361" t="s">
        <v>8325</v>
      </c>
      <c r="Q2361">
        <f t="shared" si="73"/>
        <v>2014</v>
      </c>
      <c r="R2361" s="14" t="s">
        <v>8322</v>
      </c>
    </row>
    <row r="2362" spans="1:18" ht="28.8" x14ac:dyDescent="0.3">
      <c r="A2362">
        <v>3815</v>
      </c>
      <c r="B2362" s="3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s="12">
        <f t="shared" si="72"/>
        <v>42207</v>
      </c>
      <c r="L2362" t="b">
        <v>0</v>
      </c>
      <c r="M2362">
        <v>20</v>
      </c>
      <c r="N2362" t="b">
        <v>1</v>
      </c>
      <c r="O2362" t="s">
        <v>8269</v>
      </c>
      <c r="P2362" t="s">
        <v>8325</v>
      </c>
      <c r="Q2362">
        <f t="shared" si="73"/>
        <v>2015</v>
      </c>
      <c r="R2362" s="14" t="s">
        <v>8322</v>
      </c>
    </row>
    <row r="2363" spans="1:18" ht="43.2" x14ac:dyDescent="0.3">
      <c r="A2363">
        <v>2509</v>
      </c>
      <c r="B2363" s="3" t="s">
        <v>2509</v>
      </c>
      <c r="C2363" s="3" t="s">
        <v>6619</v>
      </c>
      <c r="D2363" s="5">
        <v>95000</v>
      </c>
      <c r="E2363" s="7">
        <v>1000</v>
      </c>
      <c r="F2363" t="s">
        <v>8220</v>
      </c>
      <c r="G2363" t="s">
        <v>8224</v>
      </c>
      <c r="H2363" t="s">
        <v>8246</v>
      </c>
      <c r="I2363">
        <v>1429554349</v>
      </c>
      <c r="J2363">
        <v>1424719549</v>
      </c>
      <c r="K2363" s="12">
        <f t="shared" si="72"/>
        <v>42058</v>
      </c>
      <c r="L2363" t="b">
        <v>0</v>
      </c>
      <c r="M2363">
        <v>28</v>
      </c>
      <c r="N2363" t="b">
        <v>0</v>
      </c>
      <c r="O2363" t="s">
        <v>8297</v>
      </c>
      <c r="P2363" t="s">
        <v>8356</v>
      </c>
      <c r="Q2363">
        <f t="shared" si="73"/>
        <v>2015</v>
      </c>
      <c r="R2363" s="14" t="s">
        <v>8318</v>
      </c>
    </row>
    <row r="2364" spans="1:18" ht="43.2" x14ac:dyDescent="0.3">
      <c r="A2364">
        <v>3913</v>
      </c>
      <c r="B2364" s="3" t="s">
        <v>3910</v>
      </c>
      <c r="C2364" s="3" t="s">
        <v>8021</v>
      </c>
      <c r="D2364" s="5">
        <v>10000</v>
      </c>
      <c r="E2364" s="7">
        <v>1000</v>
      </c>
      <c r="F2364" t="s">
        <v>8220</v>
      </c>
      <c r="G2364" t="s">
        <v>8223</v>
      </c>
      <c r="H2364" t="s">
        <v>8245</v>
      </c>
      <c r="I2364">
        <v>1448863449</v>
      </c>
      <c r="J2364">
        <v>1446267849</v>
      </c>
      <c r="K2364" s="12">
        <f t="shared" si="72"/>
        <v>42308</v>
      </c>
      <c r="L2364" t="b">
        <v>0</v>
      </c>
      <c r="M2364">
        <v>7</v>
      </c>
      <c r="N2364" t="b">
        <v>0</v>
      </c>
      <c r="O2364" t="s">
        <v>8269</v>
      </c>
      <c r="P2364" t="s">
        <v>8325</v>
      </c>
      <c r="Q2364">
        <f t="shared" si="73"/>
        <v>2015</v>
      </c>
      <c r="R2364" s="14" t="s">
        <v>8322</v>
      </c>
    </row>
    <row r="2365" spans="1:18" ht="43.2" x14ac:dyDescent="0.3">
      <c r="A2365">
        <v>390</v>
      </c>
      <c r="B2365" s="3" t="s">
        <v>391</v>
      </c>
      <c r="C2365" s="3" t="s">
        <v>4500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1431046372</v>
      </c>
      <c r="J2365">
        <v>1429318372</v>
      </c>
      <c r="K2365" s="12">
        <f t="shared" si="72"/>
        <v>42112</v>
      </c>
      <c r="L2365" t="b">
        <v>0</v>
      </c>
      <c r="M2365">
        <v>14</v>
      </c>
      <c r="N2365" t="b">
        <v>1</v>
      </c>
      <c r="O2365" t="s">
        <v>8267</v>
      </c>
      <c r="P2365" t="s">
        <v>8321</v>
      </c>
      <c r="Q2365">
        <f t="shared" si="73"/>
        <v>2015</v>
      </c>
      <c r="R2365" s="14" t="s">
        <v>8320</v>
      </c>
    </row>
    <row r="2366" spans="1:18" ht="86.4" x14ac:dyDescent="0.3">
      <c r="A2366">
        <v>1845</v>
      </c>
      <c r="B2366" s="3" t="s">
        <v>1846</v>
      </c>
      <c r="C2366" s="3" t="s">
        <v>5955</v>
      </c>
      <c r="D2366" s="5">
        <v>1000</v>
      </c>
      <c r="E2366" s="7">
        <v>1000</v>
      </c>
      <c r="F2366" t="s">
        <v>8218</v>
      </c>
      <c r="G2366" t="s">
        <v>8223</v>
      </c>
      <c r="H2366" t="s">
        <v>8245</v>
      </c>
      <c r="I2366">
        <v>1466139300</v>
      </c>
      <c r="J2366">
        <v>1464854398</v>
      </c>
      <c r="K2366" s="12">
        <f t="shared" si="72"/>
        <v>42523</v>
      </c>
      <c r="L2366" t="b">
        <v>0</v>
      </c>
      <c r="M2366">
        <v>19</v>
      </c>
      <c r="N2366" t="b">
        <v>1</v>
      </c>
      <c r="O2366" t="s">
        <v>8274</v>
      </c>
      <c r="P2366" t="s">
        <v>8330</v>
      </c>
      <c r="Q2366">
        <f t="shared" si="73"/>
        <v>2016</v>
      </c>
      <c r="R2366" s="14" t="s">
        <v>8326</v>
      </c>
    </row>
    <row r="2367" spans="1:18" ht="43.2" x14ac:dyDescent="0.3">
      <c r="A2367">
        <v>2172</v>
      </c>
      <c r="B2367" s="3" t="s">
        <v>2173</v>
      </c>
      <c r="C2367" s="3" t="s">
        <v>6282</v>
      </c>
      <c r="D2367" s="5">
        <v>1000</v>
      </c>
      <c r="E2367" s="7">
        <v>1000</v>
      </c>
      <c r="F2367" t="s">
        <v>8218</v>
      </c>
      <c r="G2367" t="s">
        <v>8223</v>
      </c>
      <c r="H2367" t="s">
        <v>8245</v>
      </c>
      <c r="I2367">
        <v>1429365320</v>
      </c>
      <c r="J2367">
        <v>1426773320</v>
      </c>
      <c r="K2367" s="12">
        <f t="shared" si="72"/>
        <v>42082</v>
      </c>
      <c r="L2367" t="b">
        <v>0</v>
      </c>
      <c r="M2367">
        <v>13</v>
      </c>
      <c r="N2367" t="b">
        <v>1</v>
      </c>
      <c r="O2367" t="s">
        <v>8274</v>
      </c>
      <c r="P2367" t="s">
        <v>8330</v>
      </c>
      <c r="Q2367">
        <f t="shared" si="73"/>
        <v>2015</v>
      </c>
      <c r="R2367" s="14" t="s">
        <v>8326</v>
      </c>
    </row>
    <row r="2368" spans="1:18" ht="57.6" x14ac:dyDescent="0.3">
      <c r="A2368">
        <v>2821</v>
      </c>
      <c r="B2368" s="3" t="s">
        <v>2821</v>
      </c>
      <c r="C2368" s="3" t="s">
        <v>6931</v>
      </c>
      <c r="D2368" s="5">
        <v>1000</v>
      </c>
      <c r="E2368" s="7">
        <v>1000</v>
      </c>
      <c r="F2368" t="s">
        <v>8218</v>
      </c>
      <c r="G2368" t="s">
        <v>8224</v>
      </c>
      <c r="H2368" t="s">
        <v>8246</v>
      </c>
      <c r="I2368">
        <v>1411510135</v>
      </c>
      <c r="J2368">
        <v>1408918135</v>
      </c>
      <c r="K2368" s="12">
        <f t="shared" si="72"/>
        <v>41875</v>
      </c>
      <c r="L2368" t="b">
        <v>0</v>
      </c>
      <c r="M2368">
        <v>35</v>
      </c>
      <c r="N2368" t="b">
        <v>1</v>
      </c>
      <c r="O2368" t="s">
        <v>8269</v>
      </c>
      <c r="P2368" t="s">
        <v>8325</v>
      </c>
      <c r="Q2368">
        <f t="shared" si="73"/>
        <v>2014</v>
      </c>
      <c r="R2368" s="14" t="s">
        <v>8322</v>
      </c>
    </row>
    <row r="2369" spans="1:18" ht="28.8" x14ac:dyDescent="0.3">
      <c r="A2369">
        <v>2928</v>
      </c>
      <c r="B2369" s="3" t="s">
        <v>2928</v>
      </c>
      <c r="C2369" s="3" t="s">
        <v>7038</v>
      </c>
      <c r="D2369" s="5">
        <v>1000</v>
      </c>
      <c r="E2369" s="7">
        <v>1000</v>
      </c>
      <c r="F2369" t="s">
        <v>8218</v>
      </c>
      <c r="G2369" t="s">
        <v>8223</v>
      </c>
      <c r="H2369" t="s">
        <v>8245</v>
      </c>
      <c r="I2369">
        <v>1457135846</v>
      </c>
      <c r="J2369">
        <v>1454543846</v>
      </c>
      <c r="K2369" s="12">
        <f t="shared" si="72"/>
        <v>42403</v>
      </c>
      <c r="L2369" t="b">
        <v>0</v>
      </c>
      <c r="M2369">
        <v>24</v>
      </c>
      <c r="N2369" t="b">
        <v>1</v>
      </c>
      <c r="O2369" t="s">
        <v>8303</v>
      </c>
      <c r="P2369" t="s">
        <v>8334</v>
      </c>
      <c r="Q2369">
        <f t="shared" si="73"/>
        <v>2016</v>
      </c>
      <c r="R2369" s="14" t="s">
        <v>8322</v>
      </c>
    </row>
    <row r="2370" spans="1:18" ht="43.2" x14ac:dyDescent="0.3">
      <c r="A2370">
        <v>2988</v>
      </c>
      <c r="B2370" s="3" t="s">
        <v>2988</v>
      </c>
      <c r="C2370" s="3" t="s">
        <v>7098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1466412081</v>
      </c>
      <c r="J2370">
        <v>1463820081</v>
      </c>
      <c r="K2370" s="12">
        <f t="shared" si="72"/>
        <v>42511</v>
      </c>
      <c r="L2370" t="b">
        <v>0</v>
      </c>
      <c r="M2370">
        <v>28</v>
      </c>
      <c r="N2370" t="b">
        <v>1</v>
      </c>
      <c r="O2370" t="s">
        <v>8301</v>
      </c>
      <c r="P2370" t="s">
        <v>8323</v>
      </c>
      <c r="Q2370">
        <f t="shared" si="73"/>
        <v>2016</v>
      </c>
      <c r="R2370" s="14" t="s">
        <v>8322</v>
      </c>
    </row>
    <row r="2371" spans="1:18" ht="43.2" x14ac:dyDescent="0.3">
      <c r="A2371">
        <v>3185</v>
      </c>
      <c r="B2371" s="3" t="s">
        <v>3185</v>
      </c>
      <c r="C2371" s="3" t="s">
        <v>7295</v>
      </c>
      <c r="D2371" s="5">
        <v>1000</v>
      </c>
      <c r="E2371" s="7">
        <v>1000</v>
      </c>
      <c r="F2371" t="s">
        <v>8218</v>
      </c>
      <c r="G2371" t="s">
        <v>8224</v>
      </c>
      <c r="H2371" t="s">
        <v>8246</v>
      </c>
      <c r="I2371">
        <v>1405553241</v>
      </c>
      <c r="J2371">
        <v>1404948441</v>
      </c>
      <c r="K2371" s="12">
        <f t="shared" ref="K2371:K2434" si="74">FLOOR(J2371/60/60/24,1) + DATE(1970,1,1)</f>
        <v>41829</v>
      </c>
      <c r="L2371" t="b">
        <v>1</v>
      </c>
      <c r="M2371">
        <v>24</v>
      </c>
      <c r="N2371" t="b">
        <v>1</v>
      </c>
      <c r="O2371" t="s">
        <v>8269</v>
      </c>
      <c r="P2371" t="s">
        <v>8325</v>
      </c>
      <c r="Q2371">
        <f t="shared" ref="Q2371:Q2434" si="75">YEAR(K2371)</f>
        <v>2014</v>
      </c>
      <c r="R2371" s="14" t="s">
        <v>8322</v>
      </c>
    </row>
    <row r="2372" spans="1:18" ht="43.2" x14ac:dyDescent="0.3">
      <c r="A2372">
        <v>3504</v>
      </c>
      <c r="B2372" s="3" t="s">
        <v>3503</v>
      </c>
      <c r="C2372" s="3" t="s">
        <v>7614</v>
      </c>
      <c r="D2372" s="5">
        <v>1000</v>
      </c>
      <c r="E2372" s="7">
        <v>1000</v>
      </c>
      <c r="F2372" t="s">
        <v>8218</v>
      </c>
      <c r="G2372" t="s">
        <v>8223</v>
      </c>
      <c r="H2372" t="s">
        <v>8245</v>
      </c>
      <c r="I2372">
        <v>1447959491</v>
      </c>
      <c r="J2372">
        <v>1445363891</v>
      </c>
      <c r="K2372" s="12">
        <f t="shared" si="74"/>
        <v>42297</v>
      </c>
      <c r="L2372" t="b">
        <v>0</v>
      </c>
      <c r="M2372">
        <v>8</v>
      </c>
      <c r="N2372" t="b">
        <v>1</v>
      </c>
      <c r="O2372" t="s">
        <v>8269</v>
      </c>
      <c r="P2372" t="s">
        <v>8325</v>
      </c>
      <c r="Q2372">
        <f t="shared" si="75"/>
        <v>2015</v>
      </c>
      <c r="R2372" s="14" t="s">
        <v>8322</v>
      </c>
    </row>
    <row r="2373" spans="1:18" ht="43.2" x14ac:dyDescent="0.3">
      <c r="A2373">
        <v>3512</v>
      </c>
      <c r="B2373" s="3" t="s">
        <v>3511</v>
      </c>
      <c r="C2373" s="3" t="s">
        <v>7622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1429789992</v>
      </c>
      <c r="J2373">
        <v>1424609592</v>
      </c>
      <c r="K2373" s="12">
        <f t="shared" si="74"/>
        <v>42057</v>
      </c>
      <c r="L2373" t="b">
        <v>0</v>
      </c>
      <c r="M2373">
        <v>17</v>
      </c>
      <c r="N2373" t="b">
        <v>1</v>
      </c>
      <c r="O2373" t="s">
        <v>8269</v>
      </c>
      <c r="P2373" t="s">
        <v>8325</v>
      </c>
      <c r="Q2373">
        <f t="shared" si="75"/>
        <v>2015</v>
      </c>
      <c r="R2373" s="14" t="s">
        <v>8322</v>
      </c>
    </row>
    <row r="2374" spans="1:18" ht="43.2" x14ac:dyDescent="0.3">
      <c r="A2374">
        <v>3808</v>
      </c>
      <c r="B2374" s="3" t="s">
        <v>3805</v>
      </c>
      <c r="C2374" s="3" t="s">
        <v>7918</v>
      </c>
      <c r="D2374" s="5">
        <v>1000</v>
      </c>
      <c r="E2374" s="7">
        <v>1000</v>
      </c>
      <c r="F2374" t="s">
        <v>8218</v>
      </c>
      <c r="G2374" t="s">
        <v>8224</v>
      </c>
      <c r="H2374" t="s">
        <v>8246</v>
      </c>
      <c r="I2374">
        <v>1429955619</v>
      </c>
      <c r="J2374">
        <v>1424775219</v>
      </c>
      <c r="K2374" s="12">
        <f t="shared" si="74"/>
        <v>42059</v>
      </c>
      <c r="L2374" t="b">
        <v>0</v>
      </c>
      <c r="M2374">
        <v>24</v>
      </c>
      <c r="N2374" t="b">
        <v>1</v>
      </c>
      <c r="O2374" t="s">
        <v>8269</v>
      </c>
      <c r="P2374" t="s">
        <v>8325</v>
      </c>
      <c r="Q2374">
        <f t="shared" si="75"/>
        <v>2015</v>
      </c>
      <c r="R2374" s="14" t="s">
        <v>8322</v>
      </c>
    </row>
    <row r="2375" spans="1:18" ht="43.2" x14ac:dyDescent="0.3">
      <c r="A2375">
        <v>1794</v>
      </c>
      <c r="B2375" s="3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s="12">
        <f t="shared" si="74"/>
        <v>42011</v>
      </c>
      <c r="L2375" t="b">
        <v>1</v>
      </c>
      <c r="M2375">
        <v>18</v>
      </c>
      <c r="N2375" t="b">
        <v>0</v>
      </c>
      <c r="O2375" t="s">
        <v>8283</v>
      </c>
      <c r="P2375" t="s">
        <v>8313</v>
      </c>
      <c r="Q2375">
        <f t="shared" si="75"/>
        <v>2015</v>
      </c>
      <c r="R2375" s="14" t="s">
        <v>8312</v>
      </c>
    </row>
    <row r="2376" spans="1:18" ht="43.2" x14ac:dyDescent="0.3">
      <c r="A2376">
        <v>1778</v>
      </c>
      <c r="B2376" s="3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s="12">
        <f t="shared" si="74"/>
        <v>42045</v>
      </c>
      <c r="L2376" t="b">
        <v>1</v>
      </c>
      <c r="M2376">
        <v>15</v>
      </c>
      <c r="N2376" t="b">
        <v>0</v>
      </c>
      <c r="O2376" t="s">
        <v>8283</v>
      </c>
      <c r="P2376" t="s">
        <v>8313</v>
      </c>
      <c r="Q2376">
        <f t="shared" si="75"/>
        <v>2015</v>
      </c>
      <c r="R2376" s="14" t="s">
        <v>8312</v>
      </c>
    </row>
    <row r="2377" spans="1:18" ht="57.6" x14ac:dyDescent="0.3">
      <c r="A2377">
        <v>1338</v>
      </c>
      <c r="B2377" s="3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s="12">
        <f t="shared" si="74"/>
        <v>42188</v>
      </c>
      <c r="L2377" t="b">
        <v>0</v>
      </c>
      <c r="M2377">
        <v>15</v>
      </c>
      <c r="N2377" t="b">
        <v>0</v>
      </c>
      <c r="O2377" t="s">
        <v>8271</v>
      </c>
      <c r="P2377" t="s">
        <v>8309</v>
      </c>
      <c r="Q2377">
        <f t="shared" si="75"/>
        <v>2015</v>
      </c>
      <c r="R2377" s="14" t="s">
        <v>8307</v>
      </c>
    </row>
    <row r="2378" spans="1:18" ht="43.2" x14ac:dyDescent="0.3">
      <c r="A2378">
        <v>2634</v>
      </c>
      <c r="B2378" s="3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s="12">
        <f t="shared" si="74"/>
        <v>42612</v>
      </c>
      <c r="L2378" t="b">
        <v>0</v>
      </c>
      <c r="M2378">
        <v>25</v>
      </c>
      <c r="N2378" t="b">
        <v>1</v>
      </c>
      <c r="O2378" t="s">
        <v>8299</v>
      </c>
      <c r="P2378" t="s">
        <v>8314</v>
      </c>
      <c r="Q2378">
        <f t="shared" si="75"/>
        <v>2016</v>
      </c>
      <c r="R2378" s="14" t="s">
        <v>8307</v>
      </c>
    </row>
    <row r="2379" spans="1:18" ht="43.2" x14ac:dyDescent="0.3">
      <c r="A2379">
        <v>3880</v>
      </c>
      <c r="B2379" s="3" t="s">
        <v>3877</v>
      </c>
      <c r="C2379" s="3" t="s">
        <v>7989</v>
      </c>
      <c r="D2379" s="5">
        <v>7500</v>
      </c>
      <c r="E2379" s="7">
        <v>980</v>
      </c>
      <c r="F2379" t="s">
        <v>8219</v>
      </c>
      <c r="G2379" t="s">
        <v>8224</v>
      </c>
      <c r="H2379" t="s">
        <v>8246</v>
      </c>
      <c r="I2379">
        <v>1406761200</v>
      </c>
      <c r="J2379">
        <v>1403724820</v>
      </c>
      <c r="K2379" s="12">
        <f t="shared" si="74"/>
        <v>41815</v>
      </c>
      <c r="L2379" t="b">
        <v>0</v>
      </c>
      <c r="M2379">
        <v>17</v>
      </c>
      <c r="N2379" t="b">
        <v>0</v>
      </c>
      <c r="O2379" t="s">
        <v>8303</v>
      </c>
      <c r="P2379" t="s">
        <v>8334</v>
      </c>
      <c r="Q2379">
        <f t="shared" si="75"/>
        <v>2014</v>
      </c>
      <c r="R2379" s="14" t="s">
        <v>8322</v>
      </c>
    </row>
    <row r="2380" spans="1:18" ht="43.2" x14ac:dyDescent="0.3">
      <c r="A2380">
        <v>1840</v>
      </c>
      <c r="B2380" s="3" t="s">
        <v>1841</v>
      </c>
      <c r="C2380" s="3" t="s">
        <v>5950</v>
      </c>
      <c r="D2380" s="5">
        <v>900</v>
      </c>
      <c r="E2380" s="7">
        <v>980</v>
      </c>
      <c r="F2380" t="s">
        <v>8218</v>
      </c>
      <c r="G2380" t="s">
        <v>8223</v>
      </c>
      <c r="H2380" t="s">
        <v>8245</v>
      </c>
      <c r="I2380">
        <v>1367902740</v>
      </c>
      <c r="J2380">
        <v>1366251510</v>
      </c>
      <c r="K2380" s="12">
        <f t="shared" si="74"/>
        <v>41382</v>
      </c>
      <c r="L2380" t="b">
        <v>0</v>
      </c>
      <c r="M2380">
        <v>13</v>
      </c>
      <c r="N2380" t="b">
        <v>1</v>
      </c>
      <c r="O2380" t="s">
        <v>8274</v>
      </c>
      <c r="P2380" t="s">
        <v>8330</v>
      </c>
      <c r="Q2380">
        <f t="shared" si="75"/>
        <v>2013</v>
      </c>
      <c r="R2380" s="14" t="s">
        <v>8326</v>
      </c>
    </row>
    <row r="2381" spans="1:18" ht="43.2" x14ac:dyDescent="0.3">
      <c r="A2381">
        <v>1167</v>
      </c>
      <c r="B2381" s="3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s="12">
        <f t="shared" si="74"/>
        <v>41863</v>
      </c>
      <c r="L2381" t="b">
        <v>0</v>
      </c>
      <c r="M2381">
        <v>16</v>
      </c>
      <c r="N2381" t="b">
        <v>0</v>
      </c>
      <c r="O2381" t="s">
        <v>8282</v>
      </c>
      <c r="P2381" t="s">
        <v>8344</v>
      </c>
      <c r="Q2381">
        <f t="shared" si="75"/>
        <v>2014</v>
      </c>
      <c r="R2381" s="14" t="s">
        <v>8318</v>
      </c>
    </row>
    <row r="2382" spans="1:18" ht="28.8" x14ac:dyDescent="0.3">
      <c r="A2382">
        <v>705</v>
      </c>
      <c r="B2382" s="3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s="12">
        <f t="shared" si="74"/>
        <v>42726</v>
      </c>
      <c r="L2382" t="b">
        <v>0</v>
      </c>
      <c r="M2382">
        <v>5</v>
      </c>
      <c r="N2382" t="b">
        <v>0</v>
      </c>
      <c r="O2382" t="s">
        <v>8271</v>
      </c>
      <c r="P2382" t="s">
        <v>8309</v>
      </c>
      <c r="Q2382">
        <f t="shared" si="75"/>
        <v>2016</v>
      </c>
      <c r="R2382" s="14" t="s">
        <v>8307</v>
      </c>
    </row>
    <row r="2383" spans="1:18" ht="57.6" x14ac:dyDescent="0.3">
      <c r="A2383">
        <v>2978</v>
      </c>
      <c r="B2383" s="3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s="12">
        <f t="shared" si="74"/>
        <v>41922</v>
      </c>
      <c r="L2383" t="b">
        <v>0</v>
      </c>
      <c r="M2383">
        <v>16</v>
      </c>
      <c r="N2383" t="b">
        <v>1</v>
      </c>
      <c r="O2383" t="s">
        <v>8269</v>
      </c>
      <c r="P2383" t="s">
        <v>8325</v>
      </c>
      <c r="Q2383">
        <f t="shared" si="75"/>
        <v>2014</v>
      </c>
      <c r="R2383" s="14" t="s">
        <v>8322</v>
      </c>
    </row>
    <row r="2384" spans="1:18" ht="43.2" x14ac:dyDescent="0.3">
      <c r="A2384">
        <v>2627</v>
      </c>
      <c r="B2384" s="3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s="12">
        <f t="shared" si="74"/>
        <v>42304</v>
      </c>
      <c r="L2384" t="b">
        <v>0</v>
      </c>
      <c r="M2384">
        <v>45</v>
      </c>
      <c r="N2384" t="b">
        <v>1</v>
      </c>
      <c r="O2384" t="s">
        <v>8299</v>
      </c>
      <c r="P2384" t="s">
        <v>8314</v>
      </c>
      <c r="Q2384">
        <f t="shared" si="75"/>
        <v>2015</v>
      </c>
      <c r="R2384" s="14" t="s">
        <v>8307</v>
      </c>
    </row>
    <row r="2385" spans="1:18" ht="43.2" x14ac:dyDescent="0.3">
      <c r="A2385">
        <v>3420</v>
      </c>
      <c r="B2385" s="3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s="12">
        <f t="shared" si="74"/>
        <v>42405</v>
      </c>
      <c r="L2385" t="b">
        <v>0</v>
      </c>
      <c r="M2385">
        <v>34</v>
      </c>
      <c r="N2385" t="b">
        <v>1</v>
      </c>
      <c r="O2385" t="s">
        <v>8269</v>
      </c>
      <c r="P2385" t="s">
        <v>8325</v>
      </c>
      <c r="Q2385">
        <f t="shared" si="75"/>
        <v>2016</v>
      </c>
      <c r="R2385" s="14" t="s">
        <v>8322</v>
      </c>
    </row>
    <row r="2386" spans="1:18" ht="57.6" x14ac:dyDescent="0.3">
      <c r="A2386">
        <v>2873</v>
      </c>
      <c r="B2386" s="3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s="12">
        <f t="shared" si="74"/>
        <v>42002</v>
      </c>
      <c r="L2386" t="b">
        <v>0</v>
      </c>
      <c r="M2386">
        <v>8</v>
      </c>
      <c r="N2386" t="b">
        <v>0</v>
      </c>
      <c r="O2386" t="s">
        <v>8269</v>
      </c>
      <c r="P2386" t="s">
        <v>8325</v>
      </c>
      <c r="Q2386">
        <f t="shared" si="75"/>
        <v>2014</v>
      </c>
      <c r="R2386" s="14" t="s">
        <v>8322</v>
      </c>
    </row>
    <row r="2387" spans="1:18" ht="43.2" x14ac:dyDescent="0.3">
      <c r="A2387">
        <v>3460</v>
      </c>
      <c r="B2387" s="3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s="12">
        <f t="shared" si="74"/>
        <v>41852</v>
      </c>
      <c r="L2387" t="b">
        <v>0</v>
      </c>
      <c r="M2387">
        <v>19</v>
      </c>
      <c r="N2387" t="b">
        <v>1</v>
      </c>
      <c r="O2387" t="s">
        <v>8269</v>
      </c>
      <c r="P2387" t="s">
        <v>8325</v>
      </c>
      <c r="Q2387">
        <f t="shared" si="75"/>
        <v>2014</v>
      </c>
      <c r="R2387" s="14" t="s">
        <v>8322</v>
      </c>
    </row>
    <row r="2388" spans="1:18" ht="43.2" x14ac:dyDescent="0.3">
      <c r="A2388">
        <v>2515</v>
      </c>
      <c r="B2388" s="3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s="12">
        <f t="shared" si="74"/>
        <v>42027</v>
      </c>
      <c r="L2388" t="b">
        <v>0</v>
      </c>
      <c r="M2388">
        <v>12</v>
      </c>
      <c r="N2388" t="b">
        <v>0</v>
      </c>
      <c r="O2388" t="s">
        <v>8297</v>
      </c>
      <c r="P2388" t="s">
        <v>8356</v>
      </c>
      <c r="Q2388">
        <f t="shared" si="75"/>
        <v>2015</v>
      </c>
      <c r="R2388" s="14" t="s">
        <v>8318</v>
      </c>
    </row>
    <row r="2389" spans="1:18" ht="57.6" x14ac:dyDescent="0.3">
      <c r="A2389">
        <v>3637</v>
      </c>
      <c r="B2389" s="3" t="s">
        <v>3635</v>
      </c>
      <c r="C2389" s="3" t="s">
        <v>7747</v>
      </c>
      <c r="D2389" s="5">
        <v>3000</v>
      </c>
      <c r="E2389" s="7">
        <v>926</v>
      </c>
      <c r="F2389" t="s">
        <v>8220</v>
      </c>
      <c r="G2389" t="s">
        <v>8223</v>
      </c>
      <c r="H2389" t="s">
        <v>8245</v>
      </c>
      <c r="I2389">
        <v>1420130935</v>
      </c>
      <c r="J2389">
        <v>1417538935</v>
      </c>
      <c r="K2389" s="12">
        <f t="shared" si="74"/>
        <v>41975</v>
      </c>
      <c r="L2389" t="b">
        <v>0</v>
      </c>
      <c r="M2389">
        <v>14</v>
      </c>
      <c r="N2389" t="b">
        <v>0</v>
      </c>
      <c r="O2389" t="s">
        <v>8303</v>
      </c>
      <c r="P2389" t="s">
        <v>8334</v>
      </c>
      <c r="Q2389">
        <f t="shared" si="75"/>
        <v>2014</v>
      </c>
      <c r="R2389" s="14" t="s">
        <v>8322</v>
      </c>
    </row>
    <row r="2390" spans="1:18" ht="43.2" x14ac:dyDescent="0.3">
      <c r="A2390">
        <v>2628</v>
      </c>
      <c r="B2390" s="3" t="s">
        <v>2628</v>
      </c>
      <c r="C2390" s="3" t="s">
        <v>6738</v>
      </c>
      <c r="D2390" s="5">
        <v>839</v>
      </c>
      <c r="E2390" s="7">
        <v>926</v>
      </c>
      <c r="F2390" t="s">
        <v>8218</v>
      </c>
      <c r="G2390" t="s">
        <v>8223</v>
      </c>
      <c r="H2390" t="s">
        <v>8245</v>
      </c>
      <c r="I2390">
        <v>1417389067</v>
      </c>
      <c r="J2390">
        <v>1415661067</v>
      </c>
      <c r="K2390" s="12">
        <f t="shared" si="74"/>
        <v>41953</v>
      </c>
      <c r="L2390" t="b">
        <v>0</v>
      </c>
      <c r="M2390">
        <v>21</v>
      </c>
      <c r="N2390" t="b">
        <v>1</v>
      </c>
      <c r="O2390" t="s">
        <v>8299</v>
      </c>
      <c r="P2390" t="s">
        <v>8314</v>
      </c>
      <c r="Q2390">
        <f t="shared" si="75"/>
        <v>2014</v>
      </c>
      <c r="R2390" s="14" t="s">
        <v>8307</v>
      </c>
    </row>
    <row r="2391" spans="1:18" ht="43.2" x14ac:dyDescent="0.3">
      <c r="A2391">
        <v>2796</v>
      </c>
      <c r="B2391" s="3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s="12">
        <f t="shared" si="74"/>
        <v>41795</v>
      </c>
      <c r="L2391" t="b">
        <v>0</v>
      </c>
      <c r="M2391">
        <v>21</v>
      </c>
      <c r="N2391" t="b">
        <v>1</v>
      </c>
      <c r="O2391" t="s">
        <v>8269</v>
      </c>
      <c r="P2391" t="s">
        <v>8325</v>
      </c>
      <c r="Q2391">
        <f t="shared" si="75"/>
        <v>2014</v>
      </c>
      <c r="R2391" s="14" t="s">
        <v>8322</v>
      </c>
    </row>
    <row r="2392" spans="1:18" ht="28.8" x14ac:dyDescent="0.3">
      <c r="A2392">
        <v>2293</v>
      </c>
      <c r="B2392" s="3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s="12">
        <f t="shared" si="74"/>
        <v>41151</v>
      </c>
      <c r="L2392" t="b">
        <v>0</v>
      </c>
      <c r="M2392">
        <v>27</v>
      </c>
      <c r="N2392" t="b">
        <v>1</v>
      </c>
      <c r="O2392" t="s">
        <v>8274</v>
      </c>
      <c r="P2392" t="s">
        <v>8330</v>
      </c>
      <c r="Q2392">
        <f t="shared" si="75"/>
        <v>2012</v>
      </c>
      <c r="R2392" s="14" t="s">
        <v>8326</v>
      </c>
    </row>
    <row r="2393" spans="1:18" ht="28.8" x14ac:dyDescent="0.3">
      <c r="A2393">
        <v>3395</v>
      </c>
      <c r="B2393" s="3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s="12">
        <f t="shared" si="74"/>
        <v>42140</v>
      </c>
      <c r="L2393" t="b">
        <v>0</v>
      </c>
      <c r="M2393">
        <v>38</v>
      </c>
      <c r="N2393" t="b">
        <v>1</v>
      </c>
      <c r="O2393" t="s">
        <v>8269</v>
      </c>
      <c r="P2393" t="s">
        <v>8325</v>
      </c>
      <c r="Q2393">
        <f t="shared" si="75"/>
        <v>2015</v>
      </c>
      <c r="R2393" s="14" t="s">
        <v>8322</v>
      </c>
    </row>
    <row r="2394" spans="1:18" ht="43.2" x14ac:dyDescent="0.3">
      <c r="A2394">
        <v>1394</v>
      </c>
      <c r="B2394" s="3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s="12">
        <f t="shared" si="74"/>
        <v>42752</v>
      </c>
      <c r="L2394" t="b">
        <v>0</v>
      </c>
      <c r="M2394">
        <v>17</v>
      </c>
      <c r="N2394" t="b">
        <v>1</v>
      </c>
      <c r="O2394" t="s">
        <v>8274</v>
      </c>
      <c r="P2394" t="s">
        <v>8330</v>
      </c>
      <c r="Q2394">
        <f t="shared" si="75"/>
        <v>2017</v>
      </c>
      <c r="R2394" s="14" t="s">
        <v>8326</v>
      </c>
    </row>
    <row r="2395" spans="1:18" x14ac:dyDescent="0.3">
      <c r="A2395">
        <v>1152</v>
      </c>
      <c r="B2395" s="3" t="s">
        <v>1153</v>
      </c>
      <c r="C2395" s="3" t="s">
        <v>5262</v>
      </c>
      <c r="D2395" s="5">
        <v>16000</v>
      </c>
      <c r="E2395" s="7">
        <v>911</v>
      </c>
      <c r="F2395" t="s">
        <v>8220</v>
      </c>
      <c r="G2395" t="s">
        <v>8223</v>
      </c>
      <c r="H2395" t="s">
        <v>8245</v>
      </c>
      <c r="I2395">
        <v>1431709312</v>
      </c>
      <c r="J2395">
        <v>1429117312</v>
      </c>
      <c r="K2395" s="12">
        <f t="shared" si="74"/>
        <v>42109</v>
      </c>
      <c r="L2395" t="b">
        <v>0</v>
      </c>
      <c r="M2395">
        <v>15</v>
      </c>
      <c r="N2395" t="b">
        <v>0</v>
      </c>
      <c r="O2395" t="s">
        <v>8282</v>
      </c>
      <c r="P2395" t="s">
        <v>8344</v>
      </c>
      <c r="Q2395">
        <f t="shared" si="75"/>
        <v>2015</v>
      </c>
      <c r="R2395" s="14" t="s">
        <v>8318</v>
      </c>
    </row>
    <row r="2396" spans="1:18" ht="43.2" x14ac:dyDescent="0.3">
      <c r="A2396">
        <v>812</v>
      </c>
      <c r="B2396" s="3" t="s">
        <v>813</v>
      </c>
      <c r="C2396" s="3" t="s">
        <v>4922</v>
      </c>
      <c r="D2396" s="5">
        <v>600</v>
      </c>
      <c r="E2396" s="7">
        <v>911</v>
      </c>
      <c r="F2396" t="s">
        <v>8218</v>
      </c>
      <c r="G2396" t="s">
        <v>8223</v>
      </c>
      <c r="H2396" t="s">
        <v>8245</v>
      </c>
      <c r="I2396">
        <v>1362146280</v>
      </c>
      <c r="J2396">
        <v>1357604752</v>
      </c>
      <c r="K2396" s="12">
        <f t="shared" si="74"/>
        <v>41282</v>
      </c>
      <c r="L2396" t="b">
        <v>0</v>
      </c>
      <c r="M2396">
        <v>33</v>
      </c>
      <c r="N2396" t="b">
        <v>1</v>
      </c>
      <c r="O2396" t="s">
        <v>8274</v>
      </c>
      <c r="P2396" t="s">
        <v>8330</v>
      </c>
      <c r="Q2396">
        <f t="shared" si="75"/>
        <v>2013</v>
      </c>
      <c r="R2396" s="14" t="s">
        <v>8326</v>
      </c>
    </row>
    <row r="2397" spans="1:18" ht="57.6" x14ac:dyDescent="0.3">
      <c r="A2397">
        <v>3093</v>
      </c>
      <c r="B2397" s="3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s="12">
        <f t="shared" si="74"/>
        <v>41760</v>
      </c>
      <c r="L2397" t="b">
        <v>0</v>
      </c>
      <c r="M2397">
        <v>17</v>
      </c>
      <c r="N2397" t="b">
        <v>0</v>
      </c>
      <c r="O2397" t="s">
        <v>8301</v>
      </c>
      <c r="P2397" t="s">
        <v>8323</v>
      </c>
      <c r="Q2397">
        <f t="shared" si="75"/>
        <v>2014</v>
      </c>
      <c r="R2397" s="14" t="s">
        <v>8322</v>
      </c>
    </row>
    <row r="2398" spans="1:18" ht="43.2" x14ac:dyDescent="0.3">
      <c r="A2398">
        <v>977</v>
      </c>
      <c r="B2398" s="3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s="12">
        <f t="shared" si="74"/>
        <v>42391</v>
      </c>
      <c r="L2398" t="b">
        <v>0</v>
      </c>
      <c r="M2398">
        <v>12</v>
      </c>
      <c r="N2398" t="b">
        <v>0</v>
      </c>
      <c r="O2398" t="s">
        <v>8271</v>
      </c>
      <c r="P2398" t="s">
        <v>8309</v>
      </c>
      <c r="Q2398">
        <f t="shared" si="75"/>
        <v>2016</v>
      </c>
      <c r="R2398" s="14" t="s">
        <v>8307</v>
      </c>
    </row>
    <row r="2399" spans="1:18" ht="43.2" x14ac:dyDescent="0.3">
      <c r="A2399">
        <v>3914</v>
      </c>
      <c r="B2399" s="3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s="12">
        <f t="shared" si="74"/>
        <v>42114</v>
      </c>
      <c r="L2399" t="b">
        <v>0</v>
      </c>
      <c r="M2399">
        <v>27</v>
      </c>
      <c r="N2399" t="b">
        <v>0</v>
      </c>
      <c r="O2399" t="s">
        <v>8269</v>
      </c>
      <c r="P2399" t="s">
        <v>8325</v>
      </c>
      <c r="Q2399">
        <f t="shared" si="75"/>
        <v>2015</v>
      </c>
      <c r="R2399" s="14" t="s">
        <v>8322</v>
      </c>
    </row>
    <row r="2400" spans="1:18" ht="43.2" x14ac:dyDescent="0.3">
      <c r="A2400">
        <v>1786</v>
      </c>
      <c r="B2400" s="3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s="12">
        <f t="shared" si="74"/>
        <v>41958</v>
      </c>
      <c r="L2400" t="b">
        <v>1</v>
      </c>
      <c r="M2400">
        <v>29</v>
      </c>
      <c r="N2400" t="b">
        <v>0</v>
      </c>
      <c r="O2400" t="s">
        <v>8283</v>
      </c>
      <c r="P2400" t="s">
        <v>8313</v>
      </c>
      <c r="Q2400">
        <f t="shared" si="75"/>
        <v>2014</v>
      </c>
      <c r="R2400" s="14" t="s">
        <v>8312</v>
      </c>
    </row>
    <row r="2401" spans="1:18" ht="57.6" x14ac:dyDescent="0.3">
      <c r="A2401">
        <v>3510</v>
      </c>
      <c r="B2401" s="3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s="12">
        <f t="shared" si="74"/>
        <v>41802</v>
      </c>
      <c r="L2401" t="b">
        <v>0</v>
      </c>
      <c r="M2401">
        <v>15</v>
      </c>
      <c r="N2401" t="b">
        <v>1</v>
      </c>
      <c r="O2401" t="s">
        <v>8269</v>
      </c>
      <c r="P2401" t="s">
        <v>8325</v>
      </c>
      <c r="Q2401">
        <f t="shared" si="75"/>
        <v>2014</v>
      </c>
      <c r="R2401" s="14" t="s">
        <v>8322</v>
      </c>
    </row>
    <row r="2402" spans="1:18" ht="43.2" x14ac:dyDescent="0.3">
      <c r="A2402">
        <v>664</v>
      </c>
      <c r="B2402" s="3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s="12">
        <f t="shared" si="74"/>
        <v>42077</v>
      </c>
      <c r="L2402" t="b">
        <v>0</v>
      </c>
      <c r="M2402">
        <v>29</v>
      </c>
      <c r="N2402" t="b">
        <v>0</v>
      </c>
      <c r="O2402" t="s">
        <v>8271</v>
      </c>
      <c r="P2402" t="s">
        <v>8309</v>
      </c>
      <c r="Q2402">
        <f t="shared" si="75"/>
        <v>2015</v>
      </c>
      <c r="R2402" s="14" t="s">
        <v>8307</v>
      </c>
    </row>
    <row r="2403" spans="1:18" ht="43.2" x14ac:dyDescent="0.3">
      <c r="A2403">
        <v>785</v>
      </c>
      <c r="B2403" s="3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s="12">
        <f t="shared" si="74"/>
        <v>41303</v>
      </c>
      <c r="L2403" t="b">
        <v>0</v>
      </c>
      <c r="M2403">
        <v>29</v>
      </c>
      <c r="N2403" t="b">
        <v>1</v>
      </c>
      <c r="O2403" t="s">
        <v>8274</v>
      </c>
      <c r="P2403" t="s">
        <v>8330</v>
      </c>
      <c r="Q2403">
        <f t="shared" si="75"/>
        <v>2013</v>
      </c>
      <c r="R2403" s="14" t="s">
        <v>8326</v>
      </c>
    </row>
    <row r="2404" spans="1:18" ht="43.2" x14ac:dyDescent="0.3">
      <c r="A2404">
        <v>73</v>
      </c>
      <c r="B2404" s="3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s="12">
        <f t="shared" si="74"/>
        <v>40587</v>
      </c>
      <c r="L2404" t="b">
        <v>0</v>
      </c>
      <c r="M2404">
        <v>18</v>
      </c>
      <c r="N2404" t="b">
        <v>1</v>
      </c>
      <c r="O2404" t="s">
        <v>8264</v>
      </c>
      <c r="P2404" t="s">
        <v>8342</v>
      </c>
      <c r="Q2404">
        <f t="shared" si="75"/>
        <v>2011</v>
      </c>
      <c r="R2404" s="14" t="s">
        <v>8320</v>
      </c>
    </row>
    <row r="2405" spans="1:18" ht="43.2" x14ac:dyDescent="0.3">
      <c r="A2405">
        <v>3836</v>
      </c>
      <c r="B2405" s="3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s="12">
        <f t="shared" si="74"/>
        <v>42553</v>
      </c>
      <c r="L2405" t="b">
        <v>0</v>
      </c>
      <c r="M2405">
        <v>14</v>
      </c>
      <c r="N2405" t="b">
        <v>1</v>
      </c>
      <c r="O2405" t="s">
        <v>8269</v>
      </c>
      <c r="P2405" t="s">
        <v>8325</v>
      </c>
      <c r="Q2405">
        <f t="shared" si="75"/>
        <v>2016</v>
      </c>
      <c r="R2405" s="14" t="s">
        <v>8322</v>
      </c>
    </row>
    <row r="2406" spans="1:18" ht="43.2" x14ac:dyDescent="0.3">
      <c r="A2406">
        <v>2191</v>
      </c>
      <c r="B2406" s="3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s="12">
        <f t="shared" si="74"/>
        <v>42768</v>
      </c>
      <c r="L2406" t="b">
        <v>0</v>
      </c>
      <c r="M2406">
        <v>25</v>
      </c>
      <c r="N2406" t="b">
        <v>1</v>
      </c>
      <c r="O2406" t="s">
        <v>8295</v>
      </c>
      <c r="P2406" t="s">
        <v>8316</v>
      </c>
      <c r="Q2406">
        <f t="shared" si="75"/>
        <v>2017</v>
      </c>
      <c r="R2406" s="14" t="s">
        <v>8315</v>
      </c>
    </row>
    <row r="2407" spans="1:18" ht="43.2" x14ac:dyDescent="0.3">
      <c r="A2407">
        <v>1771</v>
      </c>
      <c r="B2407" s="3" t="s">
        <v>1772</v>
      </c>
      <c r="C2407" s="3" t="s">
        <v>5881</v>
      </c>
      <c r="D2407" s="5">
        <v>4200</v>
      </c>
      <c r="E2407" s="7">
        <v>895</v>
      </c>
      <c r="F2407" t="s">
        <v>8220</v>
      </c>
      <c r="G2407" t="s">
        <v>8224</v>
      </c>
      <c r="H2407" t="s">
        <v>8246</v>
      </c>
      <c r="I2407">
        <v>1414107040</v>
      </c>
      <c r="J2407">
        <v>1411515040</v>
      </c>
      <c r="K2407" s="12">
        <f t="shared" si="74"/>
        <v>41905</v>
      </c>
      <c r="L2407" t="b">
        <v>1</v>
      </c>
      <c r="M2407">
        <v>25</v>
      </c>
      <c r="N2407" t="b">
        <v>0</v>
      </c>
      <c r="O2407" t="s">
        <v>8283</v>
      </c>
      <c r="P2407" t="s">
        <v>8313</v>
      </c>
      <c r="Q2407">
        <f t="shared" si="75"/>
        <v>2014</v>
      </c>
      <c r="R2407" s="14" t="s">
        <v>8312</v>
      </c>
    </row>
    <row r="2408" spans="1:18" ht="43.2" x14ac:dyDescent="0.3">
      <c r="A2408">
        <v>1490</v>
      </c>
      <c r="B2408" s="3" t="s">
        <v>1491</v>
      </c>
      <c r="C2408" s="3" t="s">
        <v>5600</v>
      </c>
      <c r="D2408" s="5">
        <v>2900</v>
      </c>
      <c r="E2408" s="7">
        <v>895</v>
      </c>
      <c r="F2408" t="s">
        <v>8220</v>
      </c>
      <c r="G2408" t="s">
        <v>8223</v>
      </c>
      <c r="H2408" t="s">
        <v>8245</v>
      </c>
      <c r="I2408">
        <v>1380720474</v>
      </c>
      <c r="J2408">
        <v>1378214874</v>
      </c>
      <c r="K2408" s="12">
        <f t="shared" si="74"/>
        <v>41520</v>
      </c>
      <c r="L2408" t="b">
        <v>0</v>
      </c>
      <c r="M2408">
        <v>19</v>
      </c>
      <c r="N2408" t="b">
        <v>0</v>
      </c>
      <c r="O2408" t="s">
        <v>8273</v>
      </c>
      <c r="P2408" t="s">
        <v>8351</v>
      </c>
      <c r="Q2408">
        <f t="shared" si="75"/>
        <v>2013</v>
      </c>
      <c r="R2408" s="14" t="s">
        <v>8310</v>
      </c>
    </row>
    <row r="2409" spans="1:18" ht="43.2" x14ac:dyDescent="0.3">
      <c r="A2409">
        <v>675</v>
      </c>
      <c r="B2409" s="3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s="12">
        <f t="shared" si="74"/>
        <v>41975</v>
      </c>
      <c r="L2409" t="b">
        <v>0</v>
      </c>
      <c r="M2409">
        <v>26</v>
      </c>
      <c r="N2409" t="b">
        <v>0</v>
      </c>
      <c r="O2409" t="s">
        <v>8271</v>
      </c>
      <c r="P2409" t="s">
        <v>8309</v>
      </c>
      <c r="Q2409">
        <f t="shared" si="75"/>
        <v>2014</v>
      </c>
      <c r="R2409" s="14" t="s">
        <v>8307</v>
      </c>
    </row>
    <row r="2410" spans="1:18" ht="43.2" x14ac:dyDescent="0.3">
      <c r="A2410">
        <v>2559</v>
      </c>
      <c r="B2410" s="3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s="12">
        <f t="shared" si="74"/>
        <v>40829</v>
      </c>
      <c r="L2410" t="b">
        <v>0</v>
      </c>
      <c r="M2410">
        <v>25</v>
      </c>
      <c r="N2410" t="b">
        <v>1</v>
      </c>
      <c r="O2410" t="s">
        <v>8298</v>
      </c>
      <c r="P2410" t="s">
        <v>8340</v>
      </c>
      <c r="Q2410">
        <f t="shared" si="75"/>
        <v>2011</v>
      </c>
      <c r="R2410" s="14" t="s">
        <v>8326</v>
      </c>
    </row>
    <row r="2411" spans="1:18" ht="43.2" x14ac:dyDescent="0.3">
      <c r="A2411">
        <v>3367</v>
      </c>
      <c r="B2411" s="3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s="12">
        <f t="shared" si="74"/>
        <v>42192</v>
      </c>
      <c r="L2411" t="b">
        <v>0</v>
      </c>
      <c r="M2411">
        <v>30</v>
      </c>
      <c r="N2411" t="b">
        <v>1</v>
      </c>
      <c r="O2411" t="s">
        <v>8269</v>
      </c>
      <c r="P2411" t="s">
        <v>8325</v>
      </c>
      <c r="Q2411">
        <f t="shared" si="75"/>
        <v>2015</v>
      </c>
      <c r="R2411" s="14" t="s">
        <v>8322</v>
      </c>
    </row>
    <row r="2412" spans="1:18" ht="43.2" x14ac:dyDescent="0.3">
      <c r="A2412">
        <v>1174</v>
      </c>
      <c r="B2412" s="3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s="12">
        <f t="shared" si="74"/>
        <v>42468</v>
      </c>
      <c r="L2412" t="b">
        <v>0</v>
      </c>
      <c r="M2412">
        <v>19</v>
      </c>
      <c r="N2412" t="b">
        <v>0</v>
      </c>
      <c r="O2412" t="s">
        <v>8282</v>
      </c>
      <c r="P2412" t="s">
        <v>8344</v>
      </c>
      <c r="Q2412">
        <f t="shared" si="75"/>
        <v>2016</v>
      </c>
      <c r="R2412" s="14" t="s">
        <v>8318</v>
      </c>
    </row>
    <row r="2413" spans="1:18" ht="43.2" x14ac:dyDescent="0.3">
      <c r="A2413">
        <v>1463</v>
      </c>
      <c r="B2413" s="3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s="12">
        <f t="shared" si="74"/>
        <v>41326</v>
      </c>
      <c r="L2413" t="b">
        <v>1</v>
      </c>
      <c r="M2413">
        <v>25</v>
      </c>
      <c r="N2413" t="b">
        <v>1</v>
      </c>
      <c r="O2413" t="s">
        <v>8286</v>
      </c>
      <c r="P2413" t="s">
        <v>8311</v>
      </c>
      <c r="Q2413">
        <f t="shared" si="75"/>
        <v>2013</v>
      </c>
      <c r="R2413" s="14" t="s">
        <v>8310</v>
      </c>
    </row>
    <row r="2414" spans="1:18" ht="43.2" x14ac:dyDescent="0.3">
      <c r="A2414">
        <v>2652</v>
      </c>
      <c r="B2414" s="3" t="s">
        <v>2652</v>
      </c>
      <c r="C2414" s="3" t="s">
        <v>6762</v>
      </c>
      <c r="D2414" s="5">
        <v>100000</v>
      </c>
      <c r="E2414" s="7">
        <v>885</v>
      </c>
      <c r="F2414" t="s">
        <v>8219</v>
      </c>
      <c r="G2414" t="s">
        <v>8225</v>
      </c>
      <c r="H2414" t="s">
        <v>8247</v>
      </c>
      <c r="I2414">
        <v>1418183325</v>
      </c>
      <c r="J2414">
        <v>1415591325</v>
      </c>
      <c r="K2414" s="12">
        <f t="shared" si="74"/>
        <v>41953</v>
      </c>
      <c r="L2414" t="b">
        <v>0</v>
      </c>
      <c r="M2414">
        <v>11</v>
      </c>
      <c r="N2414" t="b">
        <v>0</v>
      </c>
      <c r="O2414" t="s">
        <v>8299</v>
      </c>
      <c r="P2414" t="s">
        <v>8314</v>
      </c>
      <c r="Q2414">
        <f t="shared" si="75"/>
        <v>2014</v>
      </c>
      <c r="R2414" s="14" t="s">
        <v>8307</v>
      </c>
    </row>
    <row r="2415" spans="1:18" ht="28.8" x14ac:dyDescent="0.3">
      <c r="A2415">
        <v>1762</v>
      </c>
      <c r="B2415" s="3" t="s">
        <v>1763</v>
      </c>
      <c r="C2415" s="3" t="s">
        <v>5872</v>
      </c>
      <c r="D2415" s="5">
        <v>100</v>
      </c>
      <c r="E2415" s="7">
        <v>885</v>
      </c>
      <c r="F2415" t="s">
        <v>8218</v>
      </c>
      <c r="G2415" t="s">
        <v>8223</v>
      </c>
      <c r="H2415" t="s">
        <v>8245</v>
      </c>
      <c r="I2415">
        <v>1457739245</v>
      </c>
      <c r="J2415">
        <v>1455147245</v>
      </c>
      <c r="K2415" s="12">
        <f t="shared" si="74"/>
        <v>42410</v>
      </c>
      <c r="L2415" t="b">
        <v>0</v>
      </c>
      <c r="M2415">
        <v>25</v>
      </c>
      <c r="N2415" t="b">
        <v>1</v>
      </c>
      <c r="O2415" t="s">
        <v>8283</v>
      </c>
      <c r="P2415" t="s">
        <v>8313</v>
      </c>
      <c r="Q2415">
        <f t="shared" si="75"/>
        <v>2016</v>
      </c>
      <c r="R2415" s="14" t="s">
        <v>8312</v>
      </c>
    </row>
    <row r="2416" spans="1:18" ht="43.2" x14ac:dyDescent="0.3">
      <c r="A2416">
        <v>3800</v>
      </c>
      <c r="B2416" s="3" t="s">
        <v>3797</v>
      </c>
      <c r="C2416" s="3" t="s">
        <v>7910</v>
      </c>
      <c r="D2416" s="5">
        <v>22000</v>
      </c>
      <c r="E2416" s="7">
        <v>881</v>
      </c>
      <c r="F2416" t="s">
        <v>8220</v>
      </c>
      <c r="G2416" t="s">
        <v>8223</v>
      </c>
      <c r="H2416" t="s">
        <v>8245</v>
      </c>
      <c r="I2416">
        <v>1420952340</v>
      </c>
      <c r="J2416">
        <v>1418146883</v>
      </c>
      <c r="K2416" s="12">
        <f t="shared" si="74"/>
        <v>41982</v>
      </c>
      <c r="L2416" t="b">
        <v>0</v>
      </c>
      <c r="M2416">
        <v>16</v>
      </c>
      <c r="N2416" t="b">
        <v>0</v>
      </c>
      <c r="O2416" t="s">
        <v>8303</v>
      </c>
      <c r="P2416" t="s">
        <v>8334</v>
      </c>
      <c r="Q2416">
        <f t="shared" si="75"/>
        <v>2014</v>
      </c>
      <c r="R2416" s="14" t="s">
        <v>8322</v>
      </c>
    </row>
    <row r="2417" spans="1:18" ht="57.6" x14ac:dyDescent="0.3">
      <c r="A2417">
        <v>958</v>
      </c>
      <c r="B2417" s="3" t="s">
        <v>959</v>
      </c>
      <c r="C2417" s="3" t="s">
        <v>5068</v>
      </c>
      <c r="D2417" s="5">
        <v>7777</v>
      </c>
      <c r="E2417" s="7">
        <v>881</v>
      </c>
      <c r="F2417" t="s">
        <v>8220</v>
      </c>
      <c r="G2417" t="s">
        <v>8223</v>
      </c>
      <c r="H2417" t="s">
        <v>8245</v>
      </c>
      <c r="I2417">
        <v>1428641940</v>
      </c>
      <c r="J2417">
        <v>1426792563</v>
      </c>
      <c r="K2417" s="12">
        <f t="shared" si="74"/>
        <v>42082</v>
      </c>
      <c r="L2417" t="b">
        <v>0</v>
      </c>
      <c r="M2417">
        <v>17</v>
      </c>
      <c r="N2417" t="b">
        <v>0</v>
      </c>
      <c r="O2417" t="s">
        <v>8271</v>
      </c>
      <c r="P2417" t="s">
        <v>8309</v>
      </c>
      <c r="Q2417">
        <f t="shared" si="75"/>
        <v>2015</v>
      </c>
      <c r="R2417" s="14" t="s">
        <v>8307</v>
      </c>
    </row>
    <row r="2418" spans="1:18" ht="43.2" x14ac:dyDescent="0.3">
      <c r="A2418">
        <v>4055</v>
      </c>
      <c r="B2418" s="3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s="12">
        <f t="shared" si="74"/>
        <v>41779</v>
      </c>
      <c r="L2418" t="b">
        <v>0</v>
      </c>
      <c r="M2418">
        <v>21</v>
      </c>
      <c r="N2418" t="b">
        <v>0</v>
      </c>
      <c r="O2418" t="s">
        <v>8269</v>
      </c>
      <c r="P2418" t="s">
        <v>8325</v>
      </c>
      <c r="Q2418">
        <f t="shared" si="75"/>
        <v>2014</v>
      </c>
      <c r="R2418" s="14" t="s">
        <v>8322</v>
      </c>
    </row>
    <row r="2419" spans="1:18" ht="43.2" x14ac:dyDescent="0.3">
      <c r="A2419">
        <v>3617</v>
      </c>
      <c r="B2419" s="3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s="12">
        <f t="shared" si="74"/>
        <v>42779</v>
      </c>
      <c r="L2419" t="b">
        <v>0</v>
      </c>
      <c r="M2419">
        <v>51</v>
      </c>
      <c r="N2419" t="b">
        <v>1</v>
      </c>
      <c r="O2419" t="s">
        <v>8269</v>
      </c>
      <c r="P2419" t="s">
        <v>8325</v>
      </c>
      <c r="Q2419">
        <f t="shared" si="75"/>
        <v>2017</v>
      </c>
      <c r="R2419" s="14" t="s">
        <v>8322</v>
      </c>
    </row>
    <row r="2420" spans="1:18" ht="43.2" x14ac:dyDescent="0.3">
      <c r="A2420">
        <v>964</v>
      </c>
      <c r="B2420" s="3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s="12">
        <f t="shared" si="74"/>
        <v>42208</v>
      </c>
      <c r="L2420" t="b">
        <v>0</v>
      </c>
      <c r="M2420">
        <v>29</v>
      </c>
      <c r="N2420" t="b">
        <v>0</v>
      </c>
      <c r="O2420" t="s">
        <v>8271</v>
      </c>
      <c r="P2420" t="s">
        <v>8309</v>
      </c>
      <c r="Q2420">
        <f t="shared" si="75"/>
        <v>2015</v>
      </c>
      <c r="R2420" s="14" t="s">
        <v>8307</v>
      </c>
    </row>
    <row r="2421" spans="1:18" ht="43.2" x14ac:dyDescent="0.3">
      <c r="A2421">
        <v>1319</v>
      </c>
      <c r="B2421" s="3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s="12">
        <f t="shared" si="74"/>
        <v>41816</v>
      </c>
      <c r="L2421" t="b">
        <v>0</v>
      </c>
      <c r="M2421">
        <v>9</v>
      </c>
      <c r="N2421" t="b">
        <v>0</v>
      </c>
      <c r="O2421" t="s">
        <v>8271</v>
      </c>
      <c r="P2421" t="s">
        <v>8309</v>
      </c>
      <c r="Q2421">
        <f t="shared" si="75"/>
        <v>2014</v>
      </c>
      <c r="R2421" s="14" t="s">
        <v>8307</v>
      </c>
    </row>
    <row r="2422" spans="1:18" ht="43.2" x14ac:dyDescent="0.3">
      <c r="A2422">
        <v>3664</v>
      </c>
      <c r="B2422" s="3" t="s">
        <v>3661</v>
      </c>
      <c r="C2422" s="3" t="s">
        <v>7774</v>
      </c>
      <c r="D2422" s="5">
        <v>800</v>
      </c>
      <c r="E2422" s="7">
        <v>875</v>
      </c>
      <c r="F2422" t="s">
        <v>8218</v>
      </c>
      <c r="G2422" t="s">
        <v>8223</v>
      </c>
      <c r="H2422" t="s">
        <v>8245</v>
      </c>
      <c r="I2422">
        <v>1466056689</v>
      </c>
      <c r="J2422">
        <v>1464847089</v>
      </c>
      <c r="K2422" s="12">
        <f t="shared" si="74"/>
        <v>42523</v>
      </c>
      <c r="L2422" t="b">
        <v>0</v>
      </c>
      <c r="M2422">
        <v>19</v>
      </c>
      <c r="N2422" t="b">
        <v>1</v>
      </c>
      <c r="O2422" t="s">
        <v>8269</v>
      </c>
      <c r="P2422" t="s">
        <v>8325</v>
      </c>
      <c r="Q2422">
        <f t="shared" si="75"/>
        <v>2016</v>
      </c>
      <c r="R2422" s="14" t="s">
        <v>8322</v>
      </c>
    </row>
    <row r="2423" spans="1:18" ht="28.8" x14ac:dyDescent="0.3">
      <c r="A2423">
        <v>1386</v>
      </c>
      <c r="B2423" s="3" t="s">
        <v>1387</v>
      </c>
      <c r="C2423" s="3" t="s">
        <v>5496</v>
      </c>
      <c r="D2423" s="5">
        <v>400</v>
      </c>
      <c r="E2423" s="7">
        <v>875</v>
      </c>
      <c r="F2423" t="s">
        <v>8218</v>
      </c>
      <c r="G2423" t="s">
        <v>8223</v>
      </c>
      <c r="H2423" t="s">
        <v>8245</v>
      </c>
      <c r="I2423">
        <v>1438183889</v>
      </c>
      <c r="J2423">
        <v>1435591889</v>
      </c>
      <c r="K2423" s="12">
        <f t="shared" si="74"/>
        <v>42184</v>
      </c>
      <c r="L2423" t="b">
        <v>0</v>
      </c>
      <c r="M2423">
        <v>14</v>
      </c>
      <c r="N2423" t="b">
        <v>1</v>
      </c>
      <c r="O2423" t="s">
        <v>8274</v>
      </c>
      <c r="P2423" t="s">
        <v>8330</v>
      </c>
      <c r="Q2423">
        <f t="shared" si="75"/>
        <v>2015</v>
      </c>
      <c r="R2423" s="14" t="s">
        <v>8326</v>
      </c>
    </row>
    <row r="2424" spans="1:18" ht="43.2" x14ac:dyDescent="0.3">
      <c r="A2424">
        <v>3841</v>
      </c>
      <c r="B2424" s="3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s="12">
        <f t="shared" si="74"/>
        <v>41780</v>
      </c>
      <c r="L2424" t="b">
        <v>1</v>
      </c>
      <c r="M2424">
        <v>34</v>
      </c>
      <c r="N2424" t="b">
        <v>0</v>
      </c>
      <c r="O2424" t="s">
        <v>8269</v>
      </c>
      <c r="P2424" t="s">
        <v>8325</v>
      </c>
      <c r="Q2424">
        <f t="shared" si="75"/>
        <v>2014</v>
      </c>
      <c r="R2424" s="14" t="s">
        <v>8322</v>
      </c>
    </row>
    <row r="2425" spans="1:18" ht="43.2" x14ac:dyDescent="0.3">
      <c r="A2425">
        <v>3444</v>
      </c>
      <c r="B2425" s="3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s="12">
        <f t="shared" si="74"/>
        <v>42521</v>
      </c>
      <c r="L2425" t="b">
        <v>0</v>
      </c>
      <c r="M2425">
        <v>20</v>
      </c>
      <c r="N2425" t="b">
        <v>1</v>
      </c>
      <c r="O2425" t="s">
        <v>8269</v>
      </c>
      <c r="P2425" t="s">
        <v>8325</v>
      </c>
      <c r="Q2425">
        <f t="shared" si="75"/>
        <v>2016</v>
      </c>
      <c r="R2425" s="14" t="s">
        <v>8322</v>
      </c>
    </row>
    <row r="2426" spans="1:18" ht="43.2" x14ac:dyDescent="0.3">
      <c r="A2426">
        <v>1812</v>
      </c>
      <c r="B2426" s="3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s="12">
        <f t="shared" si="74"/>
        <v>42524</v>
      </c>
      <c r="L2426" t="b">
        <v>0</v>
      </c>
      <c r="M2426">
        <v>23</v>
      </c>
      <c r="N2426" t="b">
        <v>0</v>
      </c>
      <c r="O2426" t="s">
        <v>8283</v>
      </c>
      <c r="P2426" t="s">
        <v>8313</v>
      </c>
      <c r="Q2426">
        <f t="shared" si="75"/>
        <v>2016</v>
      </c>
      <c r="R2426" s="14" t="s">
        <v>8312</v>
      </c>
    </row>
    <row r="2427" spans="1:18" ht="57.6" x14ac:dyDescent="0.3">
      <c r="A2427">
        <v>956</v>
      </c>
      <c r="B2427" s="3" t="s">
        <v>957</v>
      </c>
      <c r="C2427" s="3" t="s">
        <v>5066</v>
      </c>
      <c r="D2427" s="5">
        <v>50000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1430081759</v>
      </c>
      <c r="J2427">
        <v>1424901359</v>
      </c>
      <c r="K2427" s="12">
        <f t="shared" si="74"/>
        <v>42060</v>
      </c>
      <c r="L2427" t="b">
        <v>0</v>
      </c>
      <c r="M2427">
        <v>17</v>
      </c>
      <c r="N2427" t="b">
        <v>0</v>
      </c>
      <c r="O2427" t="s">
        <v>8271</v>
      </c>
      <c r="P2427" t="s">
        <v>8309</v>
      </c>
      <c r="Q2427">
        <f t="shared" si="75"/>
        <v>2015</v>
      </c>
      <c r="R2427" s="14" t="s">
        <v>8307</v>
      </c>
    </row>
    <row r="2428" spans="1:18" ht="43.2" x14ac:dyDescent="0.3">
      <c r="A2428">
        <v>473</v>
      </c>
      <c r="B2428" s="3" t="s">
        <v>474</v>
      </c>
      <c r="C2428" s="3" t="s">
        <v>4583</v>
      </c>
      <c r="D2428" s="5">
        <v>30000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1410972319</v>
      </c>
      <c r="J2428">
        <v>1408380319</v>
      </c>
      <c r="K2428" s="12">
        <f t="shared" si="74"/>
        <v>41869</v>
      </c>
      <c r="L2428" t="b">
        <v>0</v>
      </c>
      <c r="M2428">
        <v>14</v>
      </c>
      <c r="N2428" t="b">
        <v>0</v>
      </c>
      <c r="O2428" t="s">
        <v>8268</v>
      </c>
      <c r="P2428" t="s">
        <v>8338</v>
      </c>
      <c r="Q2428">
        <f t="shared" si="75"/>
        <v>2014</v>
      </c>
      <c r="R2428" s="14" t="s">
        <v>8320</v>
      </c>
    </row>
    <row r="2429" spans="1:18" ht="28.8" x14ac:dyDescent="0.3">
      <c r="A2429">
        <v>2215</v>
      </c>
      <c r="B2429" s="3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s="12">
        <f t="shared" si="74"/>
        <v>40958</v>
      </c>
      <c r="L2429" t="b">
        <v>0</v>
      </c>
      <c r="M2429">
        <v>33</v>
      </c>
      <c r="N2429" t="b">
        <v>1</v>
      </c>
      <c r="O2429" t="s">
        <v>8278</v>
      </c>
      <c r="P2429" t="s">
        <v>8328</v>
      </c>
      <c r="Q2429">
        <f t="shared" si="75"/>
        <v>2012</v>
      </c>
      <c r="R2429" s="14" t="s">
        <v>8326</v>
      </c>
    </row>
    <row r="2430" spans="1:18" ht="43.2" x14ac:dyDescent="0.3">
      <c r="A2430">
        <v>1772</v>
      </c>
      <c r="B2430" s="3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s="12">
        <f t="shared" si="74"/>
        <v>41766</v>
      </c>
      <c r="L2430" t="b">
        <v>1</v>
      </c>
      <c r="M2430">
        <v>19</v>
      </c>
      <c r="N2430" t="b">
        <v>0</v>
      </c>
      <c r="O2430" t="s">
        <v>8283</v>
      </c>
      <c r="P2430" t="s">
        <v>8313</v>
      </c>
      <c r="Q2430">
        <f t="shared" si="75"/>
        <v>2014</v>
      </c>
      <c r="R2430" s="14" t="s">
        <v>8312</v>
      </c>
    </row>
    <row r="2431" spans="1:18" ht="43.2" x14ac:dyDescent="0.3">
      <c r="A2431">
        <v>1728</v>
      </c>
      <c r="B2431" s="3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s="12">
        <f t="shared" si="74"/>
        <v>42268</v>
      </c>
      <c r="L2431" t="b">
        <v>0</v>
      </c>
      <c r="M2431">
        <v>7</v>
      </c>
      <c r="N2431" t="b">
        <v>0</v>
      </c>
      <c r="O2431" t="s">
        <v>8291</v>
      </c>
      <c r="P2431" t="s">
        <v>8329</v>
      </c>
      <c r="Q2431">
        <f t="shared" si="75"/>
        <v>2015</v>
      </c>
      <c r="R2431" s="14" t="s">
        <v>8326</v>
      </c>
    </row>
    <row r="2432" spans="1:18" ht="43.2" x14ac:dyDescent="0.3">
      <c r="A2432">
        <v>2125</v>
      </c>
      <c r="B2432" s="3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s="12">
        <f t="shared" si="74"/>
        <v>42191</v>
      </c>
      <c r="L2432" t="b">
        <v>0</v>
      </c>
      <c r="M2432">
        <v>27</v>
      </c>
      <c r="N2432" t="b">
        <v>0</v>
      </c>
      <c r="O2432" t="s">
        <v>8280</v>
      </c>
      <c r="P2432" t="s">
        <v>8333</v>
      </c>
      <c r="Q2432">
        <f t="shared" si="75"/>
        <v>2015</v>
      </c>
      <c r="R2432" s="14" t="s">
        <v>8315</v>
      </c>
    </row>
    <row r="2433" spans="1:18" ht="43.2" x14ac:dyDescent="0.3">
      <c r="A2433">
        <v>3851</v>
      </c>
      <c r="B2433" s="3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s="12">
        <f t="shared" si="74"/>
        <v>42172</v>
      </c>
      <c r="L2433" t="b">
        <v>1</v>
      </c>
      <c r="M2433">
        <v>24</v>
      </c>
      <c r="N2433" t="b">
        <v>0</v>
      </c>
      <c r="O2433" t="s">
        <v>8269</v>
      </c>
      <c r="P2433" t="s">
        <v>8325</v>
      </c>
      <c r="Q2433">
        <f t="shared" si="75"/>
        <v>2015</v>
      </c>
      <c r="R2433" s="14" t="s">
        <v>8322</v>
      </c>
    </row>
    <row r="2434" spans="1:18" ht="43.2" x14ac:dyDescent="0.3">
      <c r="A2434">
        <v>1737</v>
      </c>
      <c r="B2434" s="3" t="s">
        <v>1738</v>
      </c>
      <c r="C2434" s="3" t="s">
        <v>5847</v>
      </c>
      <c r="D2434" s="5">
        <v>4000</v>
      </c>
      <c r="E2434" s="7">
        <v>850</v>
      </c>
      <c r="F2434" t="s">
        <v>8220</v>
      </c>
      <c r="G2434" t="s">
        <v>8223</v>
      </c>
      <c r="H2434" t="s">
        <v>8245</v>
      </c>
      <c r="I2434">
        <v>1437432392</v>
      </c>
      <c r="J2434">
        <v>1434840392</v>
      </c>
      <c r="K2434" s="12">
        <f t="shared" si="74"/>
        <v>42175</v>
      </c>
      <c r="L2434" t="b">
        <v>0</v>
      </c>
      <c r="M2434">
        <v>15</v>
      </c>
      <c r="N2434" t="b">
        <v>0</v>
      </c>
      <c r="O2434" t="s">
        <v>8291</v>
      </c>
      <c r="P2434" t="s">
        <v>8329</v>
      </c>
      <c r="Q2434">
        <f t="shared" si="75"/>
        <v>2015</v>
      </c>
      <c r="R2434" s="14" t="s">
        <v>8326</v>
      </c>
    </row>
    <row r="2435" spans="1:18" ht="28.8" x14ac:dyDescent="0.3">
      <c r="A2435">
        <v>598</v>
      </c>
      <c r="B2435" s="3" t="s">
        <v>599</v>
      </c>
      <c r="C2435" s="3" t="s">
        <v>4708</v>
      </c>
      <c r="D2435" s="5">
        <v>2500</v>
      </c>
      <c r="E2435" s="7">
        <v>850</v>
      </c>
      <c r="F2435" t="s">
        <v>8220</v>
      </c>
      <c r="G2435" t="s">
        <v>8223</v>
      </c>
      <c r="H2435" t="s">
        <v>8245</v>
      </c>
      <c r="I2435">
        <v>1417737781</v>
      </c>
      <c r="J2435">
        <v>1415145781</v>
      </c>
      <c r="K2435" s="12">
        <f t="shared" ref="K2435:K2498" si="76">FLOOR(J2435/60/60/24,1) + DATE(1970,1,1)</f>
        <v>41948</v>
      </c>
      <c r="L2435" t="b">
        <v>0</v>
      </c>
      <c r="M2435">
        <v>7</v>
      </c>
      <c r="N2435" t="b">
        <v>0</v>
      </c>
      <c r="O2435" t="s">
        <v>8270</v>
      </c>
      <c r="P2435" t="s">
        <v>8341</v>
      </c>
      <c r="Q2435">
        <f t="shared" ref="Q2435:Q2498" si="77">YEAR(K2435)</f>
        <v>2014</v>
      </c>
      <c r="R2435" s="14" t="s">
        <v>8307</v>
      </c>
    </row>
    <row r="2436" spans="1:18" ht="43.2" x14ac:dyDescent="0.3">
      <c r="A2436">
        <v>1069</v>
      </c>
      <c r="B2436" s="3" t="s">
        <v>1070</v>
      </c>
      <c r="C2436" s="3" t="s">
        <v>5179</v>
      </c>
      <c r="D2436" s="5">
        <v>2200</v>
      </c>
      <c r="E2436" s="7">
        <v>850</v>
      </c>
      <c r="F2436" t="s">
        <v>8220</v>
      </c>
      <c r="G2436" t="s">
        <v>8223</v>
      </c>
      <c r="H2436" t="s">
        <v>8245</v>
      </c>
      <c r="I2436">
        <v>1385447459</v>
      </c>
      <c r="J2436">
        <v>1382679059</v>
      </c>
      <c r="K2436" s="12">
        <f t="shared" si="76"/>
        <v>41572</v>
      </c>
      <c r="L2436" t="b">
        <v>0</v>
      </c>
      <c r="M2436">
        <v>21</v>
      </c>
      <c r="N2436" t="b">
        <v>0</v>
      </c>
      <c r="O2436" t="s">
        <v>8280</v>
      </c>
      <c r="P2436" t="s">
        <v>8333</v>
      </c>
      <c r="Q2436">
        <f t="shared" si="77"/>
        <v>2013</v>
      </c>
      <c r="R2436" s="14" t="s">
        <v>8315</v>
      </c>
    </row>
    <row r="2437" spans="1:18" ht="57.6" x14ac:dyDescent="0.3">
      <c r="A2437">
        <v>2837</v>
      </c>
      <c r="B2437" s="3" t="s">
        <v>2837</v>
      </c>
      <c r="C2437" s="3" t="s">
        <v>6947</v>
      </c>
      <c r="D2437" s="5">
        <v>850</v>
      </c>
      <c r="E2437" s="7">
        <v>850</v>
      </c>
      <c r="F2437" t="s">
        <v>8218</v>
      </c>
      <c r="G2437" t="s">
        <v>8228</v>
      </c>
      <c r="H2437" t="s">
        <v>8250</v>
      </c>
      <c r="I2437">
        <v>1449701284</v>
      </c>
      <c r="J2437">
        <v>1446241684</v>
      </c>
      <c r="K2437" s="12">
        <f t="shared" si="76"/>
        <v>42307</v>
      </c>
      <c r="L2437" t="b">
        <v>0</v>
      </c>
      <c r="M2437">
        <v>21</v>
      </c>
      <c r="N2437" t="b">
        <v>1</v>
      </c>
      <c r="O2437" t="s">
        <v>8269</v>
      </c>
      <c r="P2437" t="s">
        <v>8325</v>
      </c>
      <c r="Q2437">
        <f t="shared" si="77"/>
        <v>2015</v>
      </c>
      <c r="R2437" s="14" t="s">
        <v>8322</v>
      </c>
    </row>
    <row r="2438" spans="1:18" ht="43.2" x14ac:dyDescent="0.3">
      <c r="A2438">
        <v>2083</v>
      </c>
      <c r="B2438" s="3" t="s">
        <v>2084</v>
      </c>
      <c r="C2438" s="3" t="s">
        <v>6193</v>
      </c>
      <c r="D2438" s="5">
        <v>750</v>
      </c>
      <c r="E2438" s="7">
        <v>850</v>
      </c>
      <c r="F2438" t="s">
        <v>8218</v>
      </c>
      <c r="G2438" t="s">
        <v>8223</v>
      </c>
      <c r="H2438" t="s">
        <v>8245</v>
      </c>
      <c r="I2438">
        <v>1338830395</v>
      </c>
      <c r="J2438">
        <v>1336238395</v>
      </c>
      <c r="K2438" s="12">
        <f t="shared" si="76"/>
        <v>41034</v>
      </c>
      <c r="L2438" t="b">
        <v>0</v>
      </c>
      <c r="M2438">
        <v>25</v>
      </c>
      <c r="N2438" t="b">
        <v>1</v>
      </c>
      <c r="O2438" t="s">
        <v>8277</v>
      </c>
      <c r="P2438" t="s">
        <v>8327</v>
      </c>
      <c r="Q2438">
        <f t="shared" si="77"/>
        <v>2012</v>
      </c>
      <c r="R2438" s="14" t="s">
        <v>8326</v>
      </c>
    </row>
    <row r="2439" spans="1:18" ht="57.6" x14ac:dyDescent="0.3">
      <c r="A2439">
        <v>3845</v>
      </c>
      <c r="B2439" s="3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s="12">
        <f t="shared" si="76"/>
        <v>42248</v>
      </c>
      <c r="L2439" t="b">
        <v>1</v>
      </c>
      <c r="M2439">
        <v>12</v>
      </c>
      <c r="N2439" t="b">
        <v>0</v>
      </c>
      <c r="O2439" t="s">
        <v>8269</v>
      </c>
      <c r="P2439" t="s">
        <v>8325</v>
      </c>
      <c r="Q2439">
        <f t="shared" si="77"/>
        <v>2015</v>
      </c>
      <c r="R2439" s="14" t="s">
        <v>8322</v>
      </c>
    </row>
    <row r="2440" spans="1:18" ht="43.2" x14ac:dyDescent="0.3">
      <c r="A2440">
        <v>3283</v>
      </c>
      <c r="B2440" s="3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s="12">
        <f t="shared" si="76"/>
        <v>42379</v>
      </c>
      <c r="L2440" t="b">
        <v>0</v>
      </c>
      <c r="M2440">
        <v>47</v>
      </c>
      <c r="N2440" t="b">
        <v>1</v>
      </c>
      <c r="O2440" t="s">
        <v>8269</v>
      </c>
      <c r="P2440" t="s">
        <v>8325</v>
      </c>
      <c r="Q2440">
        <f t="shared" si="77"/>
        <v>2016</v>
      </c>
      <c r="R2440" s="14" t="s">
        <v>8322</v>
      </c>
    </row>
    <row r="2441" spans="1:18" ht="43.2" x14ac:dyDescent="0.3">
      <c r="A2441">
        <v>703</v>
      </c>
      <c r="B2441" s="3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s="12">
        <f t="shared" si="76"/>
        <v>42711</v>
      </c>
      <c r="L2441" t="b">
        <v>0</v>
      </c>
      <c r="M2441">
        <v>7</v>
      </c>
      <c r="N2441" t="b">
        <v>0</v>
      </c>
      <c r="O2441" t="s">
        <v>8271</v>
      </c>
      <c r="P2441" t="s">
        <v>8309</v>
      </c>
      <c r="Q2441">
        <f t="shared" si="77"/>
        <v>2016</v>
      </c>
      <c r="R2441" s="14" t="s">
        <v>8307</v>
      </c>
    </row>
    <row r="2442" spans="1:18" ht="43.2" x14ac:dyDescent="0.3">
      <c r="A2442">
        <v>2744</v>
      </c>
      <c r="B2442" s="3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s="12">
        <f t="shared" si="76"/>
        <v>40938</v>
      </c>
      <c r="L2442" t="b">
        <v>0</v>
      </c>
      <c r="M2442">
        <v>22</v>
      </c>
      <c r="N2442" t="b">
        <v>0</v>
      </c>
      <c r="O2442" t="s">
        <v>8302</v>
      </c>
      <c r="P2442" t="s">
        <v>8355</v>
      </c>
      <c r="Q2442">
        <f t="shared" si="77"/>
        <v>2012</v>
      </c>
      <c r="R2442" s="14" t="s">
        <v>8310</v>
      </c>
    </row>
    <row r="2443" spans="1:18" ht="28.8" x14ac:dyDescent="0.3">
      <c r="A2443">
        <v>2637</v>
      </c>
      <c r="B2443" s="3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s="12">
        <f t="shared" si="76"/>
        <v>42639</v>
      </c>
      <c r="L2443" t="b">
        <v>0</v>
      </c>
      <c r="M2443">
        <v>26</v>
      </c>
      <c r="N2443" t="b">
        <v>1</v>
      </c>
      <c r="O2443" t="s">
        <v>8299</v>
      </c>
      <c r="P2443" t="s">
        <v>8314</v>
      </c>
      <c r="Q2443">
        <f t="shared" si="77"/>
        <v>2016</v>
      </c>
      <c r="R2443" s="14" t="s">
        <v>8307</v>
      </c>
    </row>
    <row r="2444" spans="1:18" ht="57.6" x14ac:dyDescent="0.3">
      <c r="A2444">
        <v>3051</v>
      </c>
      <c r="B2444" s="3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s="12">
        <f t="shared" si="76"/>
        <v>42744</v>
      </c>
      <c r="L2444" t="b">
        <v>1</v>
      </c>
      <c r="M2444">
        <v>35</v>
      </c>
      <c r="N2444" t="b">
        <v>0</v>
      </c>
      <c r="O2444" t="s">
        <v>8301</v>
      </c>
      <c r="P2444" t="s">
        <v>8323</v>
      </c>
      <c r="Q2444">
        <f t="shared" si="77"/>
        <v>2017</v>
      </c>
      <c r="R2444" s="14" t="s">
        <v>8322</v>
      </c>
    </row>
    <row r="2445" spans="1:18" ht="43.2" x14ac:dyDescent="0.3">
      <c r="A2445">
        <v>3811</v>
      </c>
      <c r="B2445" s="3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s="12">
        <f t="shared" si="76"/>
        <v>42487</v>
      </c>
      <c r="L2445" t="b">
        <v>0</v>
      </c>
      <c r="M2445">
        <v>19</v>
      </c>
      <c r="N2445" t="b">
        <v>1</v>
      </c>
      <c r="O2445" t="s">
        <v>8269</v>
      </c>
      <c r="P2445" t="s">
        <v>8325</v>
      </c>
      <c r="Q2445">
        <f t="shared" si="77"/>
        <v>2016</v>
      </c>
      <c r="R2445" s="14" t="s">
        <v>8322</v>
      </c>
    </row>
    <row r="2446" spans="1:18" ht="43.2" x14ac:dyDescent="0.3">
      <c r="A2446">
        <v>756</v>
      </c>
      <c r="B2446" s="3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s="12">
        <f t="shared" si="76"/>
        <v>40590</v>
      </c>
      <c r="L2446" t="b">
        <v>0</v>
      </c>
      <c r="M2446">
        <v>22</v>
      </c>
      <c r="N2446" t="b">
        <v>1</v>
      </c>
      <c r="O2446" t="s">
        <v>8272</v>
      </c>
      <c r="P2446" t="s">
        <v>8332</v>
      </c>
      <c r="Q2446">
        <f t="shared" si="77"/>
        <v>2011</v>
      </c>
      <c r="R2446" s="14" t="s">
        <v>8310</v>
      </c>
    </row>
    <row r="2447" spans="1:18" ht="43.2" x14ac:dyDescent="0.3">
      <c r="A2447">
        <v>458</v>
      </c>
      <c r="B2447" s="3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s="12">
        <f t="shared" si="76"/>
        <v>41378</v>
      </c>
      <c r="L2447" t="b">
        <v>0</v>
      </c>
      <c r="M2447">
        <v>49</v>
      </c>
      <c r="N2447" t="b">
        <v>0</v>
      </c>
      <c r="O2447" t="s">
        <v>8268</v>
      </c>
      <c r="P2447" t="s">
        <v>8338</v>
      </c>
      <c r="Q2447">
        <f t="shared" si="77"/>
        <v>2013</v>
      </c>
      <c r="R2447" s="14" t="s">
        <v>8320</v>
      </c>
    </row>
    <row r="2448" spans="1:18" ht="43.2" x14ac:dyDescent="0.3">
      <c r="A2448">
        <v>3644</v>
      </c>
      <c r="B2448" s="3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s="12">
        <f t="shared" si="76"/>
        <v>42409</v>
      </c>
      <c r="L2448" t="b">
        <v>0</v>
      </c>
      <c r="M2448">
        <v>12</v>
      </c>
      <c r="N2448" t="b">
        <v>0</v>
      </c>
      <c r="O2448" t="s">
        <v>8303</v>
      </c>
      <c r="P2448" t="s">
        <v>8334</v>
      </c>
      <c r="Q2448">
        <f t="shared" si="77"/>
        <v>2016</v>
      </c>
      <c r="R2448" s="14" t="s">
        <v>8322</v>
      </c>
    </row>
    <row r="2449" spans="1:18" ht="43.2" x14ac:dyDescent="0.3">
      <c r="A2449">
        <v>2100</v>
      </c>
      <c r="B2449" s="3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s="12">
        <f t="shared" si="76"/>
        <v>41074</v>
      </c>
      <c r="L2449" t="b">
        <v>0</v>
      </c>
      <c r="M2449">
        <v>27</v>
      </c>
      <c r="N2449" t="b">
        <v>1</v>
      </c>
      <c r="O2449" t="s">
        <v>8277</v>
      </c>
      <c r="P2449" t="s">
        <v>8327</v>
      </c>
      <c r="Q2449">
        <f t="shared" si="77"/>
        <v>2012</v>
      </c>
      <c r="R2449" s="14" t="s">
        <v>8326</v>
      </c>
    </row>
    <row r="2450" spans="1:18" ht="43.2" x14ac:dyDescent="0.3">
      <c r="A2450">
        <v>1853</v>
      </c>
      <c r="B2450" s="3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s="12">
        <f t="shared" si="76"/>
        <v>41177</v>
      </c>
      <c r="L2450" t="b">
        <v>0</v>
      </c>
      <c r="M2450">
        <v>14</v>
      </c>
      <c r="N2450" t="b">
        <v>1</v>
      </c>
      <c r="O2450" t="s">
        <v>8274</v>
      </c>
      <c r="P2450" t="s">
        <v>8330</v>
      </c>
      <c r="Q2450">
        <f t="shared" si="77"/>
        <v>2012</v>
      </c>
      <c r="R2450" s="14" t="s">
        <v>8326</v>
      </c>
    </row>
    <row r="2451" spans="1:18" ht="57.6" x14ac:dyDescent="0.3">
      <c r="A2451">
        <v>3898</v>
      </c>
      <c r="B2451" s="3" t="s">
        <v>3895</v>
      </c>
      <c r="C2451" s="3" t="s">
        <v>8006</v>
      </c>
      <c r="D2451" s="5">
        <v>2500</v>
      </c>
      <c r="E2451" s="7">
        <v>814</v>
      </c>
      <c r="F2451" t="s">
        <v>8220</v>
      </c>
      <c r="G2451" t="s">
        <v>8224</v>
      </c>
      <c r="H2451" t="s">
        <v>8246</v>
      </c>
      <c r="I2451">
        <v>1439827200</v>
      </c>
      <c r="J2451">
        <v>1436355270</v>
      </c>
      <c r="K2451" s="12">
        <f t="shared" si="76"/>
        <v>42193</v>
      </c>
      <c r="L2451" t="b">
        <v>0</v>
      </c>
      <c r="M2451">
        <v>16</v>
      </c>
      <c r="N2451" t="b">
        <v>0</v>
      </c>
      <c r="O2451" t="s">
        <v>8269</v>
      </c>
      <c r="P2451" t="s">
        <v>8325</v>
      </c>
      <c r="Q2451">
        <f t="shared" si="77"/>
        <v>2015</v>
      </c>
      <c r="R2451" s="14" t="s">
        <v>8322</v>
      </c>
    </row>
    <row r="2452" spans="1:18" ht="43.2" x14ac:dyDescent="0.3">
      <c r="A2452">
        <v>743</v>
      </c>
      <c r="B2452" s="3" t="s">
        <v>744</v>
      </c>
      <c r="C2452" s="3" t="s">
        <v>4853</v>
      </c>
      <c r="D2452" s="5">
        <v>550</v>
      </c>
      <c r="E2452" s="7">
        <v>814</v>
      </c>
      <c r="F2452" t="s">
        <v>8218</v>
      </c>
      <c r="G2452" t="s">
        <v>8223</v>
      </c>
      <c r="H2452" t="s">
        <v>8245</v>
      </c>
      <c r="I2452">
        <v>1334610000</v>
      </c>
      <c r="J2452">
        <v>1332435685</v>
      </c>
      <c r="K2452" s="12">
        <f t="shared" si="76"/>
        <v>40990</v>
      </c>
      <c r="L2452" t="b">
        <v>0</v>
      </c>
      <c r="M2452">
        <v>15</v>
      </c>
      <c r="N2452" t="b">
        <v>1</v>
      </c>
      <c r="O2452" t="s">
        <v>8272</v>
      </c>
      <c r="P2452" t="s">
        <v>8332</v>
      </c>
      <c r="Q2452">
        <f t="shared" si="77"/>
        <v>2012</v>
      </c>
      <c r="R2452" s="14" t="s">
        <v>8310</v>
      </c>
    </row>
    <row r="2453" spans="1:18" ht="43.2" x14ac:dyDescent="0.3">
      <c r="A2453">
        <v>2222</v>
      </c>
      <c r="B2453" s="3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s="12">
        <f t="shared" si="76"/>
        <v>40906</v>
      </c>
      <c r="L2453" t="b">
        <v>0</v>
      </c>
      <c r="M2453">
        <v>30</v>
      </c>
      <c r="N2453" t="b">
        <v>1</v>
      </c>
      <c r="O2453" t="s">
        <v>8295</v>
      </c>
      <c r="P2453" t="s">
        <v>8316</v>
      </c>
      <c r="Q2453">
        <f t="shared" si="77"/>
        <v>2011</v>
      </c>
      <c r="R2453" s="14" t="s">
        <v>8315</v>
      </c>
    </row>
    <row r="2454" spans="1:18" ht="43.2" x14ac:dyDescent="0.3">
      <c r="A2454">
        <v>1823</v>
      </c>
      <c r="B2454" s="3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s="12">
        <f t="shared" si="76"/>
        <v>41176</v>
      </c>
      <c r="L2454" t="b">
        <v>0</v>
      </c>
      <c r="M2454">
        <v>33</v>
      </c>
      <c r="N2454" t="b">
        <v>1</v>
      </c>
      <c r="O2454" t="s">
        <v>8274</v>
      </c>
      <c r="P2454" t="s">
        <v>8330</v>
      </c>
      <c r="Q2454">
        <f t="shared" si="77"/>
        <v>2012</v>
      </c>
      <c r="R2454" s="14" t="s">
        <v>8326</v>
      </c>
    </row>
    <row r="2455" spans="1:18" ht="43.2" x14ac:dyDescent="0.3">
      <c r="A2455">
        <v>2300</v>
      </c>
      <c r="B2455" s="3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s="12">
        <f t="shared" si="76"/>
        <v>41074</v>
      </c>
      <c r="L2455" t="b">
        <v>0</v>
      </c>
      <c r="M2455">
        <v>7</v>
      </c>
      <c r="N2455" t="b">
        <v>1</v>
      </c>
      <c r="O2455" t="s">
        <v>8274</v>
      </c>
      <c r="P2455" t="s">
        <v>8330</v>
      </c>
      <c r="Q2455">
        <f t="shared" si="77"/>
        <v>2012</v>
      </c>
      <c r="R2455" s="14" t="s">
        <v>8326</v>
      </c>
    </row>
    <row r="2456" spans="1:18" ht="43.2" x14ac:dyDescent="0.3">
      <c r="A2456">
        <v>3327</v>
      </c>
      <c r="B2456" s="3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s="12">
        <f t="shared" si="76"/>
        <v>42468</v>
      </c>
      <c r="L2456" t="b">
        <v>0</v>
      </c>
      <c r="M2456">
        <v>33</v>
      </c>
      <c r="N2456" t="b">
        <v>1</v>
      </c>
      <c r="O2456" t="s">
        <v>8269</v>
      </c>
      <c r="P2456" t="s">
        <v>8325</v>
      </c>
      <c r="Q2456">
        <f t="shared" si="77"/>
        <v>2016</v>
      </c>
      <c r="R2456" s="14" t="s">
        <v>8322</v>
      </c>
    </row>
    <row r="2457" spans="1:18" ht="57.6" x14ac:dyDescent="0.3">
      <c r="A2457">
        <v>1437</v>
      </c>
      <c r="B2457" s="3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s="12">
        <f t="shared" si="76"/>
        <v>41796</v>
      </c>
      <c r="L2457" t="b">
        <v>0</v>
      </c>
      <c r="M2457">
        <v>22</v>
      </c>
      <c r="N2457" t="b">
        <v>0</v>
      </c>
      <c r="O2457" t="s">
        <v>8285</v>
      </c>
      <c r="P2457" t="s">
        <v>8347</v>
      </c>
      <c r="Q2457">
        <f t="shared" si="77"/>
        <v>2014</v>
      </c>
      <c r="R2457" s="14" t="s">
        <v>8310</v>
      </c>
    </row>
    <row r="2458" spans="1:18" ht="57.6" x14ac:dyDescent="0.3">
      <c r="A2458">
        <v>1947</v>
      </c>
      <c r="B2458" s="3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s="12">
        <f t="shared" si="76"/>
        <v>40102</v>
      </c>
      <c r="L2458" t="b">
        <v>1</v>
      </c>
      <c r="M2458">
        <v>23</v>
      </c>
      <c r="N2458" t="b">
        <v>1</v>
      </c>
      <c r="O2458" t="s">
        <v>8293</v>
      </c>
      <c r="P2458" t="s">
        <v>8308</v>
      </c>
      <c r="Q2458">
        <f t="shared" si="77"/>
        <v>2009</v>
      </c>
      <c r="R2458" s="14" t="s">
        <v>8307</v>
      </c>
    </row>
    <row r="2459" spans="1:18" ht="43.2" x14ac:dyDescent="0.3">
      <c r="A2459">
        <v>1433</v>
      </c>
      <c r="B2459" s="3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s="12">
        <f t="shared" si="76"/>
        <v>42673</v>
      </c>
      <c r="L2459" t="b">
        <v>0</v>
      </c>
      <c r="M2459">
        <v>10</v>
      </c>
      <c r="N2459" t="b">
        <v>0</v>
      </c>
      <c r="O2459" t="s">
        <v>8285</v>
      </c>
      <c r="P2459" t="s">
        <v>8347</v>
      </c>
      <c r="Q2459">
        <f t="shared" si="77"/>
        <v>2016</v>
      </c>
      <c r="R2459" s="14" t="s">
        <v>8310</v>
      </c>
    </row>
    <row r="2460" spans="1:18" ht="43.2" x14ac:dyDescent="0.3">
      <c r="A2460">
        <v>3739</v>
      </c>
      <c r="B2460" s="3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s="12">
        <f t="shared" si="76"/>
        <v>42548</v>
      </c>
      <c r="L2460" t="b">
        <v>0</v>
      </c>
      <c r="M2460">
        <v>8</v>
      </c>
      <c r="N2460" t="b">
        <v>0</v>
      </c>
      <c r="O2460" t="s">
        <v>8269</v>
      </c>
      <c r="P2460" t="s">
        <v>8325</v>
      </c>
      <c r="Q2460">
        <f t="shared" si="77"/>
        <v>2016</v>
      </c>
      <c r="R2460" s="14" t="s">
        <v>8322</v>
      </c>
    </row>
    <row r="2461" spans="1:18" ht="43.2" x14ac:dyDescent="0.3">
      <c r="A2461">
        <v>2746</v>
      </c>
      <c r="B2461" s="3" t="s">
        <v>2746</v>
      </c>
      <c r="C2461" s="3" t="s">
        <v>6856</v>
      </c>
      <c r="D2461" s="5">
        <v>3000</v>
      </c>
      <c r="E2461" s="7">
        <v>801</v>
      </c>
      <c r="F2461" t="s">
        <v>8220</v>
      </c>
      <c r="G2461" t="s">
        <v>8223</v>
      </c>
      <c r="H2461" t="s">
        <v>8245</v>
      </c>
      <c r="I2461">
        <v>1409337911</v>
      </c>
      <c r="J2461">
        <v>1406745911</v>
      </c>
      <c r="K2461" s="12">
        <f t="shared" si="76"/>
        <v>41850</v>
      </c>
      <c r="L2461" t="b">
        <v>0</v>
      </c>
      <c r="M2461">
        <v>19</v>
      </c>
      <c r="N2461" t="b">
        <v>0</v>
      </c>
      <c r="O2461" t="s">
        <v>8302</v>
      </c>
      <c r="P2461" t="s">
        <v>8355</v>
      </c>
      <c r="Q2461">
        <f t="shared" si="77"/>
        <v>2014</v>
      </c>
      <c r="R2461" s="14" t="s">
        <v>8310</v>
      </c>
    </row>
    <row r="2462" spans="1:18" ht="43.2" x14ac:dyDescent="0.3">
      <c r="A2462">
        <v>2452</v>
      </c>
      <c r="B2462" s="3" t="s">
        <v>2453</v>
      </c>
      <c r="C2462" s="3" t="s">
        <v>6562</v>
      </c>
      <c r="D2462" s="5">
        <v>600</v>
      </c>
      <c r="E2462" s="7">
        <v>801</v>
      </c>
      <c r="F2462" t="s">
        <v>8218</v>
      </c>
      <c r="G2462" t="s">
        <v>8223</v>
      </c>
      <c r="H2462" t="s">
        <v>8245</v>
      </c>
      <c r="I2462">
        <v>1451430000</v>
      </c>
      <c r="J2462">
        <v>1448914500</v>
      </c>
      <c r="K2462" s="12">
        <f t="shared" si="76"/>
        <v>42338</v>
      </c>
      <c r="L2462" t="b">
        <v>0</v>
      </c>
      <c r="M2462">
        <v>15</v>
      </c>
      <c r="N2462" t="b">
        <v>1</v>
      </c>
      <c r="O2462" t="s">
        <v>8296</v>
      </c>
      <c r="P2462" t="s">
        <v>8319</v>
      </c>
      <c r="Q2462">
        <f t="shared" si="77"/>
        <v>2015</v>
      </c>
      <c r="R2462" s="14" t="s">
        <v>8318</v>
      </c>
    </row>
    <row r="2463" spans="1:18" ht="43.2" x14ac:dyDescent="0.3">
      <c r="A2463">
        <v>2684</v>
      </c>
      <c r="B2463" s="3" t="s">
        <v>2684</v>
      </c>
      <c r="C2463" s="3" t="s">
        <v>6794</v>
      </c>
      <c r="D2463" s="5">
        <v>70000</v>
      </c>
      <c r="E2463" s="7">
        <v>800</v>
      </c>
      <c r="F2463" t="s">
        <v>8220</v>
      </c>
      <c r="G2463" t="s">
        <v>8223</v>
      </c>
      <c r="H2463" t="s">
        <v>8245</v>
      </c>
      <c r="I2463">
        <v>1407621425</v>
      </c>
      <c r="J2463">
        <v>1404165425</v>
      </c>
      <c r="K2463" s="12">
        <f t="shared" si="76"/>
        <v>41820</v>
      </c>
      <c r="L2463" t="b">
        <v>0</v>
      </c>
      <c r="M2463">
        <v>4</v>
      </c>
      <c r="N2463" t="b">
        <v>0</v>
      </c>
      <c r="O2463" t="s">
        <v>8282</v>
      </c>
      <c r="P2463" t="s">
        <v>8344</v>
      </c>
      <c r="Q2463">
        <f t="shared" si="77"/>
        <v>2014</v>
      </c>
      <c r="R2463" s="14" t="s">
        <v>8318</v>
      </c>
    </row>
    <row r="2464" spans="1:18" ht="43.2" x14ac:dyDescent="0.3">
      <c r="A2464">
        <v>4095</v>
      </c>
      <c r="B2464" s="3" t="s">
        <v>4091</v>
      </c>
      <c r="C2464" s="3" t="s">
        <v>8198</v>
      </c>
      <c r="D2464" s="5">
        <v>30000</v>
      </c>
      <c r="E2464" s="7">
        <v>800</v>
      </c>
      <c r="F2464" t="s">
        <v>8220</v>
      </c>
      <c r="G2464" t="s">
        <v>8237</v>
      </c>
      <c r="H2464" t="s">
        <v>8255</v>
      </c>
      <c r="I2464">
        <v>1482108350</v>
      </c>
      <c r="J2464">
        <v>1479516350</v>
      </c>
      <c r="K2464" s="12">
        <f t="shared" si="76"/>
        <v>42693</v>
      </c>
      <c r="L2464" t="b">
        <v>0</v>
      </c>
      <c r="M2464">
        <v>1</v>
      </c>
      <c r="N2464" t="b">
        <v>0</v>
      </c>
      <c r="O2464" t="s">
        <v>8269</v>
      </c>
      <c r="P2464" t="s">
        <v>8325</v>
      </c>
      <c r="Q2464">
        <f t="shared" si="77"/>
        <v>2016</v>
      </c>
      <c r="R2464" s="14" t="s">
        <v>8322</v>
      </c>
    </row>
    <row r="2465" spans="1:18" ht="43.2" x14ac:dyDescent="0.3">
      <c r="A2465">
        <v>187</v>
      </c>
      <c r="B2465" s="3" t="s">
        <v>189</v>
      </c>
      <c r="C2465" s="3" t="s">
        <v>4297</v>
      </c>
      <c r="D2465" s="5">
        <v>5000</v>
      </c>
      <c r="E2465" s="7">
        <v>800</v>
      </c>
      <c r="F2465" t="s">
        <v>8220</v>
      </c>
      <c r="G2465" t="s">
        <v>8223</v>
      </c>
      <c r="H2465" t="s">
        <v>8245</v>
      </c>
      <c r="I2465">
        <v>1437461940</v>
      </c>
      <c r="J2465">
        <v>1435383457</v>
      </c>
      <c r="K2465" s="12">
        <f t="shared" si="76"/>
        <v>42182</v>
      </c>
      <c r="L2465" t="b">
        <v>0</v>
      </c>
      <c r="M2465">
        <v>5</v>
      </c>
      <c r="N2465" t="b">
        <v>0</v>
      </c>
      <c r="O2465" t="s">
        <v>8266</v>
      </c>
      <c r="P2465" t="s">
        <v>8324</v>
      </c>
      <c r="Q2465">
        <f t="shared" si="77"/>
        <v>2015</v>
      </c>
      <c r="R2465" s="14" t="s">
        <v>8320</v>
      </c>
    </row>
    <row r="2466" spans="1:18" ht="43.2" x14ac:dyDescent="0.3">
      <c r="A2466">
        <v>1415</v>
      </c>
      <c r="B2466" s="3" t="s">
        <v>1416</v>
      </c>
      <c r="C2466" s="3" t="s">
        <v>5525</v>
      </c>
      <c r="D2466" s="5">
        <v>4400</v>
      </c>
      <c r="E2466" s="7">
        <v>800</v>
      </c>
      <c r="F2466" t="s">
        <v>8220</v>
      </c>
      <c r="G2466" t="s">
        <v>8223</v>
      </c>
      <c r="H2466" t="s">
        <v>8245</v>
      </c>
      <c r="I2466">
        <v>1439741591</v>
      </c>
      <c r="J2466">
        <v>1436285591</v>
      </c>
      <c r="K2466" s="12">
        <f t="shared" si="76"/>
        <v>42192</v>
      </c>
      <c r="L2466" t="b">
        <v>0</v>
      </c>
      <c r="M2466">
        <v>9</v>
      </c>
      <c r="N2466" t="b">
        <v>0</v>
      </c>
      <c r="O2466" t="s">
        <v>8285</v>
      </c>
      <c r="P2466" t="s">
        <v>8347</v>
      </c>
      <c r="Q2466">
        <f t="shared" si="77"/>
        <v>2015</v>
      </c>
      <c r="R2466" s="14" t="s">
        <v>8310</v>
      </c>
    </row>
    <row r="2467" spans="1:18" ht="43.2" x14ac:dyDescent="0.3">
      <c r="A2467">
        <v>3608</v>
      </c>
      <c r="B2467" s="3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s="12">
        <f t="shared" si="76"/>
        <v>42506</v>
      </c>
      <c r="L2467" t="b">
        <v>0</v>
      </c>
      <c r="M2467">
        <v>27</v>
      </c>
      <c r="N2467" t="b">
        <v>1</v>
      </c>
      <c r="O2467" t="s">
        <v>8269</v>
      </c>
      <c r="P2467" t="s">
        <v>8325</v>
      </c>
      <c r="Q2467">
        <f t="shared" si="77"/>
        <v>2016</v>
      </c>
      <c r="R2467" s="14" t="s">
        <v>8322</v>
      </c>
    </row>
    <row r="2468" spans="1:18" ht="43.2" x14ac:dyDescent="0.3">
      <c r="A2468">
        <v>25</v>
      </c>
      <c r="B2468" s="3" t="s">
        <v>27</v>
      </c>
      <c r="C2468" s="3" t="s">
        <v>4136</v>
      </c>
      <c r="D2468" s="5">
        <v>600</v>
      </c>
      <c r="E2468" s="7">
        <v>800</v>
      </c>
      <c r="F2468" t="s">
        <v>8218</v>
      </c>
      <c r="G2468" t="s">
        <v>8223</v>
      </c>
      <c r="H2468" t="s">
        <v>8245</v>
      </c>
      <c r="I2468">
        <v>1452299761</v>
      </c>
      <c r="J2468">
        <v>1447115761</v>
      </c>
      <c r="K2468" s="12">
        <f t="shared" si="76"/>
        <v>42318</v>
      </c>
      <c r="L2468" t="b">
        <v>0</v>
      </c>
      <c r="M2468">
        <v>14</v>
      </c>
      <c r="N2468" t="b">
        <v>1</v>
      </c>
      <c r="O2468" t="s">
        <v>8263</v>
      </c>
      <c r="P2468" t="s">
        <v>8331</v>
      </c>
      <c r="Q2468">
        <f t="shared" si="77"/>
        <v>2015</v>
      </c>
      <c r="R2468" s="14" t="s">
        <v>8320</v>
      </c>
    </row>
    <row r="2469" spans="1:18" ht="43.2" x14ac:dyDescent="0.3">
      <c r="A2469">
        <v>2486</v>
      </c>
      <c r="B2469" s="3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s="12">
        <f t="shared" si="76"/>
        <v>40991</v>
      </c>
      <c r="L2469" t="b">
        <v>0</v>
      </c>
      <c r="M2469">
        <v>30</v>
      </c>
      <c r="N2469" t="b">
        <v>1</v>
      </c>
      <c r="O2469" t="s">
        <v>8277</v>
      </c>
      <c r="P2469" t="s">
        <v>8327</v>
      </c>
      <c r="Q2469">
        <f t="shared" si="77"/>
        <v>2012</v>
      </c>
      <c r="R2469" s="14" t="s">
        <v>8326</v>
      </c>
    </row>
    <row r="2470" spans="1:18" ht="57.6" x14ac:dyDescent="0.3">
      <c r="A2470">
        <v>3091</v>
      </c>
      <c r="B2470" s="3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s="12">
        <f t="shared" si="76"/>
        <v>42566</v>
      </c>
      <c r="L2470" t="b">
        <v>0</v>
      </c>
      <c r="M2470">
        <v>9</v>
      </c>
      <c r="N2470" t="b">
        <v>0</v>
      </c>
      <c r="O2470" t="s">
        <v>8301</v>
      </c>
      <c r="P2470" t="s">
        <v>8323</v>
      </c>
      <c r="Q2470">
        <f t="shared" si="77"/>
        <v>2016</v>
      </c>
      <c r="R2470" s="14" t="s">
        <v>8322</v>
      </c>
    </row>
    <row r="2471" spans="1:18" ht="43.2" x14ac:dyDescent="0.3">
      <c r="A2471">
        <v>3096</v>
      </c>
      <c r="B2471" s="3" t="s">
        <v>3096</v>
      </c>
      <c r="C2471" s="3" t="s">
        <v>7206</v>
      </c>
      <c r="D2471" s="5">
        <v>20000</v>
      </c>
      <c r="E2471" s="7">
        <v>795</v>
      </c>
      <c r="F2471" t="s">
        <v>8220</v>
      </c>
      <c r="G2471" t="s">
        <v>8223</v>
      </c>
      <c r="H2471" t="s">
        <v>8245</v>
      </c>
      <c r="I2471">
        <v>1432151326</v>
      </c>
      <c r="J2471">
        <v>1429559326</v>
      </c>
      <c r="K2471" s="12">
        <f t="shared" si="76"/>
        <v>42114</v>
      </c>
      <c r="L2471" t="b">
        <v>0</v>
      </c>
      <c r="M2471">
        <v>14</v>
      </c>
      <c r="N2471" t="b">
        <v>0</v>
      </c>
      <c r="O2471" t="s">
        <v>8301</v>
      </c>
      <c r="P2471" t="s">
        <v>8323</v>
      </c>
      <c r="Q2471">
        <f t="shared" si="77"/>
        <v>2015</v>
      </c>
      <c r="R2471" s="14" t="s">
        <v>8322</v>
      </c>
    </row>
    <row r="2472" spans="1:18" ht="43.2" x14ac:dyDescent="0.3">
      <c r="A2472">
        <v>4056</v>
      </c>
      <c r="B2472" s="3" t="s">
        <v>4052</v>
      </c>
      <c r="C2472" s="3" t="s">
        <v>8160</v>
      </c>
      <c r="D2472" s="5">
        <v>1500</v>
      </c>
      <c r="E2472" s="7">
        <v>795</v>
      </c>
      <c r="F2472" t="s">
        <v>8220</v>
      </c>
      <c r="G2472" t="s">
        <v>8223</v>
      </c>
      <c r="H2472" t="s">
        <v>8245</v>
      </c>
      <c r="I2472">
        <v>1467575940</v>
      </c>
      <c r="J2472">
        <v>1465856639</v>
      </c>
      <c r="K2472" s="12">
        <f t="shared" si="76"/>
        <v>42534</v>
      </c>
      <c r="L2472" t="b">
        <v>0</v>
      </c>
      <c r="M2472">
        <v>9</v>
      </c>
      <c r="N2472" t="b">
        <v>0</v>
      </c>
      <c r="O2472" t="s">
        <v>8269</v>
      </c>
      <c r="P2472" t="s">
        <v>8325</v>
      </c>
      <c r="Q2472">
        <f t="shared" si="77"/>
        <v>2016</v>
      </c>
      <c r="R2472" s="14" t="s">
        <v>8322</v>
      </c>
    </row>
    <row r="2473" spans="1:18" ht="43.2" x14ac:dyDescent="0.3">
      <c r="A2473">
        <v>2931</v>
      </c>
      <c r="B2473" s="3" t="s">
        <v>2931</v>
      </c>
      <c r="C2473" s="3" t="s">
        <v>7041</v>
      </c>
      <c r="D2473" s="5">
        <v>750</v>
      </c>
      <c r="E2473" s="7">
        <v>795</v>
      </c>
      <c r="F2473" t="s">
        <v>8218</v>
      </c>
      <c r="G2473" t="s">
        <v>8228</v>
      </c>
      <c r="H2473" t="s">
        <v>8250</v>
      </c>
      <c r="I2473">
        <v>1410761280</v>
      </c>
      <c r="J2473">
        <v>1408604363</v>
      </c>
      <c r="K2473" s="12">
        <f t="shared" si="76"/>
        <v>41872</v>
      </c>
      <c r="L2473" t="b">
        <v>0</v>
      </c>
      <c r="M2473">
        <v>9</v>
      </c>
      <c r="N2473" t="b">
        <v>1</v>
      </c>
      <c r="O2473" t="s">
        <v>8303</v>
      </c>
      <c r="P2473" t="s">
        <v>8334</v>
      </c>
      <c r="Q2473">
        <f t="shared" si="77"/>
        <v>2014</v>
      </c>
      <c r="R2473" s="14" t="s">
        <v>8322</v>
      </c>
    </row>
    <row r="2474" spans="1:18" ht="43.2" x14ac:dyDescent="0.3">
      <c r="A2474">
        <v>3491</v>
      </c>
      <c r="B2474" s="3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s="12">
        <f t="shared" si="76"/>
        <v>42121</v>
      </c>
      <c r="L2474" t="b">
        <v>0</v>
      </c>
      <c r="M2474">
        <v>10</v>
      </c>
      <c r="N2474" t="b">
        <v>1</v>
      </c>
      <c r="O2474" t="s">
        <v>8269</v>
      </c>
      <c r="P2474" t="s">
        <v>8325</v>
      </c>
      <c r="Q2474">
        <f t="shared" si="77"/>
        <v>2015</v>
      </c>
      <c r="R2474" s="14" t="s">
        <v>8322</v>
      </c>
    </row>
    <row r="2475" spans="1:18" ht="43.2" x14ac:dyDescent="0.3">
      <c r="A2475">
        <v>2385</v>
      </c>
      <c r="B2475" s="3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s="12">
        <f t="shared" si="76"/>
        <v>42191</v>
      </c>
      <c r="L2475" t="b">
        <v>0</v>
      </c>
      <c r="M2475">
        <v>7</v>
      </c>
      <c r="N2475" t="b">
        <v>0</v>
      </c>
      <c r="O2475" t="s">
        <v>8270</v>
      </c>
      <c r="P2475" t="s">
        <v>8341</v>
      </c>
      <c r="Q2475">
        <f t="shared" si="77"/>
        <v>2015</v>
      </c>
      <c r="R2475" s="14" t="s">
        <v>8307</v>
      </c>
    </row>
    <row r="2476" spans="1:18" ht="43.2" x14ac:dyDescent="0.3">
      <c r="A2476">
        <v>2556</v>
      </c>
      <c r="B2476" s="3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s="12">
        <f t="shared" si="76"/>
        <v>41222</v>
      </c>
      <c r="L2476" t="b">
        <v>0</v>
      </c>
      <c r="M2476">
        <v>34</v>
      </c>
      <c r="N2476" t="b">
        <v>1</v>
      </c>
      <c r="O2476" t="s">
        <v>8298</v>
      </c>
      <c r="P2476" t="s">
        <v>8340</v>
      </c>
      <c r="Q2476">
        <f t="shared" si="77"/>
        <v>2012</v>
      </c>
      <c r="R2476" s="14" t="s">
        <v>8326</v>
      </c>
    </row>
    <row r="2477" spans="1:18" ht="43.2" x14ac:dyDescent="0.3">
      <c r="A2477">
        <v>3394</v>
      </c>
      <c r="B2477" s="3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s="12">
        <f t="shared" si="76"/>
        <v>41817</v>
      </c>
      <c r="L2477" t="b">
        <v>0</v>
      </c>
      <c r="M2477">
        <v>27</v>
      </c>
      <c r="N2477" t="b">
        <v>1</v>
      </c>
      <c r="O2477" t="s">
        <v>8269</v>
      </c>
      <c r="P2477" t="s">
        <v>8325</v>
      </c>
      <c r="Q2477">
        <f t="shared" si="77"/>
        <v>2014</v>
      </c>
      <c r="R2477" s="14" t="s">
        <v>8322</v>
      </c>
    </row>
    <row r="2478" spans="1:18" ht="43.2" x14ac:dyDescent="0.3">
      <c r="A2478">
        <v>3649</v>
      </c>
      <c r="B2478" s="3" t="s">
        <v>3647</v>
      </c>
      <c r="C2478" s="3" t="s">
        <v>7759</v>
      </c>
      <c r="D2478" s="5">
        <v>750</v>
      </c>
      <c r="E2478" s="7">
        <v>780</v>
      </c>
      <c r="F2478" t="s">
        <v>8218</v>
      </c>
      <c r="G2478" t="s">
        <v>8228</v>
      </c>
      <c r="H2478" t="s">
        <v>8250</v>
      </c>
      <c r="I2478">
        <v>1402938394</v>
      </c>
      <c r="J2478">
        <v>1400691994</v>
      </c>
      <c r="K2478" s="12">
        <f t="shared" si="76"/>
        <v>41780</v>
      </c>
      <c r="L2478" t="b">
        <v>0</v>
      </c>
      <c r="M2478">
        <v>8</v>
      </c>
      <c r="N2478" t="b">
        <v>1</v>
      </c>
      <c r="O2478" t="s">
        <v>8269</v>
      </c>
      <c r="P2478" t="s">
        <v>8325</v>
      </c>
      <c r="Q2478">
        <f t="shared" si="77"/>
        <v>2014</v>
      </c>
      <c r="R2478" s="14" t="s">
        <v>8322</v>
      </c>
    </row>
    <row r="2479" spans="1:18" ht="43.2" x14ac:dyDescent="0.3">
      <c r="A2479">
        <v>2817</v>
      </c>
      <c r="B2479" s="3" t="s">
        <v>2817</v>
      </c>
      <c r="C2479" s="3" t="s">
        <v>6927</v>
      </c>
      <c r="D2479" s="5">
        <v>600</v>
      </c>
      <c r="E2479" s="7">
        <v>780</v>
      </c>
      <c r="F2479" t="s">
        <v>8218</v>
      </c>
      <c r="G2479" t="s">
        <v>8224</v>
      </c>
      <c r="H2479" t="s">
        <v>8246</v>
      </c>
      <c r="I2479">
        <v>1425136462</v>
      </c>
      <c r="J2479">
        <v>1421680462</v>
      </c>
      <c r="K2479" s="12">
        <f t="shared" si="76"/>
        <v>42023</v>
      </c>
      <c r="L2479" t="b">
        <v>0</v>
      </c>
      <c r="M2479">
        <v>33</v>
      </c>
      <c r="N2479" t="b">
        <v>1</v>
      </c>
      <c r="O2479" t="s">
        <v>8269</v>
      </c>
      <c r="P2479" t="s">
        <v>8325</v>
      </c>
      <c r="Q2479">
        <f t="shared" si="77"/>
        <v>2015</v>
      </c>
      <c r="R2479" s="14" t="s">
        <v>8322</v>
      </c>
    </row>
    <row r="2480" spans="1:18" ht="43.2" x14ac:dyDescent="0.3">
      <c r="A2480">
        <v>3577</v>
      </c>
      <c r="B2480" s="3" t="s">
        <v>3576</v>
      </c>
      <c r="C2480" s="3" t="s">
        <v>7687</v>
      </c>
      <c r="D2480" s="5">
        <v>600</v>
      </c>
      <c r="E2480" s="7">
        <v>780</v>
      </c>
      <c r="F2480" t="s">
        <v>8218</v>
      </c>
      <c r="G2480" t="s">
        <v>8223</v>
      </c>
      <c r="H2480" t="s">
        <v>8245</v>
      </c>
      <c r="I2480">
        <v>1430029680</v>
      </c>
      <c r="J2480">
        <v>1427741583</v>
      </c>
      <c r="K2480" s="12">
        <f t="shared" si="76"/>
        <v>42093</v>
      </c>
      <c r="L2480" t="b">
        <v>0</v>
      </c>
      <c r="M2480">
        <v>27</v>
      </c>
      <c r="N2480" t="b">
        <v>1</v>
      </c>
      <c r="O2480" t="s">
        <v>8269</v>
      </c>
      <c r="P2480" t="s">
        <v>8325</v>
      </c>
      <c r="Q2480">
        <f t="shared" si="77"/>
        <v>2015</v>
      </c>
      <c r="R2480" s="14" t="s">
        <v>8322</v>
      </c>
    </row>
    <row r="2481" spans="1:18" ht="57.6" x14ac:dyDescent="0.3">
      <c r="A2481">
        <v>4057</v>
      </c>
      <c r="B2481" s="3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s="12">
        <f t="shared" si="76"/>
        <v>42310</v>
      </c>
      <c r="L2481" t="b">
        <v>0</v>
      </c>
      <c r="M2481">
        <v>6</v>
      </c>
      <c r="N2481" t="b">
        <v>0</v>
      </c>
      <c r="O2481" t="s">
        <v>8269</v>
      </c>
      <c r="P2481" t="s">
        <v>8325</v>
      </c>
      <c r="Q2481">
        <f t="shared" si="77"/>
        <v>2015</v>
      </c>
      <c r="R2481" s="14" t="s">
        <v>8322</v>
      </c>
    </row>
    <row r="2482" spans="1:18" ht="43.2" x14ac:dyDescent="0.3">
      <c r="A2482">
        <v>3552</v>
      </c>
      <c r="B2482" s="3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s="12">
        <f t="shared" si="76"/>
        <v>41788</v>
      </c>
      <c r="L2482" t="b">
        <v>0</v>
      </c>
      <c r="M2482">
        <v>20</v>
      </c>
      <c r="N2482" t="b">
        <v>1</v>
      </c>
      <c r="O2482" t="s">
        <v>8269</v>
      </c>
      <c r="P2482" t="s">
        <v>8325</v>
      </c>
      <c r="Q2482">
        <f t="shared" si="77"/>
        <v>2014</v>
      </c>
      <c r="R2482" s="14" t="s">
        <v>8322</v>
      </c>
    </row>
    <row r="2483" spans="1:18" ht="43.2" x14ac:dyDescent="0.3">
      <c r="A2483">
        <v>446</v>
      </c>
      <c r="B2483" s="3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s="12">
        <f t="shared" si="76"/>
        <v>42037</v>
      </c>
      <c r="L2483" t="b">
        <v>0</v>
      </c>
      <c r="M2483">
        <v>16</v>
      </c>
      <c r="N2483" t="b">
        <v>0</v>
      </c>
      <c r="O2483" t="s">
        <v>8268</v>
      </c>
      <c r="P2483" t="s">
        <v>8338</v>
      </c>
      <c r="Q2483">
        <f t="shared" si="77"/>
        <v>2015</v>
      </c>
      <c r="R2483" s="14" t="s">
        <v>8320</v>
      </c>
    </row>
    <row r="2484" spans="1:18" ht="43.2" x14ac:dyDescent="0.3">
      <c r="A2484">
        <v>1359</v>
      </c>
      <c r="B2484" s="3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s="12">
        <f t="shared" si="76"/>
        <v>40668</v>
      </c>
      <c r="L2484" t="b">
        <v>0</v>
      </c>
      <c r="M2484">
        <v>19</v>
      </c>
      <c r="N2484" t="b">
        <v>1</v>
      </c>
      <c r="O2484" t="s">
        <v>8272</v>
      </c>
      <c r="P2484" t="s">
        <v>8332</v>
      </c>
      <c r="Q2484">
        <f t="shared" si="77"/>
        <v>2011</v>
      </c>
      <c r="R2484" s="14" t="s">
        <v>8310</v>
      </c>
    </row>
    <row r="2485" spans="1:18" ht="57.6" x14ac:dyDescent="0.3">
      <c r="A2485">
        <v>68</v>
      </c>
      <c r="B2485" s="3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s="12">
        <f t="shared" si="76"/>
        <v>41663</v>
      </c>
      <c r="L2485" t="b">
        <v>0</v>
      </c>
      <c r="M2485">
        <v>36</v>
      </c>
      <c r="N2485" t="b">
        <v>1</v>
      </c>
      <c r="O2485" t="s">
        <v>8264</v>
      </c>
      <c r="P2485" t="s">
        <v>8342</v>
      </c>
      <c r="Q2485">
        <f t="shared" si="77"/>
        <v>2014</v>
      </c>
      <c r="R2485" s="14" t="s">
        <v>8320</v>
      </c>
    </row>
    <row r="2486" spans="1:18" ht="43.2" x14ac:dyDescent="0.3">
      <c r="A2486">
        <v>1683</v>
      </c>
      <c r="B2486" s="3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s="12">
        <f t="shared" si="76"/>
        <v>42808</v>
      </c>
      <c r="L2486" t="b">
        <v>0</v>
      </c>
      <c r="M2486">
        <v>10</v>
      </c>
      <c r="N2486" t="b">
        <v>0</v>
      </c>
      <c r="O2486" t="s">
        <v>8291</v>
      </c>
      <c r="P2486" t="s">
        <v>8329</v>
      </c>
      <c r="Q2486">
        <f t="shared" si="77"/>
        <v>2017</v>
      </c>
      <c r="R2486" s="14" t="s">
        <v>8326</v>
      </c>
    </row>
    <row r="2487" spans="1:18" ht="43.2" x14ac:dyDescent="0.3">
      <c r="A2487">
        <v>2824</v>
      </c>
      <c r="B2487" s="3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s="12">
        <f t="shared" si="76"/>
        <v>42136</v>
      </c>
      <c r="L2487" t="b">
        <v>0</v>
      </c>
      <c r="M2487">
        <v>15</v>
      </c>
      <c r="N2487" t="b">
        <v>1</v>
      </c>
      <c r="O2487" t="s">
        <v>8269</v>
      </c>
      <c r="P2487" t="s">
        <v>8325</v>
      </c>
      <c r="Q2487">
        <f t="shared" si="77"/>
        <v>2015</v>
      </c>
      <c r="R2487" s="14" t="s">
        <v>8322</v>
      </c>
    </row>
    <row r="2488" spans="1:18" ht="43.2" x14ac:dyDescent="0.3">
      <c r="A2488">
        <v>3450</v>
      </c>
      <c r="B2488" s="3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s="12">
        <f t="shared" si="76"/>
        <v>42036</v>
      </c>
      <c r="L2488" t="b">
        <v>0</v>
      </c>
      <c r="M2488">
        <v>39</v>
      </c>
      <c r="N2488" t="b">
        <v>1</v>
      </c>
      <c r="O2488" t="s">
        <v>8269</v>
      </c>
      <c r="P2488" t="s">
        <v>8325</v>
      </c>
      <c r="Q2488">
        <f t="shared" si="77"/>
        <v>2015</v>
      </c>
      <c r="R2488" s="14" t="s">
        <v>8322</v>
      </c>
    </row>
    <row r="2489" spans="1:18" ht="43.2" x14ac:dyDescent="0.3">
      <c r="A2489">
        <v>4083</v>
      </c>
      <c r="B2489" s="3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s="12">
        <f t="shared" si="76"/>
        <v>42353</v>
      </c>
      <c r="L2489" t="b">
        <v>0</v>
      </c>
      <c r="M2489">
        <v>6</v>
      </c>
      <c r="N2489" t="b">
        <v>0</v>
      </c>
      <c r="O2489" t="s">
        <v>8269</v>
      </c>
      <c r="P2489" t="s">
        <v>8325</v>
      </c>
      <c r="Q2489">
        <f t="shared" si="77"/>
        <v>2015</v>
      </c>
      <c r="R2489" s="14" t="s">
        <v>8322</v>
      </c>
    </row>
    <row r="2490" spans="1:18" ht="43.2" x14ac:dyDescent="0.3">
      <c r="A2490">
        <v>1623</v>
      </c>
      <c r="B2490" s="3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s="12">
        <f t="shared" si="76"/>
        <v>41453</v>
      </c>
      <c r="L2490" t="b">
        <v>0</v>
      </c>
      <c r="M2490">
        <v>18</v>
      </c>
      <c r="N2490" t="b">
        <v>1</v>
      </c>
      <c r="O2490" t="s">
        <v>8274</v>
      </c>
      <c r="P2490" t="s">
        <v>8330</v>
      </c>
      <c r="Q2490">
        <f t="shared" si="77"/>
        <v>2013</v>
      </c>
      <c r="R2490" s="14" t="s">
        <v>8326</v>
      </c>
    </row>
    <row r="2491" spans="1:18" ht="28.8" x14ac:dyDescent="0.3">
      <c r="A2491">
        <v>2209</v>
      </c>
      <c r="B2491" s="3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s="12">
        <f t="shared" si="76"/>
        <v>41732</v>
      </c>
      <c r="L2491" t="b">
        <v>0</v>
      </c>
      <c r="M2491">
        <v>15</v>
      </c>
      <c r="N2491" t="b">
        <v>1</v>
      </c>
      <c r="O2491" t="s">
        <v>8278</v>
      </c>
      <c r="P2491" t="s">
        <v>8328</v>
      </c>
      <c r="Q2491">
        <f t="shared" si="77"/>
        <v>2014</v>
      </c>
      <c r="R2491" s="14" t="s">
        <v>8326</v>
      </c>
    </row>
    <row r="2492" spans="1:18" ht="43.2" x14ac:dyDescent="0.3">
      <c r="A2492">
        <v>3652</v>
      </c>
      <c r="B2492" s="3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s="12">
        <f t="shared" si="76"/>
        <v>42596</v>
      </c>
      <c r="L2492" t="b">
        <v>0</v>
      </c>
      <c r="M2492">
        <v>17</v>
      </c>
      <c r="N2492" t="b">
        <v>1</v>
      </c>
      <c r="O2492" t="s">
        <v>8269</v>
      </c>
      <c r="P2492" t="s">
        <v>8325</v>
      </c>
      <c r="Q2492">
        <f t="shared" si="77"/>
        <v>2016</v>
      </c>
      <c r="R2492" s="14" t="s">
        <v>8322</v>
      </c>
    </row>
    <row r="2493" spans="1:18" ht="57.6" x14ac:dyDescent="0.3">
      <c r="A2493">
        <v>2870</v>
      </c>
      <c r="B2493" s="3" t="s">
        <v>2870</v>
      </c>
      <c r="C2493" s="3" t="s">
        <v>6980</v>
      </c>
      <c r="D2493" s="5">
        <v>5000</v>
      </c>
      <c r="E2493" s="7">
        <v>750</v>
      </c>
      <c r="F2493" t="s">
        <v>8220</v>
      </c>
      <c r="G2493" t="s">
        <v>8223</v>
      </c>
      <c r="H2493" t="s">
        <v>8245</v>
      </c>
      <c r="I2493">
        <v>1400301165</v>
      </c>
      <c r="J2493">
        <v>1397709165</v>
      </c>
      <c r="K2493" s="12">
        <f t="shared" si="76"/>
        <v>41746</v>
      </c>
      <c r="L2493" t="b">
        <v>0</v>
      </c>
      <c r="M2493">
        <v>9</v>
      </c>
      <c r="N2493" t="b">
        <v>0</v>
      </c>
      <c r="O2493" t="s">
        <v>8269</v>
      </c>
      <c r="P2493" t="s">
        <v>8325</v>
      </c>
      <c r="Q2493">
        <f t="shared" si="77"/>
        <v>2014</v>
      </c>
      <c r="R2493" s="14" t="s">
        <v>8322</v>
      </c>
    </row>
    <row r="2494" spans="1:18" ht="43.2" x14ac:dyDescent="0.3">
      <c r="A2494">
        <v>885</v>
      </c>
      <c r="B2494" s="3" t="s">
        <v>886</v>
      </c>
      <c r="C2494" s="3" t="s">
        <v>4995</v>
      </c>
      <c r="D2494" s="5">
        <v>1000</v>
      </c>
      <c r="E2494" s="7">
        <v>750</v>
      </c>
      <c r="F2494" t="s">
        <v>8220</v>
      </c>
      <c r="G2494" t="s">
        <v>8223</v>
      </c>
      <c r="H2494" t="s">
        <v>8245</v>
      </c>
      <c r="I2494">
        <v>1483137311</v>
      </c>
      <c r="J2494">
        <v>1481322911</v>
      </c>
      <c r="K2494" s="12">
        <f t="shared" si="76"/>
        <v>42713</v>
      </c>
      <c r="L2494" t="b">
        <v>0</v>
      </c>
      <c r="M2494">
        <v>21</v>
      </c>
      <c r="N2494" t="b">
        <v>0</v>
      </c>
      <c r="O2494" t="s">
        <v>8277</v>
      </c>
      <c r="P2494" t="s">
        <v>8327</v>
      </c>
      <c r="Q2494">
        <f t="shared" si="77"/>
        <v>2016</v>
      </c>
      <c r="R2494" s="14" t="s">
        <v>8326</v>
      </c>
    </row>
    <row r="2495" spans="1:18" ht="28.8" x14ac:dyDescent="0.3">
      <c r="A2495">
        <v>2492</v>
      </c>
      <c r="B2495" s="3" t="s">
        <v>2492</v>
      </c>
      <c r="C2495" s="3" t="s">
        <v>6602</v>
      </c>
      <c r="D2495" s="5">
        <v>600</v>
      </c>
      <c r="E2495" s="7">
        <v>750</v>
      </c>
      <c r="F2495" t="s">
        <v>8218</v>
      </c>
      <c r="G2495" t="s">
        <v>8223</v>
      </c>
      <c r="H2495" t="s">
        <v>8245</v>
      </c>
      <c r="I2495">
        <v>1339840740</v>
      </c>
      <c r="J2495">
        <v>1335397188</v>
      </c>
      <c r="K2495" s="12">
        <f t="shared" si="76"/>
        <v>41024</v>
      </c>
      <c r="L2495" t="b">
        <v>0</v>
      </c>
      <c r="M2495">
        <v>27</v>
      </c>
      <c r="N2495" t="b">
        <v>1</v>
      </c>
      <c r="O2495" t="s">
        <v>8277</v>
      </c>
      <c r="P2495" t="s">
        <v>8327</v>
      </c>
      <c r="Q2495">
        <f t="shared" si="77"/>
        <v>2012</v>
      </c>
      <c r="R2495" s="14" t="s">
        <v>8326</v>
      </c>
    </row>
    <row r="2496" spans="1:18" ht="43.2" x14ac:dyDescent="0.3">
      <c r="A2496">
        <v>203</v>
      </c>
      <c r="B2496" s="3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s="12">
        <f t="shared" si="76"/>
        <v>41973</v>
      </c>
      <c r="L2496" t="b">
        <v>0</v>
      </c>
      <c r="M2496">
        <v>8</v>
      </c>
      <c r="N2496" t="b">
        <v>0</v>
      </c>
      <c r="O2496" t="s">
        <v>8266</v>
      </c>
      <c r="P2496" t="s">
        <v>8324</v>
      </c>
      <c r="Q2496">
        <f t="shared" si="77"/>
        <v>2014</v>
      </c>
      <c r="R2496" s="14" t="s">
        <v>8320</v>
      </c>
    </row>
    <row r="2497" spans="1:18" ht="43.2" x14ac:dyDescent="0.3">
      <c r="A2497">
        <v>3047</v>
      </c>
      <c r="B2497" s="3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s="12">
        <f t="shared" si="76"/>
        <v>42443</v>
      </c>
      <c r="L2497" t="b">
        <v>0</v>
      </c>
      <c r="M2497">
        <v>20</v>
      </c>
      <c r="N2497" t="b">
        <v>1</v>
      </c>
      <c r="O2497" t="s">
        <v>8301</v>
      </c>
      <c r="P2497" t="s">
        <v>8323</v>
      </c>
      <c r="Q2497">
        <f t="shared" si="77"/>
        <v>2016</v>
      </c>
      <c r="R2497" s="14" t="s">
        <v>8322</v>
      </c>
    </row>
    <row r="2498" spans="1:18" ht="43.2" x14ac:dyDescent="0.3">
      <c r="A2498">
        <v>4074</v>
      </c>
      <c r="B2498" s="3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s="12">
        <f t="shared" si="76"/>
        <v>42283</v>
      </c>
      <c r="L2498" t="b">
        <v>0</v>
      </c>
      <c r="M2498">
        <v>21</v>
      </c>
      <c r="N2498" t="b">
        <v>0</v>
      </c>
      <c r="O2498" t="s">
        <v>8269</v>
      </c>
      <c r="P2498" t="s">
        <v>8325</v>
      </c>
      <c r="Q2498">
        <f t="shared" si="77"/>
        <v>2015</v>
      </c>
      <c r="R2498" s="14" t="s">
        <v>8322</v>
      </c>
    </row>
    <row r="2499" spans="1:18" ht="57.6" x14ac:dyDescent="0.3">
      <c r="A2499">
        <v>1108</v>
      </c>
      <c r="B2499" s="3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s="12">
        <f t="shared" ref="K2499:K2562" si="78">FLOOR(J2499/60/60/24,1) + DATE(1970,1,1)</f>
        <v>40952</v>
      </c>
      <c r="L2499" t="b">
        <v>0</v>
      </c>
      <c r="M2499">
        <v>21</v>
      </c>
      <c r="N2499" t="b">
        <v>0</v>
      </c>
      <c r="O2499" t="s">
        <v>8280</v>
      </c>
      <c r="P2499" t="s">
        <v>8333</v>
      </c>
      <c r="Q2499">
        <f t="shared" ref="Q2499:Q2562" si="79">YEAR(K2499)</f>
        <v>2012</v>
      </c>
      <c r="R2499" s="14" t="s">
        <v>8315</v>
      </c>
    </row>
    <row r="2500" spans="1:18" ht="43.2" x14ac:dyDescent="0.3">
      <c r="A2500">
        <v>2742</v>
      </c>
      <c r="B2500" s="3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s="12">
        <f t="shared" si="78"/>
        <v>41030</v>
      </c>
      <c r="L2500" t="b">
        <v>0</v>
      </c>
      <c r="M2500">
        <v>18</v>
      </c>
      <c r="N2500" t="b">
        <v>0</v>
      </c>
      <c r="O2500" t="s">
        <v>8302</v>
      </c>
      <c r="P2500" t="s">
        <v>8355</v>
      </c>
      <c r="Q2500">
        <f t="shared" si="79"/>
        <v>2012</v>
      </c>
      <c r="R2500" s="14" t="s">
        <v>8310</v>
      </c>
    </row>
    <row r="2501" spans="1:18" ht="57.6" x14ac:dyDescent="0.3">
      <c r="A2501">
        <v>874</v>
      </c>
      <c r="B2501" s="3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s="12">
        <f t="shared" si="78"/>
        <v>41368</v>
      </c>
      <c r="L2501" t="b">
        <v>0</v>
      </c>
      <c r="M2501">
        <v>21</v>
      </c>
      <c r="N2501" t="b">
        <v>0</v>
      </c>
      <c r="O2501" t="s">
        <v>8276</v>
      </c>
      <c r="P2501" t="s">
        <v>8349</v>
      </c>
      <c r="Q2501">
        <f t="shared" si="79"/>
        <v>2013</v>
      </c>
      <c r="R2501" s="14" t="s">
        <v>8326</v>
      </c>
    </row>
    <row r="2502" spans="1:18" ht="43.2" x14ac:dyDescent="0.3">
      <c r="A2502">
        <v>4094</v>
      </c>
      <c r="B2502" s="3" t="s">
        <v>4090</v>
      </c>
      <c r="C2502" s="3" t="s">
        <v>8197</v>
      </c>
      <c r="D2502" s="5">
        <v>2000</v>
      </c>
      <c r="E2502" s="7">
        <v>730</v>
      </c>
      <c r="F2502" t="s">
        <v>8220</v>
      </c>
      <c r="G2502" t="s">
        <v>8223</v>
      </c>
      <c r="H2502" t="s">
        <v>8245</v>
      </c>
      <c r="I2502">
        <v>1413953940</v>
      </c>
      <c r="J2502">
        <v>1410141900</v>
      </c>
      <c r="K2502" s="12">
        <f t="shared" si="78"/>
        <v>41890</v>
      </c>
      <c r="L2502" t="b">
        <v>0</v>
      </c>
      <c r="M2502">
        <v>8</v>
      </c>
      <c r="N2502" t="b">
        <v>0</v>
      </c>
      <c r="O2502" t="s">
        <v>8269</v>
      </c>
      <c r="P2502" t="s">
        <v>8325</v>
      </c>
      <c r="Q2502">
        <f t="shared" si="79"/>
        <v>2014</v>
      </c>
      <c r="R2502" s="14" t="s">
        <v>8322</v>
      </c>
    </row>
    <row r="2503" spans="1:18" ht="43.2" x14ac:dyDescent="0.3">
      <c r="A2503">
        <v>2795</v>
      </c>
      <c r="B2503" s="3" t="s">
        <v>2795</v>
      </c>
      <c r="C2503" s="3" t="s">
        <v>6905</v>
      </c>
      <c r="D2503" s="5">
        <v>700</v>
      </c>
      <c r="E2503" s="7">
        <v>730</v>
      </c>
      <c r="F2503" t="s">
        <v>8218</v>
      </c>
      <c r="G2503" t="s">
        <v>8223</v>
      </c>
      <c r="H2503" t="s">
        <v>8245</v>
      </c>
      <c r="I2503">
        <v>1402095600</v>
      </c>
      <c r="J2503">
        <v>1400675841</v>
      </c>
      <c r="K2503" s="12">
        <f t="shared" si="78"/>
        <v>41780</v>
      </c>
      <c r="L2503" t="b">
        <v>0</v>
      </c>
      <c r="M2503">
        <v>20</v>
      </c>
      <c r="N2503" t="b">
        <v>1</v>
      </c>
      <c r="O2503" t="s">
        <v>8269</v>
      </c>
      <c r="P2503" t="s">
        <v>8325</v>
      </c>
      <c r="Q2503">
        <f t="shared" si="79"/>
        <v>2014</v>
      </c>
      <c r="R2503" s="14" t="s">
        <v>8322</v>
      </c>
    </row>
    <row r="2504" spans="1:18" ht="28.8" x14ac:dyDescent="0.3">
      <c r="A2504">
        <v>1389</v>
      </c>
      <c r="B2504" s="3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s="12">
        <f t="shared" si="78"/>
        <v>42565</v>
      </c>
      <c r="L2504" t="b">
        <v>0</v>
      </c>
      <c r="M2504">
        <v>34</v>
      </c>
      <c r="N2504" t="b">
        <v>1</v>
      </c>
      <c r="O2504" t="s">
        <v>8274</v>
      </c>
      <c r="P2504" t="s">
        <v>8330</v>
      </c>
      <c r="Q2504">
        <f t="shared" si="79"/>
        <v>2016</v>
      </c>
      <c r="R2504" s="14" t="s">
        <v>8326</v>
      </c>
    </row>
    <row r="2505" spans="1:18" ht="43.2" x14ac:dyDescent="0.3">
      <c r="A2505">
        <v>995</v>
      </c>
      <c r="B2505" s="3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s="12">
        <f t="shared" si="78"/>
        <v>41947</v>
      </c>
      <c r="L2505" t="b">
        <v>0</v>
      </c>
      <c r="M2505">
        <v>9</v>
      </c>
      <c r="N2505" t="b">
        <v>0</v>
      </c>
      <c r="O2505" t="s">
        <v>8271</v>
      </c>
      <c r="P2505" t="s">
        <v>8309</v>
      </c>
      <c r="Q2505">
        <f t="shared" si="79"/>
        <v>2014</v>
      </c>
      <c r="R2505" s="14" t="s">
        <v>8307</v>
      </c>
    </row>
    <row r="2506" spans="1:18" ht="43.2" x14ac:dyDescent="0.3">
      <c r="A2506">
        <v>2542</v>
      </c>
      <c r="B2506" s="3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s="12">
        <f t="shared" si="78"/>
        <v>41509</v>
      </c>
      <c r="L2506" t="b">
        <v>0</v>
      </c>
      <c r="M2506">
        <v>13</v>
      </c>
      <c r="N2506" t="b">
        <v>1</v>
      </c>
      <c r="O2506" t="s">
        <v>8298</v>
      </c>
      <c r="P2506" t="s">
        <v>8340</v>
      </c>
      <c r="Q2506">
        <f t="shared" si="79"/>
        <v>2013</v>
      </c>
      <c r="R2506" s="14" t="s">
        <v>8326</v>
      </c>
    </row>
    <row r="2507" spans="1:18" ht="43.2" x14ac:dyDescent="0.3">
      <c r="A2507">
        <v>181</v>
      </c>
      <c r="B2507" s="3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s="12">
        <f t="shared" si="78"/>
        <v>42147</v>
      </c>
      <c r="L2507" t="b">
        <v>0</v>
      </c>
      <c r="M2507">
        <v>4</v>
      </c>
      <c r="N2507" t="b">
        <v>0</v>
      </c>
      <c r="O2507" t="s">
        <v>8266</v>
      </c>
      <c r="P2507" t="s">
        <v>8324</v>
      </c>
      <c r="Q2507">
        <f t="shared" si="79"/>
        <v>2015</v>
      </c>
      <c r="R2507" s="14" t="s">
        <v>8320</v>
      </c>
    </row>
    <row r="2508" spans="1:18" ht="57.6" x14ac:dyDescent="0.3">
      <c r="A2508">
        <v>3023</v>
      </c>
      <c r="B2508" s="3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s="12">
        <f t="shared" si="78"/>
        <v>42121</v>
      </c>
      <c r="L2508" t="b">
        <v>0</v>
      </c>
      <c r="M2508">
        <v>6</v>
      </c>
      <c r="N2508" t="b">
        <v>1</v>
      </c>
      <c r="O2508" t="s">
        <v>8301</v>
      </c>
      <c r="P2508" t="s">
        <v>8323</v>
      </c>
      <c r="Q2508">
        <f t="shared" si="79"/>
        <v>2015</v>
      </c>
      <c r="R2508" s="14" t="s">
        <v>8322</v>
      </c>
    </row>
    <row r="2509" spans="1:18" ht="43.2" x14ac:dyDescent="0.3">
      <c r="A2509">
        <v>3295</v>
      </c>
      <c r="B2509" s="3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s="12">
        <f t="shared" si="78"/>
        <v>42609</v>
      </c>
      <c r="L2509" t="b">
        <v>0</v>
      </c>
      <c r="M2509">
        <v>27</v>
      </c>
      <c r="N2509" t="b">
        <v>1</v>
      </c>
      <c r="O2509" t="s">
        <v>8269</v>
      </c>
      <c r="P2509" t="s">
        <v>8325</v>
      </c>
      <c r="Q2509">
        <f t="shared" si="79"/>
        <v>2016</v>
      </c>
      <c r="R2509" s="14" t="s">
        <v>8322</v>
      </c>
    </row>
    <row r="2510" spans="1:18" ht="43.2" x14ac:dyDescent="0.3">
      <c r="A2510">
        <v>3539</v>
      </c>
      <c r="B2510" s="3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s="12">
        <f t="shared" si="78"/>
        <v>42600</v>
      </c>
      <c r="L2510" t="b">
        <v>0</v>
      </c>
      <c r="M2510">
        <v>13</v>
      </c>
      <c r="N2510" t="b">
        <v>1</v>
      </c>
      <c r="O2510" t="s">
        <v>8269</v>
      </c>
      <c r="P2510" t="s">
        <v>8325</v>
      </c>
      <c r="Q2510">
        <f t="shared" si="79"/>
        <v>2016</v>
      </c>
      <c r="R2510" s="14" t="s">
        <v>8322</v>
      </c>
    </row>
    <row r="2511" spans="1:18" ht="43.2" x14ac:dyDescent="0.3">
      <c r="A2511">
        <v>716</v>
      </c>
      <c r="B2511" s="3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s="12">
        <f t="shared" si="78"/>
        <v>41940</v>
      </c>
      <c r="L2511" t="b">
        <v>0</v>
      </c>
      <c r="M2511">
        <v>16</v>
      </c>
      <c r="N2511" t="b">
        <v>0</v>
      </c>
      <c r="O2511" t="s">
        <v>8271</v>
      </c>
      <c r="P2511" t="s">
        <v>8309</v>
      </c>
      <c r="Q2511">
        <f t="shared" si="79"/>
        <v>2014</v>
      </c>
      <c r="R2511" s="14" t="s">
        <v>8307</v>
      </c>
    </row>
    <row r="2512" spans="1:18" ht="43.2" x14ac:dyDescent="0.3">
      <c r="A2512">
        <v>3998</v>
      </c>
      <c r="B2512" s="3" t="s">
        <v>3994</v>
      </c>
      <c r="C2512" s="3" t="s">
        <v>8104</v>
      </c>
      <c r="D2512" s="5">
        <v>1250</v>
      </c>
      <c r="E2512" s="7">
        <v>715</v>
      </c>
      <c r="F2512" t="s">
        <v>8220</v>
      </c>
      <c r="G2512" t="s">
        <v>8223</v>
      </c>
      <c r="H2512" t="s">
        <v>8245</v>
      </c>
      <c r="I2512">
        <v>1427580426</v>
      </c>
      <c r="J2512">
        <v>1424992026</v>
      </c>
      <c r="K2512" s="12">
        <f t="shared" si="78"/>
        <v>42061</v>
      </c>
      <c r="L2512" t="b">
        <v>0</v>
      </c>
      <c r="M2512">
        <v>12</v>
      </c>
      <c r="N2512" t="b">
        <v>0</v>
      </c>
      <c r="O2512" t="s">
        <v>8269</v>
      </c>
      <c r="P2512" t="s">
        <v>8325</v>
      </c>
      <c r="Q2512">
        <f t="shared" si="79"/>
        <v>2015</v>
      </c>
      <c r="R2512" s="14" t="s">
        <v>8322</v>
      </c>
    </row>
    <row r="2513" spans="1:18" ht="28.8" x14ac:dyDescent="0.3">
      <c r="A2513">
        <v>2955</v>
      </c>
      <c r="B2513" s="3" t="s">
        <v>2955</v>
      </c>
      <c r="C2513" s="3" t="s">
        <v>7065</v>
      </c>
      <c r="D2513" s="5">
        <v>1200</v>
      </c>
      <c r="E2513" s="7">
        <v>715</v>
      </c>
      <c r="F2513" t="s">
        <v>8219</v>
      </c>
      <c r="G2513" t="s">
        <v>8223</v>
      </c>
      <c r="H2513" t="s">
        <v>8245</v>
      </c>
      <c r="I2513">
        <v>1434476849</v>
      </c>
      <c r="J2513">
        <v>1431884849</v>
      </c>
      <c r="K2513" s="12">
        <f t="shared" si="78"/>
        <v>42141</v>
      </c>
      <c r="L2513" t="b">
        <v>0</v>
      </c>
      <c r="M2513">
        <v>11</v>
      </c>
      <c r="N2513" t="b">
        <v>0</v>
      </c>
      <c r="O2513" t="s">
        <v>8301</v>
      </c>
      <c r="P2513" t="s">
        <v>8323</v>
      </c>
      <c r="Q2513">
        <f t="shared" si="79"/>
        <v>2015</v>
      </c>
      <c r="R2513" s="14" t="s">
        <v>8322</v>
      </c>
    </row>
    <row r="2514" spans="1:18" ht="28.8" x14ac:dyDescent="0.3">
      <c r="A2514">
        <v>3826</v>
      </c>
      <c r="B2514" s="3" t="s">
        <v>3823</v>
      </c>
      <c r="C2514" s="3" t="s">
        <v>7935</v>
      </c>
      <c r="D2514" s="5">
        <v>600</v>
      </c>
      <c r="E2514" s="7">
        <v>715</v>
      </c>
      <c r="F2514" t="s">
        <v>8218</v>
      </c>
      <c r="G2514" t="s">
        <v>8224</v>
      </c>
      <c r="H2514" t="s">
        <v>8246</v>
      </c>
      <c r="I2514">
        <v>1430993394</v>
      </c>
      <c r="J2514">
        <v>1428401394</v>
      </c>
      <c r="K2514" s="12">
        <f t="shared" si="78"/>
        <v>42101</v>
      </c>
      <c r="L2514" t="b">
        <v>0</v>
      </c>
      <c r="M2514">
        <v>26</v>
      </c>
      <c r="N2514" t="b">
        <v>1</v>
      </c>
      <c r="O2514" t="s">
        <v>8269</v>
      </c>
      <c r="P2514" t="s">
        <v>8325</v>
      </c>
      <c r="Q2514">
        <f t="shared" si="79"/>
        <v>2015</v>
      </c>
      <c r="R2514" s="14" t="s">
        <v>8322</v>
      </c>
    </row>
    <row r="2515" spans="1:18" ht="43.2" x14ac:dyDescent="0.3">
      <c r="A2515">
        <v>3665</v>
      </c>
      <c r="B2515" s="3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s="12">
        <f t="shared" si="78"/>
        <v>42294</v>
      </c>
      <c r="L2515" t="b">
        <v>0</v>
      </c>
      <c r="M2515">
        <v>14</v>
      </c>
      <c r="N2515" t="b">
        <v>1</v>
      </c>
      <c r="O2515" t="s">
        <v>8269</v>
      </c>
      <c r="P2515" t="s">
        <v>8325</v>
      </c>
      <c r="Q2515">
        <f t="shared" si="79"/>
        <v>2015</v>
      </c>
      <c r="R2515" s="14" t="s">
        <v>8322</v>
      </c>
    </row>
    <row r="2516" spans="1:18" ht="43.2" x14ac:dyDescent="0.3">
      <c r="A2516">
        <v>3755</v>
      </c>
      <c r="B2516" s="3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s="12">
        <f t="shared" si="78"/>
        <v>42445</v>
      </c>
      <c r="L2516" t="b">
        <v>0</v>
      </c>
      <c r="M2516">
        <v>28</v>
      </c>
      <c r="N2516" t="b">
        <v>1</v>
      </c>
      <c r="O2516" t="s">
        <v>8303</v>
      </c>
      <c r="P2516" t="s">
        <v>8334</v>
      </c>
      <c r="Q2516">
        <f t="shared" si="79"/>
        <v>2016</v>
      </c>
      <c r="R2516" s="14" t="s">
        <v>8322</v>
      </c>
    </row>
    <row r="2517" spans="1:18" ht="43.2" x14ac:dyDescent="0.3">
      <c r="A2517">
        <v>962</v>
      </c>
      <c r="B2517" s="3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s="12">
        <f t="shared" si="78"/>
        <v>42373</v>
      </c>
      <c r="L2517" t="b">
        <v>0</v>
      </c>
      <c r="M2517">
        <v>37</v>
      </c>
      <c r="N2517" t="b">
        <v>0</v>
      </c>
      <c r="O2517" t="s">
        <v>8271</v>
      </c>
      <c r="P2517" t="s">
        <v>8309</v>
      </c>
      <c r="Q2517">
        <f t="shared" si="79"/>
        <v>2016</v>
      </c>
      <c r="R2517" s="14" t="s">
        <v>8307</v>
      </c>
    </row>
    <row r="2518" spans="1:18" ht="43.2" x14ac:dyDescent="0.3">
      <c r="A2518">
        <v>3294</v>
      </c>
      <c r="B2518" s="3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s="12">
        <f t="shared" si="78"/>
        <v>42141</v>
      </c>
      <c r="L2518" t="b">
        <v>0</v>
      </c>
      <c r="M2518">
        <v>24</v>
      </c>
      <c r="N2518" t="b">
        <v>1</v>
      </c>
      <c r="O2518" t="s">
        <v>8269</v>
      </c>
      <c r="P2518" t="s">
        <v>8325</v>
      </c>
      <c r="Q2518">
        <f t="shared" si="79"/>
        <v>2015</v>
      </c>
      <c r="R2518" s="14" t="s">
        <v>8322</v>
      </c>
    </row>
    <row r="2519" spans="1:18" ht="57.6" x14ac:dyDescent="0.3">
      <c r="A2519">
        <v>3454</v>
      </c>
      <c r="B2519" s="3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s="12">
        <f t="shared" si="78"/>
        <v>41821</v>
      </c>
      <c r="L2519" t="b">
        <v>0</v>
      </c>
      <c r="M2519">
        <v>21</v>
      </c>
      <c r="N2519" t="b">
        <v>1</v>
      </c>
      <c r="O2519" t="s">
        <v>8269</v>
      </c>
      <c r="P2519" t="s">
        <v>8325</v>
      </c>
      <c r="Q2519">
        <f t="shared" si="79"/>
        <v>2014</v>
      </c>
      <c r="R2519" s="14" t="s">
        <v>8322</v>
      </c>
    </row>
    <row r="2520" spans="1:18" ht="43.2" x14ac:dyDescent="0.3">
      <c r="A2520">
        <v>1500</v>
      </c>
      <c r="B2520" s="3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s="12">
        <f t="shared" si="78"/>
        <v>41365</v>
      </c>
      <c r="L2520" t="b">
        <v>0</v>
      </c>
      <c r="M2520">
        <v>15</v>
      </c>
      <c r="N2520" t="b">
        <v>0</v>
      </c>
      <c r="O2520" t="s">
        <v>8273</v>
      </c>
      <c r="P2520" t="s">
        <v>8351</v>
      </c>
      <c r="Q2520">
        <f t="shared" si="79"/>
        <v>2013</v>
      </c>
      <c r="R2520" s="14" t="s">
        <v>8310</v>
      </c>
    </row>
    <row r="2521" spans="1:18" ht="43.2" x14ac:dyDescent="0.3">
      <c r="A2521">
        <v>663</v>
      </c>
      <c r="B2521" s="3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s="12">
        <f t="shared" si="78"/>
        <v>42173</v>
      </c>
      <c r="L2521" t="b">
        <v>0</v>
      </c>
      <c r="M2521">
        <v>7</v>
      </c>
      <c r="N2521" t="b">
        <v>0</v>
      </c>
      <c r="O2521" t="s">
        <v>8271</v>
      </c>
      <c r="P2521" t="s">
        <v>8309</v>
      </c>
      <c r="Q2521">
        <f t="shared" si="79"/>
        <v>2015</v>
      </c>
      <c r="R2521" s="14" t="s">
        <v>8307</v>
      </c>
    </row>
    <row r="2522" spans="1:18" ht="43.2" x14ac:dyDescent="0.3">
      <c r="A2522">
        <v>782</v>
      </c>
      <c r="B2522" s="3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s="12">
        <f t="shared" si="78"/>
        <v>41116</v>
      </c>
      <c r="L2522" t="b">
        <v>0</v>
      </c>
      <c r="M2522">
        <v>14</v>
      </c>
      <c r="N2522" t="b">
        <v>1</v>
      </c>
      <c r="O2522" t="s">
        <v>8274</v>
      </c>
      <c r="P2522" t="s">
        <v>8330</v>
      </c>
      <c r="Q2522">
        <f t="shared" si="79"/>
        <v>2012</v>
      </c>
      <c r="R2522" s="14" t="s">
        <v>8326</v>
      </c>
    </row>
    <row r="2523" spans="1:18" ht="43.2" x14ac:dyDescent="0.3">
      <c r="A2523">
        <v>3461</v>
      </c>
      <c r="B2523" s="3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s="12">
        <f t="shared" si="78"/>
        <v>42643</v>
      </c>
      <c r="L2523" t="b">
        <v>0</v>
      </c>
      <c r="M2523">
        <v>12</v>
      </c>
      <c r="N2523" t="b">
        <v>1</v>
      </c>
      <c r="O2523" t="s">
        <v>8269</v>
      </c>
      <c r="P2523" t="s">
        <v>8325</v>
      </c>
      <c r="Q2523">
        <f t="shared" si="79"/>
        <v>2016</v>
      </c>
      <c r="R2523" s="14" t="s">
        <v>8322</v>
      </c>
    </row>
    <row r="2524" spans="1:18" ht="28.8" x14ac:dyDescent="0.3">
      <c r="A2524">
        <v>631</v>
      </c>
      <c r="B2524" s="3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s="12">
        <f t="shared" si="78"/>
        <v>42489</v>
      </c>
      <c r="L2524" t="b">
        <v>0</v>
      </c>
      <c r="M2524">
        <v>9</v>
      </c>
      <c r="N2524" t="b">
        <v>0</v>
      </c>
      <c r="O2524" t="s">
        <v>8270</v>
      </c>
      <c r="P2524" t="s">
        <v>8341</v>
      </c>
      <c r="Q2524">
        <f t="shared" si="79"/>
        <v>2016</v>
      </c>
      <c r="R2524" s="14" t="s">
        <v>8307</v>
      </c>
    </row>
    <row r="2525" spans="1:18" ht="43.2" x14ac:dyDescent="0.3">
      <c r="A2525">
        <v>668</v>
      </c>
      <c r="B2525" s="3" t="s">
        <v>669</v>
      </c>
      <c r="C2525" s="3" t="s">
        <v>4778</v>
      </c>
      <c r="D2525" s="5">
        <v>15000</v>
      </c>
      <c r="E2525" s="7">
        <v>684</v>
      </c>
      <c r="F2525" t="s">
        <v>8220</v>
      </c>
      <c r="G2525" t="s">
        <v>8223</v>
      </c>
      <c r="H2525" t="s">
        <v>8245</v>
      </c>
      <c r="I2525">
        <v>1431374222</v>
      </c>
      <c r="J2525">
        <v>1427486222</v>
      </c>
      <c r="K2525" s="12">
        <f t="shared" si="78"/>
        <v>42090</v>
      </c>
      <c r="L2525" t="b">
        <v>0</v>
      </c>
      <c r="M2525">
        <v>25</v>
      </c>
      <c r="N2525" t="b">
        <v>0</v>
      </c>
      <c r="O2525" t="s">
        <v>8271</v>
      </c>
      <c r="P2525" t="s">
        <v>8309</v>
      </c>
      <c r="Q2525">
        <f t="shared" si="79"/>
        <v>2015</v>
      </c>
      <c r="R2525" s="14" t="s">
        <v>8307</v>
      </c>
    </row>
    <row r="2526" spans="1:18" ht="43.2" x14ac:dyDescent="0.3">
      <c r="A2526">
        <v>409</v>
      </c>
      <c r="B2526" s="3" t="s">
        <v>410</v>
      </c>
      <c r="C2526" s="3" t="s">
        <v>4519</v>
      </c>
      <c r="D2526" s="5">
        <v>500</v>
      </c>
      <c r="E2526" s="7">
        <v>684</v>
      </c>
      <c r="F2526" t="s">
        <v>8218</v>
      </c>
      <c r="G2526" t="s">
        <v>8224</v>
      </c>
      <c r="H2526" t="s">
        <v>8246</v>
      </c>
      <c r="I2526">
        <v>1469220144</v>
      </c>
      <c r="J2526">
        <v>1466628144</v>
      </c>
      <c r="K2526" s="12">
        <f t="shared" si="78"/>
        <v>42543</v>
      </c>
      <c r="L2526" t="b">
        <v>0</v>
      </c>
      <c r="M2526">
        <v>15</v>
      </c>
      <c r="N2526" t="b">
        <v>1</v>
      </c>
      <c r="O2526" t="s">
        <v>8267</v>
      </c>
      <c r="P2526" t="s">
        <v>8321</v>
      </c>
      <c r="Q2526">
        <f t="shared" si="79"/>
        <v>2016</v>
      </c>
      <c r="R2526" s="14" t="s">
        <v>8320</v>
      </c>
    </row>
    <row r="2527" spans="1:18" ht="43.2" x14ac:dyDescent="0.3">
      <c r="A2527">
        <v>1892</v>
      </c>
      <c r="B2527" s="3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s="12">
        <f t="shared" si="78"/>
        <v>40671</v>
      </c>
      <c r="L2527" t="b">
        <v>0</v>
      </c>
      <c r="M2527">
        <v>26</v>
      </c>
      <c r="N2527" t="b">
        <v>1</v>
      </c>
      <c r="O2527" t="s">
        <v>8277</v>
      </c>
      <c r="P2527" t="s">
        <v>8327</v>
      </c>
      <c r="Q2527">
        <f t="shared" si="79"/>
        <v>2011</v>
      </c>
      <c r="R2527" s="14" t="s">
        <v>8326</v>
      </c>
    </row>
    <row r="2528" spans="1:18" ht="43.2" x14ac:dyDescent="0.3">
      <c r="A2528">
        <v>2500</v>
      </c>
      <c r="B2528" s="3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s="12">
        <f t="shared" si="78"/>
        <v>41053</v>
      </c>
      <c r="L2528" t="b">
        <v>0</v>
      </c>
      <c r="M2528">
        <v>29</v>
      </c>
      <c r="N2528" t="b">
        <v>1</v>
      </c>
      <c r="O2528" t="s">
        <v>8277</v>
      </c>
      <c r="P2528" t="s">
        <v>8327</v>
      </c>
      <c r="Q2528">
        <f t="shared" si="79"/>
        <v>2012</v>
      </c>
      <c r="R2528" s="14" t="s">
        <v>8326</v>
      </c>
    </row>
    <row r="2529" spans="1:18" ht="43.2" x14ac:dyDescent="0.3">
      <c r="A2529">
        <v>1640</v>
      </c>
      <c r="B2529" s="3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s="12">
        <f t="shared" si="78"/>
        <v>40379</v>
      </c>
      <c r="L2529" t="b">
        <v>0</v>
      </c>
      <c r="M2529">
        <v>17</v>
      </c>
      <c r="N2529" t="b">
        <v>1</v>
      </c>
      <c r="O2529" t="s">
        <v>8274</v>
      </c>
      <c r="P2529" t="s">
        <v>8330</v>
      </c>
      <c r="Q2529">
        <f t="shared" si="79"/>
        <v>2010</v>
      </c>
      <c r="R2529" s="14" t="s">
        <v>8326</v>
      </c>
    </row>
    <row r="2530" spans="1:18" ht="43.2" x14ac:dyDescent="0.3">
      <c r="A2530">
        <v>1079</v>
      </c>
      <c r="B2530" s="3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s="12">
        <f t="shared" si="78"/>
        <v>42479</v>
      </c>
      <c r="L2530" t="b">
        <v>0</v>
      </c>
      <c r="M2530">
        <v>18</v>
      </c>
      <c r="N2530" t="b">
        <v>0</v>
      </c>
      <c r="O2530" t="s">
        <v>8280</v>
      </c>
      <c r="P2530" t="s">
        <v>8333</v>
      </c>
      <c r="Q2530">
        <f t="shared" si="79"/>
        <v>2016</v>
      </c>
      <c r="R2530" s="14" t="s">
        <v>8315</v>
      </c>
    </row>
    <row r="2531" spans="1:18" ht="43.2" x14ac:dyDescent="0.3">
      <c r="A2531">
        <v>1556</v>
      </c>
      <c r="B2531" s="3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s="12">
        <f t="shared" si="78"/>
        <v>42525</v>
      </c>
      <c r="L2531" t="b">
        <v>0</v>
      </c>
      <c r="M2531">
        <v>12</v>
      </c>
      <c r="N2531" t="b">
        <v>0</v>
      </c>
      <c r="O2531" t="s">
        <v>8287</v>
      </c>
      <c r="P2531" t="s">
        <v>8354</v>
      </c>
      <c r="Q2531">
        <f t="shared" si="79"/>
        <v>2016</v>
      </c>
      <c r="R2531" s="14" t="s">
        <v>8312</v>
      </c>
    </row>
    <row r="2532" spans="1:18" ht="28.8" x14ac:dyDescent="0.3">
      <c r="A2532">
        <v>428</v>
      </c>
      <c r="B2532" s="3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s="12">
        <f t="shared" si="78"/>
        <v>41778</v>
      </c>
      <c r="L2532" t="b">
        <v>0</v>
      </c>
      <c r="M2532">
        <v>13</v>
      </c>
      <c r="N2532" t="b">
        <v>0</v>
      </c>
      <c r="O2532" t="s">
        <v>8268</v>
      </c>
      <c r="P2532" t="s">
        <v>8338</v>
      </c>
      <c r="Q2532">
        <f t="shared" si="79"/>
        <v>2014</v>
      </c>
      <c r="R2532" s="14" t="s">
        <v>8320</v>
      </c>
    </row>
    <row r="2533" spans="1:18" ht="28.8" x14ac:dyDescent="0.3">
      <c r="A2533">
        <v>1190</v>
      </c>
      <c r="B2533" s="3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s="12">
        <f t="shared" si="78"/>
        <v>41852</v>
      </c>
      <c r="L2533" t="b">
        <v>0</v>
      </c>
      <c r="M2533">
        <v>13</v>
      </c>
      <c r="N2533" t="b">
        <v>1</v>
      </c>
      <c r="O2533" t="s">
        <v>8283</v>
      </c>
      <c r="P2533" t="s">
        <v>8313</v>
      </c>
      <c r="Q2533">
        <f t="shared" si="79"/>
        <v>2014</v>
      </c>
      <c r="R2533" s="14" t="s">
        <v>8312</v>
      </c>
    </row>
    <row r="2534" spans="1:18" ht="43.2" x14ac:dyDescent="0.3">
      <c r="A2534">
        <v>2920</v>
      </c>
      <c r="B2534" s="3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s="12">
        <f t="shared" si="78"/>
        <v>42058</v>
      </c>
      <c r="L2534" t="b">
        <v>0</v>
      </c>
      <c r="M2534">
        <v>13</v>
      </c>
      <c r="N2534" t="b">
        <v>0</v>
      </c>
      <c r="O2534" t="s">
        <v>8269</v>
      </c>
      <c r="P2534" t="s">
        <v>8325</v>
      </c>
      <c r="Q2534">
        <f t="shared" si="79"/>
        <v>2015</v>
      </c>
      <c r="R2534" s="14" t="s">
        <v>8322</v>
      </c>
    </row>
    <row r="2535" spans="1:18" ht="43.2" x14ac:dyDescent="0.3">
      <c r="A2535">
        <v>2367</v>
      </c>
      <c r="B2535" s="3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s="12">
        <f t="shared" si="78"/>
        <v>42425</v>
      </c>
      <c r="L2535" t="b">
        <v>0</v>
      </c>
      <c r="M2535">
        <v>14</v>
      </c>
      <c r="N2535" t="b">
        <v>0</v>
      </c>
      <c r="O2535" t="s">
        <v>8270</v>
      </c>
      <c r="P2535" t="s">
        <v>8341</v>
      </c>
      <c r="Q2535">
        <f t="shared" si="79"/>
        <v>2016</v>
      </c>
      <c r="R2535" s="14" t="s">
        <v>8307</v>
      </c>
    </row>
    <row r="2536" spans="1:18" ht="57.6" x14ac:dyDescent="0.3">
      <c r="A2536">
        <v>942</v>
      </c>
      <c r="B2536" s="3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s="12">
        <f t="shared" si="78"/>
        <v>42382</v>
      </c>
      <c r="L2536" t="b">
        <v>0</v>
      </c>
      <c r="M2536">
        <v>16</v>
      </c>
      <c r="N2536" t="b">
        <v>0</v>
      </c>
      <c r="O2536" t="s">
        <v>8271</v>
      </c>
      <c r="P2536" t="s">
        <v>8309</v>
      </c>
      <c r="Q2536">
        <f t="shared" si="79"/>
        <v>2016</v>
      </c>
      <c r="R2536" s="14" t="s">
        <v>8307</v>
      </c>
    </row>
    <row r="2537" spans="1:18" ht="43.2" x14ac:dyDescent="0.3">
      <c r="A2537">
        <v>2801</v>
      </c>
      <c r="B2537" s="3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s="12">
        <f t="shared" si="78"/>
        <v>41900</v>
      </c>
      <c r="L2537" t="b">
        <v>0</v>
      </c>
      <c r="M2537">
        <v>13</v>
      </c>
      <c r="N2537" t="b">
        <v>1</v>
      </c>
      <c r="O2537" t="s">
        <v>8269</v>
      </c>
      <c r="P2537" t="s">
        <v>8325</v>
      </c>
      <c r="Q2537">
        <f t="shared" si="79"/>
        <v>2014</v>
      </c>
      <c r="R2537" s="14" t="s">
        <v>8322</v>
      </c>
    </row>
    <row r="2538" spans="1:18" ht="43.2" x14ac:dyDescent="0.3">
      <c r="A2538">
        <v>3289</v>
      </c>
      <c r="B2538" s="3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s="12">
        <f t="shared" si="78"/>
        <v>42758</v>
      </c>
      <c r="L2538" t="b">
        <v>0</v>
      </c>
      <c r="M2538">
        <v>25</v>
      </c>
      <c r="N2538" t="b">
        <v>1</v>
      </c>
      <c r="O2538" t="s">
        <v>8269</v>
      </c>
      <c r="P2538" t="s">
        <v>8325</v>
      </c>
      <c r="Q2538">
        <f t="shared" si="79"/>
        <v>2017</v>
      </c>
      <c r="R2538" s="14" t="s">
        <v>8322</v>
      </c>
    </row>
    <row r="2539" spans="1:18" ht="43.2" x14ac:dyDescent="0.3">
      <c r="A2539">
        <v>3529</v>
      </c>
      <c r="B2539" s="3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s="12">
        <f t="shared" si="78"/>
        <v>42177</v>
      </c>
      <c r="L2539" t="b">
        <v>0</v>
      </c>
      <c r="M2539">
        <v>18</v>
      </c>
      <c r="N2539" t="b">
        <v>1</v>
      </c>
      <c r="O2539" t="s">
        <v>8269</v>
      </c>
      <c r="P2539" t="s">
        <v>8325</v>
      </c>
      <c r="Q2539">
        <f t="shared" si="79"/>
        <v>2015</v>
      </c>
      <c r="R2539" s="14" t="s">
        <v>8322</v>
      </c>
    </row>
    <row r="2540" spans="1:18" ht="43.2" x14ac:dyDescent="0.3">
      <c r="A2540">
        <v>3451</v>
      </c>
      <c r="B2540" s="3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s="12">
        <f t="shared" si="78"/>
        <v>42088</v>
      </c>
      <c r="L2540" t="b">
        <v>0</v>
      </c>
      <c r="M2540">
        <v>16</v>
      </c>
      <c r="N2540" t="b">
        <v>1</v>
      </c>
      <c r="O2540" t="s">
        <v>8269</v>
      </c>
      <c r="P2540" t="s">
        <v>8325</v>
      </c>
      <c r="Q2540">
        <f t="shared" si="79"/>
        <v>2015</v>
      </c>
      <c r="R2540" s="14" t="s">
        <v>8322</v>
      </c>
    </row>
    <row r="2541" spans="1:18" ht="57.6" x14ac:dyDescent="0.3">
      <c r="A2541">
        <v>2911</v>
      </c>
      <c r="B2541" s="3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s="12">
        <f t="shared" si="78"/>
        <v>42142</v>
      </c>
      <c r="L2541" t="b">
        <v>0</v>
      </c>
      <c r="M2541">
        <v>14</v>
      </c>
      <c r="N2541" t="b">
        <v>0</v>
      </c>
      <c r="O2541" t="s">
        <v>8269</v>
      </c>
      <c r="P2541" t="s">
        <v>8325</v>
      </c>
      <c r="Q2541">
        <f t="shared" si="79"/>
        <v>2015</v>
      </c>
      <c r="R2541" s="14" t="s">
        <v>8322</v>
      </c>
    </row>
    <row r="2542" spans="1:18" ht="43.2" x14ac:dyDescent="0.3">
      <c r="A2542">
        <v>1998</v>
      </c>
      <c r="B2542" s="3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s="12">
        <f t="shared" si="78"/>
        <v>41807</v>
      </c>
      <c r="L2542" t="b">
        <v>0</v>
      </c>
      <c r="M2542">
        <v>3</v>
      </c>
      <c r="N2542" t="b">
        <v>0</v>
      </c>
      <c r="O2542" t="s">
        <v>8294</v>
      </c>
      <c r="P2542" t="s">
        <v>8352</v>
      </c>
      <c r="Q2542">
        <f t="shared" si="79"/>
        <v>2014</v>
      </c>
      <c r="R2542" s="14" t="s">
        <v>8312</v>
      </c>
    </row>
    <row r="2543" spans="1:18" ht="43.2" x14ac:dyDescent="0.3">
      <c r="A2543">
        <v>3928</v>
      </c>
      <c r="B2543" s="3" t="s">
        <v>3925</v>
      </c>
      <c r="C2543" s="3" t="s">
        <v>8036</v>
      </c>
      <c r="D2543" s="5">
        <v>5000</v>
      </c>
      <c r="E2543" s="7">
        <v>651</v>
      </c>
      <c r="F2543" t="s">
        <v>8220</v>
      </c>
      <c r="G2543" t="s">
        <v>8223</v>
      </c>
      <c r="H2543" t="s">
        <v>8245</v>
      </c>
      <c r="I2543">
        <v>1444971540</v>
      </c>
      <c r="J2543">
        <v>1442593427</v>
      </c>
      <c r="K2543" s="12">
        <f t="shared" si="78"/>
        <v>42265</v>
      </c>
      <c r="L2543" t="b">
        <v>0</v>
      </c>
      <c r="M2543">
        <v>7</v>
      </c>
      <c r="N2543" t="b">
        <v>0</v>
      </c>
      <c r="O2543" t="s">
        <v>8269</v>
      </c>
      <c r="P2543" t="s">
        <v>8325</v>
      </c>
      <c r="Q2543">
        <f t="shared" si="79"/>
        <v>2015</v>
      </c>
      <c r="R2543" s="14" t="s">
        <v>8322</v>
      </c>
    </row>
    <row r="2544" spans="1:18" ht="43.2" x14ac:dyDescent="0.3">
      <c r="A2544">
        <v>1777</v>
      </c>
      <c r="B2544" s="3" t="s">
        <v>1778</v>
      </c>
      <c r="C2544" s="3" t="s">
        <v>5887</v>
      </c>
      <c r="D2544" s="5">
        <v>4800</v>
      </c>
      <c r="E2544" s="7">
        <v>651</v>
      </c>
      <c r="F2544" t="s">
        <v>8220</v>
      </c>
      <c r="G2544" t="s">
        <v>8232</v>
      </c>
      <c r="H2544" t="s">
        <v>8248</v>
      </c>
      <c r="I2544">
        <v>1424421253</v>
      </c>
      <c r="J2544">
        <v>1421829253</v>
      </c>
      <c r="K2544" s="12">
        <f t="shared" si="78"/>
        <v>42025</v>
      </c>
      <c r="L2544" t="b">
        <v>1</v>
      </c>
      <c r="M2544">
        <v>10</v>
      </c>
      <c r="N2544" t="b">
        <v>0</v>
      </c>
      <c r="O2544" t="s">
        <v>8283</v>
      </c>
      <c r="P2544" t="s">
        <v>8313</v>
      </c>
      <c r="Q2544">
        <f t="shared" si="79"/>
        <v>2015</v>
      </c>
      <c r="R2544" s="14" t="s">
        <v>8312</v>
      </c>
    </row>
    <row r="2545" spans="1:18" ht="57.6" x14ac:dyDescent="0.3">
      <c r="A2545">
        <v>1723</v>
      </c>
      <c r="B2545" s="3" t="s">
        <v>1724</v>
      </c>
      <c r="C2545" s="3" t="s">
        <v>5833</v>
      </c>
      <c r="D2545" s="5">
        <v>10000</v>
      </c>
      <c r="E2545" s="7">
        <v>650</v>
      </c>
      <c r="F2545" t="s">
        <v>8220</v>
      </c>
      <c r="G2545" t="s">
        <v>8223</v>
      </c>
      <c r="H2545" t="s">
        <v>8245</v>
      </c>
      <c r="I2545">
        <v>1435730400</v>
      </c>
      <c r="J2545">
        <v>1430855315</v>
      </c>
      <c r="K2545" s="12">
        <f t="shared" si="78"/>
        <v>42129</v>
      </c>
      <c r="L2545" t="b">
        <v>0</v>
      </c>
      <c r="M2545">
        <v>3</v>
      </c>
      <c r="N2545" t="b">
        <v>0</v>
      </c>
      <c r="O2545" t="s">
        <v>8291</v>
      </c>
      <c r="P2545" t="s">
        <v>8329</v>
      </c>
      <c r="Q2545">
        <f t="shared" si="79"/>
        <v>2015</v>
      </c>
      <c r="R2545" s="14" t="s">
        <v>8326</v>
      </c>
    </row>
    <row r="2546" spans="1:18" ht="43.2" x14ac:dyDescent="0.3">
      <c r="A2546">
        <v>2877</v>
      </c>
      <c r="B2546" s="3" t="s">
        <v>2877</v>
      </c>
      <c r="C2546" s="3" t="s">
        <v>6987</v>
      </c>
      <c r="D2546" s="5">
        <v>6000</v>
      </c>
      <c r="E2546" s="7">
        <v>650</v>
      </c>
      <c r="F2546" t="s">
        <v>8220</v>
      </c>
      <c r="G2546" t="s">
        <v>8223</v>
      </c>
      <c r="H2546" t="s">
        <v>8245</v>
      </c>
      <c r="I2546">
        <v>1480525200</v>
      </c>
      <c r="J2546">
        <v>1477781724</v>
      </c>
      <c r="K2546" s="12">
        <f t="shared" si="78"/>
        <v>42672</v>
      </c>
      <c r="L2546" t="b">
        <v>0</v>
      </c>
      <c r="M2546">
        <v>6</v>
      </c>
      <c r="N2546" t="b">
        <v>0</v>
      </c>
      <c r="O2546" t="s">
        <v>8269</v>
      </c>
      <c r="P2546" t="s">
        <v>8325</v>
      </c>
      <c r="Q2546">
        <f t="shared" si="79"/>
        <v>2016</v>
      </c>
      <c r="R2546" s="14" t="s">
        <v>8322</v>
      </c>
    </row>
    <row r="2547" spans="1:18" ht="28.8" x14ac:dyDescent="0.3">
      <c r="A2547">
        <v>1576</v>
      </c>
      <c r="B2547" s="3" t="s">
        <v>1577</v>
      </c>
      <c r="C2547" s="3" t="s">
        <v>5686</v>
      </c>
      <c r="D2547" s="5">
        <v>5000</v>
      </c>
      <c r="E2547" s="7">
        <v>650</v>
      </c>
      <c r="F2547" t="s">
        <v>8219</v>
      </c>
      <c r="G2547" t="s">
        <v>8223</v>
      </c>
      <c r="H2547" t="s">
        <v>8245</v>
      </c>
      <c r="I2547">
        <v>1435698368</v>
      </c>
      <c r="J2547">
        <v>1431810368</v>
      </c>
      <c r="K2547" s="12">
        <f t="shared" si="78"/>
        <v>42140</v>
      </c>
      <c r="L2547" t="b">
        <v>0</v>
      </c>
      <c r="M2547">
        <v>10</v>
      </c>
      <c r="N2547" t="b">
        <v>0</v>
      </c>
      <c r="O2547" t="s">
        <v>8288</v>
      </c>
      <c r="P2547" t="s">
        <v>8348</v>
      </c>
      <c r="Q2547">
        <f t="shared" si="79"/>
        <v>2015</v>
      </c>
      <c r="R2547" s="14" t="s">
        <v>8310</v>
      </c>
    </row>
    <row r="2548" spans="1:18" ht="43.2" x14ac:dyDescent="0.3">
      <c r="A2548">
        <v>3865</v>
      </c>
      <c r="B2548" s="3" t="s">
        <v>3862</v>
      </c>
      <c r="C2548" s="3" t="s">
        <v>7974</v>
      </c>
      <c r="D2548" s="5">
        <v>2413</v>
      </c>
      <c r="E2548" s="7">
        <v>650</v>
      </c>
      <c r="F2548" t="s">
        <v>8220</v>
      </c>
      <c r="G2548" t="s">
        <v>8228</v>
      </c>
      <c r="H2548" t="s">
        <v>8250</v>
      </c>
      <c r="I2548">
        <v>1409376600</v>
      </c>
      <c r="J2548">
        <v>1405957098</v>
      </c>
      <c r="K2548" s="12">
        <f t="shared" si="78"/>
        <v>41841</v>
      </c>
      <c r="L2548" t="b">
        <v>0</v>
      </c>
      <c r="M2548">
        <v>14</v>
      </c>
      <c r="N2548" t="b">
        <v>0</v>
      </c>
      <c r="O2548" t="s">
        <v>8269</v>
      </c>
      <c r="P2548" t="s">
        <v>8325</v>
      </c>
      <c r="Q2548">
        <f t="shared" si="79"/>
        <v>2014</v>
      </c>
      <c r="R2548" s="14" t="s">
        <v>8322</v>
      </c>
    </row>
    <row r="2549" spans="1:18" ht="43.2" x14ac:dyDescent="0.3">
      <c r="A2549">
        <v>3345</v>
      </c>
      <c r="B2549" s="3" t="s">
        <v>3345</v>
      </c>
      <c r="C2549" s="3" t="s">
        <v>7455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1429317420</v>
      </c>
      <c r="J2549">
        <v>1424226768</v>
      </c>
      <c r="K2549" s="12">
        <f t="shared" si="78"/>
        <v>42053</v>
      </c>
      <c r="L2549" t="b">
        <v>0</v>
      </c>
      <c r="M2549">
        <v>13</v>
      </c>
      <c r="N2549" t="b">
        <v>1</v>
      </c>
      <c r="O2549" t="s">
        <v>8269</v>
      </c>
      <c r="P2549" t="s">
        <v>8325</v>
      </c>
      <c r="Q2549">
        <f t="shared" si="79"/>
        <v>2015</v>
      </c>
      <c r="R2549" s="14" t="s">
        <v>8322</v>
      </c>
    </row>
    <row r="2550" spans="1:18" ht="57.6" x14ac:dyDescent="0.3">
      <c r="A2550">
        <v>3413</v>
      </c>
      <c r="B2550" s="3" t="s">
        <v>3412</v>
      </c>
      <c r="C2550" s="3" t="s">
        <v>7523</v>
      </c>
      <c r="D2550" s="5">
        <v>500</v>
      </c>
      <c r="E2550" s="7">
        <v>650</v>
      </c>
      <c r="F2550" t="s">
        <v>8218</v>
      </c>
      <c r="G2550" t="s">
        <v>8223</v>
      </c>
      <c r="H2550" t="s">
        <v>8245</v>
      </c>
      <c r="I2550">
        <v>1425099540</v>
      </c>
      <c r="J2550">
        <v>1424280938</v>
      </c>
      <c r="K2550" s="12">
        <f t="shared" si="78"/>
        <v>42053</v>
      </c>
      <c r="L2550" t="b">
        <v>0</v>
      </c>
      <c r="M2550">
        <v>14</v>
      </c>
      <c r="N2550" t="b">
        <v>1</v>
      </c>
      <c r="O2550" t="s">
        <v>8269</v>
      </c>
      <c r="P2550" t="s">
        <v>8325</v>
      </c>
      <c r="Q2550">
        <f t="shared" si="79"/>
        <v>2015</v>
      </c>
      <c r="R2550" s="14" t="s">
        <v>8322</v>
      </c>
    </row>
    <row r="2551" spans="1:18" ht="43.2" x14ac:dyDescent="0.3">
      <c r="A2551">
        <v>3073</v>
      </c>
      <c r="B2551" s="3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s="12">
        <f t="shared" si="78"/>
        <v>42111</v>
      </c>
      <c r="L2551" t="b">
        <v>0</v>
      </c>
      <c r="M2551">
        <v>7</v>
      </c>
      <c r="N2551" t="b">
        <v>0</v>
      </c>
      <c r="O2551" t="s">
        <v>8301</v>
      </c>
      <c r="P2551" t="s">
        <v>8323</v>
      </c>
      <c r="Q2551">
        <f t="shared" si="79"/>
        <v>2015</v>
      </c>
      <c r="R2551" s="14" t="s">
        <v>8322</v>
      </c>
    </row>
    <row r="2552" spans="1:18" ht="28.8" x14ac:dyDescent="0.3">
      <c r="A2552">
        <v>3131</v>
      </c>
      <c r="B2552" s="3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s="12">
        <f t="shared" si="78"/>
        <v>42803</v>
      </c>
      <c r="L2552" t="b">
        <v>0</v>
      </c>
      <c r="M2552">
        <v>12</v>
      </c>
      <c r="N2552" t="b">
        <v>0</v>
      </c>
      <c r="O2552" t="s">
        <v>8269</v>
      </c>
      <c r="P2552" t="s">
        <v>8325</v>
      </c>
      <c r="Q2552">
        <f t="shared" si="79"/>
        <v>2017</v>
      </c>
      <c r="R2552" s="14" t="s">
        <v>8322</v>
      </c>
    </row>
    <row r="2553" spans="1:18" ht="43.2" x14ac:dyDescent="0.3">
      <c r="A2553">
        <v>879</v>
      </c>
      <c r="B2553" s="3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s="12">
        <f t="shared" si="78"/>
        <v>41037</v>
      </c>
      <c r="L2553" t="b">
        <v>0</v>
      </c>
      <c r="M2553">
        <v>30</v>
      </c>
      <c r="N2553" t="b">
        <v>0</v>
      </c>
      <c r="O2553" t="s">
        <v>8276</v>
      </c>
      <c r="P2553" t="s">
        <v>8349</v>
      </c>
      <c r="Q2553">
        <f t="shared" si="79"/>
        <v>2012</v>
      </c>
      <c r="R2553" s="14" t="s">
        <v>8326</v>
      </c>
    </row>
    <row r="2554" spans="1:18" ht="43.2" x14ac:dyDescent="0.3">
      <c r="A2554">
        <v>4104</v>
      </c>
      <c r="B2554" s="3" t="s">
        <v>4100</v>
      </c>
      <c r="C2554" s="3" t="s">
        <v>8207</v>
      </c>
      <c r="D2554" s="5">
        <v>3000</v>
      </c>
      <c r="E2554" s="7">
        <v>641</v>
      </c>
      <c r="F2554" t="s">
        <v>8220</v>
      </c>
      <c r="G2554" t="s">
        <v>8225</v>
      </c>
      <c r="H2554" t="s">
        <v>8247</v>
      </c>
      <c r="I2554">
        <v>1477550434</v>
      </c>
      <c r="J2554">
        <v>1474958434</v>
      </c>
      <c r="K2554" s="12">
        <f t="shared" si="78"/>
        <v>42640</v>
      </c>
      <c r="L2554" t="b">
        <v>0</v>
      </c>
      <c r="M2554">
        <v>14</v>
      </c>
      <c r="N2554" t="b">
        <v>0</v>
      </c>
      <c r="O2554" t="s">
        <v>8269</v>
      </c>
      <c r="P2554" t="s">
        <v>8325</v>
      </c>
      <c r="Q2554">
        <f t="shared" si="79"/>
        <v>2016</v>
      </c>
      <c r="R2554" s="14" t="s">
        <v>8322</v>
      </c>
    </row>
    <row r="2555" spans="1:18" ht="43.2" x14ac:dyDescent="0.3">
      <c r="A2555">
        <v>3958</v>
      </c>
      <c r="B2555" s="3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s="12">
        <f t="shared" si="78"/>
        <v>41816</v>
      </c>
      <c r="L2555" t="b">
        <v>0</v>
      </c>
      <c r="M2555">
        <v>16</v>
      </c>
      <c r="N2555" t="b">
        <v>0</v>
      </c>
      <c r="O2555" t="s">
        <v>8269</v>
      </c>
      <c r="P2555" t="s">
        <v>8325</v>
      </c>
      <c r="Q2555">
        <f t="shared" si="79"/>
        <v>2014</v>
      </c>
      <c r="R2555" s="14" t="s">
        <v>8322</v>
      </c>
    </row>
    <row r="2556" spans="1:18" ht="57.6" x14ac:dyDescent="0.3">
      <c r="A2556">
        <v>3985</v>
      </c>
      <c r="B2556" s="3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s="12">
        <f t="shared" si="78"/>
        <v>42399</v>
      </c>
      <c r="L2556" t="b">
        <v>0</v>
      </c>
      <c r="M2556">
        <v>19</v>
      </c>
      <c r="N2556" t="b">
        <v>0</v>
      </c>
      <c r="O2556" t="s">
        <v>8269</v>
      </c>
      <c r="P2556" t="s">
        <v>8325</v>
      </c>
      <c r="Q2556">
        <f t="shared" si="79"/>
        <v>2016</v>
      </c>
      <c r="R2556" s="14" t="s">
        <v>8322</v>
      </c>
    </row>
    <row r="2557" spans="1:18" ht="43.2" x14ac:dyDescent="0.3">
      <c r="A2557">
        <v>1039</v>
      </c>
      <c r="B2557" s="3" t="s">
        <v>1040</v>
      </c>
      <c r="C2557" s="3" t="s">
        <v>5149</v>
      </c>
      <c r="D2557" s="5">
        <v>500</v>
      </c>
      <c r="E2557" s="7">
        <v>641</v>
      </c>
      <c r="F2557" t="s">
        <v>8218</v>
      </c>
      <c r="G2557" t="s">
        <v>8223</v>
      </c>
      <c r="H2557" t="s">
        <v>8245</v>
      </c>
      <c r="I2557">
        <v>1481615940</v>
      </c>
      <c r="J2557">
        <v>1479436646</v>
      </c>
      <c r="K2557" s="12">
        <f t="shared" si="78"/>
        <v>42692</v>
      </c>
      <c r="L2557" t="b">
        <v>0</v>
      </c>
      <c r="M2557">
        <v>30</v>
      </c>
      <c r="N2557" t="b">
        <v>1</v>
      </c>
      <c r="O2557" t="s">
        <v>8278</v>
      </c>
      <c r="P2557" t="s">
        <v>8328</v>
      </c>
      <c r="Q2557">
        <f t="shared" si="79"/>
        <v>2016</v>
      </c>
      <c r="R2557" s="14" t="s">
        <v>8326</v>
      </c>
    </row>
    <row r="2558" spans="1:18" ht="43.2" x14ac:dyDescent="0.3">
      <c r="A2558">
        <v>164</v>
      </c>
      <c r="B2558" s="3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s="12">
        <f t="shared" si="78"/>
        <v>41841</v>
      </c>
      <c r="L2558" t="b">
        <v>0</v>
      </c>
      <c r="M2558">
        <v>7</v>
      </c>
      <c r="N2558" t="b">
        <v>0</v>
      </c>
      <c r="O2558" t="s">
        <v>8266</v>
      </c>
      <c r="P2558" t="s">
        <v>8324</v>
      </c>
      <c r="Q2558">
        <f t="shared" si="79"/>
        <v>2014</v>
      </c>
      <c r="R2558" s="14" t="s">
        <v>8320</v>
      </c>
    </row>
    <row r="2559" spans="1:18" ht="43.2" x14ac:dyDescent="0.3">
      <c r="A2559">
        <v>507</v>
      </c>
      <c r="B2559" s="3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s="12">
        <f t="shared" si="78"/>
        <v>41156</v>
      </c>
      <c r="L2559" t="b">
        <v>0</v>
      </c>
      <c r="M2559">
        <v>10</v>
      </c>
      <c r="N2559" t="b">
        <v>0</v>
      </c>
      <c r="O2559" t="s">
        <v>8268</v>
      </c>
      <c r="P2559" t="s">
        <v>8338</v>
      </c>
      <c r="Q2559">
        <f t="shared" si="79"/>
        <v>2012</v>
      </c>
      <c r="R2559" s="14" t="s">
        <v>8320</v>
      </c>
    </row>
    <row r="2560" spans="1:18" ht="43.2" x14ac:dyDescent="0.3">
      <c r="A2560">
        <v>866</v>
      </c>
      <c r="B2560" s="3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s="12">
        <f t="shared" si="78"/>
        <v>42025</v>
      </c>
      <c r="L2560" t="b">
        <v>0</v>
      </c>
      <c r="M2560">
        <v>11</v>
      </c>
      <c r="N2560" t="b">
        <v>0</v>
      </c>
      <c r="O2560" t="s">
        <v>8276</v>
      </c>
      <c r="P2560" t="s">
        <v>8349</v>
      </c>
      <c r="Q2560">
        <f t="shared" si="79"/>
        <v>2015</v>
      </c>
      <c r="R2560" s="14" t="s">
        <v>8326</v>
      </c>
    </row>
    <row r="2561" spans="1:18" ht="57.6" x14ac:dyDescent="0.3">
      <c r="A2561">
        <v>2471</v>
      </c>
      <c r="B2561" s="3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s="12">
        <f t="shared" si="78"/>
        <v>40893</v>
      </c>
      <c r="L2561" t="b">
        <v>0</v>
      </c>
      <c r="M2561">
        <v>17</v>
      </c>
      <c r="N2561" t="b">
        <v>1</v>
      </c>
      <c r="O2561" t="s">
        <v>8277</v>
      </c>
      <c r="P2561" t="s">
        <v>8327</v>
      </c>
      <c r="Q2561">
        <f t="shared" si="79"/>
        <v>2011</v>
      </c>
      <c r="R2561" s="14" t="s">
        <v>8326</v>
      </c>
    </row>
    <row r="2562" spans="1:18" ht="43.2" x14ac:dyDescent="0.3">
      <c r="A2562">
        <v>3136</v>
      </c>
      <c r="B2562" s="3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s="12">
        <f t="shared" si="78"/>
        <v>42789</v>
      </c>
      <c r="L2562" t="b">
        <v>0</v>
      </c>
      <c r="M2562">
        <v>22</v>
      </c>
      <c r="N2562" t="b">
        <v>0</v>
      </c>
      <c r="O2562" t="s">
        <v>8269</v>
      </c>
      <c r="P2562" t="s">
        <v>8325</v>
      </c>
      <c r="Q2562">
        <f t="shared" si="79"/>
        <v>2017</v>
      </c>
      <c r="R2562" s="14" t="s">
        <v>8322</v>
      </c>
    </row>
    <row r="2563" spans="1:18" ht="28.8" x14ac:dyDescent="0.3">
      <c r="A2563">
        <v>1913</v>
      </c>
      <c r="B2563" s="3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s="12">
        <f t="shared" ref="K2563:K2626" si="80">FLOOR(J2563/60/60/24,1) + DATE(1970,1,1)</f>
        <v>41890</v>
      </c>
      <c r="L2563" t="b">
        <v>0</v>
      </c>
      <c r="M2563">
        <v>26</v>
      </c>
      <c r="N2563" t="b">
        <v>0</v>
      </c>
      <c r="O2563" t="s">
        <v>8292</v>
      </c>
      <c r="P2563" t="s">
        <v>8317</v>
      </c>
      <c r="Q2563">
        <f t="shared" ref="Q2563:Q2626" si="81">YEAR(K2563)</f>
        <v>2014</v>
      </c>
      <c r="R2563" s="14" t="s">
        <v>8307</v>
      </c>
    </row>
    <row r="2564" spans="1:18" ht="57.6" x14ac:dyDescent="0.3">
      <c r="A2564">
        <v>695</v>
      </c>
      <c r="B2564" s="3" t="s">
        <v>696</v>
      </c>
      <c r="C2564" s="3" t="s">
        <v>4805</v>
      </c>
      <c r="D2564" s="5">
        <v>60000</v>
      </c>
      <c r="E2564" s="7">
        <v>636</v>
      </c>
      <c r="F2564" t="s">
        <v>8220</v>
      </c>
      <c r="G2564" t="s">
        <v>8223</v>
      </c>
      <c r="H2564" t="s">
        <v>8245</v>
      </c>
      <c r="I2564">
        <v>1414758620</v>
      </c>
      <c r="J2564">
        <v>1412166620</v>
      </c>
      <c r="K2564" s="12">
        <f t="shared" si="80"/>
        <v>41913</v>
      </c>
      <c r="L2564" t="b">
        <v>0</v>
      </c>
      <c r="M2564">
        <v>7</v>
      </c>
      <c r="N2564" t="b">
        <v>0</v>
      </c>
      <c r="O2564" t="s">
        <v>8271</v>
      </c>
      <c r="P2564" t="s">
        <v>8309</v>
      </c>
      <c r="Q2564">
        <f t="shared" si="81"/>
        <v>2014</v>
      </c>
      <c r="R2564" s="14" t="s">
        <v>8307</v>
      </c>
    </row>
    <row r="2565" spans="1:18" ht="28.8" x14ac:dyDescent="0.3">
      <c r="A2565">
        <v>3050</v>
      </c>
      <c r="B2565" s="3" t="s">
        <v>3050</v>
      </c>
      <c r="C2565" s="3" t="s">
        <v>7160</v>
      </c>
      <c r="D2565" s="5">
        <v>600</v>
      </c>
      <c r="E2565" s="7">
        <v>636</v>
      </c>
      <c r="F2565" t="s">
        <v>8218</v>
      </c>
      <c r="G2565" t="s">
        <v>8223</v>
      </c>
      <c r="H2565" t="s">
        <v>8245</v>
      </c>
      <c r="I2565">
        <v>1462420960</v>
      </c>
      <c r="J2565">
        <v>1459828960</v>
      </c>
      <c r="K2565" s="12">
        <f t="shared" si="80"/>
        <v>42465</v>
      </c>
      <c r="L2565" t="b">
        <v>0</v>
      </c>
      <c r="M2565">
        <v>9</v>
      </c>
      <c r="N2565" t="b">
        <v>1</v>
      </c>
      <c r="O2565" t="s">
        <v>8301</v>
      </c>
      <c r="P2565" t="s">
        <v>8323</v>
      </c>
      <c r="Q2565">
        <f t="shared" si="81"/>
        <v>2016</v>
      </c>
      <c r="R2565" s="14" t="s">
        <v>8322</v>
      </c>
    </row>
    <row r="2566" spans="1:18" ht="43.2" x14ac:dyDescent="0.3">
      <c r="A2566">
        <v>70</v>
      </c>
      <c r="B2566" s="3" t="s">
        <v>72</v>
      </c>
      <c r="C2566" s="3" t="s">
        <v>4181</v>
      </c>
      <c r="D2566" s="5">
        <v>500</v>
      </c>
      <c r="E2566" s="7">
        <v>636</v>
      </c>
      <c r="F2566" t="s">
        <v>8218</v>
      </c>
      <c r="G2566" t="s">
        <v>8223</v>
      </c>
      <c r="H2566" t="s">
        <v>8245</v>
      </c>
      <c r="I2566">
        <v>1315171845</v>
      </c>
      <c r="J2566">
        <v>1309987845</v>
      </c>
      <c r="K2566" s="12">
        <f t="shared" si="80"/>
        <v>40730</v>
      </c>
      <c r="L2566" t="b">
        <v>0</v>
      </c>
      <c r="M2566">
        <v>17</v>
      </c>
      <c r="N2566" t="b">
        <v>1</v>
      </c>
      <c r="O2566" t="s">
        <v>8264</v>
      </c>
      <c r="P2566" t="s">
        <v>8342</v>
      </c>
      <c r="Q2566">
        <f t="shared" si="81"/>
        <v>2011</v>
      </c>
      <c r="R2566" s="14" t="s">
        <v>8320</v>
      </c>
    </row>
    <row r="2567" spans="1:18" ht="43.2" x14ac:dyDescent="0.3">
      <c r="A2567">
        <v>1690</v>
      </c>
      <c r="B2567" s="3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s="12">
        <f t="shared" si="80"/>
        <v>42801</v>
      </c>
      <c r="L2567" t="b">
        <v>0</v>
      </c>
      <c r="M2567">
        <v>11</v>
      </c>
      <c r="N2567" t="b">
        <v>0</v>
      </c>
      <c r="O2567" t="s">
        <v>8291</v>
      </c>
      <c r="P2567" t="s">
        <v>8329</v>
      </c>
      <c r="Q2567">
        <f t="shared" si="81"/>
        <v>2017</v>
      </c>
      <c r="R2567" s="14" t="s">
        <v>8326</v>
      </c>
    </row>
    <row r="2568" spans="1:18" ht="43.2" x14ac:dyDescent="0.3">
      <c r="A2568">
        <v>3587</v>
      </c>
      <c r="B2568" s="3" t="s">
        <v>3586</v>
      </c>
      <c r="C2568" s="3" t="s">
        <v>7697</v>
      </c>
      <c r="D2568" s="5">
        <v>500</v>
      </c>
      <c r="E2568" s="7">
        <v>633</v>
      </c>
      <c r="F2568" t="s">
        <v>8218</v>
      </c>
      <c r="G2568" t="s">
        <v>8224</v>
      </c>
      <c r="H2568" t="s">
        <v>8246</v>
      </c>
      <c r="I2568">
        <v>1467054000</v>
      </c>
      <c r="J2568">
        <v>1463144254</v>
      </c>
      <c r="K2568" s="12">
        <f t="shared" si="80"/>
        <v>42503</v>
      </c>
      <c r="L2568" t="b">
        <v>0</v>
      </c>
      <c r="M2568">
        <v>28</v>
      </c>
      <c r="N2568" t="b">
        <v>1</v>
      </c>
      <c r="O2568" t="s">
        <v>8269</v>
      </c>
      <c r="P2568" t="s">
        <v>8325</v>
      </c>
      <c r="Q2568">
        <f t="shared" si="81"/>
        <v>2016</v>
      </c>
      <c r="R2568" s="14" t="s">
        <v>8322</v>
      </c>
    </row>
    <row r="2569" spans="1:18" ht="43.2" x14ac:dyDescent="0.3">
      <c r="A2569">
        <v>2170</v>
      </c>
      <c r="B2569" s="3" t="s">
        <v>2171</v>
      </c>
      <c r="C2569" s="3" t="s">
        <v>6280</v>
      </c>
      <c r="D2569" s="5">
        <v>350</v>
      </c>
      <c r="E2569" s="7">
        <v>633</v>
      </c>
      <c r="F2569" t="s">
        <v>8218</v>
      </c>
      <c r="G2569" t="s">
        <v>8223</v>
      </c>
      <c r="H2569" t="s">
        <v>8245</v>
      </c>
      <c r="I2569">
        <v>1440266422</v>
      </c>
      <c r="J2569">
        <v>1436810422</v>
      </c>
      <c r="K2569" s="12">
        <f t="shared" si="80"/>
        <v>42198</v>
      </c>
      <c r="L2569" t="b">
        <v>0</v>
      </c>
      <c r="M2569">
        <v>19</v>
      </c>
      <c r="N2569" t="b">
        <v>1</v>
      </c>
      <c r="O2569" t="s">
        <v>8274</v>
      </c>
      <c r="P2569" t="s">
        <v>8330</v>
      </c>
      <c r="Q2569">
        <f t="shared" si="81"/>
        <v>2015</v>
      </c>
      <c r="R2569" s="14" t="s">
        <v>8326</v>
      </c>
    </row>
    <row r="2570" spans="1:18" x14ac:dyDescent="0.3">
      <c r="A2570">
        <v>115</v>
      </c>
      <c r="B2570" s="3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s="12">
        <f t="shared" si="80"/>
        <v>40918</v>
      </c>
      <c r="L2570" t="b">
        <v>0</v>
      </c>
      <c r="M2570">
        <v>22</v>
      </c>
      <c r="N2570" t="b">
        <v>1</v>
      </c>
      <c r="O2570" t="s">
        <v>8264</v>
      </c>
      <c r="P2570" t="s">
        <v>8342</v>
      </c>
      <c r="Q2570">
        <f t="shared" si="81"/>
        <v>2012</v>
      </c>
      <c r="R2570" s="14" t="s">
        <v>8320</v>
      </c>
    </row>
    <row r="2571" spans="1:18" ht="43.2" x14ac:dyDescent="0.3">
      <c r="A2571">
        <v>3459</v>
      </c>
      <c r="B2571" s="3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s="12">
        <f t="shared" si="80"/>
        <v>42480</v>
      </c>
      <c r="L2571" t="b">
        <v>0</v>
      </c>
      <c r="M2571">
        <v>36</v>
      </c>
      <c r="N2571" t="b">
        <v>1</v>
      </c>
      <c r="O2571" t="s">
        <v>8269</v>
      </c>
      <c r="P2571" t="s">
        <v>8325</v>
      </c>
      <c r="Q2571">
        <f t="shared" si="81"/>
        <v>2016</v>
      </c>
      <c r="R2571" s="14" t="s">
        <v>8322</v>
      </c>
    </row>
    <row r="2572" spans="1:18" ht="57.6" x14ac:dyDescent="0.3">
      <c r="A2572">
        <v>3533</v>
      </c>
      <c r="B2572" s="3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s="12">
        <f t="shared" si="80"/>
        <v>42289</v>
      </c>
      <c r="L2572" t="b">
        <v>0</v>
      </c>
      <c r="M2572">
        <v>8</v>
      </c>
      <c r="N2572" t="b">
        <v>1</v>
      </c>
      <c r="O2572" t="s">
        <v>8269</v>
      </c>
      <c r="P2572" t="s">
        <v>8325</v>
      </c>
      <c r="Q2572">
        <f t="shared" si="81"/>
        <v>2015</v>
      </c>
      <c r="R2572" s="14" t="s">
        <v>8322</v>
      </c>
    </row>
    <row r="2573" spans="1:18" ht="43.2" x14ac:dyDescent="0.3">
      <c r="A2573">
        <v>9</v>
      </c>
      <c r="B2573" s="3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s="12">
        <f t="shared" si="80"/>
        <v>42447</v>
      </c>
      <c r="L2573" t="b">
        <v>0</v>
      </c>
      <c r="M2573">
        <v>20</v>
      </c>
      <c r="N2573" t="b">
        <v>1</v>
      </c>
      <c r="O2573" t="s">
        <v>8263</v>
      </c>
      <c r="P2573" t="s">
        <v>8331</v>
      </c>
      <c r="Q2573">
        <f t="shared" si="81"/>
        <v>2016</v>
      </c>
      <c r="R2573" s="14" t="s">
        <v>8320</v>
      </c>
    </row>
    <row r="2574" spans="1:18" ht="43.2" x14ac:dyDescent="0.3">
      <c r="A2574">
        <v>2067</v>
      </c>
      <c r="B2574" s="3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s="12">
        <f t="shared" si="80"/>
        <v>42115</v>
      </c>
      <c r="L2574" t="b">
        <v>0</v>
      </c>
      <c r="M2574">
        <v>10</v>
      </c>
      <c r="N2574" t="b">
        <v>1</v>
      </c>
      <c r="O2574" t="s">
        <v>8293</v>
      </c>
      <c r="P2574" t="s">
        <v>8308</v>
      </c>
      <c r="Q2574">
        <f t="shared" si="81"/>
        <v>2015</v>
      </c>
      <c r="R2574" s="14" t="s">
        <v>8307</v>
      </c>
    </row>
    <row r="2575" spans="1:18" ht="43.2" x14ac:dyDescent="0.3">
      <c r="A2575">
        <v>2000</v>
      </c>
      <c r="B2575" s="3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s="12">
        <f t="shared" si="80"/>
        <v>42345</v>
      </c>
      <c r="L2575" t="b">
        <v>0</v>
      </c>
      <c r="M2575">
        <v>25</v>
      </c>
      <c r="N2575" t="b">
        <v>0</v>
      </c>
      <c r="O2575" t="s">
        <v>8294</v>
      </c>
      <c r="P2575" t="s">
        <v>8352</v>
      </c>
      <c r="Q2575">
        <f t="shared" si="81"/>
        <v>2015</v>
      </c>
      <c r="R2575" s="14" t="s">
        <v>8312</v>
      </c>
    </row>
    <row r="2576" spans="1:18" ht="43.2" x14ac:dyDescent="0.3">
      <c r="A2576">
        <v>2896</v>
      </c>
      <c r="B2576" s="3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s="12">
        <f t="shared" si="80"/>
        <v>42701</v>
      </c>
      <c r="L2576" t="b">
        <v>0</v>
      </c>
      <c r="M2576">
        <v>12</v>
      </c>
      <c r="N2576" t="b">
        <v>0</v>
      </c>
      <c r="O2576" t="s">
        <v>8269</v>
      </c>
      <c r="P2576" t="s">
        <v>8325</v>
      </c>
      <c r="Q2576">
        <f t="shared" si="81"/>
        <v>2016</v>
      </c>
      <c r="R2576" s="14" t="s">
        <v>8322</v>
      </c>
    </row>
    <row r="2577" spans="1:18" ht="43.2" x14ac:dyDescent="0.3">
      <c r="A2577">
        <v>2905</v>
      </c>
      <c r="B2577" s="3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s="12">
        <f t="shared" si="80"/>
        <v>42606</v>
      </c>
      <c r="L2577" t="b">
        <v>0</v>
      </c>
      <c r="M2577">
        <v>17</v>
      </c>
      <c r="N2577" t="b">
        <v>0</v>
      </c>
      <c r="O2577" t="s">
        <v>8269</v>
      </c>
      <c r="P2577" t="s">
        <v>8325</v>
      </c>
      <c r="Q2577">
        <f t="shared" si="81"/>
        <v>2016</v>
      </c>
      <c r="R2577" s="14" t="s">
        <v>8322</v>
      </c>
    </row>
    <row r="2578" spans="1:18" ht="43.2" x14ac:dyDescent="0.3">
      <c r="A2578">
        <v>1018</v>
      </c>
      <c r="B2578" s="3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s="12">
        <f t="shared" si="80"/>
        <v>42535</v>
      </c>
      <c r="L2578" t="b">
        <v>0</v>
      </c>
      <c r="M2578">
        <v>7</v>
      </c>
      <c r="N2578" t="b">
        <v>0</v>
      </c>
      <c r="O2578" t="s">
        <v>8271</v>
      </c>
      <c r="P2578" t="s">
        <v>8309</v>
      </c>
      <c r="Q2578">
        <f t="shared" si="81"/>
        <v>2016</v>
      </c>
      <c r="R2578" s="14" t="s">
        <v>8307</v>
      </c>
    </row>
    <row r="2579" spans="1:18" ht="43.2" x14ac:dyDescent="0.3">
      <c r="A2579">
        <v>3731</v>
      </c>
      <c r="B2579" s="3" t="s">
        <v>3728</v>
      </c>
      <c r="C2579" s="3" t="s">
        <v>7841</v>
      </c>
      <c r="D2579" s="5">
        <v>5500</v>
      </c>
      <c r="E2579" s="7">
        <v>620</v>
      </c>
      <c r="F2579" t="s">
        <v>8220</v>
      </c>
      <c r="G2579" t="s">
        <v>8223</v>
      </c>
      <c r="H2579" t="s">
        <v>8245</v>
      </c>
      <c r="I2579">
        <v>1420860180</v>
      </c>
      <c r="J2579">
        <v>1418234646</v>
      </c>
      <c r="K2579" s="12">
        <f t="shared" si="80"/>
        <v>41983</v>
      </c>
      <c r="L2579" t="b">
        <v>0</v>
      </c>
      <c r="M2579">
        <v>12</v>
      </c>
      <c r="N2579" t="b">
        <v>0</v>
      </c>
      <c r="O2579" t="s">
        <v>8269</v>
      </c>
      <c r="P2579" t="s">
        <v>8325</v>
      </c>
      <c r="Q2579">
        <f t="shared" si="81"/>
        <v>2014</v>
      </c>
      <c r="R2579" s="14" t="s">
        <v>8322</v>
      </c>
    </row>
    <row r="2580" spans="1:18" ht="43.2" x14ac:dyDescent="0.3">
      <c r="A2580">
        <v>3976</v>
      </c>
      <c r="B2580" s="3" t="s">
        <v>3973</v>
      </c>
      <c r="C2580" s="3" t="s">
        <v>8083</v>
      </c>
      <c r="D2580" s="5">
        <v>1300</v>
      </c>
      <c r="E2580" s="7">
        <v>620</v>
      </c>
      <c r="F2580" t="s">
        <v>8220</v>
      </c>
      <c r="G2580" t="s">
        <v>8223</v>
      </c>
      <c r="H2580" t="s">
        <v>8245</v>
      </c>
      <c r="I2580">
        <v>1406876400</v>
      </c>
      <c r="J2580">
        <v>1405024561</v>
      </c>
      <c r="K2580" s="12">
        <f t="shared" si="80"/>
        <v>41830</v>
      </c>
      <c r="L2580" t="b">
        <v>0</v>
      </c>
      <c r="M2580">
        <v>10</v>
      </c>
      <c r="N2580" t="b">
        <v>0</v>
      </c>
      <c r="O2580" t="s">
        <v>8269</v>
      </c>
      <c r="P2580" t="s">
        <v>8325</v>
      </c>
      <c r="Q2580">
        <f t="shared" si="81"/>
        <v>2014</v>
      </c>
      <c r="R2580" s="14" t="s">
        <v>8322</v>
      </c>
    </row>
    <row r="2581" spans="1:18" x14ac:dyDescent="0.3">
      <c r="A2581">
        <v>1927</v>
      </c>
      <c r="B2581" s="3" t="s">
        <v>1928</v>
      </c>
      <c r="C2581" s="3" t="s">
        <v>6037</v>
      </c>
      <c r="D2581" s="5">
        <v>600</v>
      </c>
      <c r="E2581" s="7">
        <v>620</v>
      </c>
      <c r="F2581" t="s">
        <v>8218</v>
      </c>
      <c r="G2581" t="s">
        <v>8223</v>
      </c>
      <c r="H2581" t="s">
        <v>8245</v>
      </c>
      <c r="I2581">
        <v>1331182740</v>
      </c>
      <c r="J2581">
        <v>1329856839</v>
      </c>
      <c r="K2581" s="12">
        <f t="shared" si="80"/>
        <v>40960</v>
      </c>
      <c r="L2581" t="b">
        <v>0</v>
      </c>
      <c r="M2581">
        <v>11</v>
      </c>
      <c r="N2581" t="b">
        <v>1</v>
      </c>
      <c r="O2581" t="s">
        <v>8277</v>
      </c>
      <c r="P2581" t="s">
        <v>8327</v>
      </c>
      <c r="Q2581">
        <f t="shared" si="81"/>
        <v>2012</v>
      </c>
      <c r="R2581" s="14" t="s">
        <v>8326</v>
      </c>
    </row>
    <row r="2582" spans="1:18" x14ac:dyDescent="0.3">
      <c r="A2582">
        <v>1372</v>
      </c>
      <c r="B2582" s="3" t="s">
        <v>1373</v>
      </c>
      <c r="C2582" s="3" t="s">
        <v>5482</v>
      </c>
      <c r="D2582" s="5">
        <v>500</v>
      </c>
      <c r="E2582" s="7">
        <v>620</v>
      </c>
      <c r="F2582" t="s">
        <v>8218</v>
      </c>
      <c r="G2582" t="s">
        <v>8223</v>
      </c>
      <c r="H2582" t="s">
        <v>8245</v>
      </c>
      <c r="I2582">
        <v>1342115132</v>
      </c>
      <c r="J2582">
        <v>1339523132</v>
      </c>
      <c r="K2582" s="12">
        <f t="shared" si="80"/>
        <v>41072</v>
      </c>
      <c r="L2582" t="b">
        <v>0</v>
      </c>
      <c r="M2582">
        <v>16</v>
      </c>
      <c r="N2582" t="b">
        <v>1</v>
      </c>
      <c r="O2582" t="s">
        <v>8274</v>
      </c>
      <c r="P2582" t="s">
        <v>8330</v>
      </c>
      <c r="Q2582">
        <f t="shared" si="81"/>
        <v>2012</v>
      </c>
      <c r="R2582" s="14" t="s">
        <v>8326</v>
      </c>
    </row>
    <row r="2583" spans="1:18" ht="43.2" x14ac:dyDescent="0.3">
      <c r="A2583">
        <v>3409</v>
      </c>
      <c r="B2583" s="3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s="12">
        <f t="shared" si="80"/>
        <v>42544</v>
      </c>
      <c r="L2583" t="b">
        <v>0</v>
      </c>
      <c r="M2583">
        <v>21</v>
      </c>
      <c r="N2583" t="b">
        <v>1</v>
      </c>
      <c r="O2583" t="s">
        <v>8269</v>
      </c>
      <c r="P2583" t="s">
        <v>8325</v>
      </c>
      <c r="Q2583">
        <f t="shared" si="81"/>
        <v>2016</v>
      </c>
      <c r="R2583" s="14" t="s">
        <v>8322</v>
      </c>
    </row>
    <row r="2584" spans="1:18" ht="28.8" x14ac:dyDescent="0.3">
      <c r="A2584">
        <v>2074</v>
      </c>
      <c r="B2584" s="3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s="12">
        <f t="shared" si="80"/>
        <v>42466</v>
      </c>
      <c r="L2584" t="b">
        <v>0</v>
      </c>
      <c r="M2584">
        <v>3</v>
      </c>
      <c r="N2584" t="b">
        <v>1</v>
      </c>
      <c r="O2584" t="s">
        <v>8293</v>
      </c>
      <c r="P2584" t="s">
        <v>8308</v>
      </c>
      <c r="Q2584">
        <f t="shared" si="81"/>
        <v>2016</v>
      </c>
      <c r="R2584" s="14" t="s">
        <v>8307</v>
      </c>
    </row>
    <row r="2585" spans="1:18" ht="43.2" x14ac:dyDescent="0.3">
      <c r="A2585">
        <v>2915</v>
      </c>
      <c r="B2585" s="3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s="12">
        <f t="shared" si="80"/>
        <v>42415</v>
      </c>
      <c r="L2585" t="b">
        <v>0</v>
      </c>
      <c r="M2585">
        <v>3</v>
      </c>
      <c r="N2585" t="b">
        <v>0</v>
      </c>
      <c r="O2585" t="s">
        <v>8269</v>
      </c>
      <c r="P2585" t="s">
        <v>8325</v>
      </c>
      <c r="Q2585">
        <f t="shared" si="81"/>
        <v>2016</v>
      </c>
      <c r="R2585" s="14" t="s">
        <v>8322</v>
      </c>
    </row>
    <row r="2586" spans="1:18" ht="43.2" x14ac:dyDescent="0.3">
      <c r="A2586">
        <v>3085</v>
      </c>
      <c r="B2586" s="3" t="s">
        <v>3085</v>
      </c>
      <c r="C2586" s="3" t="s">
        <v>7195</v>
      </c>
      <c r="D2586" s="5">
        <v>25000</v>
      </c>
      <c r="E2586" s="7">
        <v>610</v>
      </c>
      <c r="F2586" t="s">
        <v>8220</v>
      </c>
      <c r="G2586" t="s">
        <v>8223</v>
      </c>
      <c r="H2586" t="s">
        <v>8245</v>
      </c>
      <c r="I2586">
        <v>1443561159</v>
      </c>
      <c r="J2586">
        <v>1440969159</v>
      </c>
      <c r="K2586" s="12">
        <f t="shared" si="80"/>
        <v>42246</v>
      </c>
      <c r="L2586" t="b">
        <v>0</v>
      </c>
      <c r="M2586">
        <v>9</v>
      </c>
      <c r="N2586" t="b">
        <v>0</v>
      </c>
      <c r="O2586" t="s">
        <v>8301</v>
      </c>
      <c r="P2586" t="s">
        <v>8323</v>
      </c>
      <c r="Q2586">
        <f t="shared" si="81"/>
        <v>2015</v>
      </c>
      <c r="R2586" s="14" t="s">
        <v>8322</v>
      </c>
    </row>
    <row r="2587" spans="1:18" ht="43.2" x14ac:dyDescent="0.3">
      <c r="A2587">
        <v>2096</v>
      </c>
      <c r="B2587" s="3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s="12">
        <f t="shared" si="80"/>
        <v>41192</v>
      </c>
      <c r="L2587" t="b">
        <v>0</v>
      </c>
      <c r="M2587">
        <v>14</v>
      </c>
      <c r="N2587" t="b">
        <v>1</v>
      </c>
      <c r="O2587" t="s">
        <v>8277</v>
      </c>
      <c r="P2587" t="s">
        <v>8327</v>
      </c>
      <c r="Q2587">
        <f t="shared" si="81"/>
        <v>2012</v>
      </c>
      <c r="R2587" s="14" t="s">
        <v>8326</v>
      </c>
    </row>
    <row r="2588" spans="1:18" ht="43.2" x14ac:dyDescent="0.3">
      <c r="A2588">
        <v>1294</v>
      </c>
      <c r="B2588" s="3" t="s">
        <v>1295</v>
      </c>
      <c r="C2588" s="3" t="s">
        <v>5404</v>
      </c>
      <c r="D2588" s="5">
        <v>500</v>
      </c>
      <c r="E2588" s="7">
        <v>610</v>
      </c>
      <c r="F2588" t="s">
        <v>8218</v>
      </c>
      <c r="G2588" t="s">
        <v>8224</v>
      </c>
      <c r="H2588" t="s">
        <v>8246</v>
      </c>
      <c r="I2588">
        <v>1445252400</v>
      </c>
      <c r="J2588">
        <v>1443696797</v>
      </c>
      <c r="K2588" s="12">
        <f t="shared" si="80"/>
        <v>42278</v>
      </c>
      <c r="L2588" t="b">
        <v>0</v>
      </c>
      <c r="M2588">
        <v>22</v>
      </c>
      <c r="N2588" t="b">
        <v>1</v>
      </c>
      <c r="O2588" t="s">
        <v>8269</v>
      </c>
      <c r="P2588" t="s">
        <v>8325</v>
      </c>
      <c r="Q2588">
        <f t="shared" si="81"/>
        <v>2015</v>
      </c>
      <c r="R2588" s="14" t="s">
        <v>8322</v>
      </c>
    </row>
    <row r="2589" spans="1:18" ht="57.6" x14ac:dyDescent="0.3">
      <c r="A2589">
        <v>3404</v>
      </c>
      <c r="B2589" s="3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s="12">
        <f t="shared" si="80"/>
        <v>42152</v>
      </c>
      <c r="L2589" t="b">
        <v>0</v>
      </c>
      <c r="M2589">
        <v>3</v>
      </c>
      <c r="N2589" t="b">
        <v>1</v>
      </c>
      <c r="O2589" t="s">
        <v>8269</v>
      </c>
      <c r="P2589" t="s">
        <v>8325</v>
      </c>
      <c r="Q2589">
        <f t="shared" si="81"/>
        <v>2015</v>
      </c>
      <c r="R2589" s="14" t="s">
        <v>8322</v>
      </c>
    </row>
    <row r="2590" spans="1:18" ht="43.2" x14ac:dyDescent="0.3">
      <c r="A2590">
        <v>2144</v>
      </c>
      <c r="B2590" s="3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s="12">
        <f t="shared" si="80"/>
        <v>41499</v>
      </c>
      <c r="L2590" t="b">
        <v>0</v>
      </c>
      <c r="M2590">
        <v>24</v>
      </c>
      <c r="N2590" t="b">
        <v>0</v>
      </c>
      <c r="O2590" t="s">
        <v>8280</v>
      </c>
      <c r="P2590" t="s">
        <v>8333</v>
      </c>
      <c r="Q2590">
        <f t="shared" si="81"/>
        <v>2013</v>
      </c>
      <c r="R2590" s="14" t="s">
        <v>8315</v>
      </c>
    </row>
    <row r="2591" spans="1:18" ht="43.2" x14ac:dyDescent="0.3">
      <c r="A2591">
        <v>2490</v>
      </c>
      <c r="B2591" s="3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s="12">
        <f t="shared" si="80"/>
        <v>41023</v>
      </c>
      <c r="L2591" t="b">
        <v>0</v>
      </c>
      <c r="M2591">
        <v>16</v>
      </c>
      <c r="N2591" t="b">
        <v>1</v>
      </c>
      <c r="O2591" t="s">
        <v>8277</v>
      </c>
      <c r="P2591" t="s">
        <v>8327</v>
      </c>
      <c r="Q2591">
        <f t="shared" si="81"/>
        <v>2012</v>
      </c>
      <c r="R2591" s="14" t="s">
        <v>8326</v>
      </c>
    </row>
    <row r="2592" spans="1:18" ht="28.8" x14ac:dyDescent="0.3">
      <c r="A2592">
        <v>3700</v>
      </c>
      <c r="B2592" s="3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s="12">
        <f t="shared" si="80"/>
        <v>41882</v>
      </c>
      <c r="L2592" t="b">
        <v>0</v>
      </c>
      <c r="M2592">
        <v>18</v>
      </c>
      <c r="N2592" t="b">
        <v>1</v>
      </c>
      <c r="O2592" t="s">
        <v>8269</v>
      </c>
      <c r="P2592" t="s">
        <v>8325</v>
      </c>
      <c r="Q2592">
        <f t="shared" si="81"/>
        <v>2014</v>
      </c>
      <c r="R2592" s="14" t="s">
        <v>8322</v>
      </c>
    </row>
    <row r="2593" spans="1:18" ht="43.2" x14ac:dyDescent="0.3">
      <c r="A2593">
        <v>2953</v>
      </c>
      <c r="B2593" s="3" t="s">
        <v>2953</v>
      </c>
      <c r="C2593" s="3" t="s">
        <v>7063</v>
      </c>
      <c r="D2593" s="5">
        <v>400000</v>
      </c>
      <c r="E2593" s="7">
        <v>605</v>
      </c>
      <c r="F2593" t="s">
        <v>8219</v>
      </c>
      <c r="G2593" t="s">
        <v>8223</v>
      </c>
      <c r="H2593" t="s">
        <v>8245</v>
      </c>
      <c r="I2593">
        <v>1444330821</v>
      </c>
      <c r="J2593">
        <v>1441738821</v>
      </c>
      <c r="K2593" s="12">
        <f t="shared" si="80"/>
        <v>42255</v>
      </c>
      <c r="L2593" t="b">
        <v>0</v>
      </c>
      <c r="M2593">
        <v>3</v>
      </c>
      <c r="N2593" t="b">
        <v>0</v>
      </c>
      <c r="O2593" t="s">
        <v>8301</v>
      </c>
      <c r="P2593" t="s">
        <v>8323</v>
      </c>
      <c r="Q2593">
        <f t="shared" si="81"/>
        <v>2015</v>
      </c>
      <c r="R2593" s="14" t="s">
        <v>8322</v>
      </c>
    </row>
    <row r="2594" spans="1:18" ht="72" x14ac:dyDescent="0.3">
      <c r="A2594">
        <v>1287</v>
      </c>
      <c r="B2594" s="3" t="s">
        <v>1288</v>
      </c>
      <c r="C2594" s="3" t="s">
        <v>5397</v>
      </c>
      <c r="D2594" s="5">
        <v>250</v>
      </c>
      <c r="E2594" s="7">
        <v>605</v>
      </c>
      <c r="F2594" t="s">
        <v>8218</v>
      </c>
      <c r="G2594" t="s">
        <v>8224</v>
      </c>
      <c r="H2594" t="s">
        <v>8246</v>
      </c>
      <c r="I2594">
        <v>1434120856</v>
      </c>
      <c r="J2594">
        <v>1428936856</v>
      </c>
      <c r="K2594" s="12">
        <f t="shared" si="80"/>
        <v>42107</v>
      </c>
      <c r="L2594" t="b">
        <v>0</v>
      </c>
      <c r="M2594">
        <v>25</v>
      </c>
      <c r="N2594" t="b">
        <v>1</v>
      </c>
      <c r="O2594" t="s">
        <v>8269</v>
      </c>
      <c r="P2594" t="s">
        <v>8325</v>
      </c>
      <c r="Q2594">
        <f t="shared" si="81"/>
        <v>2015</v>
      </c>
      <c r="R2594" s="14" t="s">
        <v>8322</v>
      </c>
    </row>
    <row r="2595" spans="1:18" ht="43.2" x14ac:dyDescent="0.3">
      <c r="A2595">
        <v>2815</v>
      </c>
      <c r="B2595" s="3" t="s">
        <v>2815</v>
      </c>
      <c r="C2595" s="3" t="s">
        <v>6925</v>
      </c>
      <c r="D2595" s="5">
        <v>250</v>
      </c>
      <c r="E2595" s="7">
        <v>605</v>
      </c>
      <c r="F2595" t="s">
        <v>8218</v>
      </c>
      <c r="G2595" t="s">
        <v>8228</v>
      </c>
      <c r="H2595" t="s">
        <v>8250</v>
      </c>
      <c r="I2595">
        <v>1470595109</v>
      </c>
      <c r="J2595">
        <v>1468003109</v>
      </c>
      <c r="K2595" s="12">
        <f t="shared" si="80"/>
        <v>42559</v>
      </c>
      <c r="L2595" t="b">
        <v>0</v>
      </c>
      <c r="M2595">
        <v>14</v>
      </c>
      <c r="N2595" t="b">
        <v>1</v>
      </c>
      <c r="O2595" t="s">
        <v>8269</v>
      </c>
      <c r="P2595" t="s">
        <v>8325</v>
      </c>
      <c r="Q2595">
        <f t="shared" si="81"/>
        <v>2016</v>
      </c>
      <c r="R2595" s="14" t="s">
        <v>8322</v>
      </c>
    </row>
    <row r="2596" spans="1:18" ht="43.2" x14ac:dyDescent="0.3">
      <c r="A2596">
        <v>2142</v>
      </c>
      <c r="B2596" s="3" t="s">
        <v>2143</v>
      </c>
      <c r="C2596" s="3" t="s">
        <v>6252</v>
      </c>
      <c r="D2596" s="5">
        <v>10500</v>
      </c>
      <c r="E2596" s="7">
        <v>601</v>
      </c>
      <c r="F2596" t="s">
        <v>8220</v>
      </c>
      <c r="G2596" t="s">
        <v>8235</v>
      </c>
      <c r="H2596" t="s">
        <v>8248</v>
      </c>
      <c r="I2596">
        <v>1451494210</v>
      </c>
      <c r="J2596">
        <v>1449075010</v>
      </c>
      <c r="K2596" s="12">
        <f t="shared" si="80"/>
        <v>42340</v>
      </c>
      <c r="L2596" t="b">
        <v>0</v>
      </c>
      <c r="M2596">
        <v>12</v>
      </c>
      <c r="N2596" t="b">
        <v>0</v>
      </c>
      <c r="O2596" t="s">
        <v>8280</v>
      </c>
      <c r="P2596" t="s">
        <v>8333</v>
      </c>
      <c r="Q2596">
        <f t="shared" si="81"/>
        <v>2015</v>
      </c>
      <c r="R2596" s="14" t="s">
        <v>8315</v>
      </c>
    </row>
    <row r="2597" spans="1:18" ht="43.2" x14ac:dyDescent="0.3">
      <c r="A2597">
        <v>386</v>
      </c>
      <c r="B2597" s="3" t="s">
        <v>387</v>
      </c>
      <c r="C2597" s="3" t="s">
        <v>4496</v>
      </c>
      <c r="D2597" s="5">
        <v>600</v>
      </c>
      <c r="E2597" s="7">
        <v>601</v>
      </c>
      <c r="F2597" t="s">
        <v>8218</v>
      </c>
      <c r="G2597" t="s">
        <v>8223</v>
      </c>
      <c r="H2597" t="s">
        <v>8245</v>
      </c>
      <c r="I2597">
        <v>1439246991</v>
      </c>
      <c r="J2597">
        <v>1437950991</v>
      </c>
      <c r="K2597" s="12">
        <f t="shared" si="80"/>
        <v>42211</v>
      </c>
      <c r="L2597" t="b">
        <v>0</v>
      </c>
      <c r="M2597">
        <v>13</v>
      </c>
      <c r="N2597" t="b">
        <v>1</v>
      </c>
      <c r="O2597" t="s">
        <v>8267</v>
      </c>
      <c r="P2597" t="s">
        <v>8321</v>
      </c>
      <c r="Q2597">
        <f t="shared" si="81"/>
        <v>2015</v>
      </c>
      <c r="R2597" s="14" t="s">
        <v>8320</v>
      </c>
    </row>
    <row r="2598" spans="1:18" ht="43.2" x14ac:dyDescent="0.3">
      <c r="A2598">
        <v>1438</v>
      </c>
      <c r="B2598" s="3" t="s">
        <v>1439</v>
      </c>
      <c r="C2598" s="3" t="s">
        <v>5548</v>
      </c>
      <c r="D2598" s="5">
        <v>20000</v>
      </c>
      <c r="E2598" s="7">
        <v>600</v>
      </c>
      <c r="F2598" t="s">
        <v>8220</v>
      </c>
      <c r="G2598" t="s">
        <v>8231</v>
      </c>
      <c r="H2598" t="s">
        <v>8252</v>
      </c>
      <c r="I2598">
        <v>1461765300</v>
      </c>
      <c r="J2598">
        <v>1459198499</v>
      </c>
      <c r="K2598" s="12">
        <f t="shared" si="80"/>
        <v>42457</v>
      </c>
      <c r="L2598" t="b">
        <v>0</v>
      </c>
      <c r="M2598">
        <v>8</v>
      </c>
      <c r="N2598" t="b">
        <v>0</v>
      </c>
      <c r="O2598" t="s">
        <v>8285</v>
      </c>
      <c r="P2598" t="s">
        <v>8347</v>
      </c>
      <c r="Q2598">
        <f t="shared" si="81"/>
        <v>2016</v>
      </c>
      <c r="R2598" s="14" t="s">
        <v>8310</v>
      </c>
    </row>
    <row r="2599" spans="1:18" ht="43.2" x14ac:dyDescent="0.3">
      <c r="A2599">
        <v>50</v>
      </c>
      <c r="B2599" s="3" t="s">
        <v>52</v>
      </c>
      <c r="C2599" s="3" t="s">
        <v>4161</v>
      </c>
      <c r="D2599" s="5">
        <v>600</v>
      </c>
      <c r="E2599" s="7">
        <v>600</v>
      </c>
      <c r="F2599" t="s">
        <v>8218</v>
      </c>
      <c r="G2599" t="s">
        <v>8224</v>
      </c>
      <c r="H2599" t="s">
        <v>8246</v>
      </c>
      <c r="I2599">
        <v>1422637200</v>
      </c>
      <c r="J2599">
        <v>1419271458</v>
      </c>
      <c r="K2599" s="12">
        <f t="shared" si="80"/>
        <v>41995</v>
      </c>
      <c r="L2599" t="b">
        <v>0</v>
      </c>
      <c r="M2599">
        <v>22</v>
      </c>
      <c r="N2599" t="b">
        <v>1</v>
      </c>
      <c r="O2599" t="s">
        <v>8263</v>
      </c>
      <c r="P2599" t="s">
        <v>8331</v>
      </c>
      <c r="Q2599">
        <f t="shared" si="81"/>
        <v>2014</v>
      </c>
      <c r="R2599" s="14" t="s">
        <v>8320</v>
      </c>
    </row>
    <row r="2600" spans="1:18" ht="28.8" x14ac:dyDescent="0.3">
      <c r="A2600">
        <v>104</v>
      </c>
      <c r="B2600" s="3" t="s">
        <v>106</v>
      </c>
      <c r="C2600" s="3" t="s">
        <v>4215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1301792400</v>
      </c>
      <c r="J2600">
        <v>1299775266</v>
      </c>
      <c r="K2600" s="12">
        <f t="shared" si="80"/>
        <v>40612</v>
      </c>
      <c r="L2600" t="b">
        <v>0</v>
      </c>
      <c r="M2600">
        <v>10</v>
      </c>
      <c r="N2600" t="b">
        <v>1</v>
      </c>
      <c r="O2600" t="s">
        <v>8264</v>
      </c>
      <c r="P2600" t="s">
        <v>8342</v>
      </c>
      <c r="Q2600">
        <f t="shared" si="81"/>
        <v>2011</v>
      </c>
      <c r="R2600" s="14" t="s">
        <v>8320</v>
      </c>
    </row>
    <row r="2601" spans="1:18" ht="43.2" x14ac:dyDescent="0.3">
      <c r="A2601">
        <v>375</v>
      </c>
      <c r="B2601" s="3" t="s">
        <v>376</v>
      </c>
      <c r="C2601" s="3" t="s">
        <v>4485</v>
      </c>
      <c r="D2601" s="5">
        <v>500</v>
      </c>
      <c r="E2601" s="7">
        <v>600</v>
      </c>
      <c r="F2601" t="s">
        <v>8218</v>
      </c>
      <c r="G2601" t="s">
        <v>8223</v>
      </c>
      <c r="H2601" t="s">
        <v>8245</v>
      </c>
      <c r="I2601">
        <v>1393694280</v>
      </c>
      <c r="J2601">
        <v>1390088311</v>
      </c>
      <c r="K2601" s="12">
        <f t="shared" si="80"/>
        <v>41657</v>
      </c>
      <c r="L2601" t="b">
        <v>0</v>
      </c>
      <c r="M2601">
        <v>14</v>
      </c>
      <c r="N2601" t="b">
        <v>1</v>
      </c>
      <c r="O2601" t="s">
        <v>8267</v>
      </c>
      <c r="P2601" t="s">
        <v>8321</v>
      </c>
      <c r="Q2601">
        <f t="shared" si="81"/>
        <v>2014</v>
      </c>
      <c r="R2601" s="14" t="s">
        <v>8320</v>
      </c>
    </row>
    <row r="2602" spans="1:18" ht="43.2" x14ac:dyDescent="0.3">
      <c r="A2602">
        <v>2265</v>
      </c>
      <c r="B2602" s="3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s="12">
        <f t="shared" si="80"/>
        <v>42689</v>
      </c>
      <c r="L2602" t="b">
        <v>0</v>
      </c>
      <c r="M2602">
        <v>17</v>
      </c>
      <c r="N2602" t="b">
        <v>1</v>
      </c>
      <c r="O2602" t="s">
        <v>8295</v>
      </c>
      <c r="P2602" t="s">
        <v>8316</v>
      </c>
      <c r="Q2602">
        <f t="shared" si="81"/>
        <v>2016</v>
      </c>
      <c r="R2602" s="14" t="s">
        <v>8315</v>
      </c>
    </row>
    <row r="2603" spans="1:18" ht="43.2" x14ac:dyDescent="0.3">
      <c r="A2603">
        <v>757</v>
      </c>
      <c r="B2603" s="3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s="12">
        <f t="shared" si="80"/>
        <v>41235</v>
      </c>
      <c r="L2603" t="b">
        <v>0</v>
      </c>
      <c r="M2603">
        <v>18</v>
      </c>
      <c r="N2603" t="b">
        <v>1</v>
      </c>
      <c r="O2603" t="s">
        <v>8272</v>
      </c>
      <c r="P2603" t="s">
        <v>8332</v>
      </c>
      <c r="Q2603">
        <f t="shared" si="81"/>
        <v>2012</v>
      </c>
      <c r="R2603" s="14" t="s">
        <v>8310</v>
      </c>
    </row>
    <row r="2604" spans="1:18" ht="57.6" x14ac:dyDescent="0.3">
      <c r="A2604">
        <v>3521</v>
      </c>
      <c r="B2604" s="3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s="12">
        <f t="shared" si="80"/>
        <v>41881</v>
      </c>
      <c r="L2604" t="b">
        <v>0</v>
      </c>
      <c r="M2604">
        <v>13</v>
      </c>
      <c r="N2604" t="b">
        <v>1</v>
      </c>
      <c r="O2604" t="s">
        <v>8269</v>
      </c>
      <c r="P2604" t="s">
        <v>8325</v>
      </c>
      <c r="Q2604">
        <f t="shared" si="81"/>
        <v>2014</v>
      </c>
      <c r="R2604" s="14" t="s">
        <v>8322</v>
      </c>
    </row>
    <row r="2605" spans="1:18" ht="43.2" x14ac:dyDescent="0.3">
      <c r="A2605">
        <v>3378</v>
      </c>
      <c r="B2605" s="3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s="12">
        <f t="shared" si="80"/>
        <v>41858</v>
      </c>
      <c r="L2605" t="b">
        <v>0</v>
      </c>
      <c r="M2605">
        <v>21</v>
      </c>
      <c r="N2605" t="b">
        <v>1</v>
      </c>
      <c r="O2605" t="s">
        <v>8269</v>
      </c>
      <c r="P2605" t="s">
        <v>8325</v>
      </c>
      <c r="Q2605">
        <f t="shared" si="81"/>
        <v>2014</v>
      </c>
      <c r="R2605" s="14" t="s">
        <v>8322</v>
      </c>
    </row>
    <row r="2606" spans="1:18" ht="43.2" x14ac:dyDescent="0.3">
      <c r="A2606">
        <v>1806</v>
      </c>
      <c r="B2606" s="3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s="12">
        <f t="shared" si="80"/>
        <v>41877</v>
      </c>
      <c r="L2606" t="b">
        <v>1</v>
      </c>
      <c r="M2606">
        <v>8</v>
      </c>
      <c r="N2606" t="b">
        <v>0</v>
      </c>
      <c r="O2606" t="s">
        <v>8283</v>
      </c>
      <c r="P2606" t="s">
        <v>8313</v>
      </c>
      <c r="Q2606">
        <f t="shared" si="81"/>
        <v>2014</v>
      </c>
      <c r="R2606" s="14" t="s">
        <v>8312</v>
      </c>
    </row>
    <row r="2607" spans="1:18" ht="43.2" x14ac:dyDescent="0.3">
      <c r="A2607">
        <v>603</v>
      </c>
      <c r="B2607" s="3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s="12">
        <f t="shared" si="80"/>
        <v>41835</v>
      </c>
      <c r="L2607" t="b">
        <v>0</v>
      </c>
      <c r="M2607">
        <v>13</v>
      </c>
      <c r="N2607" t="b">
        <v>0</v>
      </c>
      <c r="O2607" t="s">
        <v>8270</v>
      </c>
      <c r="P2607" t="s">
        <v>8341</v>
      </c>
      <c r="Q2607">
        <f t="shared" si="81"/>
        <v>2014</v>
      </c>
      <c r="R2607" s="14" t="s">
        <v>8307</v>
      </c>
    </row>
    <row r="2608" spans="1:18" ht="43.2" x14ac:dyDescent="0.3">
      <c r="A2608">
        <v>694</v>
      </c>
      <c r="B2608" s="3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s="12">
        <f t="shared" si="80"/>
        <v>42737</v>
      </c>
      <c r="L2608" t="b">
        <v>0</v>
      </c>
      <c r="M2608">
        <v>7</v>
      </c>
      <c r="N2608" t="b">
        <v>0</v>
      </c>
      <c r="O2608" t="s">
        <v>8271</v>
      </c>
      <c r="P2608" t="s">
        <v>8309</v>
      </c>
      <c r="Q2608">
        <f t="shared" si="81"/>
        <v>2017</v>
      </c>
      <c r="R2608" s="14" t="s">
        <v>8307</v>
      </c>
    </row>
    <row r="2609" spans="1:18" ht="43.2" x14ac:dyDescent="0.3">
      <c r="A2609">
        <v>3193</v>
      </c>
      <c r="B2609" s="3" t="s">
        <v>3193</v>
      </c>
      <c r="C2609" s="3" t="s">
        <v>7303</v>
      </c>
      <c r="D2609" s="5">
        <v>5000</v>
      </c>
      <c r="E2609" s="7">
        <v>587</v>
      </c>
      <c r="F2609" t="s">
        <v>8220</v>
      </c>
      <c r="G2609" t="s">
        <v>8224</v>
      </c>
      <c r="H2609" t="s">
        <v>8246</v>
      </c>
      <c r="I2609">
        <v>1424474056</v>
      </c>
      <c r="J2609">
        <v>1420586056</v>
      </c>
      <c r="K2609" s="12">
        <f t="shared" si="80"/>
        <v>42010</v>
      </c>
      <c r="L2609" t="b">
        <v>0</v>
      </c>
      <c r="M2609">
        <v>24</v>
      </c>
      <c r="N2609" t="b">
        <v>0</v>
      </c>
      <c r="O2609" t="s">
        <v>8303</v>
      </c>
      <c r="P2609" t="s">
        <v>8334</v>
      </c>
      <c r="Q2609">
        <f t="shared" si="81"/>
        <v>2015</v>
      </c>
      <c r="R2609" s="14" t="s">
        <v>8322</v>
      </c>
    </row>
    <row r="2610" spans="1:18" ht="43.2" x14ac:dyDescent="0.3">
      <c r="A2610">
        <v>3063</v>
      </c>
      <c r="B2610" s="3" t="s">
        <v>3063</v>
      </c>
      <c r="C2610" s="3" t="s">
        <v>7173</v>
      </c>
      <c r="D2610" s="5">
        <v>3000</v>
      </c>
      <c r="E2610" s="7">
        <v>587</v>
      </c>
      <c r="F2610" t="s">
        <v>8220</v>
      </c>
      <c r="G2610" t="s">
        <v>8223</v>
      </c>
      <c r="H2610" t="s">
        <v>8245</v>
      </c>
      <c r="I2610">
        <v>1477174138</v>
      </c>
      <c r="J2610">
        <v>1474150138</v>
      </c>
      <c r="K2610" s="12">
        <f t="shared" si="80"/>
        <v>42630</v>
      </c>
      <c r="L2610" t="b">
        <v>0</v>
      </c>
      <c r="M2610">
        <v>23</v>
      </c>
      <c r="N2610" t="b">
        <v>0</v>
      </c>
      <c r="O2610" t="s">
        <v>8301</v>
      </c>
      <c r="P2610" t="s">
        <v>8323</v>
      </c>
      <c r="Q2610">
        <f t="shared" si="81"/>
        <v>2016</v>
      </c>
      <c r="R2610" s="14" t="s">
        <v>8322</v>
      </c>
    </row>
    <row r="2611" spans="1:18" ht="43.2" x14ac:dyDescent="0.3">
      <c r="A2611">
        <v>1400</v>
      </c>
      <c r="B2611" s="3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s="12">
        <f t="shared" si="80"/>
        <v>42498</v>
      </c>
      <c r="L2611" t="b">
        <v>0</v>
      </c>
      <c r="M2611">
        <v>34</v>
      </c>
      <c r="N2611" t="b">
        <v>1</v>
      </c>
      <c r="O2611" t="s">
        <v>8274</v>
      </c>
      <c r="P2611" t="s">
        <v>8330</v>
      </c>
      <c r="Q2611">
        <f t="shared" si="81"/>
        <v>2016</v>
      </c>
      <c r="R2611" s="14" t="s">
        <v>8326</v>
      </c>
    </row>
    <row r="2612" spans="1:18" ht="57.6" x14ac:dyDescent="0.3">
      <c r="A2612">
        <v>1127</v>
      </c>
      <c r="B2612" s="3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s="12">
        <f t="shared" si="80"/>
        <v>41926</v>
      </c>
      <c r="L2612" t="b">
        <v>0</v>
      </c>
      <c r="M2612">
        <v>23</v>
      </c>
      <c r="N2612" t="b">
        <v>0</v>
      </c>
      <c r="O2612" t="s">
        <v>8281</v>
      </c>
      <c r="P2612" t="s">
        <v>8343</v>
      </c>
      <c r="Q2612">
        <f t="shared" si="81"/>
        <v>2014</v>
      </c>
      <c r="R2612" s="14" t="s">
        <v>8315</v>
      </c>
    </row>
    <row r="2613" spans="1:18" ht="43.2" x14ac:dyDescent="0.3">
      <c r="A2613">
        <v>1175</v>
      </c>
      <c r="B2613" s="3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s="12">
        <f t="shared" si="80"/>
        <v>42170</v>
      </c>
      <c r="L2613" t="b">
        <v>0</v>
      </c>
      <c r="M2613">
        <v>9</v>
      </c>
      <c r="N2613" t="b">
        <v>0</v>
      </c>
      <c r="O2613" t="s">
        <v>8282</v>
      </c>
      <c r="P2613" t="s">
        <v>8344</v>
      </c>
      <c r="Q2613">
        <f t="shared" si="81"/>
        <v>2015</v>
      </c>
      <c r="R2613" s="14" t="s">
        <v>8318</v>
      </c>
    </row>
    <row r="2614" spans="1:18" ht="28.8" x14ac:dyDescent="0.3">
      <c r="A2614">
        <v>3607</v>
      </c>
      <c r="B2614" s="3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s="12">
        <f t="shared" si="80"/>
        <v>42338</v>
      </c>
      <c r="L2614" t="b">
        <v>0</v>
      </c>
      <c r="M2614">
        <v>20</v>
      </c>
      <c r="N2614" t="b">
        <v>1</v>
      </c>
      <c r="O2614" t="s">
        <v>8269</v>
      </c>
      <c r="P2614" t="s">
        <v>8325</v>
      </c>
      <c r="Q2614">
        <f t="shared" si="81"/>
        <v>2015</v>
      </c>
      <c r="R2614" s="14" t="s">
        <v>8322</v>
      </c>
    </row>
    <row r="2615" spans="1:18" ht="43.2" x14ac:dyDescent="0.3">
      <c r="A2615">
        <v>4075</v>
      </c>
      <c r="B2615" s="3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s="12">
        <f t="shared" si="80"/>
        <v>41779</v>
      </c>
      <c r="L2615" t="b">
        <v>0</v>
      </c>
      <c r="M2615">
        <v>13</v>
      </c>
      <c r="N2615" t="b">
        <v>0</v>
      </c>
      <c r="O2615" t="s">
        <v>8269</v>
      </c>
      <c r="P2615" t="s">
        <v>8325</v>
      </c>
      <c r="Q2615">
        <f t="shared" si="81"/>
        <v>2014</v>
      </c>
      <c r="R2615" s="14" t="s">
        <v>8322</v>
      </c>
    </row>
    <row r="2616" spans="1:18" ht="57.6" x14ac:dyDescent="0.3">
      <c r="A2616">
        <v>432</v>
      </c>
      <c r="B2616" s="3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s="12">
        <f t="shared" si="80"/>
        <v>42238</v>
      </c>
      <c r="L2616" t="b">
        <v>0</v>
      </c>
      <c r="M2616">
        <v>8</v>
      </c>
      <c r="N2616" t="b">
        <v>0</v>
      </c>
      <c r="O2616" t="s">
        <v>8268</v>
      </c>
      <c r="P2616" t="s">
        <v>8338</v>
      </c>
      <c r="Q2616">
        <f t="shared" si="81"/>
        <v>2015</v>
      </c>
      <c r="R2616" s="14" t="s">
        <v>8320</v>
      </c>
    </row>
    <row r="2617" spans="1:18" ht="43.2" x14ac:dyDescent="0.3">
      <c r="A2617">
        <v>2774</v>
      </c>
      <c r="B2617" s="3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s="12">
        <f t="shared" si="80"/>
        <v>41311</v>
      </c>
      <c r="L2617" t="b">
        <v>0</v>
      </c>
      <c r="M2617">
        <v>13</v>
      </c>
      <c r="N2617" t="b">
        <v>0</v>
      </c>
      <c r="O2617" t="s">
        <v>8302</v>
      </c>
      <c r="P2617" t="s">
        <v>8355</v>
      </c>
      <c r="Q2617">
        <f t="shared" si="81"/>
        <v>2013</v>
      </c>
      <c r="R2617" s="14" t="s">
        <v>8310</v>
      </c>
    </row>
    <row r="2618" spans="1:18" ht="57.6" x14ac:dyDescent="0.3">
      <c r="A2618">
        <v>3291</v>
      </c>
      <c r="B2618" s="3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s="12">
        <f t="shared" si="80"/>
        <v>42232</v>
      </c>
      <c r="L2618" t="b">
        <v>0</v>
      </c>
      <c r="M2618">
        <v>14</v>
      </c>
      <c r="N2618" t="b">
        <v>1</v>
      </c>
      <c r="O2618" t="s">
        <v>8269</v>
      </c>
      <c r="P2618" t="s">
        <v>8325</v>
      </c>
      <c r="Q2618">
        <f t="shared" si="81"/>
        <v>2015</v>
      </c>
      <c r="R2618" s="14" t="s">
        <v>8322</v>
      </c>
    </row>
    <row r="2619" spans="1:18" ht="28.8" x14ac:dyDescent="0.3">
      <c r="A2619">
        <v>3711</v>
      </c>
      <c r="B2619" s="3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s="12">
        <f t="shared" si="80"/>
        <v>41779</v>
      </c>
      <c r="L2619" t="b">
        <v>0</v>
      </c>
      <c r="M2619">
        <v>21</v>
      </c>
      <c r="N2619" t="b">
        <v>1</v>
      </c>
      <c r="O2619" t="s">
        <v>8269</v>
      </c>
      <c r="P2619" t="s">
        <v>8325</v>
      </c>
      <c r="Q2619">
        <f t="shared" si="81"/>
        <v>2014</v>
      </c>
      <c r="R2619" s="14" t="s">
        <v>8322</v>
      </c>
    </row>
    <row r="2620" spans="1:18" ht="43.2" x14ac:dyDescent="0.3">
      <c r="A2620">
        <v>3818</v>
      </c>
      <c r="B2620" s="3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s="12">
        <f t="shared" si="80"/>
        <v>42045</v>
      </c>
      <c r="L2620" t="b">
        <v>0</v>
      </c>
      <c r="M2620">
        <v>10</v>
      </c>
      <c r="N2620" t="b">
        <v>1</v>
      </c>
      <c r="O2620" t="s">
        <v>8269</v>
      </c>
      <c r="P2620" t="s">
        <v>8325</v>
      </c>
      <c r="Q2620">
        <f t="shared" si="81"/>
        <v>2015</v>
      </c>
      <c r="R2620" s="14" t="s">
        <v>8322</v>
      </c>
    </row>
    <row r="2621" spans="1:18" ht="57.6" x14ac:dyDescent="0.3">
      <c r="A2621">
        <v>2906</v>
      </c>
      <c r="B2621" s="3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s="12">
        <f t="shared" si="80"/>
        <v>42199</v>
      </c>
      <c r="L2621" t="b">
        <v>0</v>
      </c>
      <c r="M2621">
        <v>7</v>
      </c>
      <c r="N2621" t="b">
        <v>0</v>
      </c>
      <c r="O2621" t="s">
        <v>8269</v>
      </c>
      <c r="P2621" t="s">
        <v>8325</v>
      </c>
      <c r="Q2621">
        <f t="shared" si="81"/>
        <v>2015</v>
      </c>
      <c r="R2621" s="14" t="s">
        <v>8322</v>
      </c>
    </row>
    <row r="2622" spans="1:18" ht="57.6" x14ac:dyDescent="0.3">
      <c r="A2622">
        <v>3752</v>
      </c>
      <c r="B2622" s="3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s="12">
        <f t="shared" si="80"/>
        <v>42619</v>
      </c>
      <c r="L2622" t="b">
        <v>0</v>
      </c>
      <c r="M2622">
        <v>15</v>
      </c>
      <c r="N2622" t="b">
        <v>1</v>
      </c>
      <c r="O2622" t="s">
        <v>8303</v>
      </c>
      <c r="P2622" t="s">
        <v>8334</v>
      </c>
      <c r="Q2622">
        <f t="shared" si="81"/>
        <v>2016</v>
      </c>
      <c r="R2622" s="14" t="s">
        <v>8322</v>
      </c>
    </row>
    <row r="2623" spans="1:18" ht="43.2" x14ac:dyDescent="0.3">
      <c r="A2623">
        <v>74</v>
      </c>
      <c r="B2623" s="3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s="12">
        <f t="shared" si="80"/>
        <v>42360</v>
      </c>
      <c r="L2623" t="b">
        <v>0</v>
      </c>
      <c r="M2623">
        <v>29</v>
      </c>
      <c r="N2623" t="b">
        <v>1</v>
      </c>
      <c r="O2623" t="s">
        <v>8264</v>
      </c>
      <c r="P2623" t="s">
        <v>8342</v>
      </c>
      <c r="Q2623">
        <f t="shared" si="81"/>
        <v>2015</v>
      </c>
      <c r="R2623" s="14" t="s">
        <v>8320</v>
      </c>
    </row>
    <row r="2624" spans="1:18" ht="43.2" x14ac:dyDescent="0.3">
      <c r="A2624">
        <v>1659</v>
      </c>
      <c r="B2624" s="3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s="12">
        <f t="shared" si="80"/>
        <v>41596</v>
      </c>
      <c r="L2624" t="b">
        <v>0</v>
      </c>
      <c r="M2624">
        <v>45</v>
      </c>
      <c r="N2624" t="b">
        <v>1</v>
      </c>
      <c r="O2624" t="s">
        <v>8290</v>
      </c>
      <c r="P2624" t="s">
        <v>8337</v>
      </c>
      <c r="Q2624">
        <f t="shared" si="81"/>
        <v>2013</v>
      </c>
      <c r="R2624" s="14" t="s">
        <v>8326</v>
      </c>
    </row>
    <row r="2625" spans="1:18" ht="43.2" x14ac:dyDescent="0.3">
      <c r="A2625">
        <v>4028</v>
      </c>
      <c r="B2625" s="3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s="12">
        <f t="shared" si="80"/>
        <v>41765</v>
      </c>
      <c r="L2625" t="b">
        <v>0</v>
      </c>
      <c r="M2625">
        <v>11</v>
      </c>
      <c r="N2625" t="b">
        <v>0</v>
      </c>
      <c r="O2625" t="s">
        <v>8269</v>
      </c>
      <c r="P2625" t="s">
        <v>8325</v>
      </c>
      <c r="Q2625">
        <f t="shared" si="81"/>
        <v>2014</v>
      </c>
      <c r="R2625" s="14" t="s">
        <v>8322</v>
      </c>
    </row>
    <row r="2626" spans="1:18" ht="43.2" x14ac:dyDescent="0.3">
      <c r="A2626">
        <v>2140</v>
      </c>
      <c r="B2626" s="3" t="s">
        <v>2141</v>
      </c>
      <c r="C2626" s="3" t="s">
        <v>6250</v>
      </c>
      <c r="D2626" s="5">
        <v>500000</v>
      </c>
      <c r="E2626" s="7">
        <v>560</v>
      </c>
      <c r="F2626" t="s">
        <v>8220</v>
      </c>
      <c r="G2626" t="s">
        <v>8223</v>
      </c>
      <c r="H2626" t="s">
        <v>8245</v>
      </c>
      <c r="I2626">
        <v>1357934424</v>
      </c>
      <c r="J2626">
        <v>1355342424</v>
      </c>
      <c r="K2626" s="12">
        <f t="shared" si="80"/>
        <v>41255</v>
      </c>
      <c r="L2626" t="b">
        <v>0</v>
      </c>
      <c r="M2626">
        <v>11</v>
      </c>
      <c r="N2626" t="b">
        <v>0</v>
      </c>
      <c r="O2626" t="s">
        <v>8280</v>
      </c>
      <c r="P2626" t="s">
        <v>8333</v>
      </c>
      <c r="Q2626">
        <f t="shared" si="81"/>
        <v>2012</v>
      </c>
      <c r="R2626" s="14" t="s">
        <v>8315</v>
      </c>
    </row>
    <row r="2627" spans="1:18" ht="43.2" x14ac:dyDescent="0.3">
      <c r="A2627">
        <v>1725</v>
      </c>
      <c r="B2627" s="3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s="12">
        <f t="shared" ref="K2627:K2690" si="82">FLOOR(J2627/60/60/24,1) + DATE(1970,1,1)</f>
        <v>41845</v>
      </c>
      <c r="L2627" t="b">
        <v>0</v>
      </c>
      <c r="M2627">
        <v>9</v>
      </c>
      <c r="N2627" t="b">
        <v>0</v>
      </c>
      <c r="O2627" t="s">
        <v>8291</v>
      </c>
      <c r="P2627" t="s">
        <v>8329</v>
      </c>
      <c r="Q2627">
        <f t="shared" ref="Q2627:Q2690" si="83">YEAR(K2627)</f>
        <v>2014</v>
      </c>
      <c r="R2627" s="14" t="s">
        <v>8326</v>
      </c>
    </row>
    <row r="2628" spans="1:18" ht="43.2" x14ac:dyDescent="0.3">
      <c r="A2628">
        <v>169</v>
      </c>
      <c r="B2628" s="3" t="s">
        <v>171</v>
      </c>
      <c r="C2628" s="3" t="s">
        <v>4279</v>
      </c>
      <c r="D2628" s="5">
        <v>2500</v>
      </c>
      <c r="E2628" s="7">
        <v>560</v>
      </c>
      <c r="F2628" t="s">
        <v>8220</v>
      </c>
      <c r="G2628" t="s">
        <v>8224</v>
      </c>
      <c r="H2628" t="s">
        <v>8246</v>
      </c>
      <c r="I2628">
        <v>1413634059</v>
      </c>
      <c r="J2628">
        <v>1411042059</v>
      </c>
      <c r="K2628" s="12">
        <f t="shared" si="82"/>
        <v>41900</v>
      </c>
      <c r="L2628" t="b">
        <v>0</v>
      </c>
      <c r="M2628">
        <v>10</v>
      </c>
      <c r="N2628" t="b">
        <v>0</v>
      </c>
      <c r="O2628" t="s">
        <v>8266</v>
      </c>
      <c r="P2628" t="s">
        <v>8324</v>
      </c>
      <c r="Q2628">
        <f t="shared" si="83"/>
        <v>2014</v>
      </c>
      <c r="R2628" s="14" t="s">
        <v>8320</v>
      </c>
    </row>
    <row r="2629" spans="1:18" ht="43.2" x14ac:dyDescent="0.3">
      <c r="A2629">
        <v>1896</v>
      </c>
      <c r="B2629" s="3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s="12">
        <f t="shared" si="82"/>
        <v>40981</v>
      </c>
      <c r="L2629" t="b">
        <v>0</v>
      </c>
      <c r="M2629">
        <v>13</v>
      </c>
      <c r="N2629" t="b">
        <v>1</v>
      </c>
      <c r="O2629" t="s">
        <v>8277</v>
      </c>
      <c r="P2629" t="s">
        <v>8327</v>
      </c>
      <c r="Q2629">
        <f t="shared" si="83"/>
        <v>2012</v>
      </c>
      <c r="R2629" s="14" t="s">
        <v>8326</v>
      </c>
    </row>
    <row r="2630" spans="1:18" ht="28.8" x14ac:dyDescent="0.3">
      <c r="A2630">
        <v>3309</v>
      </c>
      <c r="B2630" s="3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s="12">
        <f t="shared" si="82"/>
        <v>42628</v>
      </c>
      <c r="L2630" t="b">
        <v>0</v>
      </c>
      <c r="M2630">
        <v>31</v>
      </c>
      <c r="N2630" t="b">
        <v>1</v>
      </c>
      <c r="O2630" t="s">
        <v>8269</v>
      </c>
      <c r="P2630" t="s">
        <v>8325</v>
      </c>
      <c r="Q2630">
        <f t="shared" si="83"/>
        <v>2016</v>
      </c>
      <c r="R2630" s="14" t="s">
        <v>8322</v>
      </c>
    </row>
    <row r="2631" spans="1:18" ht="43.2" x14ac:dyDescent="0.3">
      <c r="A2631">
        <v>2281</v>
      </c>
      <c r="B2631" s="3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s="12">
        <f t="shared" si="82"/>
        <v>40687</v>
      </c>
      <c r="L2631" t="b">
        <v>0</v>
      </c>
      <c r="M2631">
        <v>11</v>
      </c>
      <c r="N2631" t="b">
        <v>1</v>
      </c>
      <c r="O2631" t="s">
        <v>8274</v>
      </c>
      <c r="P2631" t="s">
        <v>8330</v>
      </c>
      <c r="Q2631">
        <f t="shared" si="83"/>
        <v>2011</v>
      </c>
      <c r="R2631" s="14" t="s">
        <v>8326</v>
      </c>
    </row>
    <row r="2632" spans="1:18" ht="28.8" x14ac:dyDescent="0.3">
      <c r="A2632">
        <v>1807</v>
      </c>
      <c r="B2632" s="3" t="s">
        <v>1808</v>
      </c>
      <c r="C2632" s="3" t="s">
        <v>5917</v>
      </c>
      <c r="D2632" s="5">
        <v>5000</v>
      </c>
      <c r="E2632" s="7">
        <v>553</v>
      </c>
      <c r="F2632" t="s">
        <v>8220</v>
      </c>
      <c r="G2632" t="s">
        <v>8223</v>
      </c>
      <c r="H2632" t="s">
        <v>8245</v>
      </c>
      <c r="I2632">
        <v>1411868313</v>
      </c>
      <c r="J2632">
        <v>1409276313</v>
      </c>
      <c r="K2632" s="12">
        <f t="shared" si="82"/>
        <v>41880</v>
      </c>
      <c r="L2632" t="b">
        <v>1</v>
      </c>
      <c r="M2632">
        <v>8</v>
      </c>
      <c r="N2632" t="b">
        <v>0</v>
      </c>
      <c r="O2632" t="s">
        <v>8283</v>
      </c>
      <c r="P2632" t="s">
        <v>8313</v>
      </c>
      <c r="Q2632">
        <f t="shared" si="83"/>
        <v>2014</v>
      </c>
      <c r="R2632" s="14" t="s">
        <v>8312</v>
      </c>
    </row>
    <row r="2633" spans="1:18" ht="43.2" x14ac:dyDescent="0.3">
      <c r="A2633">
        <v>685</v>
      </c>
      <c r="B2633" s="3" t="s">
        <v>686</v>
      </c>
      <c r="C2633" s="3" t="s">
        <v>4795</v>
      </c>
      <c r="D2633" s="5">
        <v>2000</v>
      </c>
      <c r="E2633" s="7">
        <v>553</v>
      </c>
      <c r="F2633" t="s">
        <v>8220</v>
      </c>
      <c r="G2633" t="s">
        <v>8223</v>
      </c>
      <c r="H2633" t="s">
        <v>8245</v>
      </c>
      <c r="I2633">
        <v>1421095672</v>
      </c>
      <c r="J2633">
        <v>1417207672</v>
      </c>
      <c r="K2633" s="12">
        <f t="shared" si="82"/>
        <v>41971</v>
      </c>
      <c r="L2633" t="b">
        <v>0</v>
      </c>
      <c r="M2633">
        <v>10</v>
      </c>
      <c r="N2633" t="b">
        <v>0</v>
      </c>
      <c r="O2633" t="s">
        <v>8271</v>
      </c>
      <c r="P2633" t="s">
        <v>8309</v>
      </c>
      <c r="Q2633">
        <f t="shared" si="83"/>
        <v>2014</v>
      </c>
      <c r="R2633" s="14" t="s">
        <v>8307</v>
      </c>
    </row>
    <row r="2634" spans="1:18" ht="43.2" x14ac:dyDescent="0.3">
      <c r="A2634">
        <v>1391</v>
      </c>
      <c r="B2634" s="3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s="12">
        <f t="shared" si="82"/>
        <v>42193</v>
      </c>
      <c r="L2634" t="b">
        <v>0</v>
      </c>
      <c r="M2634">
        <v>13</v>
      </c>
      <c r="N2634" t="b">
        <v>1</v>
      </c>
      <c r="O2634" t="s">
        <v>8274</v>
      </c>
      <c r="P2634" t="s">
        <v>8330</v>
      </c>
      <c r="Q2634">
        <f t="shared" si="83"/>
        <v>2015</v>
      </c>
      <c r="R2634" s="14" t="s">
        <v>8326</v>
      </c>
    </row>
    <row r="2635" spans="1:18" ht="43.2" x14ac:dyDescent="0.3">
      <c r="A2635">
        <v>2897</v>
      </c>
      <c r="B2635" s="3" t="s">
        <v>2897</v>
      </c>
      <c r="C2635" s="3" t="s">
        <v>7007</v>
      </c>
      <c r="D2635" s="5">
        <v>12000</v>
      </c>
      <c r="E2635" s="7">
        <v>550</v>
      </c>
      <c r="F2635" t="s">
        <v>8220</v>
      </c>
      <c r="G2635" t="s">
        <v>8223</v>
      </c>
      <c r="H2635" t="s">
        <v>8245</v>
      </c>
      <c r="I2635">
        <v>1444577345</v>
      </c>
      <c r="J2635">
        <v>1441985458</v>
      </c>
      <c r="K2635" s="12">
        <f t="shared" si="82"/>
        <v>42258</v>
      </c>
      <c r="L2635" t="b">
        <v>0</v>
      </c>
      <c r="M2635">
        <v>3</v>
      </c>
      <c r="N2635" t="b">
        <v>0</v>
      </c>
      <c r="O2635" t="s">
        <v>8269</v>
      </c>
      <c r="P2635" t="s">
        <v>8325</v>
      </c>
      <c r="Q2635">
        <f t="shared" si="83"/>
        <v>2015</v>
      </c>
      <c r="R2635" s="14" t="s">
        <v>8322</v>
      </c>
    </row>
    <row r="2636" spans="1:18" ht="43.2" x14ac:dyDescent="0.3">
      <c r="A2636">
        <v>3934</v>
      </c>
      <c r="B2636" s="3" t="s">
        <v>3931</v>
      </c>
      <c r="C2636" s="3" t="s">
        <v>8042</v>
      </c>
      <c r="D2636" s="5">
        <v>5000</v>
      </c>
      <c r="E2636" s="7">
        <v>550</v>
      </c>
      <c r="F2636" t="s">
        <v>8220</v>
      </c>
      <c r="G2636" t="s">
        <v>8223</v>
      </c>
      <c r="H2636" t="s">
        <v>8245</v>
      </c>
      <c r="I2636">
        <v>1443704400</v>
      </c>
      <c r="J2636">
        <v>1439827639</v>
      </c>
      <c r="K2636" s="12">
        <f t="shared" si="82"/>
        <v>42233</v>
      </c>
      <c r="L2636" t="b">
        <v>0</v>
      </c>
      <c r="M2636">
        <v>12</v>
      </c>
      <c r="N2636" t="b">
        <v>0</v>
      </c>
      <c r="O2636" t="s">
        <v>8269</v>
      </c>
      <c r="P2636" t="s">
        <v>8325</v>
      </c>
      <c r="Q2636">
        <f t="shared" si="83"/>
        <v>2015</v>
      </c>
      <c r="R2636" s="14" t="s">
        <v>8322</v>
      </c>
    </row>
    <row r="2637" spans="1:18" ht="43.2" x14ac:dyDescent="0.3">
      <c r="A2637">
        <v>2752</v>
      </c>
      <c r="B2637" s="3" t="s">
        <v>2752</v>
      </c>
      <c r="C2637" s="3" t="s">
        <v>6862</v>
      </c>
      <c r="D2637" s="5">
        <v>4800</v>
      </c>
      <c r="E2637" s="7">
        <v>550</v>
      </c>
      <c r="F2637" t="s">
        <v>8220</v>
      </c>
      <c r="G2637" t="s">
        <v>8223</v>
      </c>
      <c r="H2637" t="s">
        <v>8245</v>
      </c>
      <c r="I2637">
        <v>1324232504</v>
      </c>
      <c r="J2637">
        <v>1320776504</v>
      </c>
      <c r="K2637" s="12">
        <f t="shared" si="82"/>
        <v>40855</v>
      </c>
      <c r="L2637" t="b">
        <v>0</v>
      </c>
      <c r="M2637">
        <v>14</v>
      </c>
      <c r="N2637" t="b">
        <v>0</v>
      </c>
      <c r="O2637" t="s">
        <v>8302</v>
      </c>
      <c r="P2637" t="s">
        <v>8355</v>
      </c>
      <c r="Q2637">
        <f t="shared" si="83"/>
        <v>2011</v>
      </c>
      <c r="R2637" s="14" t="s">
        <v>8310</v>
      </c>
    </row>
    <row r="2638" spans="1:18" ht="43.2" x14ac:dyDescent="0.3">
      <c r="A2638">
        <v>1612</v>
      </c>
      <c r="B2638" s="3" t="s">
        <v>1613</v>
      </c>
      <c r="C2638" s="3" t="s">
        <v>5722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1357160384</v>
      </c>
      <c r="J2638">
        <v>1354568384</v>
      </c>
      <c r="K2638" s="12">
        <f t="shared" si="82"/>
        <v>41246</v>
      </c>
      <c r="L2638" t="b">
        <v>0</v>
      </c>
      <c r="M2638">
        <v>11</v>
      </c>
      <c r="N2638" t="b">
        <v>1</v>
      </c>
      <c r="O2638" t="s">
        <v>8274</v>
      </c>
      <c r="P2638" t="s">
        <v>8330</v>
      </c>
      <c r="Q2638">
        <f t="shared" si="83"/>
        <v>2012</v>
      </c>
      <c r="R2638" s="14" t="s">
        <v>8326</v>
      </c>
    </row>
    <row r="2639" spans="1:18" ht="43.2" x14ac:dyDescent="0.3">
      <c r="A2639">
        <v>3514</v>
      </c>
      <c r="B2639" s="3" t="s">
        <v>3513</v>
      </c>
      <c r="C2639" s="3" t="s">
        <v>7624</v>
      </c>
      <c r="D2639" s="5">
        <v>500</v>
      </c>
      <c r="E2639" s="7">
        <v>550</v>
      </c>
      <c r="F2639" t="s">
        <v>8218</v>
      </c>
      <c r="G2639" t="s">
        <v>8223</v>
      </c>
      <c r="H2639" t="s">
        <v>8245</v>
      </c>
      <c r="I2639">
        <v>1422853140</v>
      </c>
      <c r="J2639">
        <v>1421439552</v>
      </c>
      <c r="K2639" s="12">
        <f t="shared" si="82"/>
        <v>42020</v>
      </c>
      <c r="L2639" t="b">
        <v>0</v>
      </c>
      <c r="M2639">
        <v>10</v>
      </c>
      <c r="N2639" t="b">
        <v>1</v>
      </c>
      <c r="O2639" t="s">
        <v>8269</v>
      </c>
      <c r="P2639" t="s">
        <v>8325</v>
      </c>
      <c r="Q2639">
        <f t="shared" si="83"/>
        <v>2015</v>
      </c>
      <c r="R2639" s="14" t="s">
        <v>8322</v>
      </c>
    </row>
    <row r="2640" spans="1:18" ht="43.2" x14ac:dyDescent="0.3">
      <c r="A2640">
        <v>2455</v>
      </c>
      <c r="B2640" s="3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s="12">
        <f t="shared" si="82"/>
        <v>42452</v>
      </c>
      <c r="L2640" t="b">
        <v>0</v>
      </c>
      <c r="M2640">
        <v>16</v>
      </c>
      <c r="N2640" t="b">
        <v>1</v>
      </c>
      <c r="O2640" t="s">
        <v>8296</v>
      </c>
      <c r="P2640" t="s">
        <v>8319</v>
      </c>
      <c r="Q2640">
        <f t="shared" si="83"/>
        <v>2016</v>
      </c>
      <c r="R2640" s="14" t="s">
        <v>8318</v>
      </c>
    </row>
    <row r="2641" spans="1:18" ht="43.2" x14ac:dyDescent="0.3">
      <c r="A2641">
        <v>3181</v>
      </c>
      <c r="B2641" s="3" t="s">
        <v>3181</v>
      </c>
      <c r="C2641" s="3" t="s">
        <v>7291</v>
      </c>
      <c r="D2641" s="5">
        <v>500</v>
      </c>
      <c r="E2641" s="7">
        <v>545</v>
      </c>
      <c r="F2641" t="s">
        <v>8218</v>
      </c>
      <c r="G2641" t="s">
        <v>8224</v>
      </c>
      <c r="H2641" t="s">
        <v>8246</v>
      </c>
      <c r="I2641">
        <v>1402848000</v>
      </c>
      <c r="J2641">
        <v>1400570787</v>
      </c>
      <c r="K2641" s="12">
        <f t="shared" si="82"/>
        <v>41779</v>
      </c>
      <c r="L2641" t="b">
        <v>1</v>
      </c>
      <c r="M2641">
        <v>15</v>
      </c>
      <c r="N2641" t="b">
        <v>1</v>
      </c>
      <c r="O2641" t="s">
        <v>8269</v>
      </c>
      <c r="P2641" t="s">
        <v>8325</v>
      </c>
      <c r="Q2641">
        <f t="shared" si="83"/>
        <v>2014</v>
      </c>
      <c r="R2641" s="14" t="s">
        <v>8322</v>
      </c>
    </row>
    <row r="2642" spans="1:18" ht="43.2" x14ac:dyDescent="0.3">
      <c r="A2642">
        <v>818</v>
      </c>
      <c r="B2642" s="3" t="s">
        <v>819</v>
      </c>
      <c r="C2642" s="3" t="s">
        <v>4928</v>
      </c>
      <c r="D2642" s="5">
        <v>350</v>
      </c>
      <c r="E2642" s="7">
        <v>545</v>
      </c>
      <c r="F2642" t="s">
        <v>8218</v>
      </c>
      <c r="G2642" t="s">
        <v>8223</v>
      </c>
      <c r="H2642" t="s">
        <v>8245</v>
      </c>
      <c r="I2642">
        <v>1344358860</v>
      </c>
      <c r="J2642">
        <v>1343682681</v>
      </c>
      <c r="K2642" s="12">
        <f t="shared" si="82"/>
        <v>41120</v>
      </c>
      <c r="L2642" t="b">
        <v>0</v>
      </c>
      <c r="M2642">
        <v>19</v>
      </c>
      <c r="N2642" t="b">
        <v>1</v>
      </c>
      <c r="O2642" t="s">
        <v>8274</v>
      </c>
      <c r="P2642" t="s">
        <v>8330</v>
      </c>
      <c r="Q2642">
        <f t="shared" si="83"/>
        <v>2012</v>
      </c>
      <c r="R2642" s="14" t="s">
        <v>8326</v>
      </c>
    </row>
    <row r="2643" spans="1:18" ht="57.6" x14ac:dyDescent="0.3">
      <c r="A2643">
        <v>856</v>
      </c>
      <c r="B2643" s="3" t="s">
        <v>857</v>
      </c>
      <c r="C2643" s="3" t="s">
        <v>4966</v>
      </c>
      <c r="D2643" s="5">
        <v>250</v>
      </c>
      <c r="E2643" s="7">
        <v>545</v>
      </c>
      <c r="F2643" t="s">
        <v>8218</v>
      </c>
      <c r="G2643" t="s">
        <v>8235</v>
      </c>
      <c r="H2643" t="s">
        <v>8248</v>
      </c>
      <c r="I2643">
        <v>1477422000</v>
      </c>
      <c r="J2643">
        <v>1472282956</v>
      </c>
      <c r="K2643" s="12">
        <f t="shared" si="82"/>
        <v>42609</v>
      </c>
      <c r="L2643" t="b">
        <v>0</v>
      </c>
      <c r="M2643">
        <v>28</v>
      </c>
      <c r="N2643" t="b">
        <v>1</v>
      </c>
      <c r="O2643" t="s">
        <v>8275</v>
      </c>
      <c r="P2643" t="s">
        <v>8335</v>
      </c>
      <c r="Q2643">
        <f t="shared" si="83"/>
        <v>2016</v>
      </c>
      <c r="R2643" s="14" t="s">
        <v>8326</v>
      </c>
    </row>
    <row r="2644" spans="1:18" ht="43.2" x14ac:dyDescent="0.3">
      <c r="A2644">
        <v>3888</v>
      </c>
      <c r="B2644" s="3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s="12">
        <f t="shared" si="82"/>
        <v>42762</v>
      </c>
      <c r="L2644" t="b">
        <v>0</v>
      </c>
      <c r="M2644">
        <v>14</v>
      </c>
      <c r="N2644" t="b">
        <v>0</v>
      </c>
      <c r="O2644" t="s">
        <v>8269</v>
      </c>
      <c r="P2644" t="s">
        <v>8325</v>
      </c>
      <c r="Q2644">
        <f t="shared" si="83"/>
        <v>2017</v>
      </c>
      <c r="R2644" s="14" t="s">
        <v>8322</v>
      </c>
    </row>
    <row r="2645" spans="1:18" ht="43.2" x14ac:dyDescent="0.3">
      <c r="A2645">
        <v>3992</v>
      </c>
      <c r="B2645" s="3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s="12">
        <f t="shared" si="82"/>
        <v>42289</v>
      </c>
      <c r="L2645" t="b">
        <v>0</v>
      </c>
      <c r="M2645">
        <v>9</v>
      </c>
      <c r="N2645" t="b">
        <v>0</v>
      </c>
      <c r="O2645" t="s">
        <v>8269</v>
      </c>
      <c r="P2645" t="s">
        <v>8325</v>
      </c>
      <c r="Q2645">
        <f t="shared" si="83"/>
        <v>2015</v>
      </c>
      <c r="R2645" s="14" t="s">
        <v>8322</v>
      </c>
    </row>
    <row r="2646" spans="1:18" ht="43.2" x14ac:dyDescent="0.3">
      <c r="A2646">
        <v>3133</v>
      </c>
      <c r="B2646" s="3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s="12">
        <f t="shared" si="82"/>
        <v>42788</v>
      </c>
      <c r="L2646" t="b">
        <v>0</v>
      </c>
      <c r="M2646">
        <v>16</v>
      </c>
      <c r="N2646" t="b">
        <v>0</v>
      </c>
      <c r="O2646" t="s">
        <v>8269</v>
      </c>
      <c r="P2646" t="s">
        <v>8325</v>
      </c>
      <c r="Q2646">
        <f t="shared" si="83"/>
        <v>2017</v>
      </c>
      <c r="R2646" s="14" t="s">
        <v>8322</v>
      </c>
    </row>
    <row r="2647" spans="1:18" ht="43.2" x14ac:dyDescent="0.3">
      <c r="A2647">
        <v>3319</v>
      </c>
      <c r="B2647" s="3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s="12">
        <f t="shared" si="82"/>
        <v>41990</v>
      </c>
      <c r="L2647" t="b">
        <v>0</v>
      </c>
      <c r="M2647">
        <v>16</v>
      </c>
      <c r="N2647" t="b">
        <v>1</v>
      </c>
      <c r="O2647" t="s">
        <v>8269</v>
      </c>
      <c r="P2647" t="s">
        <v>8325</v>
      </c>
      <c r="Q2647">
        <f t="shared" si="83"/>
        <v>2014</v>
      </c>
      <c r="R2647" s="14" t="s">
        <v>8322</v>
      </c>
    </row>
    <row r="2648" spans="1:18" ht="57.6" x14ac:dyDescent="0.3">
      <c r="A2648">
        <v>3321</v>
      </c>
      <c r="B2648" s="3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s="12">
        <f t="shared" si="82"/>
        <v>41914</v>
      </c>
      <c r="L2648" t="b">
        <v>0</v>
      </c>
      <c r="M2648">
        <v>15</v>
      </c>
      <c r="N2648" t="b">
        <v>1</v>
      </c>
      <c r="O2648" t="s">
        <v>8269</v>
      </c>
      <c r="P2648" t="s">
        <v>8325</v>
      </c>
      <c r="Q2648">
        <f t="shared" si="83"/>
        <v>2014</v>
      </c>
      <c r="R2648" s="14" t="s">
        <v>8322</v>
      </c>
    </row>
    <row r="2649" spans="1:18" ht="57.6" x14ac:dyDescent="0.3">
      <c r="A2649">
        <v>3831</v>
      </c>
      <c r="B2649" s="3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s="12">
        <f t="shared" si="82"/>
        <v>41927</v>
      </c>
      <c r="L2649" t="b">
        <v>0</v>
      </c>
      <c r="M2649">
        <v>9</v>
      </c>
      <c r="N2649" t="b">
        <v>1</v>
      </c>
      <c r="O2649" t="s">
        <v>8269</v>
      </c>
      <c r="P2649" t="s">
        <v>8325</v>
      </c>
      <c r="Q2649">
        <f t="shared" si="83"/>
        <v>2014</v>
      </c>
      <c r="R2649" s="14" t="s">
        <v>8322</v>
      </c>
    </row>
    <row r="2650" spans="1:18" ht="43.2" x14ac:dyDescent="0.3">
      <c r="A2650">
        <v>1146</v>
      </c>
      <c r="B2650" s="3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s="12">
        <f t="shared" si="82"/>
        <v>41723</v>
      </c>
      <c r="L2650" t="b">
        <v>0</v>
      </c>
      <c r="M2650">
        <v>12</v>
      </c>
      <c r="N2650" t="b">
        <v>0</v>
      </c>
      <c r="O2650" t="s">
        <v>8282</v>
      </c>
      <c r="P2650" t="s">
        <v>8344</v>
      </c>
      <c r="Q2650">
        <f t="shared" si="83"/>
        <v>2014</v>
      </c>
      <c r="R2650" s="14" t="s">
        <v>8318</v>
      </c>
    </row>
    <row r="2651" spans="1:18" ht="43.2" x14ac:dyDescent="0.3">
      <c r="A2651">
        <v>2581</v>
      </c>
      <c r="B2651" s="3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s="12">
        <f t="shared" si="82"/>
        <v>42294</v>
      </c>
      <c r="L2651" t="b">
        <v>0</v>
      </c>
      <c r="M2651">
        <v>11</v>
      </c>
      <c r="N2651" t="b">
        <v>0</v>
      </c>
      <c r="O2651" t="s">
        <v>8282</v>
      </c>
      <c r="P2651" t="s">
        <v>8344</v>
      </c>
      <c r="Q2651">
        <f t="shared" si="83"/>
        <v>2015</v>
      </c>
      <c r="R2651" s="14" t="s">
        <v>8318</v>
      </c>
    </row>
    <row r="2652" spans="1:18" ht="43.2" x14ac:dyDescent="0.3">
      <c r="A2652">
        <v>3525</v>
      </c>
      <c r="B2652" s="3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s="12">
        <f t="shared" si="82"/>
        <v>42214</v>
      </c>
      <c r="L2652" t="b">
        <v>0</v>
      </c>
      <c r="M2652">
        <v>7</v>
      </c>
      <c r="N2652" t="b">
        <v>1</v>
      </c>
      <c r="O2652" t="s">
        <v>8269</v>
      </c>
      <c r="P2652" t="s">
        <v>8325</v>
      </c>
      <c r="Q2652">
        <f t="shared" si="83"/>
        <v>2015</v>
      </c>
      <c r="R2652" s="14" t="s">
        <v>8322</v>
      </c>
    </row>
    <row r="2653" spans="1:18" ht="43.2" x14ac:dyDescent="0.3">
      <c r="A2653">
        <v>3563</v>
      </c>
      <c r="B2653" s="3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s="12">
        <f t="shared" si="82"/>
        <v>42555</v>
      </c>
      <c r="L2653" t="b">
        <v>0</v>
      </c>
      <c r="M2653">
        <v>25</v>
      </c>
      <c r="N2653" t="b">
        <v>1</v>
      </c>
      <c r="O2653" t="s">
        <v>8269</v>
      </c>
      <c r="P2653" t="s">
        <v>8325</v>
      </c>
      <c r="Q2653">
        <f t="shared" si="83"/>
        <v>2016</v>
      </c>
      <c r="R2653" s="14" t="s">
        <v>8322</v>
      </c>
    </row>
    <row r="2654" spans="1:18" ht="43.2" x14ac:dyDescent="0.3">
      <c r="A2654">
        <v>3968</v>
      </c>
      <c r="B2654" s="3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s="12">
        <f t="shared" si="82"/>
        <v>42452</v>
      </c>
      <c r="L2654" t="b">
        <v>0</v>
      </c>
      <c r="M2654">
        <v>11</v>
      </c>
      <c r="N2654" t="b">
        <v>0</v>
      </c>
      <c r="O2654" t="s">
        <v>8269</v>
      </c>
      <c r="P2654" t="s">
        <v>8325</v>
      </c>
      <c r="Q2654">
        <f t="shared" si="83"/>
        <v>2016</v>
      </c>
      <c r="R2654" s="14" t="s">
        <v>8322</v>
      </c>
    </row>
    <row r="2655" spans="1:18" ht="43.2" x14ac:dyDescent="0.3">
      <c r="A2655">
        <v>2</v>
      </c>
      <c r="B2655" s="3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s="12">
        <f t="shared" si="82"/>
        <v>42405</v>
      </c>
      <c r="L2655" t="b">
        <v>0</v>
      </c>
      <c r="M2655">
        <v>35</v>
      </c>
      <c r="N2655" t="b">
        <v>1</v>
      </c>
      <c r="O2655" t="s">
        <v>8263</v>
      </c>
      <c r="P2655" t="s">
        <v>8331</v>
      </c>
      <c r="Q2655">
        <f t="shared" si="83"/>
        <v>2016</v>
      </c>
      <c r="R2655" s="14" t="s">
        <v>8320</v>
      </c>
    </row>
    <row r="2656" spans="1:18" ht="43.2" x14ac:dyDescent="0.3">
      <c r="A2656">
        <v>3749</v>
      </c>
      <c r="B2656" s="3" t="s">
        <v>3746</v>
      </c>
      <c r="C2656" s="3" t="s">
        <v>7859</v>
      </c>
      <c r="D2656" s="5">
        <v>500</v>
      </c>
      <c r="E2656" s="7">
        <v>525</v>
      </c>
      <c r="F2656" t="s">
        <v>8218</v>
      </c>
      <c r="G2656" t="s">
        <v>8223</v>
      </c>
      <c r="H2656" t="s">
        <v>8245</v>
      </c>
      <c r="I2656">
        <v>1461902340</v>
      </c>
      <c r="J2656">
        <v>1459220588</v>
      </c>
      <c r="K2656" s="12">
        <f t="shared" si="82"/>
        <v>42458</v>
      </c>
      <c r="L2656" t="b">
        <v>0</v>
      </c>
      <c r="M2656">
        <v>7</v>
      </c>
      <c r="N2656" t="b">
        <v>1</v>
      </c>
      <c r="O2656" t="s">
        <v>8303</v>
      </c>
      <c r="P2656" t="s">
        <v>8334</v>
      </c>
      <c r="Q2656">
        <f t="shared" si="83"/>
        <v>2016</v>
      </c>
      <c r="R2656" s="14" t="s">
        <v>8322</v>
      </c>
    </row>
    <row r="2657" spans="1:18" ht="57.6" x14ac:dyDescent="0.3">
      <c r="A2657">
        <v>3255</v>
      </c>
      <c r="B2657" s="3" t="s">
        <v>3255</v>
      </c>
      <c r="C2657" s="3" t="s">
        <v>7365</v>
      </c>
      <c r="D2657" s="5">
        <v>300</v>
      </c>
      <c r="E2657" s="7">
        <v>525</v>
      </c>
      <c r="F2657" t="s">
        <v>8218</v>
      </c>
      <c r="G2657" t="s">
        <v>8224</v>
      </c>
      <c r="H2657" t="s">
        <v>8246</v>
      </c>
      <c r="I2657">
        <v>1412706375</v>
      </c>
      <c r="J2657">
        <v>1410114375</v>
      </c>
      <c r="K2657" s="12">
        <f t="shared" si="82"/>
        <v>41889</v>
      </c>
      <c r="L2657" t="b">
        <v>1</v>
      </c>
      <c r="M2657">
        <v>18</v>
      </c>
      <c r="N2657" t="b">
        <v>1</v>
      </c>
      <c r="O2657" t="s">
        <v>8269</v>
      </c>
      <c r="P2657" t="s">
        <v>8325</v>
      </c>
      <c r="Q2657">
        <f t="shared" si="83"/>
        <v>2014</v>
      </c>
      <c r="R2657" s="14" t="s">
        <v>8322</v>
      </c>
    </row>
    <row r="2658" spans="1:18" ht="43.2" x14ac:dyDescent="0.3">
      <c r="A2658">
        <v>3112</v>
      </c>
      <c r="B2658" s="3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s="12">
        <f t="shared" si="82"/>
        <v>42615</v>
      </c>
      <c r="L2658" t="b">
        <v>0</v>
      </c>
      <c r="M2658">
        <v>9</v>
      </c>
      <c r="N2658" t="b">
        <v>0</v>
      </c>
      <c r="O2658" t="s">
        <v>8301</v>
      </c>
      <c r="P2658" t="s">
        <v>8323</v>
      </c>
      <c r="Q2658">
        <f t="shared" si="83"/>
        <v>2016</v>
      </c>
      <c r="R2658" s="14" t="s">
        <v>8322</v>
      </c>
    </row>
    <row r="2659" spans="1:18" ht="57.6" x14ac:dyDescent="0.3">
      <c r="A2659">
        <v>909</v>
      </c>
      <c r="B2659" s="3" t="s">
        <v>910</v>
      </c>
      <c r="C2659" s="3" t="s">
        <v>5019</v>
      </c>
      <c r="D2659" s="5">
        <v>16000</v>
      </c>
      <c r="E2659" s="7">
        <v>520</v>
      </c>
      <c r="F2659" t="s">
        <v>8220</v>
      </c>
      <c r="G2659" t="s">
        <v>8223</v>
      </c>
      <c r="H2659" t="s">
        <v>8245</v>
      </c>
      <c r="I2659">
        <v>1343016000</v>
      </c>
      <c r="J2659">
        <v>1340296440</v>
      </c>
      <c r="K2659" s="12">
        <f t="shared" si="82"/>
        <v>41081</v>
      </c>
      <c r="L2659" t="b">
        <v>0</v>
      </c>
      <c r="M2659">
        <v>8</v>
      </c>
      <c r="N2659" t="b">
        <v>0</v>
      </c>
      <c r="O2659" t="s">
        <v>8276</v>
      </c>
      <c r="P2659" t="s">
        <v>8349</v>
      </c>
      <c r="Q2659">
        <f t="shared" si="83"/>
        <v>2012</v>
      </c>
      <c r="R2659" s="14" t="s">
        <v>8326</v>
      </c>
    </row>
    <row r="2660" spans="1:18" ht="43.2" x14ac:dyDescent="0.3">
      <c r="A2660">
        <v>3894</v>
      </c>
      <c r="B2660" s="3" t="s">
        <v>3891</v>
      </c>
      <c r="C2660" s="3" t="s">
        <v>8002</v>
      </c>
      <c r="D2660" s="5">
        <v>15000</v>
      </c>
      <c r="E2660" s="7">
        <v>520</v>
      </c>
      <c r="F2660" t="s">
        <v>8220</v>
      </c>
      <c r="G2660" t="s">
        <v>8223</v>
      </c>
      <c r="H2660" t="s">
        <v>8245</v>
      </c>
      <c r="I2660">
        <v>1481000340</v>
      </c>
      <c r="J2660">
        <v>1478386812</v>
      </c>
      <c r="K2660" s="12">
        <f t="shared" si="82"/>
        <v>42679</v>
      </c>
      <c r="L2660" t="b">
        <v>0</v>
      </c>
      <c r="M2660">
        <v>11</v>
      </c>
      <c r="N2660" t="b">
        <v>0</v>
      </c>
      <c r="O2660" t="s">
        <v>8269</v>
      </c>
      <c r="P2660" t="s">
        <v>8325</v>
      </c>
      <c r="Q2660">
        <f t="shared" si="83"/>
        <v>2016</v>
      </c>
      <c r="R2660" s="14" t="s">
        <v>8322</v>
      </c>
    </row>
    <row r="2661" spans="1:18" ht="57.6" x14ac:dyDescent="0.3">
      <c r="A2661">
        <v>829</v>
      </c>
      <c r="B2661" s="3" t="s">
        <v>830</v>
      </c>
      <c r="C2661" s="3" t="s">
        <v>4939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1468437240</v>
      </c>
      <c r="J2661">
        <v>1463253240</v>
      </c>
      <c r="K2661" s="12">
        <f t="shared" si="82"/>
        <v>42504</v>
      </c>
      <c r="L2661" t="b">
        <v>0</v>
      </c>
      <c r="M2661">
        <v>16</v>
      </c>
      <c r="N2661" t="b">
        <v>1</v>
      </c>
      <c r="O2661" t="s">
        <v>8274</v>
      </c>
      <c r="P2661" t="s">
        <v>8330</v>
      </c>
      <c r="Q2661">
        <f t="shared" si="83"/>
        <v>2016</v>
      </c>
      <c r="R2661" s="14" t="s">
        <v>8326</v>
      </c>
    </row>
    <row r="2662" spans="1:18" ht="57.6" x14ac:dyDescent="0.3">
      <c r="A2662">
        <v>1835</v>
      </c>
      <c r="B2662" s="3" t="s">
        <v>1836</v>
      </c>
      <c r="C2662" s="3" t="s">
        <v>5945</v>
      </c>
      <c r="D2662" s="5">
        <v>500</v>
      </c>
      <c r="E2662" s="7">
        <v>520</v>
      </c>
      <c r="F2662" t="s">
        <v>8218</v>
      </c>
      <c r="G2662" t="s">
        <v>8224</v>
      </c>
      <c r="H2662" t="s">
        <v>8246</v>
      </c>
      <c r="I2662">
        <v>1459439471</v>
      </c>
      <c r="J2662">
        <v>1456851071</v>
      </c>
      <c r="K2662" s="12">
        <f t="shared" si="82"/>
        <v>42430</v>
      </c>
      <c r="L2662" t="b">
        <v>0</v>
      </c>
      <c r="M2662">
        <v>11</v>
      </c>
      <c r="N2662" t="b">
        <v>1</v>
      </c>
      <c r="O2662" t="s">
        <v>8274</v>
      </c>
      <c r="P2662" t="s">
        <v>8330</v>
      </c>
      <c r="Q2662">
        <f t="shared" si="83"/>
        <v>2016</v>
      </c>
      <c r="R2662" s="14" t="s">
        <v>8326</v>
      </c>
    </row>
    <row r="2663" spans="1:18" ht="43.2" x14ac:dyDescent="0.3">
      <c r="A2663">
        <v>3651</v>
      </c>
      <c r="B2663" s="3" t="s">
        <v>3649</v>
      </c>
      <c r="C2663" s="3" t="s">
        <v>7761</v>
      </c>
      <c r="D2663" s="5">
        <v>500</v>
      </c>
      <c r="E2663" s="7">
        <v>520</v>
      </c>
      <c r="F2663" t="s">
        <v>8218</v>
      </c>
      <c r="G2663" t="s">
        <v>8223</v>
      </c>
      <c r="H2663" t="s">
        <v>8245</v>
      </c>
      <c r="I2663">
        <v>1407686340</v>
      </c>
      <c r="J2663">
        <v>1404833442</v>
      </c>
      <c r="K2663" s="12">
        <f t="shared" si="82"/>
        <v>41828</v>
      </c>
      <c r="L2663" t="b">
        <v>0</v>
      </c>
      <c r="M2663">
        <v>9</v>
      </c>
      <c r="N2663" t="b">
        <v>1</v>
      </c>
      <c r="O2663" t="s">
        <v>8269</v>
      </c>
      <c r="P2663" t="s">
        <v>8325</v>
      </c>
      <c r="Q2663">
        <f t="shared" si="83"/>
        <v>2014</v>
      </c>
      <c r="R2663" s="14" t="s">
        <v>8322</v>
      </c>
    </row>
    <row r="2664" spans="1:18" ht="43.2" x14ac:dyDescent="0.3">
      <c r="A2664">
        <v>1637</v>
      </c>
      <c r="B2664" s="3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s="12">
        <f t="shared" si="82"/>
        <v>40122</v>
      </c>
      <c r="L2664" t="b">
        <v>0</v>
      </c>
      <c r="M2664">
        <v>15</v>
      </c>
      <c r="N2664" t="b">
        <v>1</v>
      </c>
      <c r="O2664" t="s">
        <v>8274</v>
      </c>
      <c r="P2664" t="s">
        <v>8330</v>
      </c>
      <c r="Q2664">
        <f t="shared" si="83"/>
        <v>2009</v>
      </c>
      <c r="R2664" s="14" t="s">
        <v>8326</v>
      </c>
    </row>
    <row r="2665" spans="1:18" ht="43.2" x14ac:dyDescent="0.3">
      <c r="A2665">
        <v>2491</v>
      </c>
      <c r="B2665" s="3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s="12">
        <f t="shared" si="82"/>
        <v>40542</v>
      </c>
      <c r="L2665" t="b">
        <v>0</v>
      </c>
      <c r="M2665">
        <v>10</v>
      </c>
      <c r="N2665" t="b">
        <v>1</v>
      </c>
      <c r="O2665" t="s">
        <v>8277</v>
      </c>
      <c r="P2665" t="s">
        <v>8327</v>
      </c>
      <c r="Q2665">
        <f t="shared" si="83"/>
        <v>2010</v>
      </c>
      <c r="R2665" s="14" t="s">
        <v>8326</v>
      </c>
    </row>
    <row r="2666" spans="1:18" ht="43.2" x14ac:dyDescent="0.3">
      <c r="A2666">
        <v>1816</v>
      </c>
      <c r="B2666" s="3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s="12">
        <f t="shared" si="82"/>
        <v>42548</v>
      </c>
      <c r="L2666" t="b">
        <v>0</v>
      </c>
      <c r="M2666">
        <v>6</v>
      </c>
      <c r="N2666" t="b">
        <v>0</v>
      </c>
      <c r="O2666" t="s">
        <v>8283</v>
      </c>
      <c r="P2666" t="s">
        <v>8313</v>
      </c>
      <c r="Q2666">
        <f t="shared" si="83"/>
        <v>2016</v>
      </c>
      <c r="R2666" s="14" t="s">
        <v>8312</v>
      </c>
    </row>
    <row r="2667" spans="1:18" ht="43.2" x14ac:dyDescent="0.3">
      <c r="A2667">
        <v>1990</v>
      </c>
      <c r="B2667" s="3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s="12">
        <f t="shared" si="82"/>
        <v>42398</v>
      </c>
      <c r="L2667" t="b">
        <v>0</v>
      </c>
      <c r="M2667">
        <v>5</v>
      </c>
      <c r="N2667" t="b">
        <v>0</v>
      </c>
      <c r="O2667" t="s">
        <v>8294</v>
      </c>
      <c r="P2667" t="s">
        <v>8352</v>
      </c>
      <c r="Q2667">
        <f t="shared" si="83"/>
        <v>2016</v>
      </c>
      <c r="R2667" s="14" t="s">
        <v>8312</v>
      </c>
    </row>
    <row r="2668" spans="1:18" ht="43.2" x14ac:dyDescent="0.3">
      <c r="A2668">
        <v>1574</v>
      </c>
      <c r="B2668" s="3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s="12">
        <f t="shared" si="82"/>
        <v>42017</v>
      </c>
      <c r="L2668" t="b">
        <v>0</v>
      </c>
      <c r="M2668">
        <v>6</v>
      </c>
      <c r="N2668" t="b">
        <v>0</v>
      </c>
      <c r="O2668" t="s">
        <v>8288</v>
      </c>
      <c r="P2668" t="s">
        <v>8348</v>
      </c>
      <c r="Q2668">
        <f t="shared" si="83"/>
        <v>2015</v>
      </c>
      <c r="R2668" s="14" t="s">
        <v>8310</v>
      </c>
    </row>
    <row r="2669" spans="1:18" ht="43.2" x14ac:dyDescent="0.3">
      <c r="A2669">
        <v>3462</v>
      </c>
      <c r="B2669" s="3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s="12">
        <f t="shared" si="82"/>
        <v>42179</v>
      </c>
      <c r="L2669" t="b">
        <v>0</v>
      </c>
      <c r="M2669">
        <v>17</v>
      </c>
      <c r="N2669" t="b">
        <v>1</v>
      </c>
      <c r="O2669" t="s">
        <v>8269</v>
      </c>
      <c r="P2669" t="s">
        <v>8325</v>
      </c>
      <c r="Q2669">
        <f t="shared" si="83"/>
        <v>2015</v>
      </c>
      <c r="R2669" s="14" t="s">
        <v>8322</v>
      </c>
    </row>
    <row r="2670" spans="1:18" ht="57.6" x14ac:dyDescent="0.3">
      <c r="A2670">
        <v>2867</v>
      </c>
      <c r="B2670" s="3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s="12">
        <f t="shared" si="82"/>
        <v>42531</v>
      </c>
      <c r="L2670" t="b">
        <v>0</v>
      </c>
      <c r="M2670">
        <v>10</v>
      </c>
      <c r="N2670" t="b">
        <v>0</v>
      </c>
      <c r="O2670" t="s">
        <v>8269</v>
      </c>
      <c r="P2670" t="s">
        <v>8325</v>
      </c>
      <c r="Q2670">
        <f t="shared" si="83"/>
        <v>2016</v>
      </c>
      <c r="R2670" s="14" t="s">
        <v>8322</v>
      </c>
    </row>
    <row r="2671" spans="1:18" ht="43.2" x14ac:dyDescent="0.3">
      <c r="A2671">
        <v>3558</v>
      </c>
      <c r="B2671" s="3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s="12">
        <f t="shared" si="82"/>
        <v>42139</v>
      </c>
      <c r="L2671" t="b">
        <v>0</v>
      </c>
      <c r="M2671">
        <v>22</v>
      </c>
      <c r="N2671" t="b">
        <v>1</v>
      </c>
      <c r="O2671" t="s">
        <v>8269</v>
      </c>
      <c r="P2671" t="s">
        <v>8325</v>
      </c>
      <c r="Q2671">
        <f t="shared" si="83"/>
        <v>2015</v>
      </c>
      <c r="R2671" s="14" t="s">
        <v>8322</v>
      </c>
    </row>
    <row r="2672" spans="1:18" ht="43.2" x14ac:dyDescent="0.3">
      <c r="A2672">
        <v>539</v>
      </c>
      <c r="B2672" s="3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s="12">
        <f t="shared" si="82"/>
        <v>42535</v>
      </c>
      <c r="L2672" t="b">
        <v>0</v>
      </c>
      <c r="M2672">
        <v>20</v>
      </c>
      <c r="N2672" t="b">
        <v>1</v>
      </c>
      <c r="O2672" t="s">
        <v>8269</v>
      </c>
      <c r="P2672" t="s">
        <v>8325</v>
      </c>
      <c r="Q2672">
        <f t="shared" si="83"/>
        <v>2016</v>
      </c>
      <c r="R2672" s="14" t="s">
        <v>8322</v>
      </c>
    </row>
    <row r="2673" spans="1:18" ht="43.2" x14ac:dyDescent="0.3">
      <c r="A2673">
        <v>1320</v>
      </c>
      <c r="B2673" s="3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s="12">
        <f t="shared" si="82"/>
        <v>42705</v>
      </c>
      <c r="L2673" t="b">
        <v>0</v>
      </c>
      <c r="M2673">
        <v>3</v>
      </c>
      <c r="N2673" t="b">
        <v>0</v>
      </c>
      <c r="O2673" t="s">
        <v>8271</v>
      </c>
      <c r="P2673" t="s">
        <v>8309</v>
      </c>
      <c r="Q2673">
        <f t="shared" si="83"/>
        <v>2016</v>
      </c>
      <c r="R2673" s="14" t="s">
        <v>8307</v>
      </c>
    </row>
    <row r="2674" spans="1:18" ht="28.8" x14ac:dyDescent="0.3">
      <c r="A2674">
        <v>90</v>
      </c>
      <c r="B2674" s="3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s="12">
        <f t="shared" si="82"/>
        <v>40706</v>
      </c>
      <c r="L2674" t="b">
        <v>0</v>
      </c>
      <c r="M2674">
        <v>16</v>
      </c>
      <c r="N2674" t="b">
        <v>1</v>
      </c>
      <c r="O2674" t="s">
        <v>8264</v>
      </c>
      <c r="P2674" t="s">
        <v>8342</v>
      </c>
      <c r="Q2674">
        <f t="shared" si="83"/>
        <v>2011</v>
      </c>
      <c r="R2674" s="14" t="s">
        <v>8320</v>
      </c>
    </row>
    <row r="2675" spans="1:18" ht="43.2" x14ac:dyDescent="0.3">
      <c r="A2675">
        <v>3829</v>
      </c>
      <c r="B2675" s="3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s="12">
        <f t="shared" si="82"/>
        <v>42593</v>
      </c>
      <c r="L2675" t="b">
        <v>0</v>
      </c>
      <c r="M2675">
        <v>8</v>
      </c>
      <c r="N2675" t="b">
        <v>1</v>
      </c>
      <c r="O2675" t="s">
        <v>8269</v>
      </c>
      <c r="P2675" t="s">
        <v>8325</v>
      </c>
      <c r="Q2675">
        <f t="shared" si="83"/>
        <v>2016</v>
      </c>
      <c r="R2675" s="14" t="s">
        <v>8322</v>
      </c>
    </row>
    <row r="2676" spans="1:18" ht="72" x14ac:dyDescent="0.3">
      <c r="A2676">
        <v>3788</v>
      </c>
      <c r="B2676" s="3" t="s">
        <v>3785</v>
      </c>
      <c r="C2676" s="3" t="s">
        <v>7898</v>
      </c>
      <c r="D2676" s="5">
        <v>75000</v>
      </c>
      <c r="E2676" s="7">
        <v>500</v>
      </c>
      <c r="F2676" t="s">
        <v>8220</v>
      </c>
      <c r="G2676" t="s">
        <v>8223</v>
      </c>
      <c r="H2676" t="s">
        <v>8245</v>
      </c>
      <c r="I2676">
        <v>1450887480</v>
      </c>
      <c r="J2676">
        <v>1448469719</v>
      </c>
      <c r="K2676" s="12">
        <f t="shared" si="82"/>
        <v>42333</v>
      </c>
      <c r="L2676" t="b">
        <v>0</v>
      </c>
      <c r="M2676">
        <v>1</v>
      </c>
      <c r="N2676" t="b">
        <v>0</v>
      </c>
      <c r="O2676" t="s">
        <v>8303</v>
      </c>
      <c r="P2676" t="s">
        <v>8334</v>
      </c>
      <c r="Q2676">
        <f t="shared" si="83"/>
        <v>2015</v>
      </c>
      <c r="R2676" s="14" t="s">
        <v>8322</v>
      </c>
    </row>
    <row r="2677" spans="1:18" ht="43.2" x14ac:dyDescent="0.3">
      <c r="A2677">
        <v>2892</v>
      </c>
      <c r="B2677" s="3" t="s">
        <v>2892</v>
      </c>
      <c r="C2677" s="3" t="s">
        <v>7002</v>
      </c>
      <c r="D2677" s="5">
        <v>5500</v>
      </c>
      <c r="E2677" s="7">
        <v>500</v>
      </c>
      <c r="F2677" t="s">
        <v>8220</v>
      </c>
      <c r="G2677" t="s">
        <v>8223</v>
      </c>
      <c r="H2677" t="s">
        <v>8245</v>
      </c>
      <c r="I2677">
        <v>1409000400</v>
      </c>
      <c r="J2677">
        <v>1408381704</v>
      </c>
      <c r="K2677" s="12">
        <f t="shared" si="82"/>
        <v>41869</v>
      </c>
      <c r="L2677" t="b">
        <v>0</v>
      </c>
      <c r="M2677">
        <v>17</v>
      </c>
      <c r="N2677" t="b">
        <v>0</v>
      </c>
      <c r="O2677" t="s">
        <v>8269</v>
      </c>
      <c r="P2677" t="s">
        <v>8325</v>
      </c>
      <c r="Q2677">
        <f t="shared" si="83"/>
        <v>2014</v>
      </c>
      <c r="R2677" s="14" t="s">
        <v>8322</v>
      </c>
    </row>
    <row r="2678" spans="1:18" ht="43.2" x14ac:dyDescent="0.3">
      <c r="A2678">
        <v>84</v>
      </c>
      <c r="B2678" s="3" t="s">
        <v>86</v>
      </c>
      <c r="C2678" s="3" t="s">
        <v>4195</v>
      </c>
      <c r="D2678" s="5">
        <v>500</v>
      </c>
      <c r="E2678" s="7">
        <v>500</v>
      </c>
      <c r="F2678" t="s">
        <v>8218</v>
      </c>
      <c r="G2678" t="s">
        <v>8223</v>
      </c>
      <c r="H2678" t="s">
        <v>8245</v>
      </c>
      <c r="I2678">
        <v>1305483086</v>
      </c>
      <c r="J2678">
        <v>1302891086</v>
      </c>
      <c r="K2678" s="12">
        <f t="shared" si="82"/>
        <v>40648</v>
      </c>
      <c r="L2678" t="b">
        <v>0</v>
      </c>
      <c r="M2678">
        <v>7</v>
      </c>
      <c r="N2678" t="b">
        <v>1</v>
      </c>
      <c r="O2678" t="s">
        <v>8264</v>
      </c>
      <c r="P2678" t="s">
        <v>8342</v>
      </c>
      <c r="Q2678">
        <f t="shared" si="83"/>
        <v>2011</v>
      </c>
      <c r="R2678" s="14" t="s">
        <v>8320</v>
      </c>
    </row>
    <row r="2679" spans="1:18" ht="43.2" x14ac:dyDescent="0.3">
      <c r="A2679">
        <v>139</v>
      </c>
      <c r="B2679" s="3" t="s">
        <v>141</v>
      </c>
      <c r="C2679" s="3" t="s">
        <v>4249</v>
      </c>
      <c r="D2679" s="5">
        <v>500</v>
      </c>
      <c r="E2679" s="7">
        <v>500</v>
      </c>
      <c r="F2679" t="s">
        <v>8219</v>
      </c>
      <c r="G2679" t="s">
        <v>8223</v>
      </c>
      <c r="H2679" t="s">
        <v>8245</v>
      </c>
      <c r="I2679">
        <v>1436738772</v>
      </c>
      <c r="J2679">
        <v>1435874772</v>
      </c>
      <c r="K2679" s="12">
        <f t="shared" si="82"/>
        <v>42187</v>
      </c>
      <c r="L2679" t="b">
        <v>0</v>
      </c>
      <c r="M2679">
        <v>1</v>
      </c>
      <c r="N2679" t="b">
        <v>0</v>
      </c>
      <c r="O2679" t="s">
        <v>8265</v>
      </c>
      <c r="P2679" t="s">
        <v>8336</v>
      </c>
      <c r="Q2679">
        <f t="shared" si="83"/>
        <v>2015</v>
      </c>
      <c r="R2679" s="14" t="s">
        <v>8320</v>
      </c>
    </row>
    <row r="2680" spans="1:18" ht="43.2" x14ac:dyDescent="0.3">
      <c r="A2680">
        <v>2922</v>
      </c>
      <c r="B2680" s="3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s="12">
        <f t="shared" si="82"/>
        <v>42097</v>
      </c>
      <c r="L2680" t="b">
        <v>0</v>
      </c>
      <c r="M2680">
        <v>6</v>
      </c>
      <c r="N2680" t="b">
        <v>1</v>
      </c>
      <c r="O2680" t="s">
        <v>8303</v>
      </c>
      <c r="P2680" t="s">
        <v>8334</v>
      </c>
      <c r="Q2680">
        <f t="shared" si="83"/>
        <v>2015</v>
      </c>
      <c r="R2680" s="14" t="s">
        <v>8322</v>
      </c>
    </row>
    <row r="2681" spans="1:18" ht="43.2" x14ac:dyDescent="0.3">
      <c r="A2681">
        <v>3000</v>
      </c>
      <c r="B2681" s="3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s="12">
        <f t="shared" si="82"/>
        <v>42752</v>
      </c>
      <c r="L2681" t="b">
        <v>0</v>
      </c>
      <c r="M2681">
        <v>8</v>
      </c>
      <c r="N2681" t="b">
        <v>1</v>
      </c>
      <c r="O2681" t="s">
        <v>8301</v>
      </c>
      <c r="P2681" t="s">
        <v>8323</v>
      </c>
      <c r="Q2681">
        <f t="shared" si="83"/>
        <v>2017</v>
      </c>
      <c r="R2681" s="14" t="s">
        <v>8322</v>
      </c>
    </row>
    <row r="2682" spans="1:18" ht="57.6" x14ac:dyDescent="0.3">
      <c r="A2682">
        <v>3392</v>
      </c>
      <c r="B2682" s="3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s="12">
        <f t="shared" si="82"/>
        <v>42446</v>
      </c>
      <c r="L2682" t="b">
        <v>0</v>
      </c>
      <c r="M2682">
        <v>12</v>
      </c>
      <c r="N2682" t="b">
        <v>1</v>
      </c>
      <c r="O2682" t="s">
        <v>8269</v>
      </c>
      <c r="P2682" t="s">
        <v>8325</v>
      </c>
      <c r="Q2682">
        <f t="shared" si="83"/>
        <v>2016</v>
      </c>
      <c r="R2682" s="14" t="s">
        <v>8322</v>
      </c>
    </row>
    <row r="2683" spans="1:18" ht="28.8" x14ac:dyDescent="0.3">
      <c r="A2683">
        <v>3572</v>
      </c>
      <c r="B2683" s="3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s="12">
        <f t="shared" si="82"/>
        <v>42146</v>
      </c>
      <c r="L2683" t="b">
        <v>0</v>
      </c>
      <c r="M2683">
        <v>9</v>
      </c>
      <c r="N2683" t="b">
        <v>1</v>
      </c>
      <c r="O2683" t="s">
        <v>8269</v>
      </c>
      <c r="P2683" t="s">
        <v>8325</v>
      </c>
      <c r="Q2683">
        <f t="shared" si="83"/>
        <v>2015</v>
      </c>
      <c r="R2683" s="14" t="s">
        <v>8322</v>
      </c>
    </row>
    <row r="2684" spans="1:18" ht="43.2" x14ac:dyDescent="0.3">
      <c r="A2684">
        <v>3579</v>
      </c>
      <c r="B2684" s="3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s="12">
        <f t="shared" si="82"/>
        <v>42430</v>
      </c>
      <c r="L2684" t="b">
        <v>0</v>
      </c>
      <c r="M2684">
        <v>14</v>
      </c>
      <c r="N2684" t="b">
        <v>1</v>
      </c>
      <c r="O2684" t="s">
        <v>8269</v>
      </c>
      <c r="P2684" t="s">
        <v>8325</v>
      </c>
      <c r="Q2684">
        <f t="shared" si="83"/>
        <v>2016</v>
      </c>
      <c r="R2684" s="14" t="s">
        <v>8322</v>
      </c>
    </row>
    <row r="2685" spans="1:18" ht="43.2" x14ac:dyDescent="0.3">
      <c r="A2685">
        <v>3650</v>
      </c>
      <c r="B2685" s="3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s="12">
        <f t="shared" si="82"/>
        <v>42381</v>
      </c>
      <c r="L2685" t="b">
        <v>0</v>
      </c>
      <c r="M2685">
        <v>17</v>
      </c>
      <c r="N2685" t="b">
        <v>1</v>
      </c>
      <c r="O2685" t="s">
        <v>8269</v>
      </c>
      <c r="P2685" t="s">
        <v>8325</v>
      </c>
      <c r="Q2685">
        <f t="shared" si="83"/>
        <v>2016</v>
      </c>
      <c r="R2685" s="14" t="s">
        <v>8322</v>
      </c>
    </row>
    <row r="2686" spans="1:18" ht="57.6" x14ac:dyDescent="0.3">
      <c r="A2686">
        <v>3761</v>
      </c>
      <c r="B2686" s="3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s="12">
        <f t="shared" si="82"/>
        <v>42173</v>
      </c>
      <c r="L2686" t="b">
        <v>0</v>
      </c>
      <c r="M2686">
        <v>3</v>
      </c>
      <c r="N2686" t="b">
        <v>1</v>
      </c>
      <c r="O2686" t="s">
        <v>8303</v>
      </c>
      <c r="P2686" t="s">
        <v>8334</v>
      </c>
      <c r="Q2686">
        <f t="shared" si="83"/>
        <v>2015</v>
      </c>
      <c r="R2686" s="14" t="s">
        <v>8322</v>
      </c>
    </row>
    <row r="2687" spans="1:18" ht="43.2" x14ac:dyDescent="0.3">
      <c r="A2687">
        <v>1832</v>
      </c>
      <c r="B2687" s="3" t="s">
        <v>1833</v>
      </c>
      <c r="C2687" s="3" t="s">
        <v>5942</v>
      </c>
      <c r="D2687" s="5">
        <v>350</v>
      </c>
      <c r="E2687" s="7">
        <v>500</v>
      </c>
      <c r="F2687" t="s">
        <v>8218</v>
      </c>
      <c r="G2687" t="s">
        <v>8223</v>
      </c>
      <c r="H2687" t="s">
        <v>8245</v>
      </c>
      <c r="I2687">
        <v>1299243427</v>
      </c>
      <c r="J2687">
        <v>1296651427</v>
      </c>
      <c r="K2687" s="12">
        <f t="shared" si="82"/>
        <v>40576</v>
      </c>
      <c r="L2687" t="b">
        <v>0</v>
      </c>
      <c r="M2687">
        <v>20</v>
      </c>
      <c r="N2687" t="b">
        <v>1</v>
      </c>
      <c r="O2687" t="s">
        <v>8274</v>
      </c>
      <c r="P2687" t="s">
        <v>8330</v>
      </c>
      <c r="Q2687">
        <f t="shared" si="83"/>
        <v>2011</v>
      </c>
      <c r="R2687" s="14" t="s">
        <v>8326</v>
      </c>
    </row>
    <row r="2688" spans="1:18" ht="43.2" x14ac:dyDescent="0.3">
      <c r="A2688">
        <v>3996</v>
      </c>
      <c r="B2688" s="3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s="12">
        <f t="shared" si="82"/>
        <v>41950</v>
      </c>
      <c r="L2688" t="b">
        <v>0</v>
      </c>
      <c r="M2688">
        <v>17</v>
      </c>
      <c r="N2688" t="b">
        <v>0</v>
      </c>
      <c r="O2688" t="s">
        <v>8269</v>
      </c>
      <c r="P2688" t="s">
        <v>8325</v>
      </c>
      <c r="Q2688">
        <f t="shared" si="83"/>
        <v>2014</v>
      </c>
      <c r="R2688" s="14" t="s">
        <v>8322</v>
      </c>
    </row>
    <row r="2689" spans="1:18" ht="43.2" x14ac:dyDescent="0.3">
      <c r="A2689">
        <v>2639</v>
      </c>
      <c r="B2689" s="3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s="12">
        <f t="shared" si="82"/>
        <v>42024</v>
      </c>
      <c r="L2689" t="b">
        <v>0</v>
      </c>
      <c r="M2689">
        <v>49</v>
      </c>
      <c r="N2689" t="b">
        <v>1</v>
      </c>
      <c r="O2689" t="s">
        <v>8299</v>
      </c>
      <c r="P2689" t="s">
        <v>8314</v>
      </c>
      <c r="Q2689">
        <f t="shared" si="83"/>
        <v>2015</v>
      </c>
      <c r="R2689" s="14" t="s">
        <v>8307</v>
      </c>
    </row>
    <row r="2690" spans="1:18" ht="43.2" x14ac:dyDescent="0.3">
      <c r="A2690">
        <v>4062</v>
      </c>
      <c r="B2690" s="3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s="12">
        <f t="shared" si="82"/>
        <v>42523</v>
      </c>
      <c r="L2690" t="b">
        <v>0</v>
      </c>
      <c r="M2690">
        <v>3</v>
      </c>
      <c r="N2690" t="b">
        <v>0</v>
      </c>
      <c r="O2690" t="s">
        <v>8269</v>
      </c>
      <c r="P2690" t="s">
        <v>8325</v>
      </c>
      <c r="Q2690">
        <f t="shared" si="83"/>
        <v>2016</v>
      </c>
      <c r="R2690" s="14" t="s">
        <v>8322</v>
      </c>
    </row>
    <row r="2691" spans="1:18" ht="57.6" x14ac:dyDescent="0.3">
      <c r="A2691">
        <v>3986</v>
      </c>
      <c r="B2691" s="3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s="12">
        <f t="shared" ref="K2691:K2754" si="84">FLOOR(J2691/60/60/24,1) + DATE(1970,1,1)</f>
        <v>42467</v>
      </c>
      <c r="L2691" t="b">
        <v>0</v>
      </c>
      <c r="M2691">
        <v>13</v>
      </c>
      <c r="N2691" t="b">
        <v>0</v>
      </c>
      <c r="O2691" t="s">
        <v>8269</v>
      </c>
      <c r="P2691" t="s">
        <v>8325</v>
      </c>
      <c r="Q2691">
        <f t="shared" ref="Q2691:Q2754" si="85">YEAR(K2691)</f>
        <v>2016</v>
      </c>
      <c r="R2691" s="14" t="s">
        <v>8322</v>
      </c>
    </row>
    <row r="2692" spans="1:18" ht="43.2" x14ac:dyDescent="0.3">
      <c r="A2692">
        <v>1707</v>
      </c>
      <c r="B2692" s="3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s="12">
        <f t="shared" si="84"/>
        <v>42427</v>
      </c>
      <c r="L2692" t="b">
        <v>0</v>
      </c>
      <c r="M2692">
        <v>9</v>
      </c>
      <c r="N2692" t="b">
        <v>0</v>
      </c>
      <c r="O2692" t="s">
        <v>8291</v>
      </c>
      <c r="P2692" t="s">
        <v>8329</v>
      </c>
      <c r="Q2692">
        <f t="shared" si="85"/>
        <v>2016</v>
      </c>
      <c r="R2692" s="14" t="s">
        <v>8326</v>
      </c>
    </row>
    <row r="2693" spans="1:18" ht="43.2" x14ac:dyDescent="0.3">
      <c r="A2693">
        <v>1325</v>
      </c>
      <c r="B2693" s="3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s="12">
        <f t="shared" si="84"/>
        <v>42704</v>
      </c>
      <c r="L2693" t="b">
        <v>0</v>
      </c>
      <c r="M2693">
        <v>8</v>
      </c>
      <c r="N2693" t="b">
        <v>0</v>
      </c>
      <c r="O2693" t="s">
        <v>8271</v>
      </c>
      <c r="P2693" t="s">
        <v>8309</v>
      </c>
      <c r="Q2693">
        <f t="shared" si="85"/>
        <v>2016</v>
      </c>
      <c r="R2693" s="14" t="s">
        <v>8307</v>
      </c>
    </row>
    <row r="2694" spans="1:18" ht="57.6" x14ac:dyDescent="0.3">
      <c r="A2694">
        <v>2836</v>
      </c>
      <c r="B2694" s="3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s="12">
        <f t="shared" si="84"/>
        <v>42746</v>
      </c>
      <c r="L2694" t="b">
        <v>0</v>
      </c>
      <c r="M2694">
        <v>11</v>
      </c>
      <c r="N2694" t="b">
        <v>1</v>
      </c>
      <c r="O2694" t="s">
        <v>8269</v>
      </c>
      <c r="P2694" t="s">
        <v>8325</v>
      </c>
      <c r="Q2694">
        <f t="shared" si="85"/>
        <v>2017</v>
      </c>
      <c r="R2694" s="14" t="s">
        <v>8322</v>
      </c>
    </row>
    <row r="2695" spans="1:18" ht="43.2" x14ac:dyDescent="0.3">
      <c r="A2695">
        <v>3405</v>
      </c>
      <c r="B2695" s="3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s="12">
        <f t="shared" si="84"/>
        <v>42410</v>
      </c>
      <c r="L2695" t="b">
        <v>0</v>
      </c>
      <c r="M2695">
        <v>17</v>
      </c>
      <c r="N2695" t="b">
        <v>1</v>
      </c>
      <c r="O2695" t="s">
        <v>8269</v>
      </c>
      <c r="P2695" t="s">
        <v>8325</v>
      </c>
      <c r="Q2695">
        <f t="shared" si="85"/>
        <v>2016</v>
      </c>
      <c r="R2695" s="14" t="s">
        <v>8322</v>
      </c>
    </row>
    <row r="2696" spans="1:18" ht="43.2" x14ac:dyDescent="0.3">
      <c r="A2696">
        <v>704</v>
      </c>
      <c r="B2696" s="3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s="12">
        <f t="shared" si="84"/>
        <v>42726</v>
      </c>
      <c r="L2696" t="b">
        <v>0</v>
      </c>
      <c r="M2696">
        <v>4</v>
      </c>
      <c r="N2696" t="b">
        <v>0</v>
      </c>
      <c r="O2696" t="s">
        <v>8271</v>
      </c>
      <c r="P2696" t="s">
        <v>8309</v>
      </c>
      <c r="Q2696">
        <f t="shared" si="85"/>
        <v>2016</v>
      </c>
      <c r="R2696" s="14" t="s">
        <v>8307</v>
      </c>
    </row>
    <row r="2697" spans="1:18" ht="43.2" x14ac:dyDescent="0.3">
      <c r="A2697">
        <v>3646</v>
      </c>
      <c r="B2697" s="3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s="12">
        <f t="shared" si="84"/>
        <v>42140</v>
      </c>
      <c r="L2697" t="b">
        <v>0</v>
      </c>
      <c r="M2697">
        <v>8</v>
      </c>
      <c r="N2697" t="b">
        <v>0</v>
      </c>
      <c r="O2697" t="s">
        <v>8303</v>
      </c>
      <c r="P2697" t="s">
        <v>8334</v>
      </c>
      <c r="Q2697">
        <f t="shared" si="85"/>
        <v>2015</v>
      </c>
      <c r="R2697" s="14" t="s">
        <v>8322</v>
      </c>
    </row>
    <row r="2698" spans="1:18" ht="57.6" x14ac:dyDescent="0.3">
      <c r="A2698">
        <v>948</v>
      </c>
      <c r="B2698" s="3" t="s">
        <v>949</v>
      </c>
      <c r="C2698" s="3" t="s">
        <v>5058</v>
      </c>
      <c r="D2698" s="5">
        <v>4000</v>
      </c>
      <c r="E2698" s="7">
        <v>480</v>
      </c>
      <c r="F2698" t="s">
        <v>8220</v>
      </c>
      <c r="G2698" t="s">
        <v>8232</v>
      </c>
      <c r="H2698" t="s">
        <v>8248</v>
      </c>
      <c r="I2698">
        <v>1457812364</v>
      </c>
      <c r="J2698">
        <v>1455220364</v>
      </c>
      <c r="K2698" s="12">
        <f t="shared" si="84"/>
        <v>42411</v>
      </c>
      <c r="L2698" t="b">
        <v>0</v>
      </c>
      <c r="M2698">
        <v>8</v>
      </c>
      <c r="N2698" t="b">
        <v>0</v>
      </c>
      <c r="O2698" t="s">
        <v>8271</v>
      </c>
      <c r="P2698" t="s">
        <v>8309</v>
      </c>
      <c r="Q2698">
        <f t="shared" si="85"/>
        <v>2016</v>
      </c>
      <c r="R2698" s="14" t="s">
        <v>8307</v>
      </c>
    </row>
    <row r="2699" spans="1:18" ht="28.8" x14ac:dyDescent="0.3">
      <c r="A2699">
        <v>452</v>
      </c>
      <c r="B2699" s="3" t="s">
        <v>453</v>
      </c>
      <c r="C2699" s="3" t="s">
        <v>4562</v>
      </c>
      <c r="D2699" s="5">
        <v>750</v>
      </c>
      <c r="E2699" s="7">
        <v>480</v>
      </c>
      <c r="F2699" t="s">
        <v>8220</v>
      </c>
      <c r="G2699" t="s">
        <v>8223</v>
      </c>
      <c r="H2699" t="s">
        <v>8245</v>
      </c>
      <c r="I2699">
        <v>1431536015</v>
      </c>
      <c r="J2699">
        <v>1428944015</v>
      </c>
      <c r="K2699" s="12">
        <f t="shared" si="84"/>
        <v>42107</v>
      </c>
      <c r="L2699" t="b">
        <v>0</v>
      </c>
      <c r="M2699">
        <v>12</v>
      </c>
      <c r="N2699" t="b">
        <v>0</v>
      </c>
      <c r="O2699" t="s">
        <v>8268</v>
      </c>
      <c r="P2699" t="s">
        <v>8338</v>
      </c>
      <c r="Q2699">
        <f t="shared" si="85"/>
        <v>2015</v>
      </c>
      <c r="R2699" s="14" t="s">
        <v>8320</v>
      </c>
    </row>
    <row r="2700" spans="1:18" ht="43.2" x14ac:dyDescent="0.3">
      <c r="A2700">
        <v>2135</v>
      </c>
      <c r="B2700" s="3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s="12">
        <f t="shared" si="84"/>
        <v>41156</v>
      </c>
      <c r="L2700" t="b">
        <v>0</v>
      </c>
      <c r="M2700">
        <v>22</v>
      </c>
      <c r="N2700" t="b">
        <v>0</v>
      </c>
      <c r="O2700" t="s">
        <v>8280</v>
      </c>
      <c r="P2700" t="s">
        <v>8333</v>
      </c>
      <c r="Q2700">
        <f t="shared" si="85"/>
        <v>2012</v>
      </c>
      <c r="R2700" s="14" t="s">
        <v>8315</v>
      </c>
    </row>
    <row r="2701" spans="1:18" ht="57.6" x14ac:dyDescent="0.3">
      <c r="A2701">
        <v>3084</v>
      </c>
      <c r="B2701" s="3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s="12">
        <f t="shared" si="84"/>
        <v>42100</v>
      </c>
      <c r="L2701" t="b">
        <v>0</v>
      </c>
      <c r="M2701">
        <v>6</v>
      </c>
      <c r="N2701" t="b">
        <v>0</v>
      </c>
      <c r="O2701" t="s">
        <v>8301</v>
      </c>
      <c r="P2701" t="s">
        <v>8323</v>
      </c>
      <c r="Q2701">
        <f t="shared" si="85"/>
        <v>2015</v>
      </c>
      <c r="R2701" s="14" t="s">
        <v>8322</v>
      </c>
    </row>
    <row r="2702" spans="1:18" ht="43.2" x14ac:dyDescent="0.3">
      <c r="A2702">
        <v>3562</v>
      </c>
      <c r="B2702" s="3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s="12">
        <f t="shared" si="84"/>
        <v>42433</v>
      </c>
      <c r="L2702" t="b">
        <v>0</v>
      </c>
      <c r="M2702">
        <v>31</v>
      </c>
      <c r="N2702" t="b">
        <v>1</v>
      </c>
      <c r="O2702" t="s">
        <v>8269</v>
      </c>
      <c r="P2702" t="s">
        <v>8325</v>
      </c>
      <c r="Q2702">
        <f t="shared" si="85"/>
        <v>2016</v>
      </c>
      <c r="R2702" s="14" t="s">
        <v>8322</v>
      </c>
    </row>
    <row r="2703" spans="1:18" ht="43.2" x14ac:dyDescent="0.3">
      <c r="A2703">
        <v>992</v>
      </c>
      <c r="B2703" s="3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s="12">
        <f t="shared" si="84"/>
        <v>42437</v>
      </c>
      <c r="L2703" t="b">
        <v>0</v>
      </c>
      <c r="M2703">
        <v>4</v>
      </c>
      <c r="N2703" t="b">
        <v>0</v>
      </c>
      <c r="O2703" t="s">
        <v>8271</v>
      </c>
      <c r="P2703" t="s">
        <v>8309</v>
      </c>
      <c r="Q2703">
        <f t="shared" si="85"/>
        <v>2016</v>
      </c>
      <c r="R2703" s="14" t="s">
        <v>8307</v>
      </c>
    </row>
    <row r="2704" spans="1:18" ht="43.2" x14ac:dyDescent="0.3">
      <c r="A2704">
        <v>2871</v>
      </c>
      <c r="B2704" s="3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s="12">
        <f t="shared" si="84"/>
        <v>41974</v>
      </c>
      <c r="L2704" t="b">
        <v>0</v>
      </c>
      <c r="M2704">
        <v>13</v>
      </c>
      <c r="N2704" t="b">
        <v>0</v>
      </c>
      <c r="O2704" t="s">
        <v>8269</v>
      </c>
      <c r="P2704" t="s">
        <v>8325</v>
      </c>
      <c r="Q2704">
        <f t="shared" si="85"/>
        <v>2014</v>
      </c>
      <c r="R2704" s="14" t="s">
        <v>8322</v>
      </c>
    </row>
    <row r="2705" spans="1:18" ht="43.2" x14ac:dyDescent="0.3">
      <c r="A2705">
        <v>2388</v>
      </c>
      <c r="B2705" s="3" t="s">
        <v>2389</v>
      </c>
      <c r="C2705" s="3" t="s">
        <v>6498</v>
      </c>
      <c r="D2705" s="5">
        <v>37000</v>
      </c>
      <c r="E2705" s="7">
        <v>463</v>
      </c>
      <c r="F2705" t="s">
        <v>8219</v>
      </c>
      <c r="G2705" t="s">
        <v>8223</v>
      </c>
      <c r="H2705" t="s">
        <v>8245</v>
      </c>
      <c r="I2705">
        <v>1421350140</v>
      </c>
      <c r="J2705">
        <v>1418761759</v>
      </c>
      <c r="K2705" s="12">
        <f t="shared" si="84"/>
        <v>41989</v>
      </c>
      <c r="L2705" t="b">
        <v>0</v>
      </c>
      <c r="M2705">
        <v>8</v>
      </c>
      <c r="N2705" t="b">
        <v>0</v>
      </c>
      <c r="O2705" t="s">
        <v>8270</v>
      </c>
      <c r="P2705" t="s">
        <v>8341</v>
      </c>
      <c r="Q2705">
        <f t="shared" si="85"/>
        <v>2014</v>
      </c>
      <c r="R2705" s="14" t="s">
        <v>8307</v>
      </c>
    </row>
    <row r="2706" spans="1:18" ht="28.8" x14ac:dyDescent="0.3">
      <c r="A2706">
        <v>2161</v>
      </c>
      <c r="B2706" s="3" t="s">
        <v>2162</v>
      </c>
      <c r="C2706" s="3" t="s">
        <v>6271</v>
      </c>
      <c r="D2706" s="5">
        <v>400</v>
      </c>
      <c r="E2706" s="7">
        <v>463</v>
      </c>
      <c r="F2706" t="s">
        <v>8218</v>
      </c>
      <c r="G2706" t="s">
        <v>8223</v>
      </c>
      <c r="H2706" t="s">
        <v>8245</v>
      </c>
      <c r="I2706">
        <v>1443040059</v>
      </c>
      <c r="J2706">
        <v>1440448059</v>
      </c>
      <c r="K2706" s="12">
        <f t="shared" si="84"/>
        <v>42240</v>
      </c>
      <c r="L2706" t="b">
        <v>0</v>
      </c>
      <c r="M2706">
        <v>13</v>
      </c>
      <c r="N2706" t="b">
        <v>1</v>
      </c>
      <c r="O2706" t="s">
        <v>8274</v>
      </c>
      <c r="P2706" t="s">
        <v>8330</v>
      </c>
      <c r="Q2706">
        <f t="shared" si="85"/>
        <v>2015</v>
      </c>
      <c r="R2706" s="14" t="s">
        <v>8326</v>
      </c>
    </row>
    <row r="2707" spans="1:18" ht="43.2" x14ac:dyDescent="0.3">
      <c r="A2707">
        <v>2409</v>
      </c>
      <c r="B2707" s="3" t="s">
        <v>2410</v>
      </c>
      <c r="C2707" s="3" t="s">
        <v>6519</v>
      </c>
      <c r="D2707" s="5">
        <v>25000</v>
      </c>
      <c r="E2707" s="7">
        <v>460</v>
      </c>
      <c r="F2707" t="s">
        <v>8220</v>
      </c>
      <c r="G2707" t="s">
        <v>8223</v>
      </c>
      <c r="H2707" t="s">
        <v>8245</v>
      </c>
      <c r="I2707">
        <v>1439931675</v>
      </c>
      <c r="J2707">
        <v>1437339675</v>
      </c>
      <c r="K2707" s="12">
        <f t="shared" si="84"/>
        <v>42204</v>
      </c>
      <c r="L2707" t="b">
        <v>0</v>
      </c>
      <c r="M2707">
        <v>6</v>
      </c>
      <c r="N2707" t="b">
        <v>0</v>
      </c>
      <c r="O2707" t="s">
        <v>8282</v>
      </c>
      <c r="P2707" t="s">
        <v>8344</v>
      </c>
      <c r="Q2707">
        <f t="shared" si="85"/>
        <v>2015</v>
      </c>
      <c r="R2707" s="14" t="s">
        <v>8318</v>
      </c>
    </row>
    <row r="2708" spans="1:18" ht="43.2" x14ac:dyDescent="0.3">
      <c r="A2708">
        <v>2414</v>
      </c>
      <c r="B2708" s="3" t="s">
        <v>2415</v>
      </c>
      <c r="C2708" s="3" t="s">
        <v>6524</v>
      </c>
      <c r="D2708" s="5">
        <v>15000</v>
      </c>
      <c r="E2708" s="7">
        <v>460</v>
      </c>
      <c r="F2708" t="s">
        <v>8220</v>
      </c>
      <c r="G2708" t="s">
        <v>8223</v>
      </c>
      <c r="H2708" t="s">
        <v>8245</v>
      </c>
      <c r="I2708">
        <v>1440215940</v>
      </c>
      <c r="J2708">
        <v>1436805660</v>
      </c>
      <c r="K2708" s="12">
        <f t="shared" si="84"/>
        <v>42198</v>
      </c>
      <c r="L2708" t="b">
        <v>0</v>
      </c>
      <c r="M2708">
        <v>13</v>
      </c>
      <c r="N2708" t="b">
        <v>0</v>
      </c>
      <c r="O2708" t="s">
        <v>8282</v>
      </c>
      <c r="P2708" t="s">
        <v>8344</v>
      </c>
      <c r="Q2708">
        <f t="shared" si="85"/>
        <v>2015</v>
      </c>
      <c r="R2708" s="14" t="s">
        <v>8318</v>
      </c>
    </row>
    <row r="2709" spans="1:18" ht="57.6" x14ac:dyDescent="0.3">
      <c r="A2709">
        <v>4046</v>
      </c>
      <c r="B2709" s="3" t="s">
        <v>4042</v>
      </c>
      <c r="C2709" s="3" t="s">
        <v>8150</v>
      </c>
      <c r="D2709" s="5">
        <v>5600</v>
      </c>
      <c r="E2709" s="7">
        <v>460</v>
      </c>
      <c r="F2709" t="s">
        <v>8220</v>
      </c>
      <c r="G2709" t="s">
        <v>8223</v>
      </c>
      <c r="H2709" t="s">
        <v>8245</v>
      </c>
      <c r="I2709">
        <v>1413992210</v>
      </c>
      <c r="J2709">
        <v>1411400210</v>
      </c>
      <c r="K2709" s="12">
        <f t="shared" si="84"/>
        <v>41904</v>
      </c>
      <c r="L2709" t="b">
        <v>0</v>
      </c>
      <c r="M2709">
        <v>12</v>
      </c>
      <c r="N2709" t="b">
        <v>0</v>
      </c>
      <c r="O2709" t="s">
        <v>8269</v>
      </c>
      <c r="P2709" t="s">
        <v>8325</v>
      </c>
      <c r="Q2709">
        <f t="shared" si="85"/>
        <v>2014</v>
      </c>
      <c r="R2709" s="14" t="s">
        <v>8322</v>
      </c>
    </row>
    <row r="2710" spans="1:18" ht="43.2" x14ac:dyDescent="0.3">
      <c r="A2710">
        <v>95</v>
      </c>
      <c r="B2710" s="3" t="s">
        <v>97</v>
      </c>
      <c r="C2710" s="3" t="s">
        <v>4206</v>
      </c>
      <c r="D2710" s="5">
        <v>350</v>
      </c>
      <c r="E2710" s="7">
        <v>460</v>
      </c>
      <c r="F2710" t="s">
        <v>8218</v>
      </c>
      <c r="G2710" t="s">
        <v>8223</v>
      </c>
      <c r="H2710" t="s">
        <v>8245</v>
      </c>
      <c r="I2710">
        <v>1330214841</v>
      </c>
      <c r="J2710">
        <v>1327622841</v>
      </c>
      <c r="K2710" s="12">
        <f t="shared" si="84"/>
        <v>40935</v>
      </c>
      <c r="L2710" t="b">
        <v>0</v>
      </c>
      <c r="M2710">
        <v>21</v>
      </c>
      <c r="N2710" t="b">
        <v>1</v>
      </c>
      <c r="O2710" t="s">
        <v>8264</v>
      </c>
      <c r="P2710" t="s">
        <v>8342</v>
      </c>
      <c r="Q2710">
        <f t="shared" si="85"/>
        <v>2012</v>
      </c>
      <c r="R2710" s="14" t="s">
        <v>8320</v>
      </c>
    </row>
    <row r="2711" spans="1:18" ht="43.2" x14ac:dyDescent="0.3">
      <c r="A2711">
        <v>76</v>
      </c>
      <c r="B2711" s="3" t="s">
        <v>78</v>
      </c>
      <c r="C2711" s="3" t="s">
        <v>4187</v>
      </c>
      <c r="D2711" s="5">
        <v>300</v>
      </c>
      <c r="E2711" s="7">
        <v>460</v>
      </c>
      <c r="F2711" t="s">
        <v>8218</v>
      </c>
      <c r="G2711" t="s">
        <v>8223</v>
      </c>
      <c r="H2711" t="s">
        <v>8245</v>
      </c>
      <c r="I2711">
        <v>1325007358</v>
      </c>
      <c r="J2711">
        <v>1319819758</v>
      </c>
      <c r="K2711" s="12">
        <f t="shared" si="84"/>
        <v>40844</v>
      </c>
      <c r="L2711" t="b">
        <v>0</v>
      </c>
      <c r="M2711">
        <v>15</v>
      </c>
      <c r="N2711" t="b">
        <v>1</v>
      </c>
      <c r="O2711" t="s">
        <v>8264</v>
      </c>
      <c r="P2711" t="s">
        <v>8342</v>
      </c>
      <c r="Q2711">
        <f t="shared" si="85"/>
        <v>2011</v>
      </c>
      <c r="R2711" s="14" t="s">
        <v>8320</v>
      </c>
    </row>
    <row r="2712" spans="1:18" ht="57.6" x14ac:dyDescent="0.3">
      <c r="A2712">
        <v>3605</v>
      </c>
      <c r="B2712" s="3" t="s">
        <v>3604</v>
      </c>
      <c r="C2712" s="3" t="s">
        <v>7715</v>
      </c>
      <c r="D2712" s="5">
        <v>250</v>
      </c>
      <c r="E2712" s="7">
        <v>460</v>
      </c>
      <c r="F2712" t="s">
        <v>8218</v>
      </c>
      <c r="G2712" t="s">
        <v>8224</v>
      </c>
      <c r="H2712" t="s">
        <v>8246</v>
      </c>
      <c r="I2712">
        <v>1455390126</v>
      </c>
      <c r="J2712">
        <v>1452798126</v>
      </c>
      <c r="K2712" s="12">
        <f t="shared" si="84"/>
        <v>42383</v>
      </c>
      <c r="L2712" t="b">
        <v>0</v>
      </c>
      <c r="M2712">
        <v>15</v>
      </c>
      <c r="N2712" t="b">
        <v>1</v>
      </c>
      <c r="O2712" t="s">
        <v>8269</v>
      </c>
      <c r="P2712" t="s">
        <v>8325</v>
      </c>
      <c r="Q2712">
        <f t="shared" si="85"/>
        <v>2016</v>
      </c>
      <c r="R2712" s="14" t="s">
        <v>8322</v>
      </c>
    </row>
    <row r="2713" spans="1:18" ht="43.2" x14ac:dyDescent="0.3">
      <c r="A2713">
        <v>3807</v>
      </c>
      <c r="B2713" s="3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s="12">
        <f t="shared" si="84"/>
        <v>42090</v>
      </c>
      <c r="L2713" t="b">
        <v>0</v>
      </c>
      <c r="M2713">
        <v>9</v>
      </c>
      <c r="N2713" t="b">
        <v>0</v>
      </c>
      <c r="O2713" t="s">
        <v>8303</v>
      </c>
      <c r="P2713" t="s">
        <v>8334</v>
      </c>
      <c r="Q2713">
        <f t="shared" si="85"/>
        <v>2015</v>
      </c>
      <c r="R2713" s="14" t="s">
        <v>8322</v>
      </c>
    </row>
    <row r="2714" spans="1:18" ht="43.2" x14ac:dyDescent="0.3">
      <c r="A2714">
        <v>3929</v>
      </c>
      <c r="B2714" s="3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s="12">
        <f t="shared" si="84"/>
        <v>42601</v>
      </c>
      <c r="L2714" t="b">
        <v>0</v>
      </c>
      <c r="M2714">
        <v>14</v>
      </c>
      <c r="N2714" t="b">
        <v>0</v>
      </c>
      <c r="O2714" t="s">
        <v>8269</v>
      </c>
      <c r="P2714" t="s">
        <v>8325</v>
      </c>
      <c r="Q2714">
        <f t="shared" si="85"/>
        <v>2016</v>
      </c>
      <c r="R2714" s="14" t="s">
        <v>8322</v>
      </c>
    </row>
    <row r="2715" spans="1:18" ht="57.6" x14ac:dyDescent="0.3">
      <c r="A2715">
        <v>4001</v>
      </c>
      <c r="B2715" s="3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s="12">
        <f t="shared" si="84"/>
        <v>42775</v>
      </c>
      <c r="L2715" t="b">
        <v>0</v>
      </c>
      <c r="M2715">
        <v>14</v>
      </c>
      <c r="N2715" t="b">
        <v>0</v>
      </c>
      <c r="O2715" t="s">
        <v>8269</v>
      </c>
      <c r="P2715" t="s">
        <v>8325</v>
      </c>
      <c r="Q2715">
        <f t="shared" si="85"/>
        <v>2017</v>
      </c>
      <c r="R2715" s="14" t="s">
        <v>8322</v>
      </c>
    </row>
    <row r="2716" spans="1:18" ht="28.8" x14ac:dyDescent="0.3">
      <c r="A2716">
        <v>3869</v>
      </c>
      <c r="B2716" s="3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s="12">
        <f t="shared" si="84"/>
        <v>42047</v>
      </c>
      <c r="L2716" t="b">
        <v>0</v>
      </c>
      <c r="M2716">
        <v>15</v>
      </c>
      <c r="N2716" t="b">
        <v>0</v>
      </c>
      <c r="O2716" t="s">
        <v>8303</v>
      </c>
      <c r="P2716" t="s">
        <v>8334</v>
      </c>
      <c r="Q2716">
        <f t="shared" si="85"/>
        <v>2015</v>
      </c>
      <c r="R2716" s="14" t="s">
        <v>8322</v>
      </c>
    </row>
    <row r="2717" spans="1:18" ht="43.2" x14ac:dyDescent="0.3">
      <c r="A2717">
        <v>3059</v>
      </c>
      <c r="B2717" s="3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s="12">
        <f t="shared" si="84"/>
        <v>41829</v>
      </c>
      <c r="L2717" t="b">
        <v>0</v>
      </c>
      <c r="M2717">
        <v>11</v>
      </c>
      <c r="N2717" t="b">
        <v>0</v>
      </c>
      <c r="O2717" t="s">
        <v>8301</v>
      </c>
      <c r="P2717" t="s">
        <v>8323</v>
      </c>
      <c r="Q2717">
        <f t="shared" si="85"/>
        <v>2014</v>
      </c>
      <c r="R2717" s="14" t="s">
        <v>8322</v>
      </c>
    </row>
    <row r="2718" spans="1:18" ht="57.6" x14ac:dyDescent="0.3">
      <c r="A2718">
        <v>3980</v>
      </c>
      <c r="B2718" s="3" t="s">
        <v>3977</v>
      </c>
      <c r="C2718" s="3" t="s">
        <v>8087</v>
      </c>
      <c r="D2718" s="5">
        <v>2500</v>
      </c>
      <c r="E2718" s="7">
        <v>450</v>
      </c>
      <c r="F2718" t="s">
        <v>8220</v>
      </c>
      <c r="G2718" t="s">
        <v>8223</v>
      </c>
      <c r="H2718" t="s">
        <v>8245</v>
      </c>
      <c r="I2718">
        <v>1404570147</v>
      </c>
      <c r="J2718">
        <v>1401978147</v>
      </c>
      <c r="K2718" s="12">
        <f t="shared" si="84"/>
        <v>41795</v>
      </c>
      <c r="L2718" t="b">
        <v>0</v>
      </c>
      <c r="M2718">
        <v>7</v>
      </c>
      <c r="N2718" t="b">
        <v>0</v>
      </c>
      <c r="O2718" t="s">
        <v>8269</v>
      </c>
      <c r="P2718" t="s">
        <v>8325</v>
      </c>
      <c r="Q2718">
        <f t="shared" si="85"/>
        <v>2014</v>
      </c>
      <c r="R2718" s="14" t="s">
        <v>8322</v>
      </c>
    </row>
    <row r="2719" spans="1:18" ht="43.2" x14ac:dyDescent="0.3">
      <c r="A2719">
        <v>3325</v>
      </c>
      <c r="B2719" s="3" t="s">
        <v>3325</v>
      </c>
      <c r="C2719" s="3" t="s">
        <v>7435</v>
      </c>
      <c r="D2719" s="5">
        <v>400</v>
      </c>
      <c r="E2719" s="7">
        <v>450</v>
      </c>
      <c r="F2719" t="s">
        <v>8218</v>
      </c>
      <c r="G2719" t="s">
        <v>8224</v>
      </c>
      <c r="H2719" t="s">
        <v>8246</v>
      </c>
      <c r="I2719">
        <v>1428256277</v>
      </c>
      <c r="J2719">
        <v>1425235877</v>
      </c>
      <c r="K2719" s="12">
        <f t="shared" si="84"/>
        <v>42064</v>
      </c>
      <c r="L2719" t="b">
        <v>0</v>
      </c>
      <c r="M2719">
        <v>15</v>
      </c>
      <c r="N2719" t="b">
        <v>1</v>
      </c>
      <c r="O2719" t="s">
        <v>8269</v>
      </c>
      <c r="P2719" t="s">
        <v>8325</v>
      </c>
      <c r="Q2719">
        <f t="shared" si="85"/>
        <v>2015</v>
      </c>
      <c r="R2719" s="14" t="s">
        <v>8322</v>
      </c>
    </row>
    <row r="2720" spans="1:18" ht="57.6" x14ac:dyDescent="0.3">
      <c r="A2720">
        <v>1419</v>
      </c>
      <c r="B2720" s="3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s="12">
        <f t="shared" si="84"/>
        <v>42622</v>
      </c>
      <c r="L2720" t="b">
        <v>0</v>
      </c>
      <c r="M2720">
        <v>10</v>
      </c>
      <c r="N2720" t="b">
        <v>0</v>
      </c>
      <c r="O2720" t="s">
        <v>8285</v>
      </c>
      <c r="P2720" t="s">
        <v>8347</v>
      </c>
      <c r="Q2720">
        <f t="shared" si="85"/>
        <v>2016</v>
      </c>
      <c r="R2720" s="14" t="s">
        <v>8310</v>
      </c>
    </row>
    <row r="2721" spans="1:18" ht="43.2" x14ac:dyDescent="0.3">
      <c r="A2721">
        <v>1494</v>
      </c>
      <c r="B2721" s="3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s="12">
        <f t="shared" si="84"/>
        <v>42067</v>
      </c>
      <c r="L2721" t="b">
        <v>0</v>
      </c>
      <c r="M2721">
        <v>11</v>
      </c>
      <c r="N2721" t="b">
        <v>0</v>
      </c>
      <c r="O2721" t="s">
        <v>8273</v>
      </c>
      <c r="P2721" t="s">
        <v>8351</v>
      </c>
      <c r="Q2721">
        <f t="shared" si="85"/>
        <v>2015</v>
      </c>
      <c r="R2721" s="14" t="s">
        <v>8310</v>
      </c>
    </row>
    <row r="2722" spans="1:18" ht="43.2" x14ac:dyDescent="0.3">
      <c r="A2722">
        <v>3897</v>
      </c>
      <c r="B2722" s="3" t="s">
        <v>3894</v>
      </c>
      <c r="C2722" s="3" t="s">
        <v>8005</v>
      </c>
      <c r="D2722" s="5">
        <v>2500</v>
      </c>
      <c r="E2722" s="7">
        <v>440</v>
      </c>
      <c r="F2722" t="s">
        <v>8220</v>
      </c>
      <c r="G2722" t="s">
        <v>8227</v>
      </c>
      <c r="H2722" t="s">
        <v>8249</v>
      </c>
      <c r="I2722">
        <v>1420750683</v>
      </c>
      <c r="J2722">
        <v>1418158683</v>
      </c>
      <c r="K2722" s="12">
        <f t="shared" si="84"/>
        <v>41982</v>
      </c>
      <c r="L2722" t="b">
        <v>0</v>
      </c>
      <c r="M2722">
        <v>10</v>
      </c>
      <c r="N2722" t="b">
        <v>0</v>
      </c>
      <c r="O2722" t="s">
        <v>8269</v>
      </c>
      <c r="P2722" t="s">
        <v>8325</v>
      </c>
      <c r="Q2722">
        <f t="shared" si="85"/>
        <v>2014</v>
      </c>
      <c r="R2722" s="14" t="s">
        <v>8322</v>
      </c>
    </row>
    <row r="2723" spans="1:18" ht="57.6" x14ac:dyDescent="0.3">
      <c r="A2723">
        <v>2805</v>
      </c>
      <c r="B2723" s="3" t="s">
        <v>2805</v>
      </c>
      <c r="C2723" s="3" t="s">
        <v>6915</v>
      </c>
      <c r="D2723" s="5">
        <v>400</v>
      </c>
      <c r="E2723" s="7">
        <v>440</v>
      </c>
      <c r="F2723" t="s">
        <v>8218</v>
      </c>
      <c r="G2723" t="s">
        <v>8224</v>
      </c>
      <c r="H2723" t="s">
        <v>8246</v>
      </c>
      <c r="I2723">
        <v>1440245273</v>
      </c>
      <c r="J2723">
        <v>1438085273</v>
      </c>
      <c r="K2723" s="12">
        <f t="shared" si="84"/>
        <v>42213</v>
      </c>
      <c r="L2723" t="b">
        <v>0</v>
      </c>
      <c r="M2723">
        <v>18</v>
      </c>
      <c r="N2723" t="b">
        <v>1</v>
      </c>
      <c r="O2723" t="s">
        <v>8269</v>
      </c>
      <c r="P2723" t="s">
        <v>8325</v>
      </c>
      <c r="Q2723">
        <f t="shared" si="85"/>
        <v>2015</v>
      </c>
      <c r="R2723" s="14" t="s">
        <v>8322</v>
      </c>
    </row>
    <row r="2724" spans="1:18" ht="43.2" x14ac:dyDescent="0.3">
      <c r="A2724">
        <v>2917</v>
      </c>
      <c r="B2724" s="3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s="12">
        <f t="shared" si="84"/>
        <v>42245</v>
      </c>
      <c r="L2724" t="b">
        <v>0</v>
      </c>
      <c r="M2724">
        <v>9</v>
      </c>
      <c r="N2724" t="b">
        <v>0</v>
      </c>
      <c r="O2724" t="s">
        <v>8269</v>
      </c>
      <c r="P2724" t="s">
        <v>8325</v>
      </c>
      <c r="Q2724">
        <f t="shared" si="85"/>
        <v>2015</v>
      </c>
      <c r="R2724" s="14" t="s">
        <v>8322</v>
      </c>
    </row>
    <row r="2725" spans="1:18" ht="43.2" x14ac:dyDescent="0.3">
      <c r="A2725">
        <v>2383</v>
      </c>
      <c r="B2725" s="3" t="s">
        <v>2384</v>
      </c>
      <c r="C2725" s="3" t="s">
        <v>6493</v>
      </c>
      <c r="D2725" s="5">
        <v>10000</v>
      </c>
      <c r="E2725" s="7">
        <v>435</v>
      </c>
      <c r="F2725" t="s">
        <v>8219</v>
      </c>
      <c r="G2725" t="s">
        <v>8227</v>
      </c>
      <c r="H2725" t="s">
        <v>8249</v>
      </c>
      <c r="I2725">
        <v>1424568107</v>
      </c>
      <c r="J2725">
        <v>1421976107</v>
      </c>
      <c r="K2725" s="12">
        <f t="shared" si="84"/>
        <v>42027</v>
      </c>
      <c r="L2725" t="b">
        <v>0</v>
      </c>
      <c r="M2725">
        <v>3</v>
      </c>
      <c r="N2725" t="b">
        <v>0</v>
      </c>
      <c r="O2725" t="s">
        <v>8270</v>
      </c>
      <c r="P2725" t="s">
        <v>8341</v>
      </c>
      <c r="Q2725">
        <f t="shared" si="85"/>
        <v>2015</v>
      </c>
      <c r="R2725" s="14" t="s">
        <v>8307</v>
      </c>
    </row>
    <row r="2726" spans="1:18" ht="43.2" x14ac:dyDescent="0.3">
      <c r="A2726">
        <v>162</v>
      </c>
      <c r="B2726" s="3" t="s">
        <v>164</v>
      </c>
      <c r="C2726" s="3" t="s">
        <v>4272</v>
      </c>
      <c r="D2726" s="5">
        <v>2800</v>
      </c>
      <c r="E2726" s="7">
        <v>435</v>
      </c>
      <c r="F2726" t="s">
        <v>8220</v>
      </c>
      <c r="G2726" t="s">
        <v>8223</v>
      </c>
      <c r="H2726" t="s">
        <v>8245</v>
      </c>
      <c r="I2726">
        <v>1408232520</v>
      </c>
      <c r="J2726">
        <v>1405393356</v>
      </c>
      <c r="K2726" s="12">
        <f t="shared" si="84"/>
        <v>41835</v>
      </c>
      <c r="L2726" t="b">
        <v>0</v>
      </c>
      <c r="M2726">
        <v>10</v>
      </c>
      <c r="N2726" t="b">
        <v>0</v>
      </c>
      <c r="O2726" t="s">
        <v>8266</v>
      </c>
      <c r="P2726" t="s">
        <v>8324</v>
      </c>
      <c r="Q2726">
        <f t="shared" si="85"/>
        <v>2014</v>
      </c>
      <c r="R2726" s="14" t="s">
        <v>8320</v>
      </c>
    </row>
    <row r="2727" spans="1:18" ht="28.8" x14ac:dyDescent="0.3">
      <c r="A2727">
        <v>819</v>
      </c>
      <c r="B2727" s="3" t="s">
        <v>820</v>
      </c>
      <c r="C2727" s="3" t="s">
        <v>4929</v>
      </c>
      <c r="D2727" s="5">
        <v>400</v>
      </c>
      <c r="E2727" s="7">
        <v>435</v>
      </c>
      <c r="F2727" t="s">
        <v>8218</v>
      </c>
      <c r="G2727" t="s">
        <v>8223</v>
      </c>
      <c r="H2727" t="s">
        <v>8245</v>
      </c>
      <c r="I2727">
        <v>1387601040</v>
      </c>
      <c r="J2727">
        <v>1386806254</v>
      </c>
      <c r="K2727" s="12">
        <f t="shared" si="84"/>
        <v>41619</v>
      </c>
      <c r="L2727" t="b">
        <v>0</v>
      </c>
      <c r="M2727">
        <v>14</v>
      </c>
      <c r="N2727" t="b">
        <v>1</v>
      </c>
      <c r="O2727" t="s">
        <v>8274</v>
      </c>
      <c r="P2727" t="s">
        <v>8330</v>
      </c>
      <c r="Q2727">
        <f t="shared" si="85"/>
        <v>2013</v>
      </c>
      <c r="R2727" s="14" t="s">
        <v>8326</v>
      </c>
    </row>
    <row r="2728" spans="1:18" ht="43.2" x14ac:dyDescent="0.3">
      <c r="A2728">
        <v>1908</v>
      </c>
      <c r="B2728" s="3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s="12">
        <f t="shared" si="84"/>
        <v>42703</v>
      </c>
      <c r="L2728" t="b">
        <v>0</v>
      </c>
      <c r="M2728">
        <v>4</v>
      </c>
      <c r="N2728" t="b">
        <v>0</v>
      </c>
      <c r="O2728" t="s">
        <v>8292</v>
      </c>
      <c r="P2728" t="s">
        <v>8317</v>
      </c>
      <c r="Q2728">
        <f t="shared" si="85"/>
        <v>2016</v>
      </c>
      <c r="R2728" s="14" t="s">
        <v>8307</v>
      </c>
    </row>
    <row r="2729" spans="1:18" ht="43.2" x14ac:dyDescent="0.3">
      <c r="A2729">
        <v>422</v>
      </c>
      <c r="B2729" s="3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s="12">
        <f t="shared" si="84"/>
        <v>41863</v>
      </c>
      <c r="L2729" t="b">
        <v>0</v>
      </c>
      <c r="M2729">
        <v>12</v>
      </c>
      <c r="N2729" t="b">
        <v>0</v>
      </c>
      <c r="O2729" t="s">
        <v>8268</v>
      </c>
      <c r="P2729" t="s">
        <v>8338</v>
      </c>
      <c r="Q2729">
        <f t="shared" si="85"/>
        <v>2014</v>
      </c>
      <c r="R2729" s="14" t="s">
        <v>8320</v>
      </c>
    </row>
    <row r="2730" spans="1:18" ht="43.2" x14ac:dyDescent="0.3">
      <c r="A2730">
        <v>4069</v>
      </c>
      <c r="B2730" s="3" t="s">
        <v>4065</v>
      </c>
      <c r="C2730" s="3" t="s">
        <v>8172</v>
      </c>
      <c r="D2730" s="5">
        <v>1250</v>
      </c>
      <c r="E2730" s="7">
        <v>430</v>
      </c>
      <c r="F2730" t="s">
        <v>8220</v>
      </c>
      <c r="G2730" t="s">
        <v>8224</v>
      </c>
      <c r="H2730" t="s">
        <v>8246</v>
      </c>
      <c r="I2730">
        <v>1425124800</v>
      </c>
      <c r="J2730">
        <v>1421596356</v>
      </c>
      <c r="K2730" s="12">
        <f t="shared" si="84"/>
        <v>42022</v>
      </c>
      <c r="L2730" t="b">
        <v>0</v>
      </c>
      <c r="M2730">
        <v>13</v>
      </c>
      <c r="N2730" t="b">
        <v>0</v>
      </c>
      <c r="O2730" t="s">
        <v>8269</v>
      </c>
      <c r="P2730" t="s">
        <v>8325</v>
      </c>
      <c r="Q2730">
        <f t="shared" si="85"/>
        <v>2015</v>
      </c>
      <c r="R2730" s="14" t="s">
        <v>8322</v>
      </c>
    </row>
    <row r="2731" spans="1:18" ht="43.2" x14ac:dyDescent="0.3">
      <c r="A2731">
        <v>3116</v>
      </c>
      <c r="B2731" s="3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s="12">
        <f t="shared" si="84"/>
        <v>42081</v>
      </c>
      <c r="L2731" t="b">
        <v>0</v>
      </c>
      <c r="M2731">
        <v>10</v>
      </c>
      <c r="N2731" t="b">
        <v>0</v>
      </c>
      <c r="O2731" t="s">
        <v>8301</v>
      </c>
      <c r="P2731" t="s">
        <v>8323</v>
      </c>
      <c r="Q2731">
        <f t="shared" si="85"/>
        <v>2015</v>
      </c>
      <c r="R2731" s="14" t="s">
        <v>8322</v>
      </c>
    </row>
    <row r="2732" spans="1:18" ht="43.2" x14ac:dyDescent="0.3">
      <c r="A2732">
        <v>2448</v>
      </c>
      <c r="B2732" s="3" t="s">
        <v>2449</v>
      </c>
      <c r="C2732" s="3" t="s">
        <v>6558</v>
      </c>
      <c r="D2732" s="5">
        <v>400</v>
      </c>
      <c r="E2732" s="7">
        <v>430</v>
      </c>
      <c r="F2732" t="s">
        <v>8218</v>
      </c>
      <c r="G2732" t="s">
        <v>8223</v>
      </c>
      <c r="H2732" t="s">
        <v>8245</v>
      </c>
      <c r="I2732">
        <v>1472621760</v>
      </c>
      <c r="J2732">
        <v>1472110513</v>
      </c>
      <c r="K2732" s="12">
        <f t="shared" si="84"/>
        <v>42607</v>
      </c>
      <c r="L2732" t="b">
        <v>0</v>
      </c>
      <c r="M2732">
        <v>9</v>
      </c>
      <c r="N2732" t="b">
        <v>1</v>
      </c>
      <c r="O2732" t="s">
        <v>8296</v>
      </c>
      <c r="P2732" t="s">
        <v>8319</v>
      </c>
      <c r="Q2732">
        <f t="shared" si="85"/>
        <v>2016</v>
      </c>
      <c r="R2732" s="14" t="s">
        <v>8318</v>
      </c>
    </row>
    <row r="2733" spans="1:18" ht="43.2" x14ac:dyDescent="0.3">
      <c r="A2733">
        <v>3693</v>
      </c>
      <c r="B2733" s="3" t="s">
        <v>3690</v>
      </c>
      <c r="C2733" s="3" t="s">
        <v>7803</v>
      </c>
      <c r="D2733" s="5">
        <v>333</v>
      </c>
      <c r="E2733" s="7">
        <v>430</v>
      </c>
      <c r="F2733" t="s">
        <v>8218</v>
      </c>
      <c r="G2733" t="s">
        <v>8224</v>
      </c>
      <c r="H2733" t="s">
        <v>8246</v>
      </c>
      <c r="I2733">
        <v>1448922600</v>
      </c>
      <c r="J2733">
        <v>1446352529</v>
      </c>
      <c r="K2733" s="12">
        <f t="shared" si="84"/>
        <v>42309</v>
      </c>
      <c r="L2733" t="b">
        <v>0</v>
      </c>
      <c r="M2733">
        <v>14</v>
      </c>
      <c r="N2733" t="b">
        <v>1</v>
      </c>
      <c r="O2733" t="s">
        <v>8269</v>
      </c>
      <c r="P2733" t="s">
        <v>8325</v>
      </c>
      <c r="Q2733">
        <f t="shared" si="85"/>
        <v>2015</v>
      </c>
      <c r="R2733" s="14" t="s">
        <v>8322</v>
      </c>
    </row>
    <row r="2734" spans="1:18" ht="43.2" x14ac:dyDescent="0.3">
      <c r="A2734">
        <v>3820</v>
      </c>
      <c r="B2734" s="3" t="s">
        <v>3817</v>
      </c>
      <c r="C2734" s="3" t="s">
        <v>7929</v>
      </c>
      <c r="D2734" s="5">
        <v>300</v>
      </c>
      <c r="E2734" s="7">
        <v>430</v>
      </c>
      <c r="F2734" t="s">
        <v>8218</v>
      </c>
      <c r="G2734" t="s">
        <v>8224</v>
      </c>
      <c r="H2734" t="s">
        <v>8246</v>
      </c>
      <c r="I2734">
        <v>1436110717</v>
      </c>
      <c r="J2734">
        <v>1433518717</v>
      </c>
      <c r="K2734" s="12">
        <f t="shared" si="84"/>
        <v>42160</v>
      </c>
      <c r="L2734" t="b">
        <v>0</v>
      </c>
      <c r="M2734">
        <v>20</v>
      </c>
      <c r="N2734" t="b">
        <v>1</v>
      </c>
      <c r="O2734" t="s">
        <v>8269</v>
      </c>
      <c r="P2734" t="s">
        <v>8325</v>
      </c>
      <c r="Q2734">
        <f t="shared" si="85"/>
        <v>2015</v>
      </c>
      <c r="R2734" s="14" t="s">
        <v>8322</v>
      </c>
    </row>
    <row r="2735" spans="1:18" ht="57.6" x14ac:dyDescent="0.3">
      <c r="A2735">
        <v>3734</v>
      </c>
      <c r="B2735" s="3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s="12">
        <f t="shared" si="84"/>
        <v>42089</v>
      </c>
      <c r="L2735" t="b">
        <v>0</v>
      </c>
      <c r="M2735">
        <v>7</v>
      </c>
      <c r="N2735" t="b">
        <v>0</v>
      </c>
      <c r="O2735" t="s">
        <v>8269</v>
      </c>
      <c r="P2735" t="s">
        <v>8325</v>
      </c>
      <c r="Q2735">
        <f t="shared" si="85"/>
        <v>2015</v>
      </c>
      <c r="R2735" s="14" t="s">
        <v>8322</v>
      </c>
    </row>
    <row r="2736" spans="1:18" ht="43.2" x14ac:dyDescent="0.3">
      <c r="A2736">
        <v>595</v>
      </c>
      <c r="B2736" s="3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s="12">
        <f t="shared" si="84"/>
        <v>42083</v>
      </c>
      <c r="L2736" t="b">
        <v>0</v>
      </c>
      <c r="M2736">
        <v>8</v>
      </c>
      <c r="N2736" t="b">
        <v>0</v>
      </c>
      <c r="O2736" t="s">
        <v>8270</v>
      </c>
      <c r="P2736" t="s">
        <v>8341</v>
      </c>
      <c r="Q2736">
        <f t="shared" si="85"/>
        <v>2015</v>
      </c>
      <c r="R2736" s="14" t="s">
        <v>8307</v>
      </c>
    </row>
    <row r="2737" spans="1:18" ht="43.2" x14ac:dyDescent="0.3">
      <c r="A2737">
        <v>3801</v>
      </c>
      <c r="B2737" s="3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s="12">
        <f t="shared" si="84"/>
        <v>41975</v>
      </c>
      <c r="L2737" t="b">
        <v>0</v>
      </c>
      <c r="M2737">
        <v>9</v>
      </c>
      <c r="N2737" t="b">
        <v>0</v>
      </c>
      <c r="O2737" t="s">
        <v>8303</v>
      </c>
      <c r="P2737" t="s">
        <v>8334</v>
      </c>
      <c r="Q2737">
        <f t="shared" si="85"/>
        <v>2014</v>
      </c>
      <c r="R2737" s="14" t="s">
        <v>8322</v>
      </c>
    </row>
    <row r="2738" spans="1:18" ht="43.2" x14ac:dyDescent="0.3">
      <c r="A2738">
        <v>1124</v>
      </c>
      <c r="B2738" s="3" t="s">
        <v>1125</v>
      </c>
      <c r="C2738" s="3" t="s">
        <v>5234</v>
      </c>
      <c r="D2738" s="5">
        <v>90000</v>
      </c>
      <c r="E2738" s="7">
        <v>425</v>
      </c>
      <c r="F2738" t="s">
        <v>8220</v>
      </c>
      <c r="G2738" t="s">
        <v>8223</v>
      </c>
      <c r="H2738" t="s">
        <v>8245</v>
      </c>
      <c r="I2738">
        <v>1430409651</v>
      </c>
      <c r="J2738">
        <v>1427817651</v>
      </c>
      <c r="K2738" s="12">
        <f t="shared" si="84"/>
        <v>42094</v>
      </c>
      <c r="L2738" t="b">
        <v>0</v>
      </c>
      <c r="M2738">
        <v>7</v>
      </c>
      <c r="N2738" t="b">
        <v>0</v>
      </c>
      <c r="O2738" t="s">
        <v>8281</v>
      </c>
      <c r="P2738" t="s">
        <v>8343</v>
      </c>
      <c r="Q2738">
        <f t="shared" si="85"/>
        <v>2015</v>
      </c>
      <c r="R2738" s="14" t="s">
        <v>8315</v>
      </c>
    </row>
    <row r="2739" spans="1:18" ht="43.2" x14ac:dyDescent="0.3">
      <c r="A2739">
        <v>1102</v>
      </c>
      <c r="B2739" s="3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s="12">
        <f t="shared" si="84"/>
        <v>41577</v>
      </c>
      <c r="L2739" t="b">
        <v>0</v>
      </c>
      <c r="M2739">
        <v>24</v>
      </c>
      <c r="N2739" t="b">
        <v>0</v>
      </c>
      <c r="O2739" t="s">
        <v>8280</v>
      </c>
      <c r="P2739" t="s">
        <v>8333</v>
      </c>
      <c r="Q2739">
        <f t="shared" si="85"/>
        <v>2013</v>
      </c>
      <c r="R2739" s="14" t="s">
        <v>8315</v>
      </c>
    </row>
    <row r="2740" spans="1:18" ht="43.2" x14ac:dyDescent="0.3">
      <c r="A2740">
        <v>3955</v>
      </c>
      <c r="B2740" s="3" t="s">
        <v>3952</v>
      </c>
      <c r="C2740" s="3" t="s">
        <v>8062</v>
      </c>
      <c r="D2740" s="5">
        <v>1750</v>
      </c>
      <c r="E2740" s="7">
        <v>425</v>
      </c>
      <c r="F2740" t="s">
        <v>8220</v>
      </c>
      <c r="G2740" t="s">
        <v>8223</v>
      </c>
      <c r="H2740" t="s">
        <v>8245</v>
      </c>
      <c r="I2740">
        <v>1448745741</v>
      </c>
      <c r="J2740">
        <v>1446150141</v>
      </c>
      <c r="K2740" s="12">
        <f t="shared" si="84"/>
        <v>42306</v>
      </c>
      <c r="L2740" t="b">
        <v>0</v>
      </c>
      <c r="M2740">
        <v>8</v>
      </c>
      <c r="N2740" t="b">
        <v>0</v>
      </c>
      <c r="O2740" t="s">
        <v>8269</v>
      </c>
      <c r="P2740" t="s">
        <v>8325</v>
      </c>
      <c r="Q2740">
        <f t="shared" si="85"/>
        <v>2015</v>
      </c>
      <c r="R2740" s="14" t="s">
        <v>8322</v>
      </c>
    </row>
    <row r="2741" spans="1:18" ht="43.2" x14ac:dyDescent="0.3">
      <c r="A2741">
        <v>2217</v>
      </c>
      <c r="B2741" s="3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s="12">
        <f t="shared" si="84"/>
        <v>42299</v>
      </c>
      <c r="L2741" t="b">
        <v>0</v>
      </c>
      <c r="M2741">
        <v>9</v>
      </c>
      <c r="N2741" t="b">
        <v>1</v>
      </c>
      <c r="O2741" t="s">
        <v>8278</v>
      </c>
      <c r="P2741" t="s">
        <v>8328</v>
      </c>
      <c r="Q2741">
        <f t="shared" si="85"/>
        <v>2015</v>
      </c>
      <c r="R2741" s="14" t="s">
        <v>8326</v>
      </c>
    </row>
    <row r="2742" spans="1:18" ht="43.2" x14ac:dyDescent="0.3">
      <c r="A2742">
        <v>97</v>
      </c>
      <c r="B2742" s="3" t="s">
        <v>99</v>
      </c>
      <c r="C2742" s="3" t="s">
        <v>4208</v>
      </c>
      <c r="D2742" s="5">
        <v>400</v>
      </c>
      <c r="E2742" s="7">
        <v>425</v>
      </c>
      <c r="F2742" t="s">
        <v>8218</v>
      </c>
      <c r="G2742" t="s">
        <v>8223</v>
      </c>
      <c r="H2742" t="s">
        <v>8245</v>
      </c>
      <c r="I2742">
        <v>1310440482</v>
      </c>
      <c r="J2742">
        <v>1307848482</v>
      </c>
      <c r="K2742" s="12">
        <f t="shared" si="84"/>
        <v>40706</v>
      </c>
      <c r="L2742" t="b">
        <v>0</v>
      </c>
      <c r="M2742">
        <v>8</v>
      </c>
      <c r="N2742" t="b">
        <v>1</v>
      </c>
      <c r="O2742" t="s">
        <v>8264</v>
      </c>
      <c r="P2742" t="s">
        <v>8342</v>
      </c>
      <c r="Q2742">
        <f t="shared" si="85"/>
        <v>2011</v>
      </c>
      <c r="R2742" s="14" t="s">
        <v>8320</v>
      </c>
    </row>
    <row r="2743" spans="1:18" ht="43.2" x14ac:dyDescent="0.3">
      <c r="A2743">
        <v>2201</v>
      </c>
      <c r="B2743" s="3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s="12">
        <f t="shared" si="84"/>
        <v>41276</v>
      </c>
      <c r="L2743" t="b">
        <v>0</v>
      </c>
      <c r="M2743">
        <v>28</v>
      </c>
      <c r="N2743" t="b">
        <v>1</v>
      </c>
      <c r="O2743" t="s">
        <v>8278</v>
      </c>
      <c r="P2743" t="s">
        <v>8328</v>
      </c>
      <c r="Q2743">
        <f t="shared" si="85"/>
        <v>2013</v>
      </c>
      <c r="R2743" s="14" t="s">
        <v>8326</v>
      </c>
    </row>
    <row r="2744" spans="1:18" ht="28.8" x14ac:dyDescent="0.3">
      <c r="A2744">
        <v>3719</v>
      </c>
      <c r="B2744" s="3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s="12">
        <f t="shared" si="84"/>
        <v>42147</v>
      </c>
      <c r="L2744" t="b">
        <v>0</v>
      </c>
      <c r="M2744">
        <v>4</v>
      </c>
      <c r="N2744" t="b">
        <v>1</v>
      </c>
      <c r="O2744" t="s">
        <v>8269</v>
      </c>
      <c r="P2744" t="s">
        <v>8325</v>
      </c>
      <c r="Q2744">
        <f t="shared" si="85"/>
        <v>2015</v>
      </c>
      <c r="R2744" s="14" t="s">
        <v>8322</v>
      </c>
    </row>
    <row r="2745" spans="1:18" ht="57.6" x14ac:dyDescent="0.3">
      <c r="A2745">
        <v>1427</v>
      </c>
      <c r="B2745" s="3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s="12">
        <f t="shared" si="84"/>
        <v>42601</v>
      </c>
      <c r="L2745" t="b">
        <v>0</v>
      </c>
      <c r="M2745">
        <v>4</v>
      </c>
      <c r="N2745" t="b">
        <v>0</v>
      </c>
      <c r="O2745" t="s">
        <v>8285</v>
      </c>
      <c r="P2745" t="s">
        <v>8347</v>
      </c>
      <c r="Q2745">
        <f t="shared" si="85"/>
        <v>2016</v>
      </c>
      <c r="R2745" s="14" t="s">
        <v>8310</v>
      </c>
    </row>
    <row r="2746" spans="1:18" ht="43.2" x14ac:dyDescent="0.3">
      <c r="A2746">
        <v>2854</v>
      </c>
      <c r="B2746" s="3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s="12">
        <f t="shared" si="84"/>
        <v>42111</v>
      </c>
      <c r="L2746" t="b">
        <v>0</v>
      </c>
      <c r="M2746">
        <v>14</v>
      </c>
      <c r="N2746" t="b">
        <v>0</v>
      </c>
      <c r="O2746" t="s">
        <v>8269</v>
      </c>
      <c r="P2746" t="s">
        <v>8325</v>
      </c>
      <c r="Q2746">
        <f t="shared" si="85"/>
        <v>2015</v>
      </c>
      <c r="R2746" s="14" t="s">
        <v>8322</v>
      </c>
    </row>
    <row r="2747" spans="1:18" ht="43.2" x14ac:dyDescent="0.3">
      <c r="A2747">
        <v>2317</v>
      </c>
      <c r="B2747" s="3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s="12">
        <f t="shared" si="84"/>
        <v>40192</v>
      </c>
      <c r="L2747" t="b">
        <v>1</v>
      </c>
      <c r="M2747">
        <v>22</v>
      </c>
      <c r="N2747" t="b">
        <v>1</v>
      </c>
      <c r="O2747" t="s">
        <v>8277</v>
      </c>
      <c r="P2747" t="s">
        <v>8327</v>
      </c>
      <c r="Q2747">
        <f t="shared" si="85"/>
        <v>2010</v>
      </c>
      <c r="R2747" s="14" t="s">
        <v>8326</v>
      </c>
    </row>
    <row r="2748" spans="1:18" ht="43.2" x14ac:dyDescent="0.3">
      <c r="A2748">
        <v>431</v>
      </c>
      <c r="B2748" s="3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s="12">
        <f t="shared" si="84"/>
        <v>42526</v>
      </c>
      <c r="L2748" t="b">
        <v>0</v>
      </c>
      <c r="M2748">
        <v>8</v>
      </c>
      <c r="N2748" t="b">
        <v>0</v>
      </c>
      <c r="O2748" t="s">
        <v>8268</v>
      </c>
      <c r="P2748" t="s">
        <v>8338</v>
      </c>
      <c r="Q2748">
        <f t="shared" si="85"/>
        <v>2016</v>
      </c>
      <c r="R2748" s="14" t="s">
        <v>8320</v>
      </c>
    </row>
    <row r="2749" spans="1:18" ht="43.2" x14ac:dyDescent="0.3">
      <c r="A2749">
        <v>4032</v>
      </c>
      <c r="B2749" s="3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s="12">
        <f t="shared" si="84"/>
        <v>42293</v>
      </c>
      <c r="L2749" t="b">
        <v>0</v>
      </c>
      <c r="M2749">
        <v>7</v>
      </c>
      <c r="N2749" t="b">
        <v>0</v>
      </c>
      <c r="O2749" t="s">
        <v>8269</v>
      </c>
      <c r="P2749" t="s">
        <v>8325</v>
      </c>
      <c r="Q2749">
        <f t="shared" si="85"/>
        <v>2015</v>
      </c>
      <c r="R2749" s="14" t="s">
        <v>8322</v>
      </c>
    </row>
    <row r="2750" spans="1:18" ht="43.2" x14ac:dyDescent="0.3">
      <c r="A2750">
        <v>973</v>
      </c>
      <c r="B2750" s="3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s="12">
        <f t="shared" si="84"/>
        <v>42257</v>
      </c>
      <c r="L2750" t="b">
        <v>0</v>
      </c>
      <c r="M2750">
        <v>8</v>
      </c>
      <c r="N2750" t="b">
        <v>0</v>
      </c>
      <c r="O2750" t="s">
        <v>8271</v>
      </c>
      <c r="P2750" t="s">
        <v>8309</v>
      </c>
      <c r="Q2750">
        <f t="shared" si="85"/>
        <v>2015</v>
      </c>
      <c r="R2750" s="14" t="s">
        <v>8307</v>
      </c>
    </row>
    <row r="2751" spans="1:18" ht="43.2" x14ac:dyDescent="0.3">
      <c r="A2751">
        <v>1083</v>
      </c>
      <c r="B2751" s="3" t="s">
        <v>1084</v>
      </c>
      <c r="C2751" s="3" t="s">
        <v>5193</v>
      </c>
      <c r="D2751" s="5">
        <v>50000</v>
      </c>
      <c r="E2751" s="7">
        <v>410</v>
      </c>
      <c r="F2751" t="s">
        <v>8220</v>
      </c>
      <c r="G2751" t="s">
        <v>8228</v>
      </c>
      <c r="H2751" t="s">
        <v>8250</v>
      </c>
      <c r="I2751">
        <v>1406994583</v>
      </c>
      <c r="J2751">
        <v>1401810583</v>
      </c>
      <c r="K2751" s="12">
        <f t="shared" si="84"/>
        <v>41793</v>
      </c>
      <c r="L2751" t="b">
        <v>0</v>
      </c>
      <c r="M2751">
        <v>1</v>
      </c>
      <c r="N2751" t="b">
        <v>0</v>
      </c>
      <c r="O2751" t="s">
        <v>8280</v>
      </c>
      <c r="P2751" t="s">
        <v>8333</v>
      </c>
      <c r="Q2751">
        <f t="shared" si="85"/>
        <v>2014</v>
      </c>
      <c r="R2751" s="14" t="s">
        <v>8315</v>
      </c>
    </row>
    <row r="2752" spans="1:18" ht="43.2" x14ac:dyDescent="0.3">
      <c r="A2752">
        <v>3967</v>
      </c>
      <c r="B2752" s="3" t="s">
        <v>3964</v>
      </c>
      <c r="C2752" s="3" t="s">
        <v>8074</v>
      </c>
      <c r="D2752" s="5">
        <v>1700</v>
      </c>
      <c r="E2752" s="7">
        <v>410</v>
      </c>
      <c r="F2752" t="s">
        <v>8220</v>
      </c>
      <c r="G2752" t="s">
        <v>8223</v>
      </c>
      <c r="H2752" t="s">
        <v>8245</v>
      </c>
      <c r="I2752">
        <v>1488783507</v>
      </c>
      <c r="J2752">
        <v>1486191507</v>
      </c>
      <c r="K2752" s="12">
        <f t="shared" si="84"/>
        <v>42770</v>
      </c>
      <c r="L2752" t="b">
        <v>0</v>
      </c>
      <c r="M2752">
        <v>10</v>
      </c>
      <c r="N2752" t="b">
        <v>0</v>
      </c>
      <c r="O2752" t="s">
        <v>8269</v>
      </c>
      <c r="P2752" t="s">
        <v>8325</v>
      </c>
      <c r="Q2752">
        <f t="shared" si="85"/>
        <v>2017</v>
      </c>
      <c r="R2752" s="14" t="s">
        <v>8322</v>
      </c>
    </row>
    <row r="2753" spans="1:18" ht="28.8" x14ac:dyDescent="0.3">
      <c r="A2753">
        <v>22</v>
      </c>
      <c r="B2753" s="3" t="s">
        <v>24</v>
      </c>
      <c r="C2753" s="3" t="s">
        <v>4133</v>
      </c>
      <c r="D2753" s="5">
        <v>350</v>
      </c>
      <c r="E2753" s="7">
        <v>410</v>
      </c>
      <c r="F2753" t="s">
        <v>8218</v>
      </c>
      <c r="G2753" t="s">
        <v>8223</v>
      </c>
      <c r="H2753" t="s">
        <v>8245</v>
      </c>
      <c r="I2753">
        <v>1420099140</v>
      </c>
      <c r="J2753">
        <v>1418766740</v>
      </c>
      <c r="K2753" s="12">
        <f t="shared" si="84"/>
        <v>41989</v>
      </c>
      <c r="L2753" t="b">
        <v>0</v>
      </c>
      <c r="M2753">
        <v>8</v>
      </c>
      <c r="N2753" t="b">
        <v>1</v>
      </c>
      <c r="O2753" t="s">
        <v>8263</v>
      </c>
      <c r="P2753" t="s">
        <v>8331</v>
      </c>
      <c r="Q2753">
        <f t="shared" si="85"/>
        <v>2014</v>
      </c>
      <c r="R2753" s="14" t="s">
        <v>8320</v>
      </c>
    </row>
    <row r="2754" spans="1:18" ht="43.2" x14ac:dyDescent="0.3">
      <c r="A2754">
        <v>3704</v>
      </c>
      <c r="B2754" s="3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s="12">
        <f t="shared" si="84"/>
        <v>42461</v>
      </c>
      <c r="L2754" t="b">
        <v>0</v>
      </c>
      <c r="M2754">
        <v>27</v>
      </c>
      <c r="N2754" t="b">
        <v>1</v>
      </c>
      <c r="O2754" t="s">
        <v>8269</v>
      </c>
      <c r="P2754" t="s">
        <v>8325</v>
      </c>
      <c r="Q2754">
        <f t="shared" si="85"/>
        <v>2016</v>
      </c>
      <c r="R2754" s="14" t="s">
        <v>8322</v>
      </c>
    </row>
    <row r="2755" spans="1:18" ht="43.2" x14ac:dyDescent="0.3">
      <c r="A2755">
        <v>1329</v>
      </c>
      <c r="B2755" s="3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s="12">
        <f t="shared" ref="K2755:K2818" si="86">FLOOR(J2755/60/60/24,1) + DATE(1970,1,1)</f>
        <v>41935</v>
      </c>
      <c r="L2755" t="b">
        <v>0</v>
      </c>
      <c r="M2755">
        <v>9</v>
      </c>
      <c r="N2755" t="b">
        <v>0</v>
      </c>
      <c r="O2755" t="s">
        <v>8271</v>
      </c>
      <c r="P2755" t="s">
        <v>8309</v>
      </c>
      <c r="Q2755">
        <f t="shared" ref="Q2755:Q2818" si="87">YEAR(K2755)</f>
        <v>2014</v>
      </c>
      <c r="R2755" s="14" t="s">
        <v>8307</v>
      </c>
    </row>
    <row r="2756" spans="1:18" x14ac:dyDescent="0.3">
      <c r="A2756">
        <v>2150</v>
      </c>
      <c r="B2756" s="3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s="12">
        <f t="shared" si="86"/>
        <v>42534</v>
      </c>
      <c r="L2756" t="b">
        <v>0</v>
      </c>
      <c r="M2756">
        <v>4</v>
      </c>
      <c r="N2756" t="b">
        <v>0</v>
      </c>
      <c r="O2756" t="s">
        <v>8280</v>
      </c>
      <c r="P2756" t="s">
        <v>8333</v>
      </c>
      <c r="Q2756">
        <f t="shared" si="87"/>
        <v>2016</v>
      </c>
      <c r="R2756" s="14" t="s">
        <v>8315</v>
      </c>
    </row>
    <row r="2757" spans="1:18" ht="43.2" x14ac:dyDescent="0.3">
      <c r="A2757">
        <v>700</v>
      </c>
      <c r="B2757" s="3" t="s">
        <v>701</v>
      </c>
      <c r="C2757" s="3" t="s">
        <v>4810</v>
      </c>
      <c r="D2757" s="5">
        <v>15000</v>
      </c>
      <c r="E2757" s="7">
        <v>403</v>
      </c>
      <c r="F2757" t="s">
        <v>8220</v>
      </c>
      <c r="G2757" t="s">
        <v>8226</v>
      </c>
      <c r="H2757" t="s">
        <v>8248</v>
      </c>
      <c r="I2757">
        <v>1484065881</v>
      </c>
      <c r="J2757">
        <v>1481473881</v>
      </c>
      <c r="K2757" s="12">
        <f t="shared" si="86"/>
        <v>42715</v>
      </c>
      <c r="L2757" t="b">
        <v>0</v>
      </c>
      <c r="M2757">
        <v>31</v>
      </c>
      <c r="N2757" t="b">
        <v>0</v>
      </c>
      <c r="O2757" t="s">
        <v>8271</v>
      </c>
      <c r="P2757" t="s">
        <v>8309</v>
      </c>
      <c r="Q2757">
        <f t="shared" si="87"/>
        <v>2016</v>
      </c>
      <c r="R2757" s="14" t="s">
        <v>8307</v>
      </c>
    </row>
    <row r="2758" spans="1:18" ht="43.2" x14ac:dyDescent="0.3">
      <c r="A2758">
        <v>1430</v>
      </c>
      <c r="B2758" s="3" t="s">
        <v>1431</v>
      </c>
      <c r="C2758" s="3" t="s">
        <v>5540</v>
      </c>
      <c r="D2758" s="5">
        <v>5000</v>
      </c>
      <c r="E2758" s="7">
        <v>403</v>
      </c>
      <c r="F2758" t="s">
        <v>8220</v>
      </c>
      <c r="G2758" t="s">
        <v>8223</v>
      </c>
      <c r="H2758" t="s">
        <v>8245</v>
      </c>
      <c r="I2758">
        <v>1419017488</v>
      </c>
      <c r="J2758">
        <v>1416339088</v>
      </c>
      <c r="K2758" s="12">
        <f t="shared" si="86"/>
        <v>41961</v>
      </c>
      <c r="L2758" t="b">
        <v>0</v>
      </c>
      <c r="M2758">
        <v>5</v>
      </c>
      <c r="N2758" t="b">
        <v>0</v>
      </c>
      <c r="O2758" t="s">
        <v>8285</v>
      </c>
      <c r="P2758" t="s">
        <v>8347</v>
      </c>
      <c r="Q2758">
        <f t="shared" si="87"/>
        <v>2014</v>
      </c>
      <c r="R2758" s="14" t="s">
        <v>8310</v>
      </c>
    </row>
    <row r="2759" spans="1:18" ht="43.2" x14ac:dyDescent="0.3">
      <c r="A2759">
        <v>135</v>
      </c>
      <c r="B2759" s="3" t="s">
        <v>137</v>
      </c>
      <c r="C2759" s="3" t="s">
        <v>4246</v>
      </c>
      <c r="D2759" s="5">
        <v>3000</v>
      </c>
      <c r="E2759" s="7">
        <v>403</v>
      </c>
      <c r="F2759" t="s">
        <v>8219</v>
      </c>
      <c r="G2759" t="s">
        <v>8223</v>
      </c>
      <c r="H2759" t="s">
        <v>8245</v>
      </c>
      <c r="I2759">
        <v>1404241200</v>
      </c>
      <c r="J2759">
        <v>1401354597</v>
      </c>
      <c r="K2759" s="12">
        <f t="shared" si="86"/>
        <v>41788</v>
      </c>
      <c r="L2759" t="b">
        <v>0</v>
      </c>
      <c r="M2759">
        <v>5</v>
      </c>
      <c r="N2759" t="b">
        <v>0</v>
      </c>
      <c r="O2759" t="s">
        <v>8265</v>
      </c>
      <c r="P2759" t="s">
        <v>8336</v>
      </c>
      <c r="Q2759">
        <f t="shared" si="87"/>
        <v>2014</v>
      </c>
      <c r="R2759" s="14" t="s">
        <v>8320</v>
      </c>
    </row>
    <row r="2760" spans="1:18" ht="43.2" x14ac:dyDescent="0.3">
      <c r="A2760">
        <v>3799</v>
      </c>
      <c r="B2760" s="3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s="12">
        <f t="shared" si="86"/>
        <v>42410</v>
      </c>
      <c r="L2760" t="b">
        <v>0</v>
      </c>
      <c r="M2760">
        <v>4</v>
      </c>
      <c r="N2760" t="b">
        <v>0</v>
      </c>
      <c r="O2760" t="s">
        <v>8303</v>
      </c>
      <c r="P2760" t="s">
        <v>8334</v>
      </c>
      <c r="Q2760">
        <f t="shared" si="87"/>
        <v>2016</v>
      </c>
      <c r="R2760" s="14" t="s">
        <v>8322</v>
      </c>
    </row>
    <row r="2761" spans="1:18" ht="43.2" x14ac:dyDescent="0.3">
      <c r="A2761">
        <v>180</v>
      </c>
      <c r="B2761" s="3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s="12">
        <f t="shared" si="86"/>
        <v>42067</v>
      </c>
      <c r="L2761" t="b">
        <v>0</v>
      </c>
      <c r="M2761">
        <v>13</v>
      </c>
      <c r="N2761" t="b">
        <v>0</v>
      </c>
      <c r="O2761" t="s">
        <v>8266</v>
      </c>
      <c r="P2761" t="s">
        <v>8324</v>
      </c>
      <c r="Q2761">
        <f t="shared" si="87"/>
        <v>2015</v>
      </c>
      <c r="R2761" s="14" t="s">
        <v>8320</v>
      </c>
    </row>
    <row r="2762" spans="1:18" ht="43.2" x14ac:dyDescent="0.3">
      <c r="A2762">
        <v>234</v>
      </c>
      <c r="B2762" s="3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s="12">
        <f t="shared" si="86"/>
        <v>42136</v>
      </c>
      <c r="L2762" t="b">
        <v>0</v>
      </c>
      <c r="M2762">
        <v>5</v>
      </c>
      <c r="N2762" t="b">
        <v>0</v>
      </c>
      <c r="O2762" t="s">
        <v>8266</v>
      </c>
      <c r="P2762" t="s">
        <v>8324</v>
      </c>
      <c r="Q2762">
        <f t="shared" si="87"/>
        <v>2015</v>
      </c>
      <c r="R2762" s="14" t="s">
        <v>8320</v>
      </c>
    </row>
    <row r="2763" spans="1:18" ht="28.8" x14ac:dyDescent="0.3">
      <c r="A2763">
        <v>2479</v>
      </c>
      <c r="B2763" s="3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s="12">
        <f t="shared" si="86"/>
        <v>41107</v>
      </c>
      <c r="L2763" t="b">
        <v>0</v>
      </c>
      <c r="M2763">
        <v>16</v>
      </c>
      <c r="N2763" t="b">
        <v>1</v>
      </c>
      <c r="O2763" t="s">
        <v>8277</v>
      </c>
      <c r="P2763" t="s">
        <v>8327</v>
      </c>
      <c r="Q2763">
        <f t="shared" si="87"/>
        <v>2012</v>
      </c>
      <c r="R2763" s="14" t="s">
        <v>8326</v>
      </c>
    </row>
    <row r="2764" spans="1:18" ht="57.6" x14ac:dyDescent="0.3">
      <c r="A2764">
        <v>508</v>
      </c>
      <c r="B2764" s="3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s="12">
        <f t="shared" si="86"/>
        <v>40995</v>
      </c>
      <c r="L2764" t="b">
        <v>0</v>
      </c>
      <c r="M2764">
        <v>3</v>
      </c>
      <c r="N2764" t="b">
        <v>0</v>
      </c>
      <c r="O2764" t="s">
        <v>8268</v>
      </c>
      <c r="P2764" t="s">
        <v>8338</v>
      </c>
      <c r="Q2764">
        <f t="shared" si="87"/>
        <v>2012</v>
      </c>
      <c r="R2764" s="14" t="s">
        <v>8320</v>
      </c>
    </row>
    <row r="2765" spans="1:18" ht="57.6" x14ac:dyDescent="0.3">
      <c r="A2765">
        <v>779</v>
      </c>
      <c r="B2765" s="3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s="12">
        <f t="shared" si="86"/>
        <v>40436</v>
      </c>
      <c r="L2765" t="b">
        <v>0</v>
      </c>
      <c r="M2765">
        <v>6</v>
      </c>
      <c r="N2765" t="b">
        <v>0</v>
      </c>
      <c r="O2765" t="s">
        <v>8273</v>
      </c>
      <c r="P2765" t="s">
        <v>8351</v>
      </c>
      <c r="Q2765">
        <f t="shared" si="87"/>
        <v>2010</v>
      </c>
      <c r="R2765" s="14" t="s">
        <v>8310</v>
      </c>
    </row>
    <row r="2766" spans="1:18" ht="43.2" x14ac:dyDescent="0.3">
      <c r="A2766">
        <v>4096</v>
      </c>
      <c r="B2766" s="3" t="s">
        <v>4092</v>
      </c>
      <c r="C2766" s="3" t="s">
        <v>8199</v>
      </c>
      <c r="D2766" s="5">
        <v>3500</v>
      </c>
      <c r="E2766" s="7">
        <v>400</v>
      </c>
      <c r="F2766" t="s">
        <v>8220</v>
      </c>
      <c r="G2766" t="s">
        <v>8224</v>
      </c>
      <c r="H2766" t="s">
        <v>8246</v>
      </c>
      <c r="I2766">
        <v>1488271860</v>
      </c>
      <c r="J2766">
        <v>1484484219</v>
      </c>
      <c r="K2766" s="12">
        <f t="shared" si="86"/>
        <v>42750</v>
      </c>
      <c r="L2766" t="b">
        <v>0</v>
      </c>
      <c r="M2766">
        <v>5</v>
      </c>
      <c r="N2766" t="b">
        <v>0</v>
      </c>
      <c r="O2766" t="s">
        <v>8269</v>
      </c>
      <c r="P2766" t="s">
        <v>8325</v>
      </c>
      <c r="Q2766">
        <f t="shared" si="87"/>
        <v>2017</v>
      </c>
      <c r="R2766" s="14" t="s">
        <v>8322</v>
      </c>
    </row>
    <row r="2767" spans="1:18" ht="57.6" x14ac:dyDescent="0.3">
      <c r="A2767">
        <v>4030</v>
      </c>
      <c r="B2767" s="3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s="12">
        <f t="shared" si="86"/>
        <v>42374</v>
      </c>
      <c r="L2767" t="b">
        <v>0</v>
      </c>
      <c r="M2767">
        <v>6</v>
      </c>
      <c r="N2767" t="b">
        <v>0</v>
      </c>
      <c r="O2767" t="s">
        <v>8269</v>
      </c>
      <c r="P2767" t="s">
        <v>8325</v>
      </c>
      <c r="Q2767">
        <f t="shared" si="87"/>
        <v>2016</v>
      </c>
      <c r="R2767" s="14" t="s">
        <v>8322</v>
      </c>
    </row>
    <row r="2768" spans="1:18" ht="43.2" x14ac:dyDescent="0.3">
      <c r="A2768">
        <v>3494</v>
      </c>
      <c r="B2768" s="3" t="s">
        <v>3493</v>
      </c>
      <c r="C2768" s="3" t="s">
        <v>7604</v>
      </c>
      <c r="D2768" s="5">
        <v>400</v>
      </c>
      <c r="E2768" s="7">
        <v>400</v>
      </c>
      <c r="F2768" t="s">
        <v>8218</v>
      </c>
      <c r="G2768" t="s">
        <v>8223</v>
      </c>
      <c r="H2768" t="s">
        <v>8245</v>
      </c>
      <c r="I2768">
        <v>1480140000</v>
      </c>
      <c r="J2768">
        <v>1479186575</v>
      </c>
      <c r="K2768" s="12">
        <f t="shared" si="86"/>
        <v>42689</v>
      </c>
      <c r="L2768" t="b">
        <v>0</v>
      </c>
      <c r="M2768">
        <v>13</v>
      </c>
      <c r="N2768" t="b">
        <v>1</v>
      </c>
      <c r="O2768" t="s">
        <v>8269</v>
      </c>
      <c r="P2768" t="s">
        <v>8325</v>
      </c>
      <c r="Q2768">
        <f t="shared" si="87"/>
        <v>2016</v>
      </c>
      <c r="R2768" s="14" t="s">
        <v>8322</v>
      </c>
    </row>
    <row r="2769" spans="1:18" ht="43.2" x14ac:dyDescent="0.3">
      <c r="A2769">
        <v>3938</v>
      </c>
      <c r="B2769" s="3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s="12">
        <f t="shared" si="86"/>
        <v>42151</v>
      </c>
      <c r="L2769" t="b">
        <v>0</v>
      </c>
      <c r="M2769">
        <v>5</v>
      </c>
      <c r="N2769" t="b">
        <v>0</v>
      </c>
      <c r="O2769" t="s">
        <v>8269</v>
      </c>
      <c r="P2769" t="s">
        <v>8325</v>
      </c>
      <c r="Q2769">
        <f t="shared" si="87"/>
        <v>2015</v>
      </c>
      <c r="R2769" s="14" t="s">
        <v>8322</v>
      </c>
    </row>
    <row r="2770" spans="1:18" ht="43.2" x14ac:dyDescent="0.3">
      <c r="A2770">
        <v>450</v>
      </c>
      <c r="B2770" s="3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s="12">
        <f t="shared" si="86"/>
        <v>41654</v>
      </c>
      <c r="L2770" t="b">
        <v>0</v>
      </c>
      <c r="M2770">
        <v>7</v>
      </c>
      <c r="N2770" t="b">
        <v>0</v>
      </c>
      <c r="O2770" t="s">
        <v>8268</v>
      </c>
      <c r="P2770" t="s">
        <v>8338</v>
      </c>
      <c r="Q2770">
        <f t="shared" si="87"/>
        <v>2014</v>
      </c>
      <c r="R2770" s="14" t="s">
        <v>8320</v>
      </c>
    </row>
    <row r="2771" spans="1:18" ht="43.2" x14ac:dyDescent="0.3">
      <c r="A2771">
        <v>2543</v>
      </c>
      <c r="B2771" s="3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s="12">
        <f t="shared" si="86"/>
        <v>40514</v>
      </c>
      <c r="L2771" t="b">
        <v>0</v>
      </c>
      <c r="M2771">
        <v>13</v>
      </c>
      <c r="N2771" t="b">
        <v>1</v>
      </c>
      <c r="O2771" t="s">
        <v>8298</v>
      </c>
      <c r="P2771" t="s">
        <v>8340</v>
      </c>
      <c r="Q2771">
        <f t="shared" si="87"/>
        <v>2010</v>
      </c>
      <c r="R2771" s="14" t="s">
        <v>8326</v>
      </c>
    </row>
    <row r="2772" spans="1:18" ht="43.2" x14ac:dyDescent="0.3">
      <c r="A2772">
        <v>4064</v>
      </c>
      <c r="B2772" s="3" t="s">
        <v>4060</v>
      </c>
      <c r="C2772" s="3" t="s">
        <v>8168</v>
      </c>
      <c r="D2772" s="5">
        <v>2000</v>
      </c>
      <c r="E2772" s="7">
        <v>385</v>
      </c>
      <c r="F2772" t="s">
        <v>8220</v>
      </c>
      <c r="G2772" t="s">
        <v>8225</v>
      </c>
      <c r="H2772" t="s">
        <v>8247</v>
      </c>
      <c r="I2772">
        <v>1430316426</v>
      </c>
      <c r="J2772">
        <v>1427724426</v>
      </c>
      <c r="K2772" s="12">
        <f t="shared" si="86"/>
        <v>42093</v>
      </c>
      <c r="L2772" t="b">
        <v>0</v>
      </c>
      <c r="M2772">
        <v>6</v>
      </c>
      <c r="N2772" t="b">
        <v>0</v>
      </c>
      <c r="O2772" t="s">
        <v>8269</v>
      </c>
      <c r="P2772" t="s">
        <v>8325</v>
      </c>
      <c r="Q2772">
        <f t="shared" si="87"/>
        <v>2015</v>
      </c>
      <c r="R2772" s="14" t="s">
        <v>8322</v>
      </c>
    </row>
    <row r="2773" spans="1:18" ht="43.2" x14ac:dyDescent="0.3">
      <c r="A2773">
        <v>3453</v>
      </c>
      <c r="B2773" s="3" t="s">
        <v>3452</v>
      </c>
      <c r="C2773" s="3" t="s">
        <v>7563</v>
      </c>
      <c r="D2773" s="5">
        <v>300</v>
      </c>
      <c r="E2773" s="7">
        <v>385</v>
      </c>
      <c r="F2773" t="s">
        <v>8218</v>
      </c>
      <c r="G2773" t="s">
        <v>8224</v>
      </c>
      <c r="H2773" t="s">
        <v>8246</v>
      </c>
      <c r="I2773">
        <v>1471130956</v>
      </c>
      <c r="J2773">
        <v>1465946956</v>
      </c>
      <c r="K2773" s="12">
        <f t="shared" si="86"/>
        <v>42535</v>
      </c>
      <c r="L2773" t="b">
        <v>0</v>
      </c>
      <c r="M2773">
        <v>14</v>
      </c>
      <c r="N2773" t="b">
        <v>1</v>
      </c>
      <c r="O2773" t="s">
        <v>8269</v>
      </c>
      <c r="P2773" t="s">
        <v>8325</v>
      </c>
      <c r="Q2773">
        <f t="shared" si="87"/>
        <v>2016</v>
      </c>
      <c r="R2773" s="14" t="s">
        <v>8322</v>
      </c>
    </row>
    <row r="2774" spans="1:18" ht="43.2" x14ac:dyDescent="0.3">
      <c r="A2774">
        <v>1981</v>
      </c>
      <c r="B2774" s="3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s="12">
        <f t="shared" si="86"/>
        <v>41799</v>
      </c>
      <c r="L2774" t="b">
        <v>0</v>
      </c>
      <c r="M2774">
        <v>12</v>
      </c>
      <c r="N2774" t="b">
        <v>0</v>
      </c>
      <c r="O2774" t="s">
        <v>8294</v>
      </c>
      <c r="P2774" t="s">
        <v>8352</v>
      </c>
      <c r="Q2774">
        <f t="shared" si="87"/>
        <v>2014</v>
      </c>
      <c r="R2774" s="14" t="s">
        <v>8312</v>
      </c>
    </row>
    <row r="2775" spans="1:18" ht="43.2" x14ac:dyDescent="0.3">
      <c r="A2775">
        <v>3725</v>
      </c>
      <c r="B2775" s="3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s="12">
        <f t="shared" si="86"/>
        <v>42401</v>
      </c>
      <c r="L2775" t="b">
        <v>0</v>
      </c>
      <c r="M2775">
        <v>15</v>
      </c>
      <c r="N2775" t="b">
        <v>1</v>
      </c>
      <c r="O2775" t="s">
        <v>8269</v>
      </c>
      <c r="P2775" t="s">
        <v>8325</v>
      </c>
      <c r="Q2775">
        <f t="shared" si="87"/>
        <v>2016</v>
      </c>
      <c r="R2775" s="14" t="s">
        <v>8322</v>
      </c>
    </row>
    <row r="2776" spans="1:18" ht="43.2" x14ac:dyDescent="0.3">
      <c r="A2776">
        <v>1809</v>
      </c>
      <c r="B2776" s="3" t="s">
        <v>1810</v>
      </c>
      <c r="C2776" s="3" t="s">
        <v>5919</v>
      </c>
      <c r="D2776" s="5">
        <v>3500</v>
      </c>
      <c r="E2776" s="7">
        <v>380</v>
      </c>
      <c r="F2776" t="s">
        <v>8220</v>
      </c>
      <c r="G2776" t="s">
        <v>8228</v>
      </c>
      <c r="H2776" t="s">
        <v>8250</v>
      </c>
      <c r="I2776">
        <v>1425246439</v>
      </c>
      <c r="J2776">
        <v>1422222439</v>
      </c>
      <c r="K2776" s="12">
        <f t="shared" si="86"/>
        <v>42029</v>
      </c>
      <c r="L2776" t="b">
        <v>1</v>
      </c>
      <c r="M2776">
        <v>9</v>
      </c>
      <c r="N2776" t="b">
        <v>0</v>
      </c>
      <c r="O2776" t="s">
        <v>8283</v>
      </c>
      <c r="P2776" t="s">
        <v>8313</v>
      </c>
      <c r="Q2776">
        <f t="shared" si="87"/>
        <v>2015</v>
      </c>
      <c r="R2776" s="14" t="s">
        <v>8312</v>
      </c>
    </row>
    <row r="2777" spans="1:18" ht="43.2" x14ac:dyDescent="0.3">
      <c r="A2777">
        <v>2753</v>
      </c>
      <c r="B2777" s="3" t="s">
        <v>2753</v>
      </c>
      <c r="C2777" s="3" t="s">
        <v>6863</v>
      </c>
      <c r="D2777" s="5">
        <v>2000</v>
      </c>
      <c r="E2777" s="7">
        <v>380</v>
      </c>
      <c r="F2777" t="s">
        <v>8220</v>
      </c>
      <c r="G2777" t="s">
        <v>8223</v>
      </c>
      <c r="H2777" t="s">
        <v>8245</v>
      </c>
      <c r="I2777">
        <v>1346017023</v>
      </c>
      <c r="J2777">
        <v>1343425023</v>
      </c>
      <c r="K2777" s="12">
        <f t="shared" si="86"/>
        <v>41117</v>
      </c>
      <c r="L2777" t="b">
        <v>0</v>
      </c>
      <c r="M2777">
        <v>8</v>
      </c>
      <c r="N2777" t="b">
        <v>0</v>
      </c>
      <c r="O2777" t="s">
        <v>8302</v>
      </c>
      <c r="P2777" t="s">
        <v>8355</v>
      </c>
      <c r="Q2777">
        <f t="shared" si="87"/>
        <v>2012</v>
      </c>
      <c r="R2777" s="14" t="s">
        <v>8310</v>
      </c>
    </row>
    <row r="2778" spans="1:18" ht="43.2" x14ac:dyDescent="0.3">
      <c r="A2778">
        <v>201</v>
      </c>
      <c r="B2778" s="3" t="s">
        <v>203</v>
      </c>
      <c r="C2778" s="3" t="s">
        <v>4311</v>
      </c>
      <c r="D2778" s="5">
        <v>650</v>
      </c>
      <c r="E2778" s="7">
        <v>380</v>
      </c>
      <c r="F2778" t="s">
        <v>8220</v>
      </c>
      <c r="G2778" t="s">
        <v>8223</v>
      </c>
      <c r="H2778" t="s">
        <v>8245</v>
      </c>
      <c r="I2778">
        <v>1423424329</v>
      </c>
      <c r="J2778">
        <v>1421696329</v>
      </c>
      <c r="K2778" s="12">
        <f t="shared" si="86"/>
        <v>42023</v>
      </c>
      <c r="L2778" t="b">
        <v>0</v>
      </c>
      <c r="M2778">
        <v>7</v>
      </c>
      <c r="N2778" t="b">
        <v>0</v>
      </c>
      <c r="O2778" t="s">
        <v>8266</v>
      </c>
      <c r="P2778" t="s">
        <v>8324</v>
      </c>
      <c r="Q2778">
        <f t="shared" si="87"/>
        <v>2015</v>
      </c>
      <c r="R2778" s="14" t="s">
        <v>8320</v>
      </c>
    </row>
    <row r="2779" spans="1:18" ht="28.8" x14ac:dyDescent="0.3">
      <c r="A2779">
        <v>963</v>
      </c>
      <c r="B2779" s="3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s="12">
        <f t="shared" si="86"/>
        <v>42625</v>
      </c>
      <c r="L2779" t="b">
        <v>0</v>
      </c>
      <c r="M2779">
        <v>9</v>
      </c>
      <c r="N2779" t="b">
        <v>0</v>
      </c>
      <c r="O2779" t="s">
        <v>8271</v>
      </c>
      <c r="P2779" t="s">
        <v>8309</v>
      </c>
      <c r="Q2779">
        <f t="shared" si="87"/>
        <v>2016</v>
      </c>
      <c r="R2779" s="14" t="s">
        <v>8307</v>
      </c>
    </row>
    <row r="2780" spans="1:18" ht="43.2" x14ac:dyDescent="0.3">
      <c r="A2780">
        <v>3080</v>
      </c>
      <c r="B2780" s="3" t="s">
        <v>3080</v>
      </c>
      <c r="C2780" s="3" t="s">
        <v>7190</v>
      </c>
      <c r="D2780" s="5">
        <v>2000000</v>
      </c>
      <c r="E2780" s="7">
        <v>376</v>
      </c>
      <c r="F2780" t="s">
        <v>8220</v>
      </c>
      <c r="G2780" t="s">
        <v>8223</v>
      </c>
      <c r="H2780" t="s">
        <v>8245</v>
      </c>
      <c r="I2780">
        <v>1419644444</v>
      </c>
      <c r="J2780">
        <v>1414456844</v>
      </c>
      <c r="K2780" s="12">
        <f t="shared" si="86"/>
        <v>41940</v>
      </c>
      <c r="L2780" t="b">
        <v>0</v>
      </c>
      <c r="M2780">
        <v>7</v>
      </c>
      <c r="N2780" t="b">
        <v>0</v>
      </c>
      <c r="O2780" t="s">
        <v>8301</v>
      </c>
      <c r="P2780" t="s">
        <v>8323</v>
      </c>
      <c r="Q2780">
        <f t="shared" si="87"/>
        <v>2014</v>
      </c>
      <c r="R2780" s="14" t="s">
        <v>8322</v>
      </c>
    </row>
    <row r="2781" spans="1:18" ht="28.8" x14ac:dyDescent="0.3">
      <c r="A2781">
        <v>372</v>
      </c>
      <c r="B2781" s="3" t="s">
        <v>373</v>
      </c>
      <c r="C2781" s="3" t="s">
        <v>4482</v>
      </c>
      <c r="D2781" s="5">
        <v>300</v>
      </c>
      <c r="E2781" s="7">
        <v>376</v>
      </c>
      <c r="F2781" t="s">
        <v>8218</v>
      </c>
      <c r="G2781" t="s">
        <v>8224</v>
      </c>
      <c r="H2781" t="s">
        <v>8246</v>
      </c>
      <c r="I2781">
        <v>1459872000</v>
      </c>
      <c r="J2781">
        <v>1456408244</v>
      </c>
      <c r="K2781" s="12">
        <f t="shared" si="86"/>
        <v>42425</v>
      </c>
      <c r="L2781" t="b">
        <v>0</v>
      </c>
      <c r="M2781">
        <v>9</v>
      </c>
      <c r="N2781" t="b">
        <v>1</v>
      </c>
      <c r="O2781" t="s">
        <v>8267</v>
      </c>
      <c r="P2781" t="s">
        <v>8321</v>
      </c>
      <c r="Q2781">
        <f t="shared" si="87"/>
        <v>2016</v>
      </c>
      <c r="R2781" s="14" t="s">
        <v>8320</v>
      </c>
    </row>
    <row r="2782" spans="1:18" ht="43.2" x14ac:dyDescent="0.3">
      <c r="A2782">
        <v>3130</v>
      </c>
      <c r="B2782" s="3" t="s">
        <v>3130</v>
      </c>
      <c r="C2782" s="3" t="s">
        <v>7240</v>
      </c>
      <c r="D2782" s="5">
        <v>10000</v>
      </c>
      <c r="E2782" s="7">
        <v>375</v>
      </c>
      <c r="F2782" t="s">
        <v>8221</v>
      </c>
      <c r="G2782" t="s">
        <v>8223</v>
      </c>
      <c r="H2782" t="s">
        <v>8245</v>
      </c>
      <c r="I2782">
        <v>1492145940</v>
      </c>
      <c r="J2782">
        <v>1489504916</v>
      </c>
      <c r="K2782" s="12">
        <f t="shared" si="86"/>
        <v>42808</v>
      </c>
      <c r="L2782" t="b">
        <v>0</v>
      </c>
      <c r="M2782">
        <v>4</v>
      </c>
      <c r="N2782" t="b">
        <v>0</v>
      </c>
      <c r="O2782" t="s">
        <v>8269</v>
      </c>
      <c r="P2782" t="s">
        <v>8325</v>
      </c>
      <c r="Q2782">
        <f t="shared" si="87"/>
        <v>2017</v>
      </c>
      <c r="R2782" s="14" t="s">
        <v>8322</v>
      </c>
    </row>
    <row r="2783" spans="1:18" ht="43.2" x14ac:dyDescent="0.3">
      <c r="A2783">
        <v>915</v>
      </c>
      <c r="B2783" s="3" t="s">
        <v>916</v>
      </c>
      <c r="C2783" s="3" t="s">
        <v>5025</v>
      </c>
      <c r="D2783" s="5">
        <v>6500</v>
      </c>
      <c r="E2783" s="7">
        <v>375</v>
      </c>
      <c r="F2783" t="s">
        <v>8220</v>
      </c>
      <c r="G2783" t="s">
        <v>8223</v>
      </c>
      <c r="H2783" t="s">
        <v>8245</v>
      </c>
      <c r="I2783">
        <v>1330577940</v>
      </c>
      <c r="J2783">
        <v>1327853914</v>
      </c>
      <c r="K2783" s="12">
        <f t="shared" si="86"/>
        <v>40937</v>
      </c>
      <c r="L2783" t="b">
        <v>0</v>
      </c>
      <c r="M2783">
        <v>9</v>
      </c>
      <c r="N2783" t="b">
        <v>0</v>
      </c>
      <c r="O2783" t="s">
        <v>8276</v>
      </c>
      <c r="P2783" t="s">
        <v>8349</v>
      </c>
      <c r="Q2783">
        <f t="shared" si="87"/>
        <v>2012</v>
      </c>
      <c r="R2783" s="14" t="s">
        <v>8326</v>
      </c>
    </row>
    <row r="2784" spans="1:18" ht="43.2" x14ac:dyDescent="0.3">
      <c r="A2784">
        <v>1345</v>
      </c>
      <c r="B2784" s="3" t="s">
        <v>1346</v>
      </c>
      <c r="C2784" s="3" t="s">
        <v>5455</v>
      </c>
      <c r="D2784" s="5">
        <v>300</v>
      </c>
      <c r="E2784" s="7">
        <v>375</v>
      </c>
      <c r="F2784" t="s">
        <v>8218</v>
      </c>
      <c r="G2784" t="s">
        <v>8223</v>
      </c>
      <c r="H2784" t="s">
        <v>8245</v>
      </c>
      <c r="I2784">
        <v>1405366359</v>
      </c>
      <c r="J2784">
        <v>1402342359</v>
      </c>
      <c r="K2784" s="12">
        <f t="shared" si="86"/>
        <v>41799</v>
      </c>
      <c r="L2784" t="b">
        <v>0</v>
      </c>
      <c r="M2784">
        <v>7</v>
      </c>
      <c r="N2784" t="b">
        <v>1</v>
      </c>
      <c r="O2784" t="s">
        <v>8272</v>
      </c>
      <c r="P2784" t="s">
        <v>8332</v>
      </c>
      <c r="Q2784">
        <f t="shared" si="87"/>
        <v>2014</v>
      </c>
      <c r="R2784" s="14" t="s">
        <v>8310</v>
      </c>
    </row>
    <row r="2785" spans="1:18" ht="28.8" x14ac:dyDescent="0.3">
      <c r="A2785">
        <v>3470</v>
      </c>
      <c r="B2785" s="3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s="12">
        <f t="shared" si="86"/>
        <v>42529</v>
      </c>
      <c r="L2785" t="b">
        <v>0</v>
      </c>
      <c r="M2785">
        <v>9</v>
      </c>
      <c r="N2785" t="b">
        <v>1</v>
      </c>
      <c r="O2785" t="s">
        <v>8269</v>
      </c>
      <c r="P2785" t="s">
        <v>8325</v>
      </c>
      <c r="Q2785">
        <f t="shared" si="87"/>
        <v>2016</v>
      </c>
      <c r="R2785" s="14" t="s">
        <v>8322</v>
      </c>
    </row>
    <row r="2786" spans="1:18" ht="43.2" x14ac:dyDescent="0.3">
      <c r="A2786">
        <v>3011</v>
      </c>
      <c r="B2786" s="3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s="12">
        <f t="shared" si="86"/>
        <v>42334</v>
      </c>
      <c r="L2786" t="b">
        <v>0</v>
      </c>
      <c r="M2786">
        <v>25</v>
      </c>
      <c r="N2786" t="b">
        <v>1</v>
      </c>
      <c r="O2786" t="s">
        <v>8301</v>
      </c>
      <c r="P2786" t="s">
        <v>8323</v>
      </c>
      <c r="Q2786">
        <f t="shared" si="87"/>
        <v>2015</v>
      </c>
      <c r="R2786" s="14" t="s">
        <v>8322</v>
      </c>
    </row>
    <row r="2787" spans="1:18" ht="57.6" x14ac:dyDescent="0.3">
      <c r="A2787">
        <v>3540</v>
      </c>
      <c r="B2787" s="3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s="12">
        <f t="shared" si="86"/>
        <v>42517</v>
      </c>
      <c r="L2787" t="b">
        <v>0</v>
      </c>
      <c r="M2787">
        <v>8</v>
      </c>
      <c r="N2787" t="b">
        <v>1</v>
      </c>
      <c r="O2787" t="s">
        <v>8269</v>
      </c>
      <c r="P2787" t="s">
        <v>8325</v>
      </c>
      <c r="Q2787">
        <f t="shared" si="87"/>
        <v>2016</v>
      </c>
      <c r="R2787" s="14" t="s">
        <v>8322</v>
      </c>
    </row>
    <row r="2788" spans="1:18" ht="43.2" x14ac:dyDescent="0.3">
      <c r="A2788">
        <v>1600</v>
      </c>
      <c r="B2788" s="3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s="12">
        <f t="shared" si="86"/>
        <v>41791</v>
      </c>
      <c r="L2788" t="b">
        <v>0</v>
      </c>
      <c r="M2788">
        <v>9</v>
      </c>
      <c r="N2788" t="b">
        <v>0</v>
      </c>
      <c r="O2788" t="s">
        <v>8289</v>
      </c>
      <c r="P2788" t="s">
        <v>8350</v>
      </c>
      <c r="Q2788">
        <f t="shared" si="87"/>
        <v>2014</v>
      </c>
      <c r="R2788" s="14" t="s">
        <v>8312</v>
      </c>
    </row>
    <row r="2789" spans="1:18" ht="43.2" x14ac:dyDescent="0.3">
      <c r="A2789">
        <v>3729</v>
      </c>
      <c r="B2789" s="3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s="12">
        <f t="shared" si="86"/>
        <v>42041</v>
      </c>
      <c r="L2789" t="b">
        <v>0</v>
      </c>
      <c r="M2789">
        <v>5</v>
      </c>
      <c r="N2789" t="b">
        <v>0</v>
      </c>
      <c r="O2789" t="s">
        <v>8269</v>
      </c>
      <c r="P2789" t="s">
        <v>8325</v>
      </c>
      <c r="Q2789">
        <f t="shared" si="87"/>
        <v>2015</v>
      </c>
      <c r="R2789" s="14" t="s">
        <v>8322</v>
      </c>
    </row>
    <row r="2790" spans="1:18" ht="43.2" x14ac:dyDescent="0.3">
      <c r="A2790">
        <v>1870</v>
      </c>
      <c r="B2790" s="3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s="12">
        <f t="shared" si="86"/>
        <v>42371</v>
      </c>
      <c r="L2790" t="b">
        <v>0</v>
      </c>
      <c r="M2790">
        <v>11</v>
      </c>
      <c r="N2790" t="b">
        <v>0</v>
      </c>
      <c r="O2790" t="s">
        <v>8281</v>
      </c>
      <c r="P2790" t="s">
        <v>8343</v>
      </c>
      <c r="Q2790">
        <f t="shared" si="87"/>
        <v>2016</v>
      </c>
      <c r="R2790" s="14" t="s">
        <v>8315</v>
      </c>
    </row>
    <row r="2791" spans="1:18" ht="43.2" x14ac:dyDescent="0.3">
      <c r="A2791">
        <v>220</v>
      </c>
      <c r="B2791" s="3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s="12">
        <f t="shared" si="86"/>
        <v>42195</v>
      </c>
      <c r="L2791" t="b">
        <v>0</v>
      </c>
      <c r="M2791">
        <v>3</v>
      </c>
      <c r="N2791" t="b">
        <v>0</v>
      </c>
      <c r="O2791" t="s">
        <v>8266</v>
      </c>
      <c r="P2791" t="s">
        <v>8324</v>
      </c>
      <c r="Q2791">
        <f t="shared" si="87"/>
        <v>2015</v>
      </c>
      <c r="R2791" s="14" t="s">
        <v>8320</v>
      </c>
    </row>
    <row r="2792" spans="1:18" ht="43.2" x14ac:dyDescent="0.3">
      <c r="A2792">
        <v>1488</v>
      </c>
      <c r="B2792" s="3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s="12">
        <f t="shared" si="86"/>
        <v>41614</v>
      </c>
      <c r="L2792" t="b">
        <v>0</v>
      </c>
      <c r="M2792">
        <v>6</v>
      </c>
      <c r="N2792" t="b">
        <v>0</v>
      </c>
      <c r="O2792" t="s">
        <v>8273</v>
      </c>
      <c r="P2792" t="s">
        <v>8351</v>
      </c>
      <c r="Q2792">
        <f t="shared" si="87"/>
        <v>2013</v>
      </c>
      <c r="R2792" s="14" t="s">
        <v>8310</v>
      </c>
    </row>
    <row r="2793" spans="1:18" ht="43.2" x14ac:dyDescent="0.3">
      <c r="A2793">
        <v>1685</v>
      </c>
      <c r="B2793" s="3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s="12">
        <f t="shared" si="86"/>
        <v>42788</v>
      </c>
      <c r="L2793" t="b">
        <v>0</v>
      </c>
      <c r="M2793">
        <v>15</v>
      </c>
      <c r="N2793" t="b">
        <v>0</v>
      </c>
      <c r="O2793" t="s">
        <v>8291</v>
      </c>
      <c r="P2793" t="s">
        <v>8329</v>
      </c>
      <c r="Q2793">
        <f t="shared" si="87"/>
        <v>2017</v>
      </c>
      <c r="R2793" s="14" t="s">
        <v>8326</v>
      </c>
    </row>
    <row r="2794" spans="1:18" ht="43.2" x14ac:dyDescent="0.3">
      <c r="A2794">
        <v>153</v>
      </c>
      <c r="B2794" s="3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s="12">
        <f t="shared" si="86"/>
        <v>41933</v>
      </c>
      <c r="L2794" t="b">
        <v>0</v>
      </c>
      <c r="M2794">
        <v>10</v>
      </c>
      <c r="N2794" t="b">
        <v>0</v>
      </c>
      <c r="O2794" t="s">
        <v>8265</v>
      </c>
      <c r="P2794" t="s">
        <v>8336</v>
      </c>
      <c r="Q2794">
        <f t="shared" si="87"/>
        <v>2014</v>
      </c>
      <c r="R2794" s="14" t="s">
        <v>8320</v>
      </c>
    </row>
    <row r="2795" spans="1:18" ht="57.6" x14ac:dyDescent="0.3">
      <c r="A2795">
        <v>2650</v>
      </c>
      <c r="B2795" s="3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s="12">
        <f t="shared" si="86"/>
        <v>42695</v>
      </c>
      <c r="L2795" t="b">
        <v>0</v>
      </c>
      <c r="M2795">
        <v>5</v>
      </c>
      <c r="N2795" t="b">
        <v>0</v>
      </c>
      <c r="O2795" t="s">
        <v>8299</v>
      </c>
      <c r="P2795" t="s">
        <v>8314</v>
      </c>
      <c r="Q2795">
        <f t="shared" si="87"/>
        <v>2016</v>
      </c>
      <c r="R2795" s="14" t="s">
        <v>8307</v>
      </c>
    </row>
    <row r="2796" spans="1:18" ht="43.2" x14ac:dyDescent="0.3">
      <c r="A2796">
        <v>3740</v>
      </c>
      <c r="B2796" s="3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s="12">
        <f t="shared" si="86"/>
        <v>41833</v>
      </c>
      <c r="L2796" t="b">
        <v>0</v>
      </c>
      <c r="M2796">
        <v>14</v>
      </c>
      <c r="N2796" t="b">
        <v>0</v>
      </c>
      <c r="O2796" t="s">
        <v>8269</v>
      </c>
      <c r="P2796" t="s">
        <v>8325</v>
      </c>
      <c r="Q2796">
        <f t="shared" si="87"/>
        <v>2014</v>
      </c>
      <c r="R2796" s="14" t="s">
        <v>8322</v>
      </c>
    </row>
    <row r="2797" spans="1:18" ht="43.2" x14ac:dyDescent="0.3">
      <c r="A2797">
        <v>3686</v>
      </c>
      <c r="B2797" s="3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s="12">
        <f t="shared" si="86"/>
        <v>42230</v>
      </c>
      <c r="L2797" t="b">
        <v>0</v>
      </c>
      <c r="M2797">
        <v>6</v>
      </c>
      <c r="N2797" t="b">
        <v>1</v>
      </c>
      <c r="O2797" t="s">
        <v>8269</v>
      </c>
      <c r="P2797" t="s">
        <v>8325</v>
      </c>
      <c r="Q2797">
        <f t="shared" si="87"/>
        <v>2015</v>
      </c>
      <c r="R2797" s="14" t="s">
        <v>8322</v>
      </c>
    </row>
    <row r="2798" spans="1:18" ht="43.2" x14ac:dyDescent="0.3">
      <c r="A2798">
        <v>2638</v>
      </c>
      <c r="B2798" s="3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s="12">
        <f t="shared" si="86"/>
        <v>41989</v>
      </c>
      <c r="L2798" t="b">
        <v>0</v>
      </c>
      <c r="M2798">
        <v>14</v>
      </c>
      <c r="N2798" t="b">
        <v>1</v>
      </c>
      <c r="O2798" t="s">
        <v>8299</v>
      </c>
      <c r="P2798" t="s">
        <v>8314</v>
      </c>
      <c r="Q2798">
        <f t="shared" si="87"/>
        <v>2014</v>
      </c>
      <c r="R2798" s="14" t="s">
        <v>8307</v>
      </c>
    </row>
    <row r="2799" spans="1:18" ht="43.2" x14ac:dyDescent="0.3">
      <c r="A2799">
        <v>774</v>
      </c>
      <c r="B2799" s="3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s="12">
        <f t="shared" si="86"/>
        <v>41663</v>
      </c>
      <c r="L2799" t="b">
        <v>0</v>
      </c>
      <c r="M2799">
        <v>9</v>
      </c>
      <c r="N2799" t="b">
        <v>0</v>
      </c>
      <c r="O2799" t="s">
        <v>8273</v>
      </c>
      <c r="P2799" t="s">
        <v>8351</v>
      </c>
      <c r="Q2799">
        <f t="shared" si="87"/>
        <v>2014</v>
      </c>
      <c r="R2799" s="14" t="s">
        <v>8310</v>
      </c>
    </row>
    <row r="2800" spans="1:18" ht="43.2" x14ac:dyDescent="0.3">
      <c r="A2800">
        <v>3787</v>
      </c>
      <c r="B2800" s="3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s="12">
        <f t="shared" si="86"/>
        <v>42167</v>
      </c>
      <c r="L2800" t="b">
        <v>0</v>
      </c>
      <c r="M2800">
        <v>10</v>
      </c>
      <c r="N2800" t="b">
        <v>1</v>
      </c>
      <c r="O2800" t="s">
        <v>8303</v>
      </c>
      <c r="P2800" t="s">
        <v>8334</v>
      </c>
      <c r="Q2800">
        <f t="shared" si="87"/>
        <v>2015</v>
      </c>
      <c r="R2800" s="14" t="s">
        <v>8322</v>
      </c>
    </row>
    <row r="2801" spans="1:18" ht="43.2" x14ac:dyDescent="0.3">
      <c r="A2801">
        <v>629</v>
      </c>
      <c r="B2801" s="3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s="12">
        <f t="shared" si="86"/>
        <v>42474</v>
      </c>
      <c r="L2801" t="b">
        <v>0</v>
      </c>
      <c r="M2801">
        <v>3</v>
      </c>
      <c r="N2801" t="b">
        <v>0</v>
      </c>
      <c r="O2801" t="s">
        <v>8270</v>
      </c>
      <c r="P2801" t="s">
        <v>8341</v>
      </c>
      <c r="Q2801">
        <f t="shared" si="87"/>
        <v>2016</v>
      </c>
      <c r="R2801" s="14" t="s">
        <v>8307</v>
      </c>
    </row>
    <row r="2802" spans="1:18" ht="43.2" x14ac:dyDescent="0.3">
      <c r="A2802">
        <v>1567</v>
      </c>
      <c r="B2802" s="3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s="12">
        <f t="shared" si="86"/>
        <v>41671</v>
      </c>
      <c r="L2802" t="b">
        <v>0</v>
      </c>
      <c r="M2802">
        <v>13</v>
      </c>
      <c r="N2802" t="b">
        <v>0</v>
      </c>
      <c r="O2802" t="s">
        <v>8288</v>
      </c>
      <c r="P2802" t="s">
        <v>8348</v>
      </c>
      <c r="Q2802">
        <f t="shared" si="87"/>
        <v>2014</v>
      </c>
      <c r="R2802" s="14" t="s">
        <v>8310</v>
      </c>
    </row>
    <row r="2803" spans="1:18" ht="43.2" x14ac:dyDescent="0.3">
      <c r="A2803">
        <v>4081</v>
      </c>
      <c r="B2803" s="3" t="s">
        <v>4077</v>
      </c>
      <c r="C2803" s="3" t="s">
        <v>8184</v>
      </c>
      <c r="D2803" s="5">
        <v>2224</v>
      </c>
      <c r="E2803" s="7">
        <v>350</v>
      </c>
      <c r="F2803" t="s">
        <v>8220</v>
      </c>
      <c r="G2803" t="s">
        <v>8223</v>
      </c>
      <c r="H2803" t="s">
        <v>8245</v>
      </c>
      <c r="I2803">
        <v>1425819425</v>
      </c>
      <c r="J2803">
        <v>1423231025</v>
      </c>
      <c r="K2803" s="12">
        <f t="shared" si="86"/>
        <v>42041</v>
      </c>
      <c r="L2803" t="b">
        <v>0</v>
      </c>
      <c r="M2803">
        <v>12</v>
      </c>
      <c r="N2803" t="b">
        <v>0</v>
      </c>
      <c r="O2803" t="s">
        <v>8269</v>
      </c>
      <c r="P2803" t="s">
        <v>8325</v>
      </c>
      <c r="Q2803">
        <f t="shared" si="87"/>
        <v>2015</v>
      </c>
      <c r="R2803" s="14" t="s">
        <v>8322</v>
      </c>
    </row>
    <row r="2804" spans="1:18" ht="43.2" x14ac:dyDescent="0.3">
      <c r="A2804">
        <v>3423</v>
      </c>
      <c r="B2804" s="3" t="s">
        <v>3422</v>
      </c>
      <c r="C2804" s="3" t="s">
        <v>7533</v>
      </c>
      <c r="D2804" s="5">
        <v>250</v>
      </c>
      <c r="E2804" s="7">
        <v>350</v>
      </c>
      <c r="F2804" t="s">
        <v>8218</v>
      </c>
      <c r="G2804" t="s">
        <v>8223</v>
      </c>
      <c r="H2804" t="s">
        <v>8245</v>
      </c>
      <c r="I2804">
        <v>1429912341</v>
      </c>
      <c r="J2804">
        <v>1427320341</v>
      </c>
      <c r="K2804" s="12">
        <f t="shared" si="86"/>
        <v>42088</v>
      </c>
      <c r="L2804" t="b">
        <v>0</v>
      </c>
      <c r="M2804">
        <v>10</v>
      </c>
      <c r="N2804" t="b">
        <v>1</v>
      </c>
      <c r="O2804" t="s">
        <v>8269</v>
      </c>
      <c r="P2804" t="s">
        <v>8325</v>
      </c>
      <c r="Q2804">
        <f t="shared" si="87"/>
        <v>2015</v>
      </c>
      <c r="R2804" s="14" t="s">
        <v>8322</v>
      </c>
    </row>
    <row r="2805" spans="1:18" ht="57.6" x14ac:dyDescent="0.3">
      <c r="A2805">
        <v>573</v>
      </c>
      <c r="B2805" s="3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s="12">
        <f t="shared" si="86"/>
        <v>41963</v>
      </c>
      <c r="L2805" t="b">
        <v>0</v>
      </c>
      <c r="M2805">
        <v>9</v>
      </c>
      <c r="N2805" t="b">
        <v>0</v>
      </c>
      <c r="O2805" t="s">
        <v>8270</v>
      </c>
      <c r="P2805" t="s">
        <v>8341</v>
      </c>
      <c r="Q2805">
        <f t="shared" si="87"/>
        <v>2014</v>
      </c>
      <c r="R2805" s="14" t="s">
        <v>8307</v>
      </c>
    </row>
    <row r="2806" spans="1:18" ht="43.2" x14ac:dyDescent="0.3">
      <c r="A2806">
        <v>189</v>
      </c>
      <c r="B2806" s="3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s="12">
        <f t="shared" si="86"/>
        <v>42556</v>
      </c>
      <c r="L2806" t="b">
        <v>0</v>
      </c>
      <c r="M2806">
        <v>5</v>
      </c>
      <c r="N2806" t="b">
        <v>0</v>
      </c>
      <c r="O2806" t="s">
        <v>8266</v>
      </c>
      <c r="P2806" t="s">
        <v>8324</v>
      </c>
      <c r="Q2806">
        <f t="shared" si="87"/>
        <v>2016</v>
      </c>
      <c r="R2806" s="14" t="s">
        <v>8320</v>
      </c>
    </row>
    <row r="2807" spans="1:18" ht="57.6" x14ac:dyDescent="0.3">
      <c r="A2807">
        <v>930</v>
      </c>
      <c r="B2807" s="3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s="12">
        <f t="shared" si="86"/>
        <v>40312</v>
      </c>
      <c r="L2807" t="b">
        <v>0</v>
      </c>
      <c r="M2807">
        <v>5</v>
      </c>
      <c r="N2807" t="b">
        <v>0</v>
      </c>
      <c r="O2807" t="s">
        <v>8276</v>
      </c>
      <c r="P2807" t="s">
        <v>8349</v>
      </c>
      <c r="Q2807">
        <f t="shared" si="87"/>
        <v>2010</v>
      </c>
      <c r="R2807" s="14" t="s">
        <v>8326</v>
      </c>
    </row>
    <row r="2808" spans="1:18" ht="43.2" x14ac:dyDescent="0.3">
      <c r="A2808">
        <v>622</v>
      </c>
      <c r="B2808" s="3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s="12">
        <f t="shared" si="86"/>
        <v>42532</v>
      </c>
      <c r="L2808" t="b">
        <v>0</v>
      </c>
      <c r="M2808">
        <v>9</v>
      </c>
      <c r="N2808" t="b">
        <v>0</v>
      </c>
      <c r="O2808" t="s">
        <v>8270</v>
      </c>
      <c r="P2808" t="s">
        <v>8341</v>
      </c>
      <c r="Q2808">
        <f t="shared" si="87"/>
        <v>2016</v>
      </c>
      <c r="R2808" s="14" t="s">
        <v>8307</v>
      </c>
    </row>
    <row r="2809" spans="1:18" ht="43.2" x14ac:dyDescent="0.3">
      <c r="A2809">
        <v>3475</v>
      </c>
      <c r="B2809" s="3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s="12">
        <f t="shared" si="86"/>
        <v>41918</v>
      </c>
      <c r="L2809" t="b">
        <v>0</v>
      </c>
      <c r="M2809">
        <v>17</v>
      </c>
      <c r="N2809" t="b">
        <v>1</v>
      </c>
      <c r="O2809" t="s">
        <v>8269</v>
      </c>
      <c r="P2809" t="s">
        <v>8325</v>
      </c>
      <c r="Q2809">
        <f t="shared" si="87"/>
        <v>2014</v>
      </c>
      <c r="R2809" s="14" t="s">
        <v>8322</v>
      </c>
    </row>
    <row r="2810" spans="1:18" ht="43.2" x14ac:dyDescent="0.3">
      <c r="A2810">
        <v>145</v>
      </c>
      <c r="B2810" s="3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s="12">
        <f t="shared" si="86"/>
        <v>42200</v>
      </c>
      <c r="L2810" t="b">
        <v>0</v>
      </c>
      <c r="M2810">
        <v>9</v>
      </c>
      <c r="N2810" t="b">
        <v>0</v>
      </c>
      <c r="O2810" t="s">
        <v>8265</v>
      </c>
      <c r="P2810" t="s">
        <v>8336</v>
      </c>
      <c r="Q2810">
        <f t="shared" si="87"/>
        <v>2015</v>
      </c>
      <c r="R2810" s="14" t="s">
        <v>8320</v>
      </c>
    </row>
    <row r="2811" spans="1:18" ht="28.8" x14ac:dyDescent="0.3">
      <c r="A2811">
        <v>3060</v>
      </c>
      <c r="B2811" s="3" t="s">
        <v>3060</v>
      </c>
      <c r="C2811" s="3" t="s">
        <v>7170</v>
      </c>
      <c r="D2811" s="5">
        <v>220000</v>
      </c>
      <c r="E2811" s="7">
        <v>335</v>
      </c>
      <c r="F2811" t="s">
        <v>8220</v>
      </c>
      <c r="G2811" t="s">
        <v>8223</v>
      </c>
      <c r="H2811" t="s">
        <v>8245</v>
      </c>
      <c r="I2811">
        <v>1443422134</v>
      </c>
      <c r="J2811">
        <v>1440830134</v>
      </c>
      <c r="K2811" s="12">
        <f t="shared" si="86"/>
        <v>42245</v>
      </c>
      <c r="L2811" t="b">
        <v>0</v>
      </c>
      <c r="M2811">
        <v>6</v>
      </c>
      <c r="N2811" t="b">
        <v>0</v>
      </c>
      <c r="O2811" t="s">
        <v>8301</v>
      </c>
      <c r="P2811" t="s">
        <v>8323</v>
      </c>
      <c r="Q2811">
        <f t="shared" si="87"/>
        <v>2015</v>
      </c>
      <c r="R2811" s="14" t="s">
        <v>8322</v>
      </c>
    </row>
    <row r="2812" spans="1:18" ht="43.2" x14ac:dyDescent="0.3">
      <c r="A2812">
        <v>2415</v>
      </c>
      <c r="B2812" s="3" t="s">
        <v>2416</v>
      </c>
      <c r="C2812" s="3" t="s">
        <v>6525</v>
      </c>
      <c r="D2812" s="5">
        <v>60000</v>
      </c>
      <c r="E2812" s="7">
        <v>335</v>
      </c>
      <c r="F2812" t="s">
        <v>8220</v>
      </c>
      <c r="G2812" t="s">
        <v>8223</v>
      </c>
      <c r="H2812" t="s">
        <v>8245</v>
      </c>
      <c r="I2812">
        <v>1468615346</v>
      </c>
      <c r="J2812">
        <v>1466023346</v>
      </c>
      <c r="K2812" s="12">
        <f t="shared" si="86"/>
        <v>42536</v>
      </c>
      <c r="L2812" t="b">
        <v>0</v>
      </c>
      <c r="M2812">
        <v>6</v>
      </c>
      <c r="N2812" t="b">
        <v>0</v>
      </c>
      <c r="O2812" t="s">
        <v>8282</v>
      </c>
      <c r="P2812" t="s">
        <v>8344</v>
      </c>
      <c r="Q2812">
        <f t="shared" si="87"/>
        <v>2016</v>
      </c>
      <c r="R2812" s="14" t="s">
        <v>8318</v>
      </c>
    </row>
    <row r="2813" spans="1:18" ht="43.2" x14ac:dyDescent="0.3">
      <c r="A2813">
        <v>504</v>
      </c>
      <c r="B2813" s="3" t="s">
        <v>505</v>
      </c>
      <c r="C2813" s="3" t="s">
        <v>4614</v>
      </c>
      <c r="D2813" s="5">
        <v>24500</v>
      </c>
      <c r="E2813" s="7">
        <v>335</v>
      </c>
      <c r="F2813" t="s">
        <v>8220</v>
      </c>
      <c r="G2813" t="s">
        <v>8223</v>
      </c>
      <c r="H2813" t="s">
        <v>8245</v>
      </c>
      <c r="I2813">
        <v>1334097387</v>
      </c>
      <c r="J2813">
        <v>1328916987</v>
      </c>
      <c r="K2813" s="12">
        <f t="shared" si="86"/>
        <v>40949</v>
      </c>
      <c r="L2813" t="b">
        <v>0</v>
      </c>
      <c r="M2813">
        <v>5</v>
      </c>
      <c r="N2813" t="b">
        <v>0</v>
      </c>
      <c r="O2813" t="s">
        <v>8268</v>
      </c>
      <c r="P2813" t="s">
        <v>8338</v>
      </c>
      <c r="Q2813">
        <f t="shared" si="87"/>
        <v>2012</v>
      </c>
      <c r="R2813" s="14" t="s">
        <v>8320</v>
      </c>
    </row>
    <row r="2814" spans="1:18" ht="43.2" x14ac:dyDescent="0.3">
      <c r="A2814">
        <v>1776</v>
      </c>
      <c r="B2814" s="3" t="s">
        <v>1777</v>
      </c>
      <c r="C2814" s="3" t="s">
        <v>5886</v>
      </c>
      <c r="D2814" s="5">
        <v>5000</v>
      </c>
      <c r="E2814" s="7">
        <v>335</v>
      </c>
      <c r="F2814" t="s">
        <v>8220</v>
      </c>
      <c r="G2814" t="s">
        <v>8224</v>
      </c>
      <c r="H2814" t="s">
        <v>8246</v>
      </c>
      <c r="I2814">
        <v>1414623471</v>
      </c>
      <c r="J2814">
        <v>1411513071</v>
      </c>
      <c r="K2814" s="12">
        <f t="shared" si="86"/>
        <v>41905</v>
      </c>
      <c r="L2814" t="b">
        <v>1</v>
      </c>
      <c r="M2814">
        <v>4</v>
      </c>
      <c r="N2814" t="b">
        <v>0</v>
      </c>
      <c r="O2814" t="s">
        <v>8283</v>
      </c>
      <c r="P2814" t="s">
        <v>8313</v>
      </c>
      <c r="Q2814">
        <f t="shared" si="87"/>
        <v>2014</v>
      </c>
      <c r="R2814" s="14" t="s">
        <v>8312</v>
      </c>
    </row>
    <row r="2815" spans="1:18" ht="43.2" x14ac:dyDescent="0.3">
      <c r="A2815">
        <v>3070</v>
      </c>
      <c r="B2815" s="3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s="12">
        <f t="shared" si="86"/>
        <v>42690</v>
      </c>
      <c r="L2815" t="b">
        <v>0</v>
      </c>
      <c r="M2815">
        <v>16</v>
      </c>
      <c r="N2815" t="b">
        <v>0</v>
      </c>
      <c r="O2815" t="s">
        <v>8301</v>
      </c>
      <c r="P2815" t="s">
        <v>8323</v>
      </c>
      <c r="Q2815">
        <f t="shared" si="87"/>
        <v>2016</v>
      </c>
      <c r="R2815" s="14" t="s">
        <v>8322</v>
      </c>
    </row>
    <row r="2816" spans="1:18" ht="43.2" x14ac:dyDescent="0.3">
      <c r="A2816">
        <v>923</v>
      </c>
      <c r="B2816" s="3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s="12">
        <f t="shared" si="86"/>
        <v>41934</v>
      </c>
      <c r="L2816" t="b">
        <v>0</v>
      </c>
      <c r="M2816">
        <v>6</v>
      </c>
      <c r="N2816" t="b">
        <v>0</v>
      </c>
      <c r="O2816" t="s">
        <v>8276</v>
      </c>
      <c r="P2816" t="s">
        <v>8349</v>
      </c>
      <c r="Q2816">
        <f t="shared" si="87"/>
        <v>2014</v>
      </c>
      <c r="R2816" s="14" t="s">
        <v>8326</v>
      </c>
    </row>
    <row r="2817" spans="1:18" ht="43.2" x14ac:dyDescent="0.3">
      <c r="A2817">
        <v>924</v>
      </c>
      <c r="B2817" s="3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s="12">
        <f t="shared" si="86"/>
        <v>41288</v>
      </c>
      <c r="L2817" t="b">
        <v>0</v>
      </c>
      <c r="M2817">
        <v>15</v>
      </c>
      <c r="N2817" t="b">
        <v>0</v>
      </c>
      <c r="O2817" t="s">
        <v>8276</v>
      </c>
      <c r="P2817" t="s">
        <v>8349</v>
      </c>
      <c r="Q2817">
        <f t="shared" si="87"/>
        <v>2013</v>
      </c>
      <c r="R2817" s="14" t="s">
        <v>8326</v>
      </c>
    </row>
    <row r="2818" spans="1:18" ht="43.2" x14ac:dyDescent="0.3">
      <c r="A2818">
        <v>2376</v>
      </c>
      <c r="B2818" s="3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s="12">
        <f t="shared" si="86"/>
        <v>42318</v>
      </c>
      <c r="L2818" t="b">
        <v>0</v>
      </c>
      <c r="M2818">
        <v>4</v>
      </c>
      <c r="N2818" t="b">
        <v>0</v>
      </c>
      <c r="O2818" t="s">
        <v>8270</v>
      </c>
      <c r="P2818" t="s">
        <v>8341</v>
      </c>
      <c r="Q2818">
        <f t="shared" si="87"/>
        <v>2015</v>
      </c>
      <c r="R2818" s="14" t="s">
        <v>8307</v>
      </c>
    </row>
    <row r="2819" spans="1:18" ht="43.2" x14ac:dyDescent="0.3">
      <c r="A2819">
        <v>170</v>
      </c>
      <c r="B2819" s="3" t="s">
        <v>172</v>
      </c>
      <c r="C2819" s="3" t="s">
        <v>4280</v>
      </c>
      <c r="D2819" s="5">
        <v>10000</v>
      </c>
      <c r="E2819" s="7">
        <v>325</v>
      </c>
      <c r="F2819" t="s">
        <v>8220</v>
      </c>
      <c r="G2819" t="s">
        <v>8223</v>
      </c>
      <c r="H2819" t="s">
        <v>8245</v>
      </c>
      <c r="I2819">
        <v>1440912480</v>
      </c>
      <c r="J2819">
        <v>1438385283</v>
      </c>
      <c r="K2819" s="12">
        <f t="shared" ref="K2819:K2882" si="88">FLOOR(J2819/60/60/24,1) + DATE(1970,1,1)</f>
        <v>42216</v>
      </c>
      <c r="L2819" t="b">
        <v>0</v>
      </c>
      <c r="M2819">
        <v>10</v>
      </c>
      <c r="N2819" t="b">
        <v>0</v>
      </c>
      <c r="O2819" t="s">
        <v>8266</v>
      </c>
      <c r="P2819" t="s">
        <v>8324</v>
      </c>
      <c r="Q2819">
        <f t="shared" ref="Q2819:Q2882" si="89">YEAR(K2819)</f>
        <v>2015</v>
      </c>
      <c r="R2819" s="14" t="s">
        <v>8320</v>
      </c>
    </row>
    <row r="2820" spans="1:18" ht="43.2" x14ac:dyDescent="0.3">
      <c r="A2820">
        <v>168</v>
      </c>
      <c r="B2820" s="3" t="s">
        <v>170</v>
      </c>
      <c r="C2820" s="3" t="s">
        <v>4278</v>
      </c>
      <c r="D2820" s="5">
        <v>8000</v>
      </c>
      <c r="E2820" s="7">
        <v>325</v>
      </c>
      <c r="F2820" t="s">
        <v>8220</v>
      </c>
      <c r="G2820" t="s">
        <v>8223</v>
      </c>
      <c r="H2820" t="s">
        <v>8245</v>
      </c>
      <c r="I2820">
        <v>1426791770</v>
      </c>
      <c r="J2820">
        <v>1424203370</v>
      </c>
      <c r="K2820" s="12">
        <f t="shared" si="88"/>
        <v>42052</v>
      </c>
      <c r="L2820" t="b">
        <v>0</v>
      </c>
      <c r="M2820">
        <v>3</v>
      </c>
      <c r="N2820" t="b">
        <v>0</v>
      </c>
      <c r="O2820" t="s">
        <v>8266</v>
      </c>
      <c r="P2820" t="s">
        <v>8324</v>
      </c>
      <c r="Q2820">
        <f t="shared" si="89"/>
        <v>2015</v>
      </c>
      <c r="R2820" s="14" t="s">
        <v>8320</v>
      </c>
    </row>
    <row r="2821" spans="1:18" ht="43.2" x14ac:dyDescent="0.3">
      <c r="A2821">
        <v>871</v>
      </c>
      <c r="B2821" s="3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s="12">
        <f t="shared" si="88"/>
        <v>41577</v>
      </c>
      <c r="L2821" t="b">
        <v>0</v>
      </c>
      <c r="M2821">
        <v>12</v>
      </c>
      <c r="N2821" t="b">
        <v>0</v>
      </c>
      <c r="O2821" t="s">
        <v>8276</v>
      </c>
      <c r="P2821" t="s">
        <v>8349</v>
      </c>
      <c r="Q2821">
        <f t="shared" si="89"/>
        <v>2013</v>
      </c>
      <c r="R2821" s="14" t="s">
        <v>8326</v>
      </c>
    </row>
    <row r="2822" spans="1:18" ht="43.2" x14ac:dyDescent="0.3">
      <c r="A2822">
        <v>1154</v>
      </c>
      <c r="B2822" s="3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s="12">
        <f t="shared" si="88"/>
        <v>42223</v>
      </c>
      <c r="L2822" t="b">
        <v>0</v>
      </c>
      <c r="M2822">
        <v>3</v>
      </c>
      <c r="N2822" t="b">
        <v>0</v>
      </c>
      <c r="O2822" t="s">
        <v>8282</v>
      </c>
      <c r="P2822" t="s">
        <v>8344</v>
      </c>
      <c r="Q2822">
        <f t="shared" si="89"/>
        <v>2015</v>
      </c>
      <c r="R2822" s="14" t="s">
        <v>8318</v>
      </c>
    </row>
    <row r="2823" spans="1:18" ht="28.8" x14ac:dyDescent="0.3">
      <c r="A2823">
        <v>1412</v>
      </c>
      <c r="B2823" s="3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s="12">
        <f t="shared" si="88"/>
        <v>41947</v>
      </c>
      <c r="L2823" t="b">
        <v>0</v>
      </c>
      <c r="M2823">
        <v>13</v>
      </c>
      <c r="N2823" t="b">
        <v>0</v>
      </c>
      <c r="O2823" t="s">
        <v>8285</v>
      </c>
      <c r="P2823" t="s">
        <v>8347</v>
      </c>
      <c r="Q2823">
        <f t="shared" si="89"/>
        <v>2014</v>
      </c>
      <c r="R2823" s="14" t="s">
        <v>8310</v>
      </c>
    </row>
    <row r="2824" spans="1:18" ht="43.2" x14ac:dyDescent="0.3">
      <c r="A2824">
        <v>3974</v>
      </c>
      <c r="B2824" s="3" t="s">
        <v>3971</v>
      </c>
      <c r="C2824" s="3" t="s">
        <v>8081</v>
      </c>
      <c r="D2824" s="5">
        <v>1000</v>
      </c>
      <c r="E2824" s="7">
        <v>320</v>
      </c>
      <c r="F2824" t="s">
        <v>8220</v>
      </c>
      <c r="G2824" t="s">
        <v>8224</v>
      </c>
      <c r="H2824" t="s">
        <v>8246</v>
      </c>
      <c r="I2824">
        <v>1464872848</v>
      </c>
      <c r="J2824">
        <v>1462280848</v>
      </c>
      <c r="K2824" s="12">
        <f t="shared" si="88"/>
        <v>42493</v>
      </c>
      <c r="L2824" t="b">
        <v>0</v>
      </c>
      <c r="M2824">
        <v>11</v>
      </c>
      <c r="N2824" t="b">
        <v>0</v>
      </c>
      <c r="O2824" t="s">
        <v>8269</v>
      </c>
      <c r="P2824" t="s">
        <v>8325</v>
      </c>
      <c r="Q2824">
        <f t="shared" si="89"/>
        <v>2016</v>
      </c>
      <c r="R2824" s="14" t="s">
        <v>8322</v>
      </c>
    </row>
    <row r="2825" spans="1:18" ht="43.2" x14ac:dyDescent="0.3">
      <c r="A2825">
        <v>3835</v>
      </c>
      <c r="B2825" s="3" t="s">
        <v>3832</v>
      </c>
      <c r="C2825" s="3" t="s">
        <v>7944</v>
      </c>
      <c r="D2825" s="5">
        <v>200</v>
      </c>
      <c r="E2825" s="7">
        <v>320</v>
      </c>
      <c r="F2825" t="s">
        <v>8218</v>
      </c>
      <c r="G2825" t="s">
        <v>8224</v>
      </c>
      <c r="H2825" t="s">
        <v>8246</v>
      </c>
      <c r="I2825">
        <v>1461278208</v>
      </c>
      <c r="J2825">
        <v>1459463808</v>
      </c>
      <c r="K2825" s="12">
        <f t="shared" si="88"/>
        <v>42460</v>
      </c>
      <c r="L2825" t="b">
        <v>0</v>
      </c>
      <c r="M2825">
        <v>8</v>
      </c>
      <c r="N2825" t="b">
        <v>1</v>
      </c>
      <c r="O2825" t="s">
        <v>8269</v>
      </c>
      <c r="P2825" t="s">
        <v>8325</v>
      </c>
      <c r="Q2825">
        <f t="shared" si="89"/>
        <v>2016</v>
      </c>
      <c r="R2825" s="14" t="s">
        <v>8322</v>
      </c>
    </row>
    <row r="2826" spans="1:18" ht="43.2" x14ac:dyDescent="0.3">
      <c r="A2826">
        <v>2216</v>
      </c>
      <c r="B2826" s="3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s="12">
        <f t="shared" si="88"/>
        <v>42194</v>
      </c>
      <c r="L2826" t="b">
        <v>0</v>
      </c>
      <c r="M2826">
        <v>14</v>
      </c>
      <c r="N2826" t="b">
        <v>1</v>
      </c>
      <c r="O2826" t="s">
        <v>8278</v>
      </c>
      <c r="P2826" t="s">
        <v>8328</v>
      </c>
      <c r="Q2826">
        <f t="shared" si="89"/>
        <v>2015</v>
      </c>
      <c r="R2826" s="14" t="s">
        <v>8326</v>
      </c>
    </row>
    <row r="2827" spans="1:18" ht="43.2" x14ac:dyDescent="0.3">
      <c r="A2827">
        <v>2898</v>
      </c>
      <c r="B2827" s="3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s="12">
        <f t="shared" si="88"/>
        <v>42278</v>
      </c>
      <c r="L2827" t="b">
        <v>0</v>
      </c>
      <c r="M2827">
        <v>12</v>
      </c>
      <c r="N2827" t="b">
        <v>0</v>
      </c>
      <c r="O2827" t="s">
        <v>8269</v>
      </c>
      <c r="P2827" t="s">
        <v>8325</v>
      </c>
      <c r="Q2827">
        <f t="shared" si="89"/>
        <v>2015</v>
      </c>
      <c r="R2827" s="14" t="s">
        <v>8322</v>
      </c>
    </row>
    <row r="2828" spans="1:18" ht="43.2" x14ac:dyDescent="0.3">
      <c r="A2828">
        <v>3476</v>
      </c>
      <c r="B2828" s="3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s="12">
        <f t="shared" si="88"/>
        <v>41921</v>
      </c>
      <c r="L2828" t="b">
        <v>0</v>
      </c>
      <c r="M2828">
        <v>6</v>
      </c>
      <c r="N2828" t="b">
        <v>1</v>
      </c>
      <c r="O2828" t="s">
        <v>8269</v>
      </c>
      <c r="P2828" t="s">
        <v>8325</v>
      </c>
      <c r="Q2828">
        <f t="shared" si="89"/>
        <v>2014</v>
      </c>
      <c r="R2828" s="14" t="s">
        <v>8322</v>
      </c>
    </row>
    <row r="2829" spans="1:18" ht="43.2" x14ac:dyDescent="0.3">
      <c r="A2829">
        <v>2850</v>
      </c>
      <c r="B2829" s="3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s="12">
        <f t="shared" si="88"/>
        <v>41858</v>
      </c>
      <c r="L2829" t="b">
        <v>0</v>
      </c>
      <c r="M2829">
        <v>13</v>
      </c>
      <c r="N2829" t="b">
        <v>0</v>
      </c>
      <c r="O2829" t="s">
        <v>8269</v>
      </c>
      <c r="P2829" t="s">
        <v>8325</v>
      </c>
      <c r="Q2829">
        <f t="shared" si="89"/>
        <v>2014</v>
      </c>
      <c r="R2829" s="14" t="s">
        <v>8322</v>
      </c>
    </row>
    <row r="2830" spans="1:18" ht="43.2" x14ac:dyDescent="0.3">
      <c r="A2830">
        <v>2122</v>
      </c>
      <c r="B2830" s="3" t="s">
        <v>2123</v>
      </c>
      <c r="C2830" s="3" t="s">
        <v>6232</v>
      </c>
      <c r="D2830" s="5">
        <v>80000</v>
      </c>
      <c r="E2830" s="7">
        <v>310</v>
      </c>
      <c r="F2830" t="s">
        <v>8220</v>
      </c>
      <c r="G2830" t="s">
        <v>8237</v>
      </c>
      <c r="H2830" t="s">
        <v>8255</v>
      </c>
      <c r="I2830">
        <v>1483773169</v>
      </c>
      <c r="J2830">
        <v>1481181169</v>
      </c>
      <c r="K2830" s="12">
        <f t="shared" si="88"/>
        <v>42712</v>
      </c>
      <c r="L2830" t="b">
        <v>0</v>
      </c>
      <c r="M2830">
        <v>3</v>
      </c>
      <c r="N2830" t="b">
        <v>0</v>
      </c>
      <c r="O2830" t="s">
        <v>8280</v>
      </c>
      <c r="P2830" t="s">
        <v>8333</v>
      </c>
      <c r="Q2830">
        <f t="shared" si="89"/>
        <v>2016</v>
      </c>
      <c r="R2830" s="14" t="s">
        <v>8315</v>
      </c>
    </row>
    <row r="2831" spans="1:18" ht="28.8" x14ac:dyDescent="0.3">
      <c r="A2831">
        <v>2424</v>
      </c>
      <c r="B2831" s="3" t="s">
        <v>2425</v>
      </c>
      <c r="C2831" s="3" t="s">
        <v>6534</v>
      </c>
      <c r="D2831" s="5">
        <v>25000</v>
      </c>
      <c r="E2831" s="7">
        <v>310</v>
      </c>
      <c r="F2831" t="s">
        <v>8220</v>
      </c>
      <c r="G2831" t="s">
        <v>8223</v>
      </c>
      <c r="H2831" t="s">
        <v>8245</v>
      </c>
      <c r="I2831">
        <v>1414445108</v>
      </c>
      <c r="J2831">
        <v>1411853108</v>
      </c>
      <c r="K2831" s="12">
        <f t="shared" si="88"/>
        <v>41909</v>
      </c>
      <c r="L2831" t="b">
        <v>0</v>
      </c>
      <c r="M2831">
        <v>9</v>
      </c>
      <c r="N2831" t="b">
        <v>0</v>
      </c>
      <c r="O2831" t="s">
        <v>8282</v>
      </c>
      <c r="P2831" t="s">
        <v>8344</v>
      </c>
      <c r="Q2831">
        <f t="shared" si="89"/>
        <v>2014</v>
      </c>
      <c r="R2831" s="14" t="s">
        <v>8318</v>
      </c>
    </row>
    <row r="2832" spans="1:18" ht="57.6" x14ac:dyDescent="0.3">
      <c r="A2832">
        <v>827</v>
      </c>
      <c r="B2832" s="3" t="s">
        <v>828</v>
      </c>
      <c r="C2832" s="3" t="s">
        <v>4937</v>
      </c>
      <c r="D2832" s="5">
        <v>300</v>
      </c>
      <c r="E2832" s="7">
        <v>310</v>
      </c>
      <c r="F2832" t="s">
        <v>8218</v>
      </c>
      <c r="G2832" t="s">
        <v>8223</v>
      </c>
      <c r="H2832" t="s">
        <v>8245</v>
      </c>
      <c r="I2832">
        <v>1329248940</v>
      </c>
      <c r="J2832">
        <v>1326972107</v>
      </c>
      <c r="K2832" s="12">
        <f t="shared" si="88"/>
        <v>40927</v>
      </c>
      <c r="L2832" t="b">
        <v>0</v>
      </c>
      <c r="M2832">
        <v>11</v>
      </c>
      <c r="N2832" t="b">
        <v>1</v>
      </c>
      <c r="O2832" t="s">
        <v>8274</v>
      </c>
      <c r="P2832" t="s">
        <v>8330</v>
      </c>
      <c r="Q2832">
        <f t="shared" si="89"/>
        <v>2012</v>
      </c>
      <c r="R2832" s="14" t="s">
        <v>8326</v>
      </c>
    </row>
    <row r="2833" spans="1:18" ht="43.2" x14ac:dyDescent="0.3">
      <c r="A2833">
        <v>2740</v>
      </c>
      <c r="B2833" s="3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s="12">
        <f t="shared" si="88"/>
        <v>42045</v>
      </c>
      <c r="L2833" t="b">
        <v>0</v>
      </c>
      <c r="M2833">
        <v>17</v>
      </c>
      <c r="N2833" t="b">
        <v>1</v>
      </c>
      <c r="O2833" t="s">
        <v>8293</v>
      </c>
      <c r="P2833" t="s">
        <v>8308</v>
      </c>
      <c r="Q2833">
        <f t="shared" si="89"/>
        <v>2015</v>
      </c>
      <c r="R2833" s="14" t="s">
        <v>8307</v>
      </c>
    </row>
    <row r="2834" spans="1:18" x14ac:dyDescent="0.3">
      <c r="A2834">
        <v>717</v>
      </c>
      <c r="B2834" s="3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s="12">
        <f t="shared" si="88"/>
        <v>41857</v>
      </c>
      <c r="L2834" t="b">
        <v>0</v>
      </c>
      <c r="M2834">
        <v>4</v>
      </c>
      <c r="N2834" t="b">
        <v>0</v>
      </c>
      <c r="O2834" t="s">
        <v>8271</v>
      </c>
      <c r="P2834" t="s">
        <v>8309</v>
      </c>
      <c r="Q2834">
        <f t="shared" si="89"/>
        <v>2014</v>
      </c>
      <c r="R2834" s="14" t="s">
        <v>8307</v>
      </c>
    </row>
    <row r="2835" spans="1:18" ht="43.2" x14ac:dyDescent="0.3">
      <c r="A2835">
        <v>882</v>
      </c>
      <c r="B2835" s="3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s="12">
        <f t="shared" si="88"/>
        <v>40759</v>
      </c>
      <c r="L2835" t="b">
        <v>0</v>
      </c>
      <c r="M2835">
        <v>14</v>
      </c>
      <c r="N2835" t="b">
        <v>0</v>
      </c>
      <c r="O2835" t="s">
        <v>8277</v>
      </c>
      <c r="P2835" t="s">
        <v>8327</v>
      </c>
      <c r="Q2835">
        <f t="shared" si="89"/>
        <v>2011</v>
      </c>
      <c r="R2835" s="14" t="s">
        <v>8326</v>
      </c>
    </row>
    <row r="2836" spans="1:18" ht="43.2" x14ac:dyDescent="0.3">
      <c r="A2836">
        <v>421</v>
      </c>
      <c r="B2836" s="3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s="12">
        <f t="shared" si="88"/>
        <v>42177</v>
      </c>
      <c r="L2836" t="b">
        <v>0</v>
      </c>
      <c r="M2836">
        <v>6</v>
      </c>
      <c r="N2836" t="b">
        <v>0</v>
      </c>
      <c r="O2836" t="s">
        <v>8268</v>
      </c>
      <c r="P2836" t="s">
        <v>8338</v>
      </c>
      <c r="Q2836">
        <f t="shared" si="89"/>
        <v>2015</v>
      </c>
      <c r="R2836" s="14" t="s">
        <v>8320</v>
      </c>
    </row>
    <row r="2837" spans="1:18" ht="43.2" x14ac:dyDescent="0.3">
      <c r="A2837">
        <v>588</v>
      </c>
      <c r="B2837" s="3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s="12">
        <f t="shared" si="88"/>
        <v>42631</v>
      </c>
      <c r="L2837" t="b">
        <v>0</v>
      </c>
      <c r="M2837">
        <v>2</v>
      </c>
      <c r="N2837" t="b">
        <v>0</v>
      </c>
      <c r="O2837" t="s">
        <v>8270</v>
      </c>
      <c r="P2837" t="s">
        <v>8341</v>
      </c>
      <c r="Q2837">
        <f t="shared" si="89"/>
        <v>2016</v>
      </c>
      <c r="R2837" s="14" t="s">
        <v>8307</v>
      </c>
    </row>
    <row r="2838" spans="1:18" ht="43.2" x14ac:dyDescent="0.3">
      <c r="A2838">
        <v>4038</v>
      </c>
      <c r="B2838" s="3" t="s">
        <v>4034</v>
      </c>
      <c r="C2838" s="3" t="s">
        <v>8142</v>
      </c>
      <c r="D2838" s="5">
        <v>2500</v>
      </c>
      <c r="E2838" s="7">
        <v>301</v>
      </c>
      <c r="F2838" t="s">
        <v>8220</v>
      </c>
      <c r="G2838" t="s">
        <v>8223</v>
      </c>
      <c r="H2838" t="s">
        <v>8245</v>
      </c>
      <c r="I2838">
        <v>1413573010</v>
      </c>
      <c r="J2838">
        <v>1408389010</v>
      </c>
      <c r="K2838" s="12">
        <f t="shared" si="88"/>
        <v>41869</v>
      </c>
      <c r="L2838" t="b">
        <v>0</v>
      </c>
      <c r="M2838">
        <v>4</v>
      </c>
      <c r="N2838" t="b">
        <v>0</v>
      </c>
      <c r="O2838" t="s">
        <v>8269</v>
      </c>
      <c r="P2838" t="s">
        <v>8325</v>
      </c>
      <c r="Q2838">
        <f t="shared" si="89"/>
        <v>2014</v>
      </c>
      <c r="R2838" s="14" t="s">
        <v>8322</v>
      </c>
    </row>
    <row r="2839" spans="1:18" ht="28.8" x14ac:dyDescent="0.3">
      <c r="A2839">
        <v>1849</v>
      </c>
      <c r="B2839" s="3" t="s">
        <v>1850</v>
      </c>
      <c r="C2839" s="3" t="s">
        <v>5959</v>
      </c>
      <c r="D2839" s="5">
        <v>300</v>
      </c>
      <c r="E2839" s="7">
        <v>301</v>
      </c>
      <c r="F2839" t="s">
        <v>8218</v>
      </c>
      <c r="G2839" t="s">
        <v>8223</v>
      </c>
      <c r="H2839" t="s">
        <v>8245</v>
      </c>
      <c r="I2839">
        <v>1350505059</v>
      </c>
      <c r="J2839">
        <v>1347913059</v>
      </c>
      <c r="K2839" s="12">
        <f t="shared" si="88"/>
        <v>41169</v>
      </c>
      <c r="L2839" t="b">
        <v>0</v>
      </c>
      <c r="M2839">
        <v>8</v>
      </c>
      <c r="N2839" t="b">
        <v>1</v>
      </c>
      <c r="O2839" t="s">
        <v>8274</v>
      </c>
      <c r="P2839" t="s">
        <v>8330</v>
      </c>
      <c r="Q2839">
        <f t="shared" si="89"/>
        <v>2012</v>
      </c>
      <c r="R2839" s="14" t="s">
        <v>8326</v>
      </c>
    </row>
    <row r="2840" spans="1:18" ht="43.2" x14ac:dyDescent="0.3">
      <c r="A2840">
        <v>1923</v>
      </c>
      <c r="B2840" s="3" t="s">
        <v>1924</v>
      </c>
      <c r="C2840" s="3" t="s">
        <v>6033</v>
      </c>
      <c r="D2840" s="5">
        <v>125</v>
      </c>
      <c r="E2840" s="7">
        <v>301</v>
      </c>
      <c r="F2840" t="s">
        <v>8218</v>
      </c>
      <c r="G2840" t="s">
        <v>8223</v>
      </c>
      <c r="H2840" t="s">
        <v>8245</v>
      </c>
      <c r="I2840">
        <v>1317099540</v>
      </c>
      <c r="J2840">
        <v>1313612532</v>
      </c>
      <c r="K2840" s="12">
        <f t="shared" si="88"/>
        <v>40772</v>
      </c>
      <c r="L2840" t="b">
        <v>0</v>
      </c>
      <c r="M2840">
        <v>13</v>
      </c>
      <c r="N2840" t="b">
        <v>1</v>
      </c>
      <c r="O2840" t="s">
        <v>8277</v>
      </c>
      <c r="P2840" t="s">
        <v>8327</v>
      </c>
      <c r="Q2840">
        <f t="shared" si="89"/>
        <v>2011</v>
      </c>
      <c r="R2840" s="14" t="s">
        <v>8326</v>
      </c>
    </row>
    <row r="2841" spans="1:18" ht="43.2" x14ac:dyDescent="0.3">
      <c r="A2841">
        <v>620</v>
      </c>
      <c r="B2841" s="3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s="12">
        <f t="shared" si="88"/>
        <v>41831</v>
      </c>
      <c r="L2841" t="b">
        <v>0</v>
      </c>
      <c r="M2841">
        <v>1</v>
      </c>
      <c r="N2841" t="b">
        <v>0</v>
      </c>
      <c r="O2841" t="s">
        <v>8270</v>
      </c>
      <c r="P2841" t="s">
        <v>8341</v>
      </c>
      <c r="Q2841">
        <f t="shared" si="89"/>
        <v>2014</v>
      </c>
      <c r="R2841" s="14" t="s">
        <v>8307</v>
      </c>
    </row>
    <row r="2842" spans="1:18" ht="43.2" x14ac:dyDescent="0.3">
      <c r="A2842">
        <v>2343</v>
      </c>
      <c r="B2842" s="3" t="s">
        <v>2344</v>
      </c>
      <c r="C2842" s="3" t="s">
        <v>6453</v>
      </c>
      <c r="D2842" s="5">
        <v>10000</v>
      </c>
      <c r="E2842" s="7">
        <v>300</v>
      </c>
      <c r="F2842" t="s">
        <v>8219</v>
      </c>
      <c r="G2842" t="s">
        <v>8223</v>
      </c>
      <c r="H2842" t="s">
        <v>8245</v>
      </c>
      <c r="I2842">
        <v>1452282420</v>
      </c>
      <c r="J2842">
        <v>1447962505</v>
      </c>
      <c r="K2842" s="12">
        <f t="shared" si="88"/>
        <v>42327</v>
      </c>
      <c r="L2842" t="b">
        <v>0</v>
      </c>
      <c r="M2842">
        <v>1</v>
      </c>
      <c r="N2842" t="b">
        <v>0</v>
      </c>
      <c r="O2842" t="s">
        <v>8270</v>
      </c>
      <c r="P2842" t="s">
        <v>8341</v>
      </c>
      <c r="Q2842">
        <f t="shared" si="89"/>
        <v>2015</v>
      </c>
      <c r="R2842" s="14" t="s">
        <v>8307</v>
      </c>
    </row>
    <row r="2843" spans="1:18" ht="43.2" x14ac:dyDescent="0.3">
      <c r="A2843">
        <v>3115</v>
      </c>
      <c r="B2843" s="3" t="s">
        <v>3115</v>
      </c>
      <c r="C2843" s="3" t="s">
        <v>7225</v>
      </c>
      <c r="D2843" s="5">
        <v>10000</v>
      </c>
      <c r="E2843" s="7">
        <v>300</v>
      </c>
      <c r="F2843" t="s">
        <v>8220</v>
      </c>
      <c r="G2843" t="s">
        <v>8234</v>
      </c>
      <c r="H2843" t="s">
        <v>8254</v>
      </c>
      <c r="I2843">
        <v>1465123427</v>
      </c>
      <c r="J2843">
        <v>1462531427</v>
      </c>
      <c r="K2843" s="12">
        <f t="shared" si="88"/>
        <v>42496</v>
      </c>
      <c r="L2843" t="b">
        <v>0</v>
      </c>
      <c r="M2843">
        <v>1</v>
      </c>
      <c r="N2843" t="b">
        <v>0</v>
      </c>
      <c r="O2843" t="s">
        <v>8301</v>
      </c>
      <c r="P2843" t="s">
        <v>8323</v>
      </c>
      <c r="Q2843">
        <f t="shared" si="89"/>
        <v>2016</v>
      </c>
      <c r="R2843" s="14" t="s">
        <v>8322</v>
      </c>
    </row>
    <row r="2844" spans="1:18" ht="57.6" x14ac:dyDescent="0.3">
      <c r="A2844">
        <v>3101</v>
      </c>
      <c r="B2844" s="3" t="s">
        <v>3101</v>
      </c>
      <c r="C2844" s="3" t="s">
        <v>7211</v>
      </c>
      <c r="D2844" s="5">
        <v>2500</v>
      </c>
      <c r="E2844" s="7">
        <v>300</v>
      </c>
      <c r="F2844" t="s">
        <v>8220</v>
      </c>
      <c r="G2844" t="s">
        <v>8229</v>
      </c>
      <c r="H2844" t="s">
        <v>8248</v>
      </c>
      <c r="I2844">
        <v>1437033360</v>
      </c>
      <c r="J2844">
        <v>1434445937</v>
      </c>
      <c r="K2844" s="12">
        <f t="shared" si="88"/>
        <v>42171</v>
      </c>
      <c r="L2844" t="b">
        <v>0</v>
      </c>
      <c r="M2844">
        <v>12</v>
      </c>
      <c r="N2844" t="b">
        <v>0</v>
      </c>
      <c r="O2844" t="s">
        <v>8301</v>
      </c>
      <c r="P2844" t="s">
        <v>8323</v>
      </c>
      <c r="Q2844">
        <f t="shared" si="89"/>
        <v>2015</v>
      </c>
      <c r="R2844" s="14" t="s">
        <v>8322</v>
      </c>
    </row>
    <row r="2845" spans="1:18" ht="57.6" x14ac:dyDescent="0.3">
      <c r="A2845">
        <v>2855</v>
      </c>
      <c r="B2845" s="3" t="s">
        <v>2855</v>
      </c>
      <c r="C2845" s="3" t="s">
        <v>6965</v>
      </c>
      <c r="D2845" s="5">
        <v>600</v>
      </c>
      <c r="E2845" s="7">
        <v>300</v>
      </c>
      <c r="F2845" t="s">
        <v>8220</v>
      </c>
      <c r="G2845" t="s">
        <v>8223</v>
      </c>
      <c r="H2845" t="s">
        <v>8245</v>
      </c>
      <c r="I2845">
        <v>1454110440</v>
      </c>
      <c r="J2845">
        <v>1451607071</v>
      </c>
      <c r="K2845" s="12">
        <f t="shared" si="88"/>
        <v>42370</v>
      </c>
      <c r="L2845" t="b">
        <v>0</v>
      </c>
      <c r="M2845">
        <v>5</v>
      </c>
      <c r="N2845" t="b">
        <v>0</v>
      </c>
      <c r="O2845" t="s">
        <v>8269</v>
      </c>
      <c r="P2845" t="s">
        <v>8325</v>
      </c>
      <c r="Q2845">
        <f t="shared" si="89"/>
        <v>2016</v>
      </c>
      <c r="R2845" s="14" t="s">
        <v>8322</v>
      </c>
    </row>
    <row r="2846" spans="1:18" ht="43.2" x14ac:dyDescent="0.3">
      <c r="A2846">
        <v>4039</v>
      </c>
      <c r="B2846" s="3" t="s">
        <v>4035</v>
      </c>
      <c r="C2846" s="3" t="s">
        <v>8143</v>
      </c>
      <c r="D2846" s="5">
        <v>500</v>
      </c>
      <c r="E2846" s="7">
        <v>300</v>
      </c>
      <c r="F2846" t="s">
        <v>8220</v>
      </c>
      <c r="G2846" t="s">
        <v>8223</v>
      </c>
      <c r="H2846" t="s">
        <v>8245</v>
      </c>
      <c r="I2846">
        <v>1448949540</v>
      </c>
      <c r="J2846">
        <v>1446048367</v>
      </c>
      <c r="K2846" s="12">
        <f t="shared" si="88"/>
        <v>42305</v>
      </c>
      <c r="L2846" t="b">
        <v>0</v>
      </c>
      <c r="M2846">
        <v>5</v>
      </c>
      <c r="N2846" t="b">
        <v>0</v>
      </c>
      <c r="O2846" t="s">
        <v>8269</v>
      </c>
      <c r="P2846" t="s">
        <v>8325</v>
      </c>
      <c r="Q2846">
        <f t="shared" si="89"/>
        <v>2015</v>
      </c>
      <c r="R2846" s="14" t="s">
        <v>8322</v>
      </c>
    </row>
    <row r="2847" spans="1:18" ht="43.2" x14ac:dyDescent="0.3">
      <c r="A2847">
        <v>848</v>
      </c>
      <c r="B2847" s="3" t="s">
        <v>849</v>
      </c>
      <c r="C2847" s="3" t="s">
        <v>4958</v>
      </c>
      <c r="D2847" s="5">
        <v>300</v>
      </c>
      <c r="E2847" s="7">
        <v>300</v>
      </c>
      <c r="F2847" t="s">
        <v>8218</v>
      </c>
      <c r="G2847" t="s">
        <v>8223</v>
      </c>
      <c r="H2847" t="s">
        <v>8245</v>
      </c>
      <c r="I2847">
        <v>1429038033</v>
      </c>
      <c r="J2847">
        <v>1426446033</v>
      </c>
      <c r="K2847" s="12">
        <f t="shared" si="88"/>
        <v>42078</v>
      </c>
      <c r="L2847" t="b">
        <v>0</v>
      </c>
      <c r="M2847">
        <v>16</v>
      </c>
      <c r="N2847" t="b">
        <v>1</v>
      </c>
      <c r="O2847" t="s">
        <v>8275</v>
      </c>
      <c r="P2847" t="s">
        <v>8335</v>
      </c>
      <c r="Q2847">
        <f t="shared" si="89"/>
        <v>2015</v>
      </c>
      <c r="R2847" s="14" t="s">
        <v>8326</v>
      </c>
    </row>
    <row r="2848" spans="1:18" ht="43.2" x14ac:dyDescent="0.3">
      <c r="A2848">
        <v>853</v>
      </c>
      <c r="B2848" s="3" t="s">
        <v>854</v>
      </c>
      <c r="C2848" s="3" t="s">
        <v>4963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1424116709</v>
      </c>
      <c r="J2848">
        <v>1421524709</v>
      </c>
      <c r="K2848" s="12">
        <f t="shared" si="88"/>
        <v>42021</v>
      </c>
      <c r="L2848" t="b">
        <v>0</v>
      </c>
      <c r="M2848">
        <v>10</v>
      </c>
      <c r="N2848" t="b">
        <v>1</v>
      </c>
      <c r="O2848" t="s">
        <v>8275</v>
      </c>
      <c r="P2848" t="s">
        <v>8335</v>
      </c>
      <c r="Q2848">
        <f t="shared" si="89"/>
        <v>2015</v>
      </c>
      <c r="R2848" s="14" t="s">
        <v>8326</v>
      </c>
    </row>
    <row r="2849" spans="1:18" ht="28.8" x14ac:dyDescent="0.3">
      <c r="A2849">
        <v>1822</v>
      </c>
      <c r="B2849" s="3" t="s">
        <v>1823</v>
      </c>
      <c r="C2849" s="3" t="s">
        <v>5932</v>
      </c>
      <c r="D2849" s="5">
        <v>300</v>
      </c>
      <c r="E2849" s="7">
        <v>300</v>
      </c>
      <c r="F2849" t="s">
        <v>8218</v>
      </c>
      <c r="G2849" t="s">
        <v>8228</v>
      </c>
      <c r="H2849" t="s">
        <v>8250</v>
      </c>
      <c r="I2849">
        <v>1391194860</v>
      </c>
      <c r="J2849">
        <v>1388084862</v>
      </c>
      <c r="K2849" s="12">
        <f t="shared" si="88"/>
        <v>41634</v>
      </c>
      <c r="L2849" t="b">
        <v>0</v>
      </c>
      <c r="M2849">
        <v>11</v>
      </c>
      <c r="N2849" t="b">
        <v>1</v>
      </c>
      <c r="O2849" t="s">
        <v>8274</v>
      </c>
      <c r="P2849" t="s">
        <v>8330</v>
      </c>
      <c r="Q2849">
        <f t="shared" si="89"/>
        <v>2013</v>
      </c>
      <c r="R2849" s="14" t="s">
        <v>8326</v>
      </c>
    </row>
    <row r="2850" spans="1:18" ht="43.2" x14ac:dyDescent="0.3">
      <c r="A2850">
        <v>2112</v>
      </c>
      <c r="B2850" s="3" t="s">
        <v>2113</v>
      </c>
      <c r="C2850" s="3" t="s">
        <v>6222</v>
      </c>
      <c r="D2850" s="5">
        <v>300</v>
      </c>
      <c r="E2850" s="7">
        <v>300</v>
      </c>
      <c r="F2850" t="s">
        <v>8218</v>
      </c>
      <c r="G2850" t="s">
        <v>8223</v>
      </c>
      <c r="H2850" t="s">
        <v>8245</v>
      </c>
      <c r="I2850">
        <v>1366064193</v>
      </c>
      <c r="J2850">
        <v>1364854593</v>
      </c>
      <c r="K2850" s="12">
        <f t="shared" si="88"/>
        <v>41365</v>
      </c>
      <c r="L2850" t="b">
        <v>0</v>
      </c>
      <c r="M2850">
        <v>11</v>
      </c>
      <c r="N2850" t="b">
        <v>1</v>
      </c>
      <c r="O2850" t="s">
        <v>8277</v>
      </c>
      <c r="P2850" t="s">
        <v>8327</v>
      </c>
      <c r="Q2850">
        <f t="shared" si="89"/>
        <v>2013</v>
      </c>
      <c r="R2850" s="14" t="s">
        <v>8326</v>
      </c>
    </row>
    <row r="2851" spans="1:18" ht="43.2" x14ac:dyDescent="0.3">
      <c r="A2851">
        <v>2923</v>
      </c>
      <c r="B2851" s="3" t="s">
        <v>2923</v>
      </c>
      <c r="C2851" s="3" t="s">
        <v>7033</v>
      </c>
      <c r="D2851" s="5">
        <v>300</v>
      </c>
      <c r="E2851" s="7">
        <v>300</v>
      </c>
      <c r="F2851" t="s">
        <v>8218</v>
      </c>
      <c r="G2851" t="s">
        <v>8223</v>
      </c>
      <c r="H2851" t="s">
        <v>8245</v>
      </c>
      <c r="I2851">
        <v>1422068400</v>
      </c>
      <c r="J2851">
        <v>1420774779</v>
      </c>
      <c r="K2851" s="12">
        <f t="shared" si="88"/>
        <v>42013</v>
      </c>
      <c r="L2851" t="b">
        <v>0</v>
      </c>
      <c r="M2851">
        <v>10</v>
      </c>
      <c r="N2851" t="b">
        <v>1</v>
      </c>
      <c r="O2851" t="s">
        <v>8303</v>
      </c>
      <c r="P2851" t="s">
        <v>8334</v>
      </c>
      <c r="Q2851">
        <f t="shared" si="89"/>
        <v>2015</v>
      </c>
      <c r="R2851" s="14" t="s">
        <v>8322</v>
      </c>
    </row>
    <row r="2852" spans="1:18" ht="43.2" x14ac:dyDescent="0.3">
      <c r="A2852">
        <v>683</v>
      </c>
      <c r="B2852" s="3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s="12">
        <f t="shared" si="88"/>
        <v>42634</v>
      </c>
      <c r="L2852" t="b">
        <v>0</v>
      </c>
      <c r="M2852">
        <v>3</v>
      </c>
      <c r="N2852" t="b">
        <v>0</v>
      </c>
      <c r="O2852" t="s">
        <v>8271</v>
      </c>
      <c r="P2852" t="s">
        <v>8309</v>
      </c>
      <c r="Q2852">
        <f t="shared" si="89"/>
        <v>2016</v>
      </c>
      <c r="R2852" s="14" t="s">
        <v>8307</v>
      </c>
    </row>
    <row r="2853" spans="1:18" ht="43.2" x14ac:dyDescent="0.3">
      <c r="A2853">
        <v>965</v>
      </c>
      <c r="B2853" s="3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s="12">
        <f t="shared" si="88"/>
        <v>42637</v>
      </c>
      <c r="L2853" t="b">
        <v>0</v>
      </c>
      <c r="M2853">
        <v>6</v>
      </c>
      <c r="N2853" t="b">
        <v>0</v>
      </c>
      <c r="O2853" t="s">
        <v>8271</v>
      </c>
      <c r="P2853" t="s">
        <v>8309</v>
      </c>
      <c r="Q2853">
        <f t="shared" si="89"/>
        <v>2016</v>
      </c>
      <c r="R2853" s="14" t="s">
        <v>8307</v>
      </c>
    </row>
    <row r="2854" spans="1:18" ht="43.2" x14ac:dyDescent="0.3">
      <c r="A2854">
        <v>3959</v>
      </c>
      <c r="B2854" s="3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s="12">
        <f t="shared" si="88"/>
        <v>41880</v>
      </c>
      <c r="L2854" t="b">
        <v>0</v>
      </c>
      <c r="M2854">
        <v>12</v>
      </c>
      <c r="N2854" t="b">
        <v>0</v>
      </c>
      <c r="O2854" t="s">
        <v>8269</v>
      </c>
      <c r="P2854" t="s">
        <v>8325</v>
      </c>
      <c r="Q2854">
        <f t="shared" si="89"/>
        <v>2014</v>
      </c>
      <c r="R2854" s="14" t="s">
        <v>8322</v>
      </c>
    </row>
    <row r="2855" spans="1:18" ht="28.8" x14ac:dyDescent="0.3">
      <c r="A2855">
        <v>1192</v>
      </c>
      <c r="B2855" s="3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s="12">
        <f t="shared" si="88"/>
        <v>42747</v>
      </c>
      <c r="L2855" t="b">
        <v>0</v>
      </c>
      <c r="M2855">
        <v>15</v>
      </c>
      <c r="N2855" t="b">
        <v>1</v>
      </c>
      <c r="O2855" t="s">
        <v>8283</v>
      </c>
      <c r="P2855" t="s">
        <v>8313</v>
      </c>
      <c r="Q2855">
        <f t="shared" si="89"/>
        <v>2017</v>
      </c>
      <c r="R2855" s="14" t="s">
        <v>8312</v>
      </c>
    </row>
    <row r="2856" spans="1:18" ht="28.8" x14ac:dyDescent="0.3">
      <c r="A2856">
        <v>943</v>
      </c>
      <c r="B2856" s="3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s="12">
        <f t="shared" si="88"/>
        <v>42673</v>
      </c>
      <c r="L2856" t="b">
        <v>0</v>
      </c>
      <c r="M2856">
        <v>12</v>
      </c>
      <c r="N2856" t="b">
        <v>0</v>
      </c>
      <c r="O2856" t="s">
        <v>8271</v>
      </c>
      <c r="P2856" t="s">
        <v>8309</v>
      </c>
      <c r="Q2856">
        <f t="shared" si="89"/>
        <v>2016</v>
      </c>
      <c r="R2856" s="14" t="s">
        <v>8307</v>
      </c>
    </row>
    <row r="2857" spans="1:18" ht="43.2" x14ac:dyDescent="0.3">
      <c r="A2857">
        <v>1546</v>
      </c>
      <c r="B2857" s="3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s="12">
        <f t="shared" si="88"/>
        <v>41839</v>
      </c>
      <c r="L2857" t="b">
        <v>0</v>
      </c>
      <c r="M2857">
        <v>11</v>
      </c>
      <c r="N2857" t="b">
        <v>0</v>
      </c>
      <c r="O2857" t="s">
        <v>8287</v>
      </c>
      <c r="P2857" t="s">
        <v>8354</v>
      </c>
      <c r="Q2857">
        <f t="shared" si="89"/>
        <v>2014</v>
      </c>
      <c r="R2857" s="14" t="s">
        <v>8312</v>
      </c>
    </row>
    <row r="2858" spans="1:18" ht="43.2" x14ac:dyDescent="0.3">
      <c r="A2858">
        <v>3292</v>
      </c>
      <c r="B2858" s="3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s="12">
        <f t="shared" si="88"/>
        <v>42282</v>
      </c>
      <c r="L2858" t="b">
        <v>0</v>
      </c>
      <c r="M2858">
        <v>15</v>
      </c>
      <c r="N2858" t="b">
        <v>1</v>
      </c>
      <c r="O2858" t="s">
        <v>8269</v>
      </c>
      <c r="P2858" t="s">
        <v>8325</v>
      </c>
      <c r="Q2858">
        <f t="shared" si="89"/>
        <v>2015</v>
      </c>
      <c r="R2858" s="14" t="s">
        <v>8322</v>
      </c>
    </row>
    <row r="2859" spans="1:18" ht="43.2" x14ac:dyDescent="0.3">
      <c r="A2859">
        <v>946</v>
      </c>
      <c r="B2859" s="3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s="12">
        <f t="shared" si="88"/>
        <v>42592</v>
      </c>
      <c r="L2859" t="b">
        <v>0</v>
      </c>
      <c r="M2859">
        <v>5</v>
      </c>
      <c r="N2859" t="b">
        <v>0</v>
      </c>
      <c r="O2859" t="s">
        <v>8271</v>
      </c>
      <c r="P2859" t="s">
        <v>8309</v>
      </c>
      <c r="Q2859">
        <f t="shared" si="89"/>
        <v>2016</v>
      </c>
      <c r="R2859" s="14" t="s">
        <v>8307</v>
      </c>
    </row>
    <row r="2860" spans="1:18" ht="57.6" x14ac:dyDescent="0.3">
      <c r="A2860">
        <v>4060</v>
      </c>
      <c r="B2860" s="3" t="s">
        <v>4056</v>
      </c>
      <c r="C2860" s="3" t="s">
        <v>8164</v>
      </c>
      <c r="D2860" s="5">
        <v>10000</v>
      </c>
      <c r="E2860" s="7">
        <v>285</v>
      </c>
      <c r="F2860" t="s">
        <v>8220</v>
      </c>
      <c r="G2860" t="s">
        <v>8228</v>
      </c>
      <c r="H2860" t="s">
        <v>8250</v>
      </c>
      <c r="I2860">
        <v>1403539200</v>
      </c>
      <c r="J2860">
        <v>1400604056</v>
      </c>
      <c r="K2860" s="12">
        <f t="shared" si="88"/>
        <v>41779</v>
      </c>
      <c r="L2860" t="b">
        <v>0</v>
      </c>
      <c r="M2860">
        <v>5</v>
      </c>
      <c r="N2860" t="b">
        <v>0</v>
      </c>
      <c r="O2860" t="s">
        <v>8269</v>
      </c>
      <c r="P2860" t="s">
        <v>8325</v>
      </c>
      <c r="Q2860">
        <f t="shared" si="89"/>
        <v>2014</v>
      </c>
      <c r="R2860" s="14" t="s">
        <v>8322</v>
      </c>
    </row>
    <row r="2861" spans="1:18" ht="43.2" x14ac:dyDescent="0.3">
      <c r="A2861">
        <v>3965</v>
      </c>
      <c r="B2861" s="3" t="s">
        <v>3962</v>
      </c>
      <c r="C2861" s="3" t="s">
        <v>8072</v>
      </c>
      <c r="D2861" s="5">
        <v>2000</v>
      </c>
      <c r="E2861" s="7">
        <v>285</v>
      </c>
      <c r="F2861" t="s">
        <v>8220</v>
      </c>
      <c r="G2861" t="s">
        <v>8223</v>
      </c>
      <c r="H2861" t="s">
        <v>8245</v>
      </c>
      <c r="I2861">
        <v>1460608780</v>
      </c>
      <c r="J2861">
        <v>1455428380</v>
      </c>
      <c r="K2861" s="12">
        <f t="shared" si="88"/>
        <v>42414</v>
      </c>
      <c r="L2861" t="b">
        <v>0</v>
      </c>
      <c r="M2861">
        <v>4</v>
      </c>
      <c r="N2861" t="b">
        <v>0</v>
      </c>
      <c r="O2861" t="s">
        <v>8269</v>
      </c>
      <c r="P2861" t="s">
        <v>8325</v>
      </c>
      <c r="Q2861">
        <f t="shared" si="89"/>
        <v>2016</v>
      </c>
      <c r="R2861" s="14" t="s">
        <v>8322</v>
      </c>
    </row>
    <row r="2862" spans="1:18" ht="43.2" x14ac:dyDescent="0.3">
      <c r="A2862">
        <v>2121</v>
      </c>
      <c r="B2862" s="3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s="12">
        <f t="shared" si="88"/>
        <v>42716</v>
      </c>
      <c r="L2862" t="b">
        <v>0</v>
      </c>
      <c r="M2862">
        <v>10</v>
      </c>
      <c r="N2862" t="b">
        <v>0</v>
      </c>
      <c r="O2862" t="s">
        <v>8280</v>
      </c>
      <c r="P2862" t="s">
        <v>8333</v>
      </c>
      <c r="Q2862">
        <f t="shared" si="89"/>
        <v>2016</v>
      </c>
      <c r="R2862" s="14" t="s">
        <v>8315</v>
      </c>
    </row>
    <row r="2863" spans="1:18" ht="43.2" x14ac:dyDescent="0.3">
      <c r="A2863">
        <v>2501</v>
      </c>
      <c r="B2863" s="3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s="12">
        <f t="shared" si="88"/>
        <v>42244</v>
      </c>
      <c r="L2863" t="b">
        <v>0</v>
      </c>
      <c r="M2863">
        <v>7</v>
      </c>
      <c r="N2863" t="b">
        <v>0</v>
      </c>
      <c r="O2863" t="s">
        <v>8297</v>
      </c>
      <c r="P2863" t="s">
        <v>8356</v>
      </c>
      <c r="Q2863">
        <f t="shared" si="89"/>
        <v>2015</v>
      </c>
      <c r="R2863" s="14" t="s">
        <v>8318</v>
      </c>
    </row>
    <row r="2864" spans="1:18" ht="43.2" x14ac:dyDescent="0.3">
      <c r="A2864">
        <v>1595</v>
      </c>
      <c r="B2864" s="3" t="s">
        <v>1596</v>
      </c>
      <c r="C2864" s="3" t="s">
        <v>5705</v>
      </c>
      <c r="D2864" s="5">
        <v>100000</v>
      </c>
      <c r="E2864" s="7">
        <v>280</v>
      </c>
      <c r="F2864" t="s">
        <v>8220</v>
      </c>
      <c r="G2864" t="s">
        <v>8223</v>
      </c>
      <c r="H2864" t="s">
        <v>8245</v>
      </c>
      <c r="I2864">
        <v>1403122380</v>
      </c>
      <c r="J2864">
        <v>1400634728</v>
      </c>
      <c r="K2864" s="12">
        <f t="shared" si="88"/>
        <v>41780</v>
      </c>
      <c r="L2864" t="b">
        <v>0</v>
      </c>
      <c r="M2864">
        <v>7</v>
      </c>
      <c r="N2864" t="b">
        <v>0</v>
      </c>
      <c r="O2864" t="s">
        <v>8289</v>
      </c>
      <c r="P2864" t="s">
        <v>8350</v>
      </c>
      <c r="Q2864">
        <f t="shared" si="89"/>
        <v>2014</v>
      </c>
      <c r="R2864" s="14" t="s">
        <v>8312</v>
      </c>
    </row>
    <row r="2865" spans="1:18" ht="43.2" x14ac:dyDescent="0.3">
      <c r="A2865">
        <v>974</v>
      </c>
      <c r="B2865" s="3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s="12">
        <f t="shared" si="88"/>
        <v>42424</v>
      </c>
      <c r="L2865" t="b">
        <v>0</v>
      </c>
      <c r="M2865">
        <v>3</v>
      </c>
      <c r="N2865" t="b">
        <v>0</v>
      </c>
      <c r="O2865" t="s">
        <v>8271</v>
      </c>
      <c r="P2865" t="s">
        <v>8309</v>
      </c>
      <c r="Q2865">
        <f t="shared" si="89"/>
        <v>2016</v>
      </c>
      <c r="R2865" s="14" t="s">
        <v>8307</v>
      </c>
    </row>
    <row r="2866" spans="1:18" ht="43.2" x14ac:dyDescent="0.3">
      <c r="A2866">
        <v>2957</v>
      </c>
      <c r="B2866" s="3" t="s">
        <v>2957</v>
      </c>
      <c r="C2866" s="3" t="s">
        <v>7067</v>
      </c>
      <c r="D2866" s="5">
        <v>15000</v>
      </c>
      <c r="E2866" s="7">
        <v>280</v>
      </c>
      <c r="F2866" t="s">
        <v>8219</v>
      </c>
      <c r="G2866" t="s">
        <v>8223</v>
      </c>
      <c r="H2866" t="s">
        <v>8245</v>
      </c>
      <c r="I2866">
        <v>1427498172</v>
      </c>
      <c r="J2866">
        <v>1422317772</v>
      </c>
      <c r="K2866" s="12">
        <f t="shared" si="88"/>
        <v>42031</v>
      </c>
      <c r="L2866" t="b">
        <v>0</v>
      </c>
      <c r="M2866">
        <v>3</v>
      </c>
      <c r="N2866" t="b">
        <v>0</v>
      </c>
      <c r="O2866" t="s">
        <v>8301</v>
      </c>
      <c r="P2866" t="s">
        <v>8323</v>
      </c>
      <c r="Q2866">
        <f t="shared" si="89"/>
        <v>2015</v>
      </c>
      <c r="R2866" s="14" t="s">
        <v>8322</v>
      </c>
    </row>
    <row r="2867" spans="1:18" ht="43.2" x14ac:dyDescent="0.3">
      <c r="A2867">
        <v>1693</v>
      </c>
      <c r="B2867" s="3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s="12">
        <f t="shared" si="88"/>
        <v>42803</v>
      </c>
      <c r="L2867" t="b">
        <v>0</v>
      </c>
      <c r="M2867">
        <v>8</v>
      </c>
      <c r="N2867" t="b">
        <v>0</v>
      </c>
      <c r="O2867" t="s">
        <v>8291</v>
      </c>
      <c r="P2867" t="s">
        <v>8329</v>
      </c>
      <c r="Q2867">
        <f t="shared" si="89"/>
        <v>2017</v>
      </c>
      <c r="R2867" s="14" t="s">
        <v>8326</v>
      </c>
    </row>
    <row r="2868" spans="1:18" ht="43.2" x14ac:dyDescent="0.3">
      <c r="A2868">
        <v>899</v>
      </c>
      <c r="B2868" s="3" t="s">
        <v>900</v>
      </c>
      <c r="C2868" s="3" t="s">
        <v>5009</v>
      </c>
      <c r="D2868" s="5">
        <v>750</v>
      </c>
      <c r="E2868" s="7">
        <v>280</v>
      </c>
      <c r="F2868" t="s">
        <v>8220</v>
      </c>
      <c r="G2868" t="s">
        <v>8223</v>
      </c>
      <c r="H2868" t="s">
        <v>8245</v>
      </c>
      <c r="I2868">
        <v>1306549362</v>
      </c>
      <c r="J2868">
        <v>1302661362</v>
      </c>
      <c r="K2868" s="12">
        <f t="shared" si="88"/>
        <v>40646</v>
      </c>
      <c r="L2868" t="b">
        <v>0</v>
      </c>
      <c r="M2868">
        <v>8</v>
      </c>
      <c r="N2868" t="b">
        <v>0</v>
      </c>
      <c r="O2868" t="s">
        <v>8277</v>
      </c>
      <c r="P2868" t="s">
        <v>8327</v>
      </c>
      <c r="Q2868">
        <f t="shared" si="89"/>
        <v>2011</v>
      </c>
      <c r="R2868" s="14" t="s">
        <v>8326</v>
      </c>
    </row>
    <row r="2869" spans="1:18" ht="28.8" x14ac:dyDescent="0.3">
      <c r="A2869">
        <v>3397</v>
      </c>
      <c r="B2869" s="3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s="12">
        <f t="shared" si="88"/>
        <v>42378</v>
      </c>
      <c r="L2869" t="b">
        <v>0</v>
      </c>
      <c r="M2869">
        <v>24</v>
      </c>
      <c r="N2869" t="b">
        <v>1</v>
      </c>
      <c r="O2869" t="s">
        <v>8269</v>
      </c>
      <c r="P2869" t="s">
        <v>8325</v>
      </c>
      <c r="Q2869">
        <f t="shared" si="89"/>
        <v>2016</v>
      </c>
      <c r="R2869" s="14" t="s">
        <v>8322</v>
      </c>
    </row>
    <row r="2870" spans="1:18" ht="43.2" x14ac:dyDescent="0.3">
      <c r="A2870">
        <v>198</v>
      </c>
      <c r="B2870" s="3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s="12">
        <f t="shared" si="88"/>
        <v>41887</v>
      </c>
      <c r="L2870" t="b">
        <v>0</v>
      </c>
      <c r="M2870">
        <v>6</v>
      </c>
      <c r="N2870" t="b">
        <v>0</v>
      </c>
      <c r="O2870" t="s">
        <v>8266</v>
      </c>
      <c r="P2870" t="s">
        <v>8324</v>
      </c>
      <c r="Q2870">
        <f t="shared" si="89"/>
        <v>2014</v>
      </c>
      <c r="R2870" s="14" t="s">
        <v>8320</v>
      </c>
    </row>
    <row r="2871" spans="1:18" ht="43.2" x14ac:dyDescent="0.3">
      <c r="A2871">
        <v>3099</v>
      </c>
      <c r="B2871" s="3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s="12">
        <f t="shared" si="88"/>
        <v>42382</v>
      </c>
      <c r="L2871" t="b">
        <v>0</v>
      </c>
      <c r="M2871">
        <v>5</v>
      </c>
      <c r="N2871" t="b">
        <v>0</v>
      </c>
      <c r="O2871" t="s">
        <v>8301</v>
      </c>
      <c r="P2871" t="s">
        <v>8323</v>
      </c>
      <c r="Q2871">
        <f t="shared" si="89"/>
        <v>2016</v>
      </c>
      <c r="R2871" s="14" t="s">
        <v>8322</v>
      </c>
    </row>
    <row r="2872" spans="1:18" ht="43.2" x14ac:dyDescent="0.3">
      <c r="A2872">
        <v>2579</v>
      </c>
      <c r="B2872" s="3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s="12">
        <f t="shared" si="88"/>
        <v>41837</v>
      </c>
      <c r="L2872" t="b">
        <v>0</v>
      </c>
      <c r="M2872">
        <v>12</v>
      </c>
      <c r="N2872" t="b">
        <v>0</v>
      </c>
      <c r="O2872" t="s">
        <v>8282</v>
      </c>
      <c r="P2872" t="s">
        <v>8344</v>
      </c>
      <c r="Q2872">
        <f t="shared" si="89"/>
        <v>2014</v>
      </c>
      <c r="R2872" s="14" t="s">
        <v>8318</v>
      </c>
    </row>
    <row r="2873" spans="1:18" ht="28.8" x14ac:dyDescent="0.3">
      <c r="A2873">
        <v>3371</v>
      </c>
      <c r="B2873" s="3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s="12">
        <f t="shared" si="88"/>
        <v>42312</v>
      </c>
      <c r="L2873" t="b">
        <v>0</v>
      </c>
      <c r="M2873">
        <v>9</v>
      </c>
      <c r="N2873" t="b">
        <v>1</v>
      </c>
      <c r="O2873" t="s">
        <v>8269</v>
      </c>
      <c r="P2873" t="s">
        <v>8325</v>
      </c>
      <c r="Q2873">
        <f t="shared" si="89"/>
        <v>2015</v>
      </c>
      <c r="R2873" s="14" t="s">
        <v>8322</v>
      </c>
    </row>
    <row r="2874" spans="1:18" x14ac:dyDescent="0.3">
      <c r="A2874">
        <v>2680</v>
      </c>
      <c r="B2874" s="3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s="12">
        <f t="shared" si="88"/>
        <v>42436</v>
      </c>
      <c r="L2874" t="b">
        <v>0</v>
      </c>
      <c r="M2874">
        <v>4</v>
      </c>
      <c r="N2874" t="b">
        <v>0</v>
      </c>
      <c r="O2874" t="s">
        <v>8300</v>
      </c>
      <c r="P2874" t="s">
        <v>8339</v>
      </c>
      <c r="Q2874">
        <f t="shared" si="89"/>
        <v>2016</v>
      </c>
      <c r="R2874" s="14" t="s">
        <v>8307</v>
      </c>
    </row>
    <row r="2875" spans="1:18" ht="43.2" x14ac:dyDescent="0.3">
      <c r="A2875">
        <v>949</v>
      </c>
      <c r="B2875" s="3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s="12">
        <f t="shared" si="88"/>
        <v>42361</v>
      </c>
      <c r="L2875" t="b">
        <v>0</v>
      </c>
      <c r="M2875">
        <v>7</v>
      </c>
      <c r="N2875" t="b">
        <v>0</v>
      </c>
      <c r="O2875" t="s">
        <v>8271</v>
      </c>
      <c r="P2875" t="s">
        <v>8309</v>
      </c>
      <c r="Q2875">
        <f t="shared" si="89"/>
        <v>2015</v>
      </c>
      <c r="R2875" s="14" t="s">
        <v>8307</v>
      </c>
    </row>
    <row r="2876" spans="1:18" ht="43.2" x14ac:dyDescent="0.3">
      <c r="A2876">
        <v>2891</v>
      </c>
      <c r="B2876" s="3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s="12">
        <f t="shared" si="88"/>
        <v>42415</v>
      </c>
      <c r="L2876" t="b">
        <v>0</v>
      </c>
      <c r="M2876">
        <v>10</v>
      </c>
      <c r="N2876" t="b">
        <v>0</v>
      </c>
      <c r="O2876" t="s">
        <v>8269</v>
      </c>
      <c r="P2876" t="s">
        <v>8325</v>
      </c>
      <c r="Q2876">
        <f t="shared" si="89"/>
        <v>2016</v>
      </c>
      <c r="R2876" s="14" t="s">
        <v>8322</v>
      </c>
    </row>
    <row r="2877" spans="1:18" ht="43.2" x14ac:dyDescent="0.3">
      <c r="A2877">
        <v>3205</v>
      </c>
      <c r="B2877" s="3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s="12">
        <f t="shared" si="88"/>
        <v>42095</v>
      </c>
      <c r="L2877" t="b">
        <v>0</v>
      </c>
      <c r="M2877">
        <v>12</v>
      </c>
      <c r="N2877" t="b">
        <v>0</v>
      </c>
      <c r="O2877" t="s">
        <v>8303</v>
      </c>
      <c r="P2877" t="s">
        <v>8334</v>
      </c>
      <c r="Q2877">
        <f t="shared" si="89"/>
        <v>2015</v>
      </c>
      <c r="R2877" s="14" t="s">
        <v>8322</v>
      </c>
    </row>
    <row r="2878" spans="1:18" ht="43.2" x14ac:dyDescent="0.3">
      <c r="A2878">
        <v>2820</v>
      </c>
      <c r="B2878" s="3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s="12">
        <f t="shared" si="88"/>
        <v>42401</v>
      </c>
      <c r="L2878" t="b">
        <v>0</v>
      </c>
      <c r="M2878">
        <v>20</v>
      </c>
      <c r="N2878" t="b">
        <v>1</v>
      </c>
      <c r="O2878" t="s">
        <v>8269</v>
      </c>
      <c r="P2878" t="s">
        <v>8325</v>
      </c>
      <c r="Q2878">
        <f t="shared" si="89"/>
        <v>2016</v>
      </c>
      <c r="R2878" s="14" t="s">
        <v>8322</v>
      </c>
    </row>
    <row r="2879" spans="1:18" ht="43.2" x14ac:dyDescent="0.3">
      <c r="A2879">
        <v>2874</v>
      </c>
      <c r="B2879" s="3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s="12">
        <f t="shared" si="88"/>
        <v>42722</v>
      </c>
      <c r="L2879" t="b">
        <v>0</v>
      </c>
      <c r="M2879">
        <v>3</v>
      </c>
      <c r="N2879" t="b">
        <v>0</v>
      </c>
      <c r="O2879" t="s">
        <v>8269</v>
      </c>
      <c r="P2879" t="s">
        <v>8325</v>
      </c>
      <c r="Q2879">
        <f t="shared" si="89"/>
        <v>2016</v>
      </c>
      <c r="R2879" s="14" t="s">
        <v>8322</v>
      </c>
    </row>
    <row r="2880" spans="1:18" ht="43.2" x14ac:dyDescent="0.3">
      <c r="A2880">
        <v>2348</v>
      </c>
      <c r="B2880" s="3" t="s">
        <v>2349</v>
      </c>
      <c r="C2880" s="3" t="s">
        <v>6458</v>
      </c>
      <c r="D2880" s="5">
        <v>70000</v>
      </c>
      <c r="E2880" s="7">
        <v>270</v>
      </c>
      <c r="F2880" t="s">
        <v>8219</v>
      </c>
      <c r="G2880" t="s">
        <v>8223</v>
      </c>
      <c r="H2880" t="s">
        <v>8245</v>
      </c>
      <c r="I2880">
        <v>1456006938</v>
      </c>
      <c r="J2880">
        <v>1450822938</v>
      </c>
      <c r="K2880" s="12">
        <f t="shared" si="88"/>
        <v>42360</v>
      </c>
      <c r="L2880" t="b">
        <v>0</v>
      </c>
      <c r="M2880">
        <v>5</v>
      </c>
      <c r="N2880" t="b">
        <v>0</v>
      </c>
      <c r="O2880" t="s">
        <v>8270</v>
      </c>
      <c r="P2880" t="s">
        <v>8341</v>
      </c>
      <c r="Q2880">
        <f t="shared" si="89"/>
        <v>2015</v>
      </c>
      <c r="R2880" s="14" t="s">
        <v>8307</v>
      </c>
    </row>
    <row r="2881" spans="1:18" ht="43.2" x14ac:dyDescent="0.3">
      <c r="A2881">
        <v>1136</v>
      </c>
      <c r="B2881" s="3" t="s">
        <v>1137</v>
      </c>
      <c r="C2881" s="3" t="s">
        <v>5246</v>
      </c>
      <c r="D2881" s="5">
        <v>4190</v>
      </c>
      <c r="E2881" s="7">
        <v>270</v>
      </c>
      <c r="F2881" t="s">
        <v>8220</v>
      </c>
      <c r="G2881" t="s">
        <v>8229</v>
      </c>
      <c r="H2881" t="s">
        <v>8248</v>
      </c>
      <c r="I2881">
        <v>1450541229</v>
      </c>
      <c r="J2881">
        <v>1447949229</v>
      </c>
      <c r="K2881" s="12">
        <f t="shared" si="88"/>
        <v>42327</v>
      </c>
      <c r="L2881" t="b">
        <v>0</v>
      </c>
      <c r="M2881">
        <v>6</v>
      </c>
      <c r="N2881" t="b">
        <v>0</v>
      </c>
      <c r="O2881" t="s">
        <v>8281</v>
      </c>
      <c r="P2881" t="s">
        <v>8343</v>
      </c>
      <c r="Q2881">
        <f t="shared" si="89"/>
        <v>2015</v>
      </c>
      <c r="R2881" s="14" t="s">
        <v>8315</v>
      </c>
    </row>
    <row r="2882" spans="1:18" ht="28.8" x14ac:dyDescent="0.3">
      <c r="A2882">
        <v>3738</v>
      </c>
      <c r="B2882" s="3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s="12">
        <f t="shared" si="88"/>
        <v>41813</v>
      </c>
      <c r="L2882" t="b">
        <v>0</v>
      </c>
      <c r="M2882">
        <v>6</v>
      </c>
      <c r="N2882" t="b">
        <v>0</v>
      </c>
      <c r="O2882" t="s">
        <v>8269</v>
      </c>
      <c r="P2882" t="s">
        <v>8325</v>
      </c>
      <c r="Q2882">
        <f t="shared" si="89"/>
        <v>2014</v>
      </c>
      <c r="R2882" s="14" t="s">
        <v>8322</v>
      </c>
    </row>
    <row r="2883" spans="1:18" ht="43.2" x14ac:dyDescent="0.3">
      <c r="A2883">
        <v>3824</v>
      </c>
      <c r="B2883" s="3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s="12">
        <f t="shared" ref="K2883:K2946" si="90">FLOOR(J2883/60/60/24,1) + DATE(1970,1,1)</f>
        <v>42571</v>
      </c>
      <c r="L2883" t="b">
        <v>0</v>
      </c>
      <c r="M2883">
        <v>7</v>
      </c>
      <c r="N2883" t="b">
        <v>1</v>
      </c>
      <c r="O2883" t="s">
        <v>8269</v>
      </c>
      <c r="P2883" t="s">
        <v>8325</v>
      </c>
      <c r="Q2883">
        <f t="shared" ref="Q2883:Q2946" si="91">YEAR(K2883)</f>
        <v>2016</v>
      </c>
      <c r="R2883" s="14" t="s">
        <v>8322</v>
      </c>
    </row>
    <row r="2884" spans="1:18" ht="43.2" x14ac:dyDescent="0.3">
      <c r="A2884">
        <v>1045</v>
      </c>
      <c r="B2884" s="3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s="12">
        <f t="shared" si="90"/>
        <v>41844</v>
      </c>
      <c r="L2884" t="b">
        <v>0</v>
      </c>
      <c r="M2884">
        <v>8</v>
      </c>
      <c r="N2884" t="b">
        <v>0</v>
      </c>
      <c r="O2884" t="s">
        <v>8279</v>
      </c>
      <c r="P2884" t="s">
        <v>8346</v>
      </c>
      <c r="Q2884">
        <f t="shared" si="91"/>
        <v>2014</v>
      </c>
      <c r="R2884" s="14" t="s">
        <v>8345</v>
      </c>
    </row>
    <row r="2885" spans="1:18" ht="57.6" x14ac:dyDescent="0.3">
      <c r="A2885">
        <v>2860</v>
      </c>
      <c r="B2885" s="3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s="12">
        <f t="shared" si="90"/>
        <v>42480</v>
      </c>
      <c r="L2885" t="b">
        <v>0</v>
      </c>
      <c r="M2885">
        <v>9</v>
      </c>
      <c r="N2885" t="b">
        <v>0</v>
      </c>
      <c r="O2885" t="s">
        <v>8269</v>
      </c>
      <c r="P2885" t="s">
        <v>8325</v>
      </c>
      <c r="Q2885">
        <f t="shared" si="91"/>
        <v>2016</v>
      </c>
      <c r="R2885" s="14" t="s">
        <v>8322</v>
      </c>
    </row>
    <row r="2886" spans="1:18" ht="57.6" x14ac:dyDescent="0.3">
      <c r="A2886">
        <v>2908</v>
      </c>
      <c r="B2886" s="3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s="12">
        <f t="shared" si="90"/>
        <v>42499</v>
      </c>
      <c r="L2886" t="b">
        <v>0</v>
      </c>
      <c r="M2886">
        <v>5</v>
      </c>
      <c r="N2886" t="b">
        <v>0</v>
      </c>
      <c r="O2886" t="s">
        <v>8269</v>
      </c>
      <c r="P2886" t="s">
        <v>8325</v>
      </c>
      <c r="Q2886">
        <f t="shared" si="91"/>
        <v>2016</v>
      </c>
      <c r="R2886" s="14" t="s">
        <v>8322</v>
      </c>
    </row>
    <row r="2887" spans="1:18" ht="43.2" x14ac:dyDescent="0.3">
      <c r="A2887">
        <v>197</v>
      </c>
      <c r="B2887" s="3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s="12">
        <f t="shared" si="90"/>
        <v>42741</v>
      </c>
      <c r="L2887" t="b">
        <v>0</v>
      </c>
      <c r="M2887">
        <v>8</v>
      </c>
      <c r="N2887" t="b">
        <v>0</v>
      </c>
      <c r="O2887" t="s">
        <v>8266</v>
      </c>
      <c r="P2887" t="s">
        <v>8324</v>
      </c>
      <c r="Q2887">
        <f t="shared" si="91"/>
        <v>2017</v>
      </c>
      <c r="R2887" s="14" t="s">
        <v>8320</v>
      </c>
    </row>
    <row r="2888" spans="1:18" ht="43.2" x14ac:dyDescent="0.3">
      <c r="A2888">
        <v>621</v>
      </c>
      <c r="B2888" s="3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s="12">
        <f t="shared" si="90"/>
        <v>42528</v>
      </c>
      <c r="L2888" t="b">
        <v>0</v>
      </c>
      <c r="M2888">
        <v>3</v>
      </c>
      <c r="N2888" t="b">
        <v>0</v>
      </c>
      <c r="O2888" t="s">
        <v>8270</v>
      </c>
      <c r="P2888" t="s">
        <v>8341</v>
      </c>
      <c r="Q2888">
        <f t="shared" si="91"/>
        <v>2016</v>
      </c>
      <c r="R2888" s="14" t="s">
        <v>8307</v>
      </c>
    </row>
    <row r="2889" spans="1:18" ht="43.2" x14ac:dyDescent="0.3">
      <c r="A2889">
        <v>691</v>
      </c>
      <c r="B2889" s="3" t="s">
        <v>692</v>
      </c>
      <c r="C2889" s="3" t="s">
        <v>4801</v>
      </c>
      <c r="D2889" s="5">
        <v>50000</v>
      </c>
      <c r="E2889" s="7">
        <v>260</v>
      </c>
      <c r="F2889" t="s">
        <v>8220</v>
      </c>
      <c r="G2889" t="s">
        <v>8223</v>
      </c>
      <c r="H2889" t="s">
        <v>8245</v>
      </c>
      <c r="I2889">
        <v>1435711246</v>
      </c>
      <c r="J2889">
        <v>1433292046</v>
      </c>
      <c r="K2889" s="12">
        <f t="shared" si="90"/>
        <v>42158</v>
      </c>
      <c r="L2889" t="b">
        <v>0</v>
      </c>
      <c r="M2889">
        <v>10</v>
      </c>
      <c r="N2889" t="b">
        <v>0</v>
      </c>
      <c r="O2889" t="s">
        <v>8271</v>
      </c>
      <c r="P2889" t="s">
        <v>8309</v>
      </c>
      <c r="Q2889">
        <f t="shared" si="91"/>
        <v>2015</v>
      </c>
      <c r="R2889" s="14" t="s">
        <v>8307</v>
      </c>
    </row>
    <row r="2890" spans="1:18" ht="43.2" x14ac:dyDescent="0.3">
      <c r="A2890">
        <v>1918</v>
      </c>
      <c r="B2890" s="3" t="s">
        <v>1919</v>
      </c>
      <c r="C2890" s="3" t="s">
        <v>6028</v>
      </c>
      <c r="D2890" s="5">
        <v>25000</v>
      </c>
      <c r="E2890" s="7">
        <v>260</v>
      </c>
      <c r="F2890" t="s">
        <v>8220</v>
      </c>
      <c r="G2890" t="s">
        <v>8223</v>
      </c>
      <c r="H2890" t="s">
        <v>8245</v>
      </c>
      <c r="I2890">
        <v>1407869851</v>
      </c>
      <c r="J2890">
        <v>1404845851</v>
      </c>
      <c r="K2890" s="12">
        <f t="shared" si="90"/>
        <v>41828</v>
      </c>
      <c r="L2890" t="b">
        <v>0</v>
      </c>
      <c r="M2890">
        <v>9</v>
      </c>
      <c r="N2890" t="b">
        <v>0</v>
      </c>
      <c r="O2890" t="s">
        <v>8292</v>
      </c>
      <c r="P2890" t="s">
        <v>8317</v>
      </c>
      <c r="Q2890">
        <f t="shared" si="91"/>
        <v>2014</v>
      </c>
      <c r="R2890" s="14" t="s">
        <v>8307</v>
      </c>
    </row>
    <row r="2891" spans="1:18" ht="43.2" x14ac:dyDescent="0.3">
      <c r="A2891">
        <v>891</v>
      </c>
      <c r="B2891" s="3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s="12">
        <f t="shared" si="90"/>
        <v>41842</v>
      </c>
      <c r="L2891" t="b">
        <v>0</v>
      </c>
      <c r="M2891">
        <v>9</v>
      </c>
      <c r="N2891" t="b">
        <v>0</v>
      </c>
      <c r="O2891" t="s">
        <v>8277</v>
      </c>
      <c r="P2891" t="s">
        <v>8327</v>
      </c>
      <c r="Q2891">
        <f t="shared" si="91"/>
        <v>2014</v>
      </c>
      <c r="R2891" s="14" t="s">
        <v>8326</v>
      </c>
    </row>
    <row r="2892" spans="1:18" ht="43.2" x14ac:dyDescent="0.3">
      <c r="A2892">
        <v>3857</v>
      </c>
      <c r="B2892" s="3" t="s">
        <v>3854</v>
      </c>
      <c r="C2892" s="3" t="s">
        <v>7966</v>
      </c>
      <c r="D2892" s="5">
        <v>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1406913120</v>
      </c>
      <c r="J2892">
        <v>1404927690</v>
      </c>
      <c r="K2892" s="12">
        <f t="shared" si="90"/>
        <v>41829</v>
      </c>
      <c r="L2892" t="b">
        <v>0</v>
      </c>
      <c r="M2892">
        <v>4</v>
      </c>
      <c r="N2892" t="b">
        <v>0</v>
      </c>
      <c r="O2892" t="s">
        <v>8269</v>
      </c>
      <c r="P2892" t="s">
        <v>8325</v>
      </c>
      <c r="Q2892">
        <f t="shared" si="91"/>
        <v>2014</v>
      </c>
      <c r="R2892" s="14" t="s">
        <v>8322</v>
      </c>
    </row>
    <row r="2893" spans="1:18" ht="28.8" x14ac:dyDescent="0.3">
      <c r="A2893">
        <v>3891</v>
      </c>
      <c r="B2893" s="3" t="s">
        <v>3888</v>
      </c>
      <c r="C2893" s="3" t="s">
        <v>7999</v>
      </c>
      <c r="D2893" s="5">
        <v>800</v>
      </c>
      <c r="E2893" s="7">
        <v>260</v>
      </c>
      <c r="F2893" t="s">
        <v>8220</v>
      </c>
      <c r="G2893" t="s">
        <v>8223</v>
      </c>
      <c r="H2893" t="s">
        <v>8245</v>
      </c>
      <c r="I2893">
        <v>1427086740</v>
      </c>
      <c r="J2893">
        <v>1424488244</v>
      </c>
      <c r="K2893" s="12">
        <f t="shared" si="90"/>
        <v>42056</v>
      </c>
      <c r="L2893" t="b">
        <v>0</v>
      </c>
      <c r="M2893">
        <v>7</v>
      </c>
      <c r="N2893" t="b">
        <v>0</v>
      </c>
      <c r="O2893" t="s">
        <v>8269</v>
      </c>
      <c r="P2893" t="s">
        <v>8325</v>
      </c>
      <c r="Q2893">
        <f t="shared" si="91"/>
        <v>2015</v>
      </c>
      <c r="R2893" s="14" t="s">
        <v>8322</v>
      </c>
    </row>
    <row r="2894" spans="1:18" ht="43.2" x14ac:dyDescent="0.3">
      <c r="A2894">
        <v>2755</v>
      </c>
      <c r="B2894" s="3" t="s">
        <v>2755</v>
      </c>
      <c r="C2894" s="3" t="s">
        <v>6865</v>
      </c>
      <c r="D2894" s="5">
        <v>500</v>
      </c>
      <c r="E2894" s="7">
        <v>260</v>
      </c>
      <c r="F2894" t="s">
        <v>8220</v>
      </c>
      <c r="G2894" t="s">
        <v>8240</v>
      </c>
      <c r="H2894" t="s">
        <v>8248</v>
      </c>
      <c r="I2894">
        <v>1428519527</v>
      </c>
      <c r="J2894">
        <v>1425927527</v>
      </c>
      <c r="K2894" s="12">
        <f t="shared" si="90"/>
        <v>42072</v>
      </c>
      <c r="L2894" t="b">
        <v>0</v>
      </c>
      <c r="M2894">
        <v>15</v>
      </c>
      <c r="N2894" t="b">
        <v>0</v>
      </c>
      <c r="O2894" t="s">
        <v>8302</v>
      </c>
      <c r="P2894" t="s">
        <v>8355</v>
      </c>
      <c r="Q2894">
        <f t="shared" si="91"/>
        <v>2015</v>
      </c>
      <c r="R2894" s="14" t="s">
        <v>8310</v>
      </c>
    </row>
    <row r="2895" spans="1:18" ht="43.2" x14ac:dyDescent="0.3">
      <c r="A2895">
        <v>94</v>
      </c>
      <c r="B2895" s="3" t="s">
        <v>96</v>
      </c>
      <c r="C2895" s="3" t="s">
        <v>4205</v>
      </c>
      <c r="D2895" s="5">
        <v>250</v>
      </c>
      <c r="E2895" s="7">
        <v>260</v>
      </c>
      <c r="F2895" t="s">
        <v>8218</v>
      </c>
      <c r="G2895" t="s">
        <v>8224</v>
      </c>
      <c r="H2895" t="s">
        <v>8246</v>
      </c>
      <c r="I2895">
        <v>1396890822</v>
      </c>
      <c r="J2895">
        <v>1395162822</v>
      </c>
      <c r="K2895" s="12">
        <f t="shared" si="90"/>
        <v>41716</v>
      </c>
      <c r="L2895" t="b">
        <v>0</v>
      </c>
      <c r="M2895">
        <v>12</v>
      </c>
      <c r="N2895" t="b">
        <v>1</v>
      </c>
      <c r="O2895" t="s">
        <v>8264</v>
      </c>
      <c r="P2895" t="s">
        <v>8342</v>
      </c>
      <c r="Q2895">
        <f t="shared" si="91"/>
        <v>2014</v>
      </c>
      <c r="R2895" s="14" t="s">
        <v>8320</v>
      </c>
    </row>
    <row r="2896" spans="1:18" ht="57.6" x14ac:dyDescent="0.3">
      <c r="A2896">
        <v>575</v>
      </c>
      <c r="B2896" s="3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s="12">
        <f t="shared" si="90"/>
        <v>42138</v>
      </c>
      <c r="L2896" t="b">
        <v>0</v>
      </c>
      <c r="M2896">
        <v>4</v>
      </c>
      <c r="N2896" t="b">
        <v>0</v>
      </c>
      <c r="O2896" t="s">
        <v>8270</v>
      </c>
      <c r="P2896" t="s">
        <v>8341</v>
      </c>
      <c r="Q2896">
        <f t="shared" si="91"/>
        <v>2015</v>
      </c>
      <c r="R2896" s="14" t="s">
        <v>8307</v>
      </c>
    </row>
    <row r="2897" spans="1:18" ht="57.6" x14ac:dyDescent="0.3">
      <c r="A2897">
        <v>3141</v>
      </c>
      <c r="B2897" s="3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s="12">
        <f t="shared" si="90"/>
        <v>42800</v>
      </c>
      <c r="L2897" t="b">
        <v>0</v>
      </c>
      <c r="M2897">
        <v>8</v>
      </c>
      <c r="N2897" t="b">
        <v>0</v>
      </c>
      <c r="O2897" t="s">
        <v>8269</v>
      </c>
      <c r="P2897" t="s">
        <v>8325</v>
      </c>
      <c r="Q2897">
        <f t="shared" si="91"/>
        <v>2017</v>
      </c>
      <c r="R2897" s="14" t="s">
        <v>8322</v>
      </c>
    </row>
    <row r="2898" spans="1:18" ht="43.2" x14ac:dyDescent="0.3">
      <c r="A2898">
        <v>1110</v>
      </c>
      <c r="B2898" s="3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s="12">
        <f t="shared" si="90"/>
        <v>41220</v>
      </c>
      <c r="L2898" t="b">
        <v>0</v>
      </c>
      <c r="M2898">
        <v>11</v>
      </c>
      <c r="N2898" t="b">
        <v>0</v>
      </c>
      <c r="O2898" t="s">
        <v>8280</v>
      </c>
      <c r="P2898" t="s">
        <v>8333</v>
      </c>
      <c r="Q2898">
        <f t="shared" si="91"/>
        <v>2012</v>
      </c>
      <c r="R2898" s="14" t="s">
        <v>8315</v>
      </c>
    </row>
    <row r="2899" spans="1:18" ht="28.8" x14ac:dyDescent="0.3">
      <c r="A2899">
        <v>1150</v>
      </c>
      <c r="B2899" s="3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s="12">
        <f t="shared" si="90"/>
        <v>42317</v>
      </c>
      <c r="L2899" t="b">
        <v>0</v>
      </c>
      <c r="M2899">
        <v>6</v>
      </c>
      <c r="N2899" t="b">
        <v>0</v>
      </c>
      <c r="O2899" t="s">
        <v>8282</v>
      </c>
      <c r="P2899" t="s">
        <v>8344</v>
      </c>
      <c r="Q2899">
        <f t="shared" si="91"/>
        <v>2015</v>
      </c>
      <c r="R2899" s="14" t="s">
        <v>8318</v>
      </c>
    </row>
    <row r="2900" spans="1:18" ht="43.2" x14ac:dyDescent="0.3">
      <c r="A2900">
        <v>2882</v>
      </c>
      <c r="B2900" s="3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s="12">
        <f t="shared" si="90"/>
        <v>42461</v>
      </c>
      <c r="L2900" t="b">
        <v>0</v>
      </c>
      <c r="M2900">
        <v>4</v>
      </c>
      <c r="N2900" t="b">
        <v>0</v>
      </c>
      <c r="O2900" t="s">
        <v>8269</v>
      </c>
      <c r="P2900" t="s">
        <v>8325</v>
      </c>
      <c r="Q2900">
        <f t="shared" si="91"/>
        <v>2016</v>
      </c>
      <c r="R2900" s="14" t="s">
        <v>8322</v>
      </c>
    </row>
    <row r="2901" spans="1:18" ht="43.2" x14ac:dyDescent="0.3">
      <c r="A2901">
        <v>3867</v>
      </c>
      <c r="B2901" s="3" t="s">
        <v>3864</v>
      </c>
      <c r="C2901" s="3" t="s">
        <v>7976</v>
      </c>
      <c r="D2901" s="5">
        <v>2000</v>
      </c>
      <c r="E2901" s="7">
        <v>251</v>
      </c>
      <c r="F2901" t="s">
        <v>8220</v>
      </c>
      <c r="G2901" t="s">
        <v>8223</v>
      </c>
      <c r="H2901" t="s">
        <v>8245</v>
      </c>
      <c r="I2901">
        <v>1466278339</v>
      </c>
      <c r="J2901">
        <v>1463686339</v>
      </c>
      <c r="K2901" s="12">
        <f t="shared" si="90"/>
        <v>42509</v>
      </c>
      <c r="L2901" t="b">
        <v>0</v>
      </c>
      <c r="M2901">
        <v>5</v>
      </c>
      <c r="N2901" t="b">
        <v>0</v>
      </c>
      <c r="O2901" t="s">
        <v>8269</v>
      </c>
      <c r="P2901" t="s">
        <v>8325</v>
      </c>
      <c r="Q2901">
        <f t="shared" si="91"/>
        <v>2016</v>
      </c>
      <c r="R2901" s="14" t="s">
        <v>8322</v>
      </c>
    </row>
    <row r="2902" spans="1:18" ht="43.2" x14ac:dyDescent="0.3">
      <c r="A2902">
        <v>3545</v>
      </c>
      <c r="B2902" s="3" t="s">
        <v>3544</v>
      </c>
      <c r="C2902" s="3" t="s">
        <v>7655</v>
      </c>
      <c r="D2902" s="5">
        <v>250</v>
      </c>
      <c r="E2902" s="7">
        <v>251</v>
      </c>
      <c r="F2902" t="s">
        <v>8218</v>
      </c>
      <c r="G2902" t="s">
        <v>8223</v>
      </c>
      <c r="H2902" t="s">
        <v>8245</v>
      </c>
      <c r="I2902">
        <v>1428780159</v>
      </c>
      <c r="J2902">
        <v>1426188159</v>
      </c>
      <c r="K2902" s="12">
        <f t="shared" si="90"/>
        <v>42075</v>
      </c>
      <c r="L2902" t="b">
        <v>0</v>
      </c>
      <c r="M2902">
        <v>8</v>
      </c>
      <c r="N2902" t="b">
        <v>1</v>
      </c>
      <c r="O2902" t="s">
        <v>8269</v>
      </c>
      <c r="P2902" t="s">
        <v>8325</v>
      </c>
      <c r="Q2902">
        <f t="shared" si="91"/>
        <v>2015</v>
      </c>
      <c r="R2902" s="14" t="s">
        <v>8322</v>
      </c>
    </row>
    <row r="2903" spans="1:18" ht="43.2" x14ac:dyDescent="0.3">
      <c r="A2903">
        <v>506</v>
      </c>
      <c r="B2903" s="3" t="s">
        <v>507</v>
      </c>
      <c r="C2903" s="3" t="s">
        <v>4616</v>
      </c>
      <c r="D2903" s="5">
        <v>200000</v>
      </c>
      <c r="E2903" s="7">
        <v>250</v>
      </c>
      <c r="F2903" t="s">
        <v>8220</v>
      </c>
      <c r="G2903" t="s">
        <v>8223</v>
      </c>
      <c r="H2903" t="s">
        <v>8245</v>
      </c>
      <c r="I2903">
        <v>1376140520</v>
      </c>
      <c r="J2903">
        <v>1373548520</v>
      </c>
      <c r="K2903" s="12">
        <f t="shared" si="90"/>
        <v>41466</v>
      </c>
      <c r="L2903" t="b">
        <v>0</v>
      </c>
      <c r="M2903">
        <v>1</v>
      </c>
      <c r="N2903" t="b">
        <v>0</v>
      </c>
      <c r="O2903" t="s">
        <v>8268</v>
      </c>
      <c r="P2903" t="s">
        <v>8338</v>
      </c>
      <c r="Q2903">
        <f t="shared" si="91"/>
        <v>2013</v>
      </c>
      <c r="R2903" s="14" t="s">
        <v>8320</v>
      </c>
    </row>
    <row r="2904" spans="1:18" ht="43.2" x14ac:dyDescent="0.3">
      <c r="A2904">
        <v>2571</v>
      </c>
      <c r="B2904" s="3" t="s">
        <v>2571</v>
      </c>
      <c r="C2904" s="3" t="s">
        <v>6681</v>
      </c>
      <c r="D2904" s="5">
        <v>100000</v>
      </c>
      <c r="E2904" s="7">
        <v>250</v>
      </c>
      <c r="F2904" t="s">
        <v>8219</v>
      </c>
      <c r="G2904" t="s">
        <v>8225</v>
      </c>
      <c r="H2904" t="s">
        <v>8247</v>
      </c>
      <c r="I2904">
        <v>1463645521</v>
      </c>
      <c r="J2904">
        <v>1458461521</v>
      </c>
      <c r="K2904" s="12">
        <f t="shared" si="90"/>
        <v>42449</v>
      </c>
      <c r="L2904" t="b">
        <v>0</v>
      </c>
      <c r="M2904">
        <v>4</v>
      </c>
      <c r="N2904" t="b">
        <v>0</v>
      </c>
      <c r="O2904" t="s">
        <v>8282</v>
      </c>
      <c r="P2904" t="s">
        <v>8344</v>
      </c>
      <c r="Q2904">
        <f t="shared" si="91"/>
        <v>2016</v>
      </c>
      <c r="R2904" s="14" t="s">
        <v>8318</v>
      </c>
    </row>
    <row r="2905" spans="1:18" ht="43.2" x14ac:dyDescent="0.3">
      <c r="A2905">
        <v>1008</v>
      </c>
      <c r="B2905" s="3" t="s">
        <v>1009</v>
      </c>
      <c r="C2905" s="3" t="s">
        <v>5118</v>
      </c>
      <c r="D2905" s="5">
        <v>93500</v>
      </c>
      <c r="E2905" s="7">
        <v>250</v>
      </c>
      <c r="F2905" t="s">
        <v>8219</v>
      </c>
      <c r="G2905" t="s">
        <v>8237</v>
      </c>
      <c r="H2905" t="s">
        <v>8255</v>
      </c>
      <c r="I2905">
        <v>1482953115</v>
      </c>
      <c r="J2905">
        <v>1480361115</v>
      </c>
      <c r="K2905" s="12">
        <f t="shared" si="90"/>
        <v>42702</v>
      </c>
      <c r="L2905" t="b">
        <v>0</v>
      </c>
      <c r="M2905">
        <v>1</v>
      </c>
      <c r="N2905" t="b">
        <v>0</v>
      </c>
      <c r="O2905" t="s">
        <v>8271</v>
      </c>
      <c r="P2905" t="s">
        <v>8309</v>
      </c>
      <c r="Q2905">
        <f t="shared" si="91"/>
        <v>2016</v>
      </c>
      <c r="R2905" s="14" t="s">
        <v>8307</v>
      </c>
    </row>
    <row r="2906" spans="1:18" ht="43.2" x14ac:dyDescent="0.3">
      <c r="A2906">
        <v>1040</v>
      </c>
      <c r="B2906" s="3" t="s">
        <v>1041</v>
      </c>
      <c r="C2906" s="3" t="s">
        <v>5150</v>
      </c>
      <c r="D2906" s="5">
        <v>85000</v>
      </c>
      <c r="E2906" s="7">
        <v>250</v>
      </c>
      <c r="F2906" t="s">
        <v>8219</v>
      </c>
      <c r="G2906" t="s">
        <v>8223</v>
      </c>
      <c r="H2906" t="s">
        <v>8245</v>
      </c>
      <c r="I2906">
        <v>1472317209</v>
      </c>
      <c r="J2906">
        <v>1469725209</v>
      </c>
      <c r="K2906" s="12">
        <f t="shared" si="90"/>
        <v>42579</v>
      </c>
      <c r="L2906" t="b">
        <v>0</v>
      </c>
      <c r="M2906">
        <v>1</v>
      </c>
      <c r="N2906" t="b">
        <v>0</v>
      </c>
      <c r="O2906" t="s">
        <v>8279</v>
      </c>
      <c r="P2906" t="s">
        <v>8346</v>
      </c>
      <c r="Q2906">
        <f t="shared" si="91"/>
        <v>2016</v>
      </c>
      <c r="R2906" s="14" t="s">
        <v>8345</v>
      </c>
    </row>
    <row r="2907" spans="1:18" ht="43.2" x14ac:dyDescent="0.3">
      <c r="A2907">
        <v>226</v>
      </c>
      <c r="B2907" s="3" t="s">
        <v>228</v>
      </c>
      <c r="C2907" s="3" t="s">
        <v>4336</v>
      </c>
      <c r="D2907" s="5">
        <v>29000</v>
      </c>
      <c r="E2907" s="7">
        <v>250</v>
      </c>
      <c r="F2907" t="s">
        <v>8220</v>
      </c>
      <c r="G2907" t="s">
        <v>8224</v>
      </c>
      <c r="H2907" t="s">
        <v>8246</v>
      </c>
      <c r="I2907">
        <v>1433064540</v>
      </c>
      <c r="J2907">
        <v>1428854344</v>
      </c>
      <c r="K2907" s="12">
        <f t="shared" si="90"/>
        <v>42106</v>
      </c>
      <c r="L2907" t="b">
        <v>0</v>
      </c>
      <c r="M2907">
        <v>2</v>
      </c>
      <c r="N2907" t="b">
        <v>0</v>
      </c>
      <c r="O2907" t="s">
        <v>8266</v>
      </c>
      <c r="P2907" t="s">
        <v>8324</v>
      </c>
      <c r="Q2907">
        <f t="shared" si="91"/>
        <v>2015</v>
      </c>
      <c r="R2907" s="14" t="s">
        <v>8320</v>
      </c>
    </row>
    <row r="2908" spans="1:18" ht="43.2" x14ac:dyDescent="0.3">
      <c r="A2908">
        <v>4059</v>
      </c>
      <c r="B2908" s="3" t="s">
        <v>4055</v>
      </c>
      <c r="C2908" s="3" t="s">
        <v>8163</v>
      </c>
      <c r="D2908" s="5">
        <v>10000</v>
      </c>
      <c r="E2908" s="7">
        <v>250</v>
      </c>
      <c r="F2908" t="s">
        <v>8220</v>
      </c>
      <c r="G2908" t="s">
        <v>8228</v>
      </c>
      <c r="H2908" t="s">
        <v>8250</v>
      </c>
      <c r="I2908">
        <v>1410836400</v>
      </c>
      <c r="J2908">
        <v>1408116152</v>
      </c>
      <c r="K2908" s="12">
        <f t="shared" si="90"/>
        <v>41866</v>
      </c>
      <c r="L2908" t="b">
        <v>0</v>
      </c>
      <c r="M2908">
        <v>7</v>
      </c>
      <c r="N2908" t="b">
        <v>0</v>
      </c>
      <c r="O2908" t="s">
        <v>8269</v>
      </c>
      <c r="P2908" t="s">
        <v>8325</v>
      </c>
      <c r="Q2908">
        <f t="shared" si="91"/>
        <v>2014</v>
      </c>
      <c r="R2908" s="14" t="s">
        <v>8322</v>
      </c>
    </row>
    <row r="2909" spans="1:18" ht="43.2" x14ac:dyDescent="0.3">
      <c r="A2909">
        <v>592</v>
      </c>
      <c r="B2909" s="3" t="s">
        <v>593</v>
      </c>
      <c r="C2909" s="3" t="s">
        <v>4702</v>
      </c>
      <c r="D2909" s="5">
        <v>7500</v>
      </c>
      <c r="E2909" s="7">
        <v>250</v>
      </c>
      <c r="F2909" t="s">
        <v>8220</v>
      </c>
      <c r="G2909" t="s">
        <v>8223</v>
      </c>
      <c r="H2909" t="s">
        <v>8245</v>
      </c>
      <c r="I2909">
        <v>1417584860</v>
      </c>
      <c r="J2909">
        <v>1414992860</v>
      </c>
      <c r="K2909" s="12">
        <f t="shared" si="90"/>
        <v>41946</v>
      </c>
      <c r="L2909" t="b">
        <v>0</v>
      </c>
      <c r="M2909">
        <v>1</v>
      </c>
      <c r="N2909" t="b">
        <v>0</v>
      </c>
      <c r="O2909" t="s">
        <v>8270</v>
      </c>
      <c r="P2909" t="s">
        <v>8341</v>
      </c>
      <c r="Q2909">
        <f t="shared" si="91"/>
        <v>2014</v>
      </c>
      <c r="R2909" s="14" t="s">
        <v>8307</v>
      </c>
    </row>
    <row r="2910" spans="1:18" ht="43.2" x14ac:dyDescent="0.3">
      <c r="A2910">
        <v>191</v>
      </c>
      <c r="B2910" s="3" t="s">
        <v>193</v>
      </c>
      <c r="C2910" s="3" t="s">
        <v>4301</v>
      </c>
      <c r="D2910" s="5">
        <v>5000</v>
      </c>
      <c r="E2910" s="7">
        <v>250</v>
      </c>
      <c r="F2910" t="s">
        <v>8220</v>
      </c>
      <c r="G2910" t="s">
        <v>8225</v>
      </c>
      <c r="H2910" t="s">
        <v>8247</v>
      </c>
      <c r="I2910">
        <v>1443782138</v>
      </c>
      <c r="J2910">
        <v>1440326138</v>
      </c>
      <c r="K2910" s="12">
        <f t="shared" si="90"/>
        <v>42239</v>
      </c>
      <c r="L2910" t="b">
        <v>0</v>
      </c>
      <c r="M2910">
        <v>3</v>
      </c>
      <c r="N2910" t="b">
        <v>0</v>
      </c>
      <c r="O2910" t="s">
        <v>8266</v>
      </c>
      <c r="P2910" t="s">
        <v>8324</v>
      </c>
      <c r="Q2910">
        <f t="shared" si="91"/>
        <v>2015</v>
      </c>
      <c r="R2910" s="14" t="s">
        <v>8320</v>
      </c>
    </row>
    <row r="2911" spans="1:18" ht="57.6" x14ac:dyDescent="0.3">
      <c r="A2911">
        <v>4025</v>
      </c>
      <c r="B2911" s="3" t="s">
        <v>4021</v>
      </c>
      <c r="C2911" s="3" t="s">
        <v>8130</v>
      </c>
      <c r="D2911" s="5">
        <v>5000</v>
      </c>
      <c r="E2911" s="7">
        <v>250</v>
      </c>
      <c r="F2911" t="s">
        <v>8220</v>
      </c>
      <c r="G2911" t="s">
        <v>8229</v>
      </c>
      <c r="H2911" t="s">
        <v>8248</v>
      </c>
      <c r="I2911">
        <v>1437889336</v>
      </c>
      <c r="J2911">
        <v>1432705336</v>
      </c>
      <c r="K2911" s="12">
        <f t="shared" si="90"/>
        <v>42151</v>
      </c>
      <c r="L2911" t="b">
        <v>0</v>
      </c>
      <c r="M2911">
        <v>4</v>
      </c>
      <c r="N2911" t="b">
        <v>0</v>
      </c>
      <c r="O2911" t="s">
        <v>8269</v>
      </c>
      <c r="P2911" t="s">
        <v>8325</v>
      </c>
      <c r="Q2911">
        <f t="shared" si="91"/>
        <v>2015</v>
      </c>
      <c r="R2911" s="14" t="s">
        <v>8322</v>
      </c>
    </row>
    <row r="2912" spans="1:18" ht="43.2" x14ac:dyDescent="0.3">
      <c r="A2912">
        <v>239</v>
      </c>
      <c r="B2912" s="3" t="s">
        <v>241</v>
      </c>
      <c r="C2912" s="3" t="s">
        <v>4349</v>
      </c>
      <c r="D2912" s="5">
        <v>1000</v>
      </c>
      <c r="E2912" s="7">
        <v>250</v>
      </c>
      <c r="F2912" t="s">
        <v>8220</v>
      </c>
      <c r="G2912" t="s">
        <v>8225</v>
      </c>
      <c r="H2912" t="s">
        <v>8247</v>
      </c>
      <c r="I2912">
        <v>1446984000</v>
      </c>
      <c r="J2912">
        <v>1445308730</v>
      </c>
      <c r="K2912" s="12">
        <f t="shared" si="90"/>
        <v>42297</v>
      </c>
      <c r="L2912" t="b">
        <v>0</v>
      </c>
      <c r="M2912">
        <v>5</v>
      </c>
      <c r="N2912" t="b">
        <v>0</v>
      </c>
      <c r="O2912" t="s">
        <v>8266</v>
      </c>
      <c r="P2912" t="s">
        <v>8324</v>
      </c>
      <c r="Q2912">
        <f t="shared" si="91"/>
        <v>2015</v>
      </c>
      <c r="R2912" s="14" t="s">
        <v>8320</v>
      </c>
    </row>
    <row r="2913" spans="1:18" ht="43.2" x14ac:dyDescent="0.3">
      <c r="A2913">
        <v>3203</v>
      </c>
      <c r="B2913" s="3" t="s">
        <v>3203</v>
      </c>
      <c r="C2913" s="3" t="s">
        <v>7313</v>
      </c>
      <c r="D2913" s="5">
        <v>1000</v>
      </c>
      <c r="E2913" s="7">
        <v>250</v>
      </c>
      <c r="F2913" t="s">
        <v>8220</v>
      </c>
      <c r="G2913" t="s">
        <v>8223</v>
      </c>
      <c r="H2913" t="s">
        <v>8245</v>
      </c>
      <c r="I2913">
        <v>1443224622</v>
      </c>
      <c r="J2913">
        <v>1440632622</v>
      </c>
      <c r="K2913" s="12">
        <f t="shared" si="90"/>
        <v>42242</v>
      </c>
      <c r="L2913" t="b">
        <v>0</v>
      </c>
      <c r="M2913">
        <v>6</v>
      </c>
      <c r="N2913" t="b">
        <v>0</v>
      </c>
      <c r="O2913" t="s">
        <v>8303</v>
      </c>
      <c r="P2913" t="s">
        <v>8334</v>
      </c>
      <c r="Q2913">
        <f t="shared" si="91"/>
        <v>2015</v>
      </c>
      <c r="R2913" s="14" t="s">
        <v>8322</v>
      </c>
    </row>
    <row r="2914" spans="1:18" ht="43.2" x14ac:dyDescent="0.3">
      <c r="A2914">
        <v>3336</v>
      </c>
      <c r="B2914" s="3" t="s">
        <v>3336</v>
      </c>
      <c r="C2914" s="3" t="s">
        <v>7446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1459845246</v>
      </c>
      <c r="J2914">
        <v>1457429646</v>
      </c>
      <c r="K2914" s="12">
        <f t="shared" si="90"/>
        <v>42437</v>
      </c>
      <c r="L2914" t="b">
        <v>0</v>
      </c>
      <c r="M2914">
        <v>9</v>
      </c>
      <c r="N2914" t="b">
        <v>1</v>
      </c>
      <c r="O2914" t="s">
        <v>8269</v>
      </c>
      <c r="P2914" t="s">
        <v>8325</v>
      </c>
      <c r="Q2914">
        <f t="shared" si="91"/>
        <v>2016</v>
      </c>
      <c r="R2914" s="14" t="s">
        <v>8322</v>
      </c>
    </row>
    <row r="2915" spans="1:18" ht="43.2" x14ac:dyDescent="0.3">
      <c r="A2915">
        <v>3442</v>
      </c>
      <c r="B2915" s="3" t="s">
        <v>3441</v>
      </c>
      <c r="C2915" s="3" t="s">
        <v>7552</v>
      </c>
      <c r="D2915" s="5">
        <v>250</v>
      </c>
      <c r="E2915" s="7">
        <v>250</v>
      </c>
      <c r="F2915" t="s">
        <v>8218</v>
      </c>
      <c r="G2915" t="s">
        <v>8223</v>
      </c>
      <c r="H2915" t="s">
        <v>8245</v>
      </c>
      <c r="I2915">
        <v>1433016672</v>
      </c>
      <c r="J2915">
        <v>1430424672</v>
      </c>
      <c r="K2915" s="12">
        <f t="shared" si="90"/>
        <v>42124</v>
      </c>
      <c r="L2915" t="b">
        <v>0</v>
      </c>
      <c r="M2915">
        <v>8</v>
      </c>
      <c r="N2915" t="b">
        <v>1</v>
      </c>
      <c r="O2915" t="s">
        <v>8269</v>
      </c>
      <c r="P2915" t="s">
        <v>8325</v>
      </c>
      <c r="Q2915">
        <f t="shared" si="91"/>
        <v>2015</v>
      </c>
      <c r="R2915" s="14" t="s">
        <v>8322</v>
      </c>
    </row>
    <row r="2916" spans="1:18" ht="57.6" x14ac:dyDescent="0.3">
      <c r="A2916">
        <v>3660</v>
      </c>
      <c r="B2916" s="3" t="s">
        <v>3657</v>
      </c>
      <c r="C2916" s="3" t="s">
        <v>7770</v>
      </c>
      <c r="D2916" s="5">
        <v>250</v>
      </c>
      <c r="E2916" s="7">
        <v>250</v>
      </c>
      <c r="F2916" t="s">
        <v>8218</v>
      </c>
      <c r="G2916" t="s">
        <v>8224</v>
      </c>
      <c r="H2916" t="s">
        <v>8246</v>
      </c>
      <c r="I2916">
        <v>1419368925</v>
      </c>
      <c r="J2916">
        <v>1417208925</v>
      </c>
      <c r="K2916" s="12">
        <f t="shared" si="90"/>
        <v>41971</v>
      </c>
      <c r="L2916" t="b">
        <v>0</v>
      </c>
      <c r="M2916">
        <v>22</v>
      </c>
      <c r="N2916" t="b">
        <v>1</v>
      </c>
      <c r="O2916" t="s">
        <v>8269</v>
      </c>
      <c r="P2916" t="s">
        <v>8325</v>
      </c>
      <c r="Q2916">
        <f t="shared" si="91"/>
        <v>2014</v>
      </c>
      <c r="R2916" s="14" t="s">
        <v>8322</v>
      </c>
    </row>
    <row r="2917" spans="1:18" ht="57.6" x14ac:dyDescent="0.3">
      <c r="A2917">
        <v>568</v>
      </c>
      <c r="B2917" s="3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s="12">
        <f t="shared" si="90"/>
        <v>42348</v>
      </c>
      <c r="L2917" t="b">
        <v>0</v>
      </c>
      <c r="M2917">
        <v>5</v>
      </c>
      <c r="N2917" t="b">
        <v>0</v>
      </c>
      <c r="O2917" t="s">
        <v>8270</v>
      </c>
      <c r="P2917" t="s">
        <v>8341</v>
      </c>
      <c r="Q2917">
        <f t="shared" si="91"/>
        <v>2015</v>
      </c>
      <c r="R2917" s="14" t="s">
        <v>8307</v>
      </c>
    </row>
    <row r="2918" spans="1:18" ht="43.2" x14ac:dyDescent="0.3">
      <c r="A2918">
        <v>1103</v>
      </c>
      <c r="B2918" s="3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s="12">
        <f t="shared" si="90"/>
        <v>42479</v>
      </c>
      <c r="L2918" t="b">
        <v>0</v>
      </c>
      <c r="M2918">
        <v>15</v>
      </c>
      <c r="N2918" t="b">
        <v>0</v>
      </c>
      <c r="O2918" t="s">
        <v>8280</v>
      </c>
      <c r="P2918" t="s">
        <v>8333</v>
      </c>
      <c r="Q2918">
        <f t="shared" si="91"/>
        <v>2016</v>
      </c>
      <c r="R2918" s="14" t="s">
        <v>8315</v>
      </c>
    </row>
    <row r="2919" spans="1:18" ht="43.2" x14ac:dyDescent="0.3">
      <c r="A2919">
        <v>1404</v>
      </c>
      <c r="B2919" s="3" t="s">
        <v>1405</v>
      </c>
      <c r="C2919" s="3" t="s">
        <v>5514</v>
      </c>
      <c r="D2919" s="5">
        <v>14500</v>
      </c>
      <c r="E2919" s="7">
        <v>241</v>
      </c>
      <c r="F2919" t="s">
        <v>8220</v>
      </c>
      <c r="G2919" t="s">
        <v>8224</v>
      </c>
      <c r="H2919" t="s">
        <v>8246</v>
      </c>
      <c r="I2919">
        <v>1424607285</v>
      </c>
      <c r="J2919">
        <v>1422447285</v>
      </c>
      <c r="K2919" s="12">
        <f t="shared" si="90"/>
        <v>42032</v>
      </c>
      <c r="L2919" t="b">
        <v>1</v>
      </c>
      <c r="M2919">
        <v>5</v>
      </c>
      <c r="N2919" t="b">
        <v>0</v>
      </c>
      <c r="O2919" t="s">
        <v>8285</v>
      </c>
      <c r="P2919" t="s">
        <v>8347</v>
      </c>
      <c r="Q2919">
        <f t="shared" si="91"/>
        <v>2015</v>
      </c>
      <c r="R2919" s="14" t="s">
        <v>8310</v>
      </c>
    </row>
    <row r="2920" spans="1:18" ht="43.2" x14ac:dyDescent="0.3">
      <c r="A2920">
        <v>1240</v>
      </c>
      <c r="B2920" s="3" t="s">
        <v>1241</v>
      </c>
      <c r="C2920" s="3" t="s">
        <v>5350</v>
      </c>
      <c r="D2920" s="5">
        <v>8000</v>
      </c>
      <c r="E2920" s="7">
        <v>241</v>
      </c>
      <c r="F2920" t="s">
        <v>8219</v>
      </c>
      <c r="G2920" t="s">
        <v>8223</v>
      </c>
      <c r="H2920" t="s">
        <v>8245</v>
      </c>
      <c r="I2920">
        <v>1373665860</v>
      </c>
      <c r="J2920">
        <v>1368579457</v>
      </c>
      <c r="K2920" s="12">
        <f t="shared" si="90"/>
        <v>41409</v>
      </c>
      <c r="L2920" t="b">
        <v>0</v>
      </c>
      <c r="M2920">
        <v>8</v>
      </c>
      <c r="N2920" t="b">
        <v>0</v>
      </c>
      <c r="O2920" t="s">
        <v>8284</v>
      </c>
      <c r="P2920" t="s">
        <v>8353</v>
      </c>
      <c r="Q2920">
        <f t="shared" si="91"/>
        <v>2013</v>
      </c>
      <c r="R2920" s="14" t="s">
        <v>8326</v>
      </c>
    </row>
    <row r="2921" spans="1:18" ht="43.2" x14ac:dyDescent="0.3">
      <c r="A2921">
        <v>3670</v>
      </c>
      <c r="B2921" s="3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s="12">
        <f t="shared" si="90"/>
        <v>42142</v>
      </c>
      <c r="L2921" t="b">
        <v>0</v>
      </c>
      <c r="M2921">
        <v>12</v>
      </c>
      <c r="N2921" t="b">
        <v>1</v>
      </c>
      <c r="O2921" t="s">
        <v>8269</v>
      </c>
      <c r="P2921" t="s">
        <v>8325</v>
      </c>
      <c r="Q2921">
        <f t="shared" si="91"/>
        <v>2015</v>
      </c>
      <c r="R2921" s="14" t="s">
        <v>8322</v>
      </c>
    </row>
    <row r="2922" spans="1:18" ht="28.8" x14ac:dyDescent="0.3">
      <c r="A2922">
        <v>1015</v>
      </c>
      <c r="B2922" s="3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s="12">
        <f t="shared" si="90"/>
        <v>42303</v>
      </c>
      <c r="L2922" t="b">
        <v>0</v>
      </c>
      <c r="M2922">
        <v>6</v>
      </c>
      <c r="N2922" t="b">
        <v>0</v>
      </c>
      <c r="O2922" t="s">
        <v>8271</v>
      </c>
      <c r="P2922" t="s">
        <v>8309</v>
      </c>
      <c r="Q2922">
        <f t="shared" si="91"/>
        <v>2015</v>
      </c>
      <c r="R2922" s="14" t="s">
        <v>8307</v>
      </c>
    </row>
    <row r="2923" spans="1:18" ht="57.6" x14ac:dyDescent="0.3">
      <c r="A2923">
        <v>4089</v>
      </c>
      <c r="B2923" s="3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s="12">
        <f t="shared" si="90"/>
        <v>42122</v>
      </c>
      <c r="L2923" t="b">
        <v>0</v>
      </c>
      <c r="M2923">
        <v>8</v>
      </c>
      <c r="N2923" t="b">
        <v>0</v>
      </c>
      <c r="O2923" t="s">
        <v>8269</v>
      </c>
      <c r="P2923" t="s">
        <v>8325</v>
      </c>
      <c r="Q2923">
        <f t="shared" si="91"/>
        <v>2015</v>
      </c>
      <c r="R2923" s="14" t="s">
        <v>8322</v>
      </c>
    </row>
    <row r="2924" spans="1:18" ht="43.2" x14ac:dyDescent="0.3">
      <c r="A2924">
        <v>1919</v>
      </c>
      <c r="B2924" s="3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s="12">
        <f t="shared" si="90"/>
        <v>42113</v>
      </c>
      <c r="L2924" t="b">
        <v>0</v>
      </c>
      <c r="M2924">
        <v>8</v>
      </c>
      <c r="N2924" t="b">
        <v>0</v>
      </c>
      <c r="O2924" t="s">
        <v>8292</v>
      </c>
      <c r="P2924" t="s">
        <v>8317</v>
      </c>
      <c r="Q2924">
        <f t="shared" si="91"/>
        <v>2015</v>
      </c>
      <c r="R2924" s="14" t="s">
        <v>8307</v>
      </c>
    </row>
    <row r="2925" spans="1:18" ht="43.2" x14ac:dyDescent="0.3">
      <c r="A2925">
        <v>1999</v>
      </c>
      <c r="B2925" s="3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s="12">
        <f t="shared" si="90"/>
        <v>41926</v>
      </c>
      <c r="L2925" t="b">
        <v>0</v>
      </c>
      <c r="M2925">
        <v>7</v>
      </c>
      <c r="N2925" t="b">
        <v>0</v>
      </c>
      <c r="O2925" t="s">
        <v>8294</v>
      </c>
      <c r="P2925" t="s">
        <v>8352</v>
      </c>
      <c r="Q2925">
        <f t="shared" si="91"/>
        <v>2014</v>
      </c>
      <c r="R2925" s="14" t="s">
        <v>8312</v>
      </c>
    </row>
    <row r="2926" spans="1:18" ht="43.2" x14ac:dyDescent="0.3">
      <c r="A2926">
        <v>2129</v>
      </c>
      <c r="B2926" s="3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s="12">
        <f t="shared" si="90"/>
        <v>42409</v>
      </c>
      <c r="L2926" t="b">
        <v>0</v>
      </c>
      <c r="M2926">
        <v>12</v>
      </c>
      <c r="N2926" t="b">
        <v>0</v>
      </c>
      <c r="O2926" t="s">
        <v>8280</v>
      </c>
      <c r="P2926" t="s">
        <v>8333</v>
      </c>
      <c r="Q2926">
        <f t="shared" si="91"/>
        <v>2016</v>
      </c>
      <c r="R2926" s="14" t="s">
        <v>8315</v>
      </c>
    </row>
    <row r="2927" spans="1:18" ht="43.2" x14ac:dyDescent="0.3">
      <c r="A2927">
        <v>761</v>
      </c>
      <c r="B2927" s="3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s="12">
        <f t="shared" si="90"/>
        <v>41642</v>
      </c>
      <c r="L2927" t="b">
        <v>0</v>
      </c>
      <c r="M2927">
        <v>6</v>
      </c>
      <c r="N2927" t="b">
        <v>0</v>
      </c>
      <c r="O2927" t="s">
        <v>8273</v>
      </c>
      <c r="P2927" t="s">
        <v>8351</v>
      </c>
      <c r="Q2927">
        <f t="shared" si="91"/>
        <v>2014</v>
      </c>
      <c r="R2927" s="14" t="s">
        <v>8310</v>
      </c>
    </row>
    <row r="2928" spans="1:18" ht="43.2" x14ac:dyDescent="0.3">
      <c r="A2928">
        <v>1006</v>
      </c>
      <c r="B2928" s="3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s="12">
        <f t="shared" si="90"/>
        <v>41977</v>
      </c>
      <c r="L2928" t="b">
        <v>0</v>
      </c>
      <c r="M2928">
        <v>8</v>
      </c>
      <c r="N2928" t="b">
        <v>0</v>
      </c>
      <c r="O2928" t="s">
        <v>8271</v>
      </c>
      <c r="P2928" t="s">
        <v>8309</v>
      </c>
      <c r="Q2928">
        <f t="shared" si="91"/>
        <v>2014</v>
      </c>
      <c r="R2928" s="14" t="s">
        <v>8307</v>
      </c>
    </row>
    <row r="2929" spans="1:18" ht="57.6" x14ac:dyDescent="0.3">
      <c r="A2929">
        <v>2758</v>
      </c>
      <c r="B2929" s="3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s="12">
        <f t="shared" si="90"/>
        <v>42639</v>
      </c>
      <c r="L2929" t="b">
        <v>0</v>
      </c>
      <c r="M2929">
        <v>6</v>
      </c>
      <c r="N2929" t="b">
        <v>0</v>
      </c>
      <c r="O2929" t="s">
        <v>8302</v>
      </c>
      <c r="P2929" t="s">
        <v>8355</v>
      </c>
      <c r="Q2929">
        <f t="shared" si="91"/>
        <v>2016</v>
      </c>
      <c r="R2929" s="14" t="s">
        <v>8310</v>
      </c>
    </row>
    <row r="2930" spans="1:18" ht="43.2" x14ac:dyDescent="0.3">
      <c r="A2930">
        <v>3663</v>
      </c>
      <c r="B2930" s="3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s="12">
        <f t="shared" si="90"/>
        <v>42665</v>
      </c>
      <c r="L2930" t="b">
        <v>0</v>
      </c>
      <c r="M2930">
        <v>9</v>
      </c>
      <c r="N2930" t="b">
        <v>1</v>
      </c>
      <c r="O2930" t="s">
        <v>8269</v>
      </c>
      <c r="P2930" t="s">
        <v>8325</v>
      </c>
      <c r="Q2930">
        <f t="shared" si="91"/>
        <v>2016</v>
      </c>
      <c r="R2930" s="14" t="s">
        <v>8322</v>
      </c>
    </row>
    <row r="2931" spans="1:18" ht="28.8" x14ac:dyDescent="0.3">
      <c r="A2931">
        <v>957</v>
      </c>
      <c r="B2931" s="3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s="12">
        <f t="shared" si="90"/>
        <v>42660</v>
      </c>
      <c r="L2931" t="b">
        <v>0</v>
      </c>
      <c r="M2931">
        <v>7</v>
      </c>
      <c r="N2931" t="b">
        <v>0</v>
      </c>
      <c r="O2931" t="s">
        <v>8271</v>
      </c>
      <c r="P2931" t="s">
        <v>8309</v>
      </c>
      <c r="Q2931">
        <f t="shared" si="91"/>
        <v>2016</v>
      </c>
      <c r="R2931" s="14" t="s">
        <v>8307</v>
      </c>
    </row>
    <row r="2932" spans="1:18" ht="57.6" x14ac:dyDescent="0.3">
      <c r="A2932">
        <v>2588</v>
      </c>
      <c r="B2932" s="3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s="12">
        <f t="shared" si="90"/>
        <v>42042</v>
      </c>
      <c r="L2932" t="b">
        <v>0</v>
      </c>
      <c r="M2932">
        <v>8</v>
      </c>
      <c r="N2932" t="b">
        <v>0</v>
      </c>
      <c r="O2932" t="s">
        <v>8282</v>
      </c>
      <c r="P2932" t="s">
        <v>8344</v>
      </c>
      <c r="Q2932">
        <f t="shared" si="91"/>
        <v>2015</v>
      </c>
      <c r="R2932" s="14" t="s">
        <v>8318</v>
      </c>
    </row>
    <row r="2933" spans="1:18" ht="57.6" x14ac:dyDescent="0.3">
      <c r="A2933">
        <v>502</v>
      </c>
      <c r="B2933" s="3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s="12">
        <f t="shared" si="90"/>
        <v>40956</v>
      </c>
      <c r="L2933" t="b">
        <v>0</v>
      </c>
      <c r="M2933">
        <v>4</v>
      </c>
      <c r="N2933" t="b">
        <v>0</v>
      </c>
      <c r="O2933" t="s">
        <v>8268</v>
      </c>
      <c r="P2933" t="s">
        <v>8338</v>
      </c>
      <c r="Q2933">
        <f t="shared" si="91"/>
        <v>2012</v>
      </c>
      <c r="R2933" s="14" t="s">
        <v>8320</v>
      </c>
    </row>
    <row r="2934" spans="1:18" ht="43.2" x14ac:dyDescent="0.3">
      <c r="A2934">
        <v>3536</v>
      </c>
      <c r="B2934" s="3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s="12">
        <f t="shared" si="90"/>
        <v>42328</v>
      </c>
      <c r="L2934" t="b">
        <v>0</v>
      </c>
      <c r="M2934">
        <v>17</v>
      </c>
      <c r="N2934" t="b">
        <v>1</v>
      </c>
      <c r="O2934" t="s">
        <v>8269</v>
      </c>
      <c r="P2934" t="s">
        <v>8325</v>
      </c>
      <c r="Q2934">
        <f t="shared" si="91"/>
        <v>2015</v>
      </c>
      <c r="R2934" s="14" t="s">
        <v>8322</v>
      </c>
    </row>
    <row r="2935" spans="1:18" ht="43.2" x14ac:dyDescent="0.3">
      <c r="A2935">
        <v>971</v>
      </c>
      <c r="B2935" s="3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s="12">
        <f t="shared" si="90"/>
        <v>42111</v>
      </c>
      <c r="L2935" t="b">
        <v>0</v>
      </c>
      <c r="M2935">
        <v>5</v>
      </c>
      <c r="N2935" t="b">
        <v>0</v>
      </c>
      <c r="O2935" t="s">
        <v>8271</v>
      </c>
      <c r="P2935" t="s">
        <v>8309</v>
      </c>
      <c r="Q2935">
        <f t="shared" si="91"/>
        <v>2015</v>
      </c>
      <c r="R2935" s="14" t="s">
        <v>8307</v>
      </c>
    </row>
    <row r="2936" spans="1:18" ht="43.2" x14ac:dyDescent="0.3">
      <c r="A2936">
        <v>1720</v>
      </c>
      <c r="B2936" s="3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s="12">
        <f t="shared" si="90"/>
        <v>41922</v>
      </c>
      <c r="L2936" t="b">
        <v>0</v>
      </c>
      <c r="M2936">
        <v>8</v>
      </c>
      <c r="N2936" t="b">
        <v>0</v>
      </c>
      <c r="O2936" t="s">
        <v>8291</v>
      </c>
      <c r="P2936" t="s">
        <v>8329</v>
      </c>
      <c r="Q2936">
        <f t="shared" si="91"/>
        <v>2014</v>
      </c>
      <c r="R2936" s="14" t="s">
        <v>8326</v>
      </c>
    </row>
    <row r="2937" spans="1:18" ht="43.2" x14ac:dyDescent="0.3">
      <c r="A2937">
        <v>2143</v>
      </c>
      <c r="B2937" s="3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s="12">
        <f t="shared" si="90"/>
        <v>40332</v>
      </c>
      <c r="L2937" t="b">
        <v>0</v>
      </c>
      <c r="M2937">
        <v>5</v>
      </c>
      <c r="N2937" t="b">
        <v>0</v>
      </c>
      <c r="O2937" t="s">
        <v>8280</v>
      </c>
      <c r="P2937" t="s">
        <v>8333</v>
      </c>
      <c r="Q2937">
        <f t="shared" si="91"/>
        <v>2010</v>
      </c>
      <c r="R2937" s="14" t="s">
        <v>8315</v>
      </c>
    </row>
    <row r="2938" spans="1:18" ht="43.2" x14ac:dyDescent="0.3">
      <c r="A2938">
        <v>3134</v>
      </c>
      <c r="B2938" s="3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s="12">
        <f t="shared" si="90"/>
        <v>42800</v>
      </c>
      <c r="L2938" t="b">
        <v>0</v>
      </c>
      <c r="M2938">
        <v>12</v>
      </c>
      <c r="N2938" t="b">
        <v>0</v>
      </c>
      <c r="O2938" t="s">
        <v>8269</v>
      </c>
      <c r="P2938" t="s">
        <v>8325</v>
      </c>
      <c r="Q2938">
        <f t="shared" si="91"/>
        <v>2017</v>
      </c>
      <c r="R2938" s="14" t="s">
        <v>8322</v>
      </c>
    </row>
    <row r="2939" spans="1:18" ht="43.2" x14ac:dyDescent="0.3">
      <c r="A2939">
        <v>4044</v>
      </c>
      <c r="B2939" s="3" t="s">
        <v>4040</v>
      </c>
      <c r="C2939" s="3" t="s">
        <v>8148</v>
      </c>
      <c r="D2939" s="5">
        <v>600</v>
      </c>
      <c r="E2939" s="7">
        <v>225</v>
      </c>
      <c r="F2939" t="s">
        <v>8220</v>
      </c>
      <c r="G2939" t="s">
        <v>8223</v>
      </c>
      <c r="H2939" t="s">
        <v>8245</v>
      </c>
      <c r="I2939">
        <v>1428642000</v>
      </c>
      <c r="J2939">
        <v>1426050982</v>
      </c>
      <c r="K2939" s="12">
        <f t="shared" si="90"/>
        <v>42074</v>
      </c>
      <c r="L2939" t="b">
        <v>0</v>
      </c>
      <c r="M2939">
        <v>4</v>
      </c>
      <c r="N2939" t="b">
        <v>0</v>
      </c>
      <c r="O2939" t="s">
        <v>8269</v>
      </c>
      <c r="P2939" t="s">
        <v>8325</v>
      </c>
      <c r="Q2939">
        <f t="shared" si="91"/>
        <v>2015</v>
      </c>
      <c r="R2939" s="14" t="s">
        <v>8322</v>
      </c>
    </row>
    <row r="2940" spans="1:18" ht="43.2" x14ac:dyDescent="0.3">
      <c r="A2940">
        <v>3830</v>
      </c>
      <c r="B2940" s="3" t="s">
        <v>3827</v>
      </c>
      <c r="C2940" s="3" t="s">
        <v>7939</v>
      </c>
      <c r="D2940" s="5">
        <v>100</v>
      </c>
      <c r="E2940" s="7">
        <v>225</v>
      </c>
      <c r="F2940" t="s">
        <v>8218</v>
      </c>
      <c r="G2940" t="s">
        <v>8223</v>
      </c>
      <c r="H2940" t="s">
        <v>8245</v>
      </c>
      <c r="I2940">
        <v>1464371211</v>
      </c>
      <c r="J2940">
        <v>1463161611</v>
      </c>
      <c r="K2940" s="12">
        <f t="shared" si="90"/>
        <v>42503</v>
      </c>
      <c r="L2940" t="b">
        <v>0</v>
      </c>
      <c r="M2940">
        <v>3</v>
      </c>
      <c r="N2940" t="b">
        <v>1</v>
      </c>
      <c r="O2940" t="s">
        <v>8269</v>
      </c>
      <c r="P2940" t="s">
        <v>8325</v>
      </c>
      <c r="Q2940">
        <f t="shared" si="91"/>
        <v>2016</v>
      </c>
      <c r="R2940" s="14" t="s">
        <v>8322</v>
      </c>
    </row>
    <row r="2941" spans="1:18" ht="43.2" x14ac:dyDescent="0.3">
      <c r="A2941">
        <v>1573</v>
      </c>
      <c r="B2941" s="3" t="s">
        <v>1574</v>
      </c>
      <c r="C2941" s="3" t="s">
        <v>5683</v>
      </c>
      <c r="D2941" s="5">
        <v>9000</v>
      </c>
      <c r="E2941" s="7">
        <v>223</v>
      </c>
      <c r="F2941" t="s">
        <v>8219</v>
      </c>
      <c r="G2941" t="s">
        <v>8228</v>
      </c>
      <c r="H2941" t="s">
        <v>8250</v>
      </c>
      <c r="I2941">
        <v>1491019140</v>
      </c>
      <c r="J2941">
        <v>1487548802</v>
      </c>
      <c r="K2941" s="12">
        <f t="shared" si="90"/>
        <v>42786</v>
      </c>
      <c r="L2941" t="b">
        <v>0</v>
      </c>
      <c r="M2941">
        <v>3</v>
      </c>
      <c r="N2941" t="b">
        <v>0</v>
      </c>
      <c r="O2941" t="s">
        <v>8288</v>
      </c>
      <c r="P2941" t="s">
        <v>8348</v>
      </c>
      <c r="Q2941">
        <f t="shared" si="91"/>
        <v>2017</v>
      </c>
      <c r="R2941" s="14" t="s">
        <v>8310</v>
      </c>
    </row>
    <row r="2942" spans="1:18" ht="57.6" x14ac:dyDescent="0.3">
      <c r="A2942">
        <v>590</v>
      </c>
      <c r="B2942" s="3" t="s">
        <v>591</v>
      </c>
      <c r="C2942" s="3" t="s">
        <v>4700</v>
      </c>
      <c r="D2942" s="5">
        <v>5000</v>
      </c>
      <c r="E2942" s="7">
        <v>223</v>
      </c>
      <c r="F2942" t="s">
        <v>8220</v>
      </c>
      <c r="G2942" t="s">
        <v>8224</v>
      </c>
      <c r="H2942" t="s">
        <v>8246</v>
      </c>
      <c r="I2942">
        <v>1454936460</v>
      </c>
      <c r="J2942">
        <v>1452259131</v>
      </c>
      <c r="K2942" s="12">
        <f t="shared" si="90"/>
        <v>42377</v>
      </c>
      <c r="L2942" t="b">
        <v>0</v>
      </c>
      <c r="M2942">
        <v>9</v>
      </c>
      <c r="N2942" t="b">
        <v>0</v>
      </c>
      <c r="O2942" t="s">
        <v>8270</v>
      </c>
      <c r="P2942" t="s">
        <v>8341</v>
      </c>
      <c r="Q2942">
        <f t="shared" si="91"/>
        <v>2016</v>
      </c>
      <c r="R2942" s="14" t="s">
        <v>8307</v>
      </c>
    </row>
    <row r="2943" spans="1:18" ht="43.2" x14ac:dyDescent="0.3">
      <c r="A2943">
        <v>1010</v>
      </c>
      <c r="B2943" s="3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s="12">
        <f t="shared" si="90"/>
        <v>42561</v>
      </c>
      <c r="L2943" t="b">
        <v>0</v>
      </c>
      <c r="M2943">
        <v>4</v>
      </c>
      <c r="N2943" t="b">
        <v>0</v>
      </c>
      <c r="O2943" t="s">
        <v>8271</v>
      </c>
      <c r="P2943" t="s">
        <v>8309</v>
      </c>
      <c r="Q2943">
        <f t="shared" si="91"/>
        <v>2016</v>
      </c>
      <c r="R2943" s="14" t="s">
        <v>8307</v>
      </c>
    </row>
    <row r="2944" spans="1:18" ht="43.2" x14ac:dyDescent="0.3">
      <c r="A2944">
        <v>1699</v>
      </c>
      <c r="B2944" s="3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s="12">
        <f t="shared" si="90"/>
        <v>42806</v>
      </c>
      <c r="L2944" t="b">
        <v>0</v>
      </c>
      <c r="M2944">
        <v>4</v>
      </c>
      <c r="N2944" t="b">
        <v>0</v>
      </c>
      <c r="O2944" t="s">
        <v>8291</v>
      </c>
      <c r="P2944" t="s">
        <v>8329</v>
      </c>
      <c r="Q2944">
        <f t="shared" si="91"/>
        <v>2017</v>
      </c>
      <c r="R2944" s="14" t="s">
        <v>8326</v>
      </c>
    </row>
    <row r="2945" spans="1:18" ht="28.8" x14ac:dyDescent="0.3">
      <c r="A2945">
        <v>3638</v>
      </c>
      <c r="B2945" s="3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s="12">
        <f t="shared" si="90"/>
        <v>42053</v>
      </c>
      <c r="L2945" t="b">
        <v>0</v>
      </c>
      <c r="M2945">
        <v>2</v>
      </c>
      <c r="N2945" t="b">
        <v>0</v>
      </c>
      <c r="O2945" t="s">
        <v>8303</v>
      </c>
      <c r="P2945" t="s">
        <v>8334</v>
      </c>
      <c r="Q2945">
        <f t="shared" si="91"/>
        <v>2015</v>
      </c>
      <c r="R2945" s="14" t="s">
        <v>8322</v>
      </c>
    </row>
    <row r="2946" spans="1:18" ht="43.2" x14ac:dyDescent="0.3">
      <c r="A2946">
        <v>4088</v>
      </c>
      <c r="B2946" s="3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s="12">
        <f t="shared" si="90"/>
        <v>41990</v>
      </c>
      <c r="L2946" t="b">
        <v>0</v>
      </c>
      <c r="M2946">
        <v>3</v>
      </c>
      <c r="N2946" t="b">
        <v>0</v>
      </c>
      <c r="O2946" t="s">
        <v>8269</v>
      </c>
      <c r="P2946" t="s">
        <v>8325</v>
      </c>
      <c r="Q2946">
        <f t="shared" si="91"/>
        <v>2014</v>
      </c>
      <c r="R2946" s="14" t="s">
        <v>8322</v>
      </c>
    </row>
    <row r="2947" spans="1:18" ht="43.2" x14ac:dyDescent="0.3">
      <c r="A2947">
        <v>489</v>
      </c>
      <c r="B2947" s="3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s="12">
        <f t="shared" ref="K2947:K3010" si="92">FLOOR(J2947/60/60/24,1) + DATE(1970,1,1)</f>
        <v>40882</v>
      </c>
      <c r="L2947" t="b">
        <v>0</v>
      </c>
      <c r="M2947">
        <v>3</v>
      </c>
      <c r="N2947" t="b">
        <v>0</v>
      </c>
      <c r="O2947" t="s">
        <v>8268</v>
      </c>
      <c r="P2947" t="s">
        <v>8338</v>
      </c>
      <c r="Q2947">
        <f t="shared" ref="Q2947:Q3010" si="93">YEAR(K2947)</f>
        <v>2011</v>
      </c>
      <c r="R2947" s="14" t="s">
        <v>8320</v>
      </c>
    </row>
    <row r="2948" spans="1:18" ht="57.6" x14ac:dyDescent="0.3">
      <c r="A2948">
        <v>500</v>
      </c>
      <c r="B2948" s="3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s="12">
        <f t="shared" si="92"/>
        <v>40247</v>
      </c>
      <c r="L2948" t="b">
        <v>0</v>
      </c>
      <c r="M2948">
        <v>4</v>
      </c>
      <c r="N2948" t="b">
        <v>0</v>
      </c>
      <c r="O2948" t="s">
        <v>8268</v>
      </c>
      <c r="P2948" t="s">
        <v>8338</v>
      </c>
      <c r="Q2948">
        <f t="shared" si="93"/>
        <v>2010</v>
      </c>
      <c r="R2948" s="14" t="s">
        <v>8320</v>
      </c>
    </row>
    <row r="2949" spans="1:18" ht="43.2" x14ac:dyDescent="0.3">
      <c r="A2949">
        <v>4027</v>
      </c>
      <c r="B2949" s="3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s="12">
        <f t="shared" si="92"/>
        <v>42768</v>
      </c>
      <c r="L2949" t="b">
        <v>0</v>
      </c>
      <c r="M2949">
        <v>7</v>
      </c>
      <c r="N2949" t="b">
        <v>0</v>
      </c>
      <c r="O2949" t="s">
        <v>8269</v>
      </c>
      <c r="P2949" t="s">
        <v>8325</v>
      </c>
      <c r="Q2949">
        <f t="shared" si="93"/>
        <v>2017</v>
      </c>
      <c r="R2949" s="14" t="s">
        <v>8322</v>
      </c>
    </row>
    <row r="2950" spans="1:18" ht="43.2" x14ac:dyDescent="0.3">
      <c r="A2950">
        <v>3978</v>
      </c>
      <c r="B2950" s="3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s="12">
        <f t="shared" si="92"/>
        <v>41975</v>
      </c>
      <c r="L2950" t="b">
        <v>0</v>
      </c>
      <c r="M2950">
        <v>8</v>
      </c>
      <c r="N2950" t="b">
        <v>0</v>
      </c>
      <c r="O2950" t="s">
        <v>8269</v>
      </c>
      <c r="P2950" t="s">
        <v>8325</v>
      </c>
      <c r="Q2950">
        <f t="shared" si="93"/>
        <v>2014</v>
      </c>
      <c r="R2950" s="14" t="s">
        <v>8322</v>
      </c>
    </row>
    <row r="2951" spans="1:18" ht="43.2" x14ac:dyDescent="0.3">
      <c r="A2951">
        <v>1872</v>
      </c>
      <c r="B2951" s="3" t="s">
        <v>1873</v>
      </c>
      <c r="C2951" s="3" t="s">
        <v>5982</v>
      </c>
      <c r="D2951" s="5">
        <v>20000</v>
      </c>
      <c r="E2951" s="7">
        <v>212</v>
      </c>
      <c r="F2951" t="s">
        <v>8220</v>
      </c>
      <c r="G2951" t="s">
        <v>8223</v>
      </c>
      <c r="H2951" t="s">
        <v>8245</v>
      </c>
      <c r="I2951">
        <v>1435633602</v>
      </c>
      <c r="J2951">
        <v>1433041602</v>
      </c>
      <c r="K2951" s="12">
        <f t="shared" si="92"/>
        <v>42155</v>
      </c>
      <c r="L2951" t="b">
        <v>0</v>
      </c>
      <c r="M2951">
        <v>13</v>
      </c>
      <c r="N2951" t="b">
        <v>0</v>
      </c>
      <c r="O2951" t="s">
        <v>8281</v>
      </c>
      <c r="P2951" t="s">
        <v>8343</v>
      </c>
      <c r="Q2951">
        <f t="shared" si="93"/>
        <v>2015</v>
      </c>
      <c r="R2951" s="14" t="s">
        <v>8315</v>
      </c>
    </row>
    <row r="2952" spans="1:18" ht="43.2" x14ac:dyDescent="0.3">
      <c r="A2952">
        <v>1048</v>
      </c>
      <c r="B2952" s="3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s="12">
        <f t="shared" si="92"/>
        <v>42598</v>
      </c>
      <c r="L2952" t="b">
        <v>0</v>
      </c>
      <c r="M2952">
        <v>4</v>
      </c>
      <c r="N2952" t="b">
        <v>0</v>
      </c>
      <c r="O2952" t="s">
        <v>8279</v>
      </c>
      <c r="P2952" t="s">
        <v>8346</v>
      </c>
      <c r="Q2952">
        <f t="shared" si="93"/>
        <v>2016</v>
      </c>
      <c r="R2952" s="14" t="s">
        <v>8345</v>
      </c>
    </row>
    <row r="2953" spans="1:18" ht="72" x14ac:dyDescent="0.3">
      <c r="A2953">
        <v>991</v>
      </c>
      <c r="B2953" s="3" t="s">
        <v>992</v>
      </c>
      <c r="C2953" s="3" t="s">
        <v>5101</v>
      </c>
      <c r="D2953" s="5">
        <v>5000</v>
      </c>
      <c r="E2953" s="7">
        <v>212</v>
      </c>
      <c r="F2953" t="s">
        <v>8220</v>
      </c>
      <c r="G2953" t="s">
        <v>8224</v>
      </c>
      <c r="H2953" t="s">
        <v>8246</v>
      </c>
      <c r="I2953">
        <v>1468349460</v>
      </c>
      <c r="J2953">
        <v>1466186988</v>
      </c>
      <c r="K2953" s="12">
        <f t="shared" si="92"/>
        <v>42538</v>
      </c>
      <c r="L2953" t="b">
        <v>0</v>
      </c>
      <c r="M2953">
        <v>7</v>
      </c>
      <c r="N2953" t="b">
        <v>0</v>
      </c>
      <c r="O2953" t="s">
        <v>8271</v>
      </c>
      <c r="P2953" t="s">
        <v>8309</v>
      </c>
      <c r="Q2953">
        <f t="shared" si="93"/>
        <v>2016</v>
      </c>
      <c r="R2953" s="14" t="s">
        <v>8307</v>
      </c>
    </row>
    <row r="2954" spans="1:18" ht="57.6" x14ac:dyDescent="0.3">
      <c r="A2954">
        <v>3969</v>
      </c>
      <c r="B2954" s="3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s="12">
        <f t="shared" si="92"/>
        <v>42601</v>
      </c>
      <c r="L2954" t="b">
        <v>0</v>
      </c>
      <c r="M2954">
        <v>6</v>
      </c>
      <c r="N2954" t="b">
        <v>0</v>
      </c>
      <c r="O2954" t="s">
        <v>8269</v>
      </c>
      <c r="P2954" t="s">
        <v>8325</v>
      </c>
      <c r="Q2954">
        <f t="shared" si="93"/>
        <v>2016</v>
      </c>
      <c r="R2954" s="14" t="s">
        <v>8322</v>
      </c>
    </row>
    <row r="2955" spans="1:18" ht="43.2" x14ac:dyDescent="0.3">
      <c r="A2955">
        <v>3972</v>
      </c>
      <c r="B2955" s="3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s="12">
        <f t="shared" si="92"/>
        <v>41981</v>
      </c>
      <c r="L2955" t="b">
        <v>0</v>
      </c>
      <c r="M2955">
        <v>8</v>
      </c>
      <c r="N2955" t="b">
        <v>0</v>
      </c>
      <c r="O2955" t="s">
        <v>8269</v>
      </c>
      <c r="P2955" t="s">
        <v>8325</v>
      </c>
      <c r="Q2955">
        <f t="shared" si="93"/>
        <v>2014</v>
      </c>
      <c r="R2955" s="14" t="s">
        <v>8322</v>
      </c>
    </row>
    <row r="2956" spans="1:18" ht="43.2" x14ac:dyDescent="0.3">
      <c r="A2956">
        <v>2514</v>
      </c>
      <c r="B2956" s="3" t="s">
        <v>2514</v>
      </c>
      <c r="C2956" s="3" t="s">
        <v>6624</v>
      </c>
      <c r="D2956" s="5">
        <v>12000</v>
      </c>
      <c r="E2956" s="7">
        <v>210</v>
      </c>
      <c r="F2956" t="s">
        <v>8220</v>
      </c>
      <c r="G2956" t="s">
        <v>8223</v>
      </c>
      <c r="H2956" t="s">
        <v>8245</v>
      </c>
      <c r="I2956">
        <v>1408526477</v>
      </c>
      <c r="J2956">
        <v>1407057677</v>
      </c>
      <c r="K2956" s="12">
        <f t="shared" si="92"/>
        <v>41854</v>
      </c>
      <c r="L2956" t="b">
        <v>0</v>
      </c>
      <c r="M2956">
        <v>4</v>
      </c>
      <c r="N2956" t="b">
        <v>0</v>
      </c>
      <c r="O2956" t="s">
        <v>8297</v>
      </c>
      <c r="P2956" t="s">
        <v>8356</v>
      </c>
      <c r="Q2956">
        <f t="shared" si="93"/>
        <v>2014</v>
      </c>
      <c r="R2956" s="14" t="s">
        <v>8318</v>
      </c>
    </row>
    <row r="2957" spans="1:18" ht="43.2" x14ac:dyDescent="0.3">
      <c r="A2957">
        <v>1235</v>
      </c>
      <c r="B2957" s="3" t="s">
        <v>1236</v>
      </c>
      <c r="C2957" s="3" t="s">
        <v>5345</v>
      </c>
      <c r="D2957" s="5">
        <v>7534</v>
      </c>
      <c r="E2957" s="7">
        <v>210</v>
      </c>
      <c r="F2957" t="s">
        <v>8219</v>
      </c>
      <c r="G2957" t="s">
        <v>8223</v>
      </c>
      <c r="H2957" t="s">
        <v>8245</v>
      </c>
      <c r="I2957">
        <v>1387077299</v>
      </c>
      <c r="J2957">
        <v>1383621299</v>
      </c>
      <c r="K2957" s="12">
        <f t="shared" si="92"/>
        <v>41583</v>
      </c>
      <c r="L2957" t="b">
        <v>0</v>
      </c>
      <c r="M2957">
        <v>6</v>
      </c>
      <c r="N2957" t="b">
        <v>0</v>
      </c>
      <c r="O2957" t="s">
        <v>8284</v>
      </c>
      <c r="P2957" t="s">
        <v>8353</v>
      </c>
      <c r="Q2957">
        <f t="shared" si="93"/>
        <v>2013</v>
      </c>
      <c r="R2957" s="14" t="s">
        <v>8326</v>
      </c>
    </row>
    <row r="2958" spans="1:18" ht="57.6" x14ac:dyDescent="0.3">
      <c r="A2958">
        <v>673</v>
      </c>
      <c r="B2958" s="3" t="s">
        <v>674</v>
      </c>
      <c r="C2958" s="3" t="s">
        <v>4783</v>
      </c>
      <c r="D2958" s="5">
        <v>100000</v>
      </c>
      <c r="E2958" s="7">
        <v>205</v>
      </c>
      <c r="F2958" t="s">
        <v>8220</v>
      </c>
      <c r="G2958" t="s">
        <v>8223</v>
      </c>
      <c r="H2958" t="s">
        <v>8245</v>
      </c>
      <c r="I2958">
        <v>1409602217</v>
      </c>
      <c r="J2958">
        <v>1405714217</v>
      </c>
      <c r="K2958" s="12">
        <f t="shared" si="92"/>
        <v>41838</v>
      </c>
      <c r="L2958" t="b">
        <v>0</v>
      </c>
      <c r="M2958">
        <v>3</v>
      </c>
      <c r="N2958" t="b">
        <v>0</v>
      </c>
      <c r="O2958" t="s">
        <v>8271</v>
      </c>
      <c r="P2958" t="s">
        <v>8309</v>
      </c>
      <c r="Q2958">
        <f t="shared" si="93"/>
        <v>2014</v>
      </c>
      <c r="R2958" s="14" t="s">
        <v>8307</v>
      </c>
    </row>
    <row r="2959" spans="1:18" ht="43.2" x14ac:dyDescent="0.3">
      <c r="A2959">
        <v>517</v>
      </c>
      <c r="B2959" s="3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s="12">
        <f t="shared" si="92"/>
        <v>42738</v>
      </c>
      <c r="L2959" t="b">
        <v>0</v>
      </c>
      <c r="M2959">
        <v>3</v>
      </c>
      <c r="N2959" t="b">
        <v>0</v>
      </c>
      <c r="O2959" t="s">
        <v>8268</v>
      </c>
      <c r="P2959" t="s">
        <v>8338</v>
      </c>
      <c r="Q2959">
        <f t="shared" si="93"/>
        <v>2017</v>
      </c>
      <c r="R2959" s="14" t="s">
        <v>8320</v>
      </c>
    </row>
    <row r="2960" spans="1:18" ht="57.6" x14ac:dyDescent="0.3">
      <c r="A2960">
        <v>1578</v>
      </c>
      <c r="B2960" s="3" t="s">
        <v>1579</v>
      </c>
      <c r="C2960" s="3" t="s">
        <v>5688</v>
      </c>
      <c r="D2960" s="5">
        <v>1897</v>
      </c>
      <c r="E2960" s="7">
        <v>205</v>
      </c>
      <c r="F2960" t="s">
        <v>8219</v>
      </c>
      <c r="G2960" t="s">
        <v>8223</v>
      </c>
      <c r="H2960" t="s">
        <v>8245</v>
      </c>
      <c r="I2960">
        <v>1283392800</v>
      </c>
      <c r="J2960">
        <v>1281317691</v>
      </c>
      <c r="K2960" s="12">
        <f t="shared" si="92"/>
        <v>40399</v>
      </c>
      <c r="L2960" t="b">
        <v>0</v>
      </c>
      <c r="M2960">
        <v>4</v>
      </c>
      <c r="N2960" t="b">
        <v>0</v>
      </c>
      <c r="O2960" t="s">
        <v>8288</v>
      </c>
      <c r="P2960" t="s">
        <v>8348</v>
      </c>
      <c r="Q2960">
        <f t="shared" si="93"/>
        <v>2010</v>
      </c>
      <c r="R2960" s="14" t="s">
        <v>8310</v>
      </c>
    </row>
    <row r="2961" spans="1:18" ht="28.8" x14ac:dyDescent="0.3">
      <c r="A2961">
        <v>1594</v>
      </c>
      <c r="B2961" s="3" t="s">
        <v>1595</v>
      </c>
      <c r="C2961" s="3" t="s">
        <v>5704</v>
      </c>
      <c r="D2961" s="5">
        <v>1000</v>
      </c>
      <c r="E2961" s="7">
        <v>205</v>
      </c>
      <c r="F2961" t="s">
        <v>8220</v>
      </c>
      <c r="G2961" t="s">
        <v>8223</v>
      </c>
      <c r="H2961" t="s">
        <v>8245</v>
      </c>
      <c r="I2961">
        <v>1463329260</v>
      </c>
      <c r="J2961">
        <v>1458147982</v>
      </c>
      <c r="K2961" s="12">
        <f t="shared" si="92"/>
        <v>42445</v>
      </c>
      <c r="L2961" t="b">
        <v>0</v>
      </c>
      <c r="M2961">
        <v>10</v>
      </c>
      <c r="N2961" t="b">
        <v>0</v>
      </c>
      <c r="O2961" t="s">
        <v>8289</v>
      </c>
      <c r="P2961" t="s">
        <v>8350</v>
      </c>
      <c r="Q2961">
        <f t="shared" si="93"/>
        <v>2016</v>
      </c>
      <c r="R2961" s="14" t="s">
        <v>8312</v>
      </c>
    </row>
    <row r="2962" spans="1:18" ht="43.2" x14ac:dyDescent="0.3">
      <c r="A2962">
        <v>886</v>
      </c>
      <c r="B2962" s="3" t="s">
        <v>887</v>
      </c>
      <c r="C2962" s="3" t="s">
        <v>4996</v>
      </c>
      <c r="D2962" s="5">
        <v>500</v>
      </c>
      <c r="E2962" s="7">
        <v>205</v>
      </c>
      <c r="F2962" t="s">
        <v>8220</v>
      </c>
      <c r="G2962" t="s">
        <v>8223</v>
      </c>
      <c r="H2962" t="s">
        <v>8245</v>
      </c>
      <c r="I2962">
        <v>1473972813</v>
      </c>
      <c r="J2962">
        <v>1471812813</v>
      </c>
      <c r="K2962" s="12">
        <f t="shared" si="92"/>
        <v>42603</v>
      </c>
      <c r="L2962" t="b">
        <v>0</v>
      </c>
      <c r="M2962">
        <v>7</v>
      </c>
      <c r="N2962" t="b">
        <v>0</v>
      </c>
      <c r="O2962" t="s">
        <v>8277</v>
      </c>
      <c r="P2962" t="s">
        <v>8327</v>
      </c>
      <c r="Q2962">
        <f t="shared" si="93"/>
        <v>2016</v>
      </c>
      <c r="R2962" s="14" t="s">
        <v>8326</v>
      </c>
    </row>
    <row r="2963" spans="1:18" ht="43.2" x14ac:dyDescent="0.3">
      <c r="A2963">
        <v>83</v>
      </c>
      <c r="B2963" s="3" t="s">
        <v>85</v>
      </c>
      <c r="C2963" s="3" t="s">
        <v>4194</v>
      </c>
      <c r="D2963" s="5">
        <v>200</v>
      </c>
      <c r="E2963" s="7">
        <v>205</v>
      </c>
      <c r="F2963" t="s">
        <v>8218</v>
      </c>
      <c r="G2963" t="s">
        <v>8224</v>
      </c>
      <c r="H2963" t="s">
        <v>8246</v>
      </c>
      <c r="I2963">
        <v>1424604600</v>
      </c>
      <c r="J2963">
        <v>1423320389</v>
      </c>
      <c r="K2963" s="12">
        <f t="shared" si="92"/>
        <v>42042</v>
      </c>
      <c r="L2963" t="b">
        <v>0</v>
      </c>
      <c r="M2963">
        <v>13</v>
      </c>
      <c r="N2963" t="b">
        <v>1</v>
      </c>
      <c r="O2963" t="s">
        <v>8264</v>
      </c>
      <c r="P2963" t="s">
        <v>8342</v>
      </c>
      <c r="Q2963">
        <f t="shared" si="93"/>
        <v>2015</v>
      </c>
      <c r="R2963" s="14" t="s">
        <v>8320</v>
      </c>
    </row>
    <row r="2964" spans="1:18" ht="43.2" x14ac:dyDescent="0.3">
      <c r="A2964">
        <v>4091</v>
      </c>
      <c r="B2964" s="3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s="12">
        <f t="shared" si="92"/>
        <v>41990</v>
      </c>
      <c r="L2964" t="b">
        <v>0</v>
      </c>
      <c r="M2964">
        <v>8</v>
      </c>
      <c r="N2964" t="b">
        <v>0</v>
      </c>
      <c r="O2964" t="s">
        <v>8269</v>
      </c>
      <c r="P2964" t="s">
        <v>8325</v>
      </c>
      <c r="Q2964">
        <f t="shared" si="93"/>
        <v>2014</v>
      </c>
      <c r="R2964" s="14" t="s">
        <v>8322</v>
      </c>
    </row>
    <row r="2965" spans="1:18" ht="43.2" x14ac:dyDescent="0.3">
      <c r="A2965">
        <v>424</v>
      </c>
      <c r="B2965" s="3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s="12">
        <f t="shared" si="92"/>
        <v>40934</v>
      </c>
      <c r="L2965" t="b">
        <v>0</v>
      </c>
      <c r="M2965">
        <v>5</v>
      </c>
      <c r="N2965" t="b">
        <v>0</v>
      </c>
      <c r="O2965" t="s">
        <v>8268</v>
      </c>
      <c r="P2965" t="s">
        <v>8338</v>
      </c>
      <c r="Q2965">
        <f t="shared" si="93"/>
        <v>2012</v>
      </c>
      <c r="R2965" s="14" t="s">
        <v>8320</v>
      </c>
    </row>
    <row r="2966" spans="1:18" x14ac:dyDescent="0.3">
      <c r="A2966">
        <v>3746</v>
      </c>
      <c r="B2966" s="3" t="s">
        <v>3743</v>
      </c>
      <c r="C2966" s="3" t="s">
        <v>7856</v>
      </c>
      <c r="D2966" s="5">
        <v>8500</v>
      </c>
      <c r="E2966" s="7">
        <v>202</v>
      </c>
      <c r="F2966" t="s">
        <v>8220</v>
      </c>
      <c r="G2966" t="s">
        <v>8223</v>
      </c>
      <c r="H2966" t="s">
        <v>8245</v>
      </c>
      <c r="I2966">
        <v>1475918439</v>
      </c>
      <c r="J2966">
        <v>1473326439</v>
      </c>
      <c r="K2966" s="12">
        <f t="shared" si="92"/>
        <v>42621</v>
      </c>
      <c r="L2966" t="b">
        <v>0</v>
      </c>
      <c r="M2966">
        <v>1</v>
      </c>
      <c r="N2966" t="b">
        <v>0</v>
      </c>
      <c r="O2966" t="s">
        <v>8269</v>
      </c>
      <c r="P2966" t="s">
        <v>8325</v>
      </c>
      <c r="Q2966">
        <f t="shared" si="93"/>
        <v>2016</v>
      </c>
      <c r="R2966" s="14" t="s">
        <v>8322</v>
      </c>
    </row>
    <row r="2967" spans="1:18" ht="43.2" x14ac:dyDescent="0.3">
      <c r="A2967">
        <v>2403</v>
      </c>
      <c r="B2967" s="3" t="s">
        <v>2404</v>
      </c>
      <c r="C2967" s="3" t="s">
        <v>6513</v>
      </c>
      <c r="D2967" s="5">
        <v>1200</v>
      </c>
      <c r="E2967" s="7">
        <v>202</v>
      </c>
      <c r="F2967" t="s">
        <v>8220</v>
      </c>
      <c r="G2967" t="s">
        <v>8224</v>
      </c>
      <c r="H2967" t="s">
        <v>8246</v>
      </c>
      <c r="I2967">
        <v>1459368658</v>
      </c>
      <c r="J2967">
        <v>1454188258</v>
      </c>
      <c r="K2967" s="12">
        <f t="shared" si="92"/>
        <v>42399</v>
      </c>
      <c r="L2967" t="b">
        <v>0</v>
      </c>
      <c r="M2967">
        <v>12</v>
      </c>
      <c r="N2967" t="b">
        <v>0</v>
      </c>
      <c r="O2967" t="s">
        <v>8282</v>
      </c>
      <c r="P2967" t="s">
        <v>8344</v>
      </c>
      <c r="Q2967">
        <f t="shared" si="93"/>
        <v>2016</v>
      </c>
      <c r="R2967" s="14" t="s">
        <v>8318</v>
      </c>
    </row>
    <row r="2968" spans="1:18" ht="43.2" x14ac:dyDescent="0.3">
      <c r="A2968">
        <v>2401</v>
      </c>
      <c r="B2968" s="3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s="12">
        <f t="shared" si="92"/>
        <v>42374</v>
      </c>
      <c r="L2968" t="b">
        <v>0</v>
      </c>
      <c r="M2968">
        <v>9</v>
      </c>
      <c r="N2968" t="b">
        <v>0</v>
      </c>
      <c r="O2968" t="s">
        <v>8282</v>
      </c>
      <c r="P2968" t="s">
        <v>8344</v>
      </c>
      <c r="Q2968">
        <f t="shared" si="93"/>
        <v>2016</v>
      </c>
      <c r="R2968" s="14" t="s">
        <v>8318</v>
      </c>
    </row>
    <row r="2969" spans="1:18" ht="43.2" x14ac:dyDescent="0.3">
      <c r="A2969">
        <v>4003</v>
      </c>
      <c r="B2969" s="3" t="s">
        <v>3999</v>
      </c>
      <c r="C2969" s="3" t="s">
        <v>8071</v>
      </c>
      <c r="D2969" s="5">
        <v>2000</v>
      </c>
      <c r="E2969" s="7">
        <v>201</v>
      </c>
      <c r="F2969" t="s">
        <v>8220</v>
      </c>
      <c r="G2969" t="s">
        <v>8223</v>
      </c>
      <c r="H2969" t="s">
        <v>8245</v>
      </c>
      <c r="I2969">
        <v>1424009147</v>
      </c>
      <c r="J2969">
        <v>1421417147</v>
      </c>
      <c r="K2969" s="12">
        <f t="shared" si="92"/>
        <v>42020</v>
      </c>
      <c r="L2969" t="b">
        <v>0</v>
      </c>
      <c r="M2969">
        <v>2</v>
      </c>
      <c r="N2969" t="b">
        <v>0</v>
      </c>
      <c r="O2969" t="s">
        <v>8269</v>
      </c>
      <c r="P2969" t="s">
        <v>8325</v>
      </c>
      <c r="Q2969">
        <f t="shared" si="93"/>
        <v>2015</v>
      </c>
      <c r="R2969" s="14" t="s">
        <v>8322</v>
      </c>
    </row>
    <row r="2970" spans="1:18" ht="43.2" x14ac:dyDescent="0.3">
      <c r="A2970">
        <v>3588</v>
      </c>
      <c r="B2970" s="3" t="s">
        <v>3587</v>
      </c>
      <c r="C2970" s="3" t="s">
        <v>7698</v>
      </c>
      <c r="D2970" s="5">
        <v>200</v>
      </c>
      <c r="E2970" s="7">
        <v>201</v>
      </c>
      <c r="F2970" t="s">
        <v>8218</v>
      </c>
      <c r="G2970" t="s">
        <v>8224</v>
      </c>
      <c r="H2970" t="s">
        <v>8246</v>
      </c>
      <c r="I2970">
        <v>1430348400</v>
      </c>
      <c r="J2970">
        <v>1428436410</v>
      </c>
      <c r="K2970" s="12">
        <f t="shared" si="92"/>
        <v>42101</v>
      </c>
      <c r="L2970" t="b">
        <v>0</v>
      </c>
      <c r="M2970">
        <v>11</v>
      </c>
      <c r="N2970" t="b">
        <v>1</v>
      </c>
      <c r="O2970" t="s">
        <v>8269</v>
      </c>
      <c r="P2970" t="s">
        <v>8325</v>
      </c>
      <c r="Q2970">
        <f t="shared" si="93"/>
        <v>2015</v>
      </c>
      <c r="R2970" s="14" t="s">
        <v>8322</v>
      </c>
    </row>
    <row r="2971" spans="1:18" ht="57.6" x14ac:dyDescent="0.3">
      <c r="A2971">
        <v>1421</v>
      </c>
      <c r="B2971" s="3" t="s">
        <v>1422</v>
      </c>
      <c r="C2971" s="3" t="s">
        <v>5531</v>
      </c>
      <c r="D2971" s="5">
        <v>200000</v>
      </c>
      <c r="E2971" s="7">
        <v>200</v>
      </c>
      <c r="F2971" t="s">
        <v>8220</v>
      </c>
      <c r="G2971" t="s">
        <v>8234</v>
      </c>
      <c r="H2971" t="s">
        <v>8254</v>
      </c>
      <c r="I2971">
        <v>1423432709</v>
      </c>
      <c r="J2971">
        <v>1420840709</v>
      </c>
      <c r="K2971" s="12">
        <f t="shared" si="92"/>
        <v>42013</v>
      </c>
      <c r="L2971" t="b">
        <v>0</v>
      </c>
      <c r="M2971">
        <v>2</v>
      </c>
      <c r="N2971" t="b">
        <v>0</v>
      </c>
      <c r="O2971" t="s">
        <v>8285</v>
      </c>
      <c r="P2971" t="s">
        <v>8347</v>
      </c>
      <c r="Q2971">
        <f t="shared" si="93"/>
        <v>2015</v>
      </c>
      <c r="R2971" s="14" t="s">
        <v>8310</v>
      </c>
    </row>
    <row r="2972" spans="1:18" ht="43.2" x14ac:dyDescent="0.3">
      <c r="A2972">
        <v>4034</v>
      </c>
      <c r="B2972" s="3" t="s">
        <v>4030</v>
      </c>
      <c r="C2972" s="3" t="s">
        <v>8139</v>
      </c>
      <c r="D2972" s="5">
        <v>13500</v>
      </c>
      <c r="E2972" s="7">
        <v>200</v>
      </c>
      <c r="F2972" t="s">
        <v>8220</v>
      </c>
      <c r="G2972" t="s">
        <v>8223</v>
      </c>
      <c r="H2972" t="s">
        <v>8245</v>
      </c>
      <c r="I2972">
        <v>1428097450</v>
      </c>
      <c r="J2972">
        <v>1425509050</v>
      </c>
      <c r="K2972" s="12">
        <f t="shared" si="92"/>
        <v>42067</v>
      </c>
      <c r="L2972" t="b">
        <v>0</v>
      </c>
      <c r="M2972">
        <v>2</v>
      </c>
      <c r="N2972" t="b">
        <v>0</v>
      </c>
      <c r="O2972" t="s">
        <v>8269</v>
      </c>
      <c r="P2972" t="s">
        <v>8325</v>
      </c>
      <c r="Q2972">
        <f t="shared" si="93"/>
        <v>2015</v>
      </c>
      <c r="R2972" s="14" t="s">
        <v>8322</v>
      </c>
    </row>
    <row r="2973" spans="1:18" ht="28.8" x14ac:dyDescent="0.3">
      <c r="A2973">
        <v>556</v>
      </c>
      <c r="B2973" s="3" t="s">
        <v>557</v>
      </c>
      <c r="C2973" s="3" t="s">
        <v>4666</v>
      </c>
      <c r="D2973" s="5">
        <v>8000</v>
      </c>
      <c r="E2973" s="7">
        <v>200</v>
      </c>
      <c r="F2973" t="s">
        <v>8220</v>
      </c>
      <c r="G2973" t="s">
        <v>8223</v>
      </c>
      <c r="H2973" t="s">
        <v>8245</v>
      </c>
      <c r="I2973">
        <v>1452112717</v>
      </c>
      <c r="J2973">
        <v>1449520717</v>
      </c>
      <c r="K2973" s="12">
        <f t="shared" si="92"/>
        <v>42345</v>
      </c>
      <c r="L2973" t="b">
        <v>0</v>
      </c>
      <c r="M2973">
        <v>1</v>
      </c>
      <c r="N2973" t="b">
        <v>0</v>
      </c>
      <c r="O2973" t="s">
        <v>8270</v>
      </c>
      <c r="P2973" t="s">
        <v>8341</v>
      </c>
      <c r="Q2973">
        <f t="shared" si="93"/>
        <v>2015</v>
      </c>
      <c r="R2973" s="14" t="s">
        <v>8307</v>
      </c>
    </row>
    <row r="2974" spans="1:18" ht="43.2" x14ac:dyDescent="0.3">
      <c r="A2974">
        <v>3067</v>
      </c>
      <c r="B2974" s="3" t="s">
        <v>3067</v>
      </c>
      <c r="C2974" s="3" t="s">
        <v>7177</v>
      </c>
      <c r="D2974" s="5">
        <v>8000</v>
      </c>
      <c r="E2974" s="7">
        <v>200</v>
      </c>
      <c r="F2974" t="s">
        <v>8220</v>
      </c>
      <c r="G2974" t="s">
        <v>8227</v>
      </c>
      <c r="H2974" t="s">
        <v>8249</v>
      </c>
      <c r="I2974">
        <v>1441837879</v>
      </c>
      <c r="J2974">
        <v>1439245879</v>
      </c>
      <c r="K2974" s="12">
        <f t="shared" si="92"/>
        <v>42226</v>
      </c>
      <c r="L2974" t="b">
        <v>0</v>
      </c>
      <c r="M2974">
        <v>1</v>
      </c>
      <c r="N2974" t="b">
        <v>0</v>
      </c>
      <c r="O2974" t="s">
        <v>8301</v>
      </c>
      <c r="P2974" t="s">
        <v>8323</v>
      </c>
      <c r="Q2974">
        <f t="shared" si="93"/>
        <v>2015</v>
      </c>
      <c r="R2974" s="14" t="s">
        <v>8322</v>
      </c>
    </row>
    <row r="2975" spans="1:18" ht="43.2" x14ac:dyDescent="0.3">
      <c r="A2975">
        <v>893</v>
      </c>
      <c r="B2975" s="3" t="s">
        <v>894</v>
      </c>
      <c r="C2975" s="3" t="s">
        <v>5003</v>
      </c>
      <c r="D2975" s="5">
        <v>2000</v>
      </c>
      <c r="E2975" s="7">
        <v>200</v>
      </c>
      <c r="F2975" t="s">
        <v>8220</v>
      </c>
      <c r="G2975" t="s">
        <v>8223</v>
      </c>
      <c r="H2975" t="s">
        <v>8245</v>
      </c>
      <c r="I2975">
        <v>1427920363</v>
      </c>
      <c r="J2975">
        <v>1425331963</v>
      </c>
      <c r="K2975" s="12">
        <f t="shared" si="92"/>
        <v>42065</v>
      </c>
      <c r="L2975" t="b">
        <v>0</v>
      </c>
      <c r="M2975">
        <v>5</v>
      </c>
      <c r="N2975" t="b">
        <v>0</v>
      </c>
      <c r="O2975" t="s">
        <v>8277</v>
      </c>
      <c r="P2975" t="s">
        <v>8327</v>
      </c>
      <c r="Q2975">
        <f t="shared" si="93"/>
        <v>2015</v>
      </c>
      <c r="R2975" s="14" t="s">
        <v>8326</v>
      </c>
    </row>
    <row r="2976" spans="1:18" ht="28.8" x14ac:dyDescent="0.3">
      <c r="A2976">
        <v>179</v>
      </c>
      <c r="B2976" s="3" t="s">
        <v>181</v>
      </c>
      <c r="C2976" s="3" t="s">
        <v>4289</v>
      </c>
      <c r="D2976" s="5">
        <v>1000</v>
      </c>
      <c r="E2976" s="7">
        <v>200</v>
      </c>
      <c r="F2976" t="s">
        <v>8220</v>
      </c>
      <c r="G2976" t="s">
        <v>8223</v>
      </c>
      <c r="H2976" t="s">
        <v>8245</v>
      </c>
      <c r="I2976">
        <v>1457056555</v>
      </c>
      <c r="J2976">
        <v>1454464555</v>
      </c>
      <c r="K2976" s="12">
        <f t="shared" si="92"/>
        <v>42403</v>
      </c>
      <c r="L2976" t="b">
        <v>0</v>
      </c>
      <c r="M2976">
        <v>2</v>
      </c>
      <c r="N2976" t="b">
        <v>0</v>
      </c>
      <c r="O2976" t="s">
        <v>8266</v>
      </c>
      <c r="P2976" t="s">
        <v>8324</v>
      </c>
      <c r="Q2976">
        <f t="shared" si="93"/>
        <v>2016</v>
      </c>
      <c r="R2976" s="14" t="s">
        <v>8320</v>
      </c>
    </row>
    <row r="2977" spans="1:18" ht="43.2" x14ac:dyDescent="0.3">
      <c r="A2977">
        <v>1363</v>
      </c>
      <c r="B2977" s="3" t="s">
        <v>1364</v>
      </c>
      <c r="C2977" s="3" t="s">
        <v>5473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1455523140</v>
      </c>
      <c r="J2977">
        <v>1453925727</v>
      </c>
      <c r="K2977" s="12">
        <f t="shared" si="92"/>
        <v>42396</v>
      </c>
      <c r="L2977" t="b">
        <v>0</v>
      </c>
      <c r="M2977">
        <v>5</v>
      </c>
      <c r="N2977" t="b">
        <v>1</v>
      </c>
      <c r="O2977" t="s">
        <v>8272</v>
      </c>
      <c r="P2977" t="s">
        <v>8332</v>
      </c>
      <c r="Q2977">
        <f t="shared" si="93"/>
        <v>2016</v>
      </c>
      <c r="R2977" s="14" t="s">
        <v>8310</v>
      </c>
    </row>
    <row r="2978" spans="1:18" ht="43.2" x14ac:dyDescent="0.3">
      <c r="A2978">
        <v>3415</v>
      </c>
      <c r="B2978" s="3" t="s">
        <v>3414</v>
      </c>
      <c r="C2978" s="3" t="s">
        <v>7525</v>
      </c>
      <c r="D2978" s="5">
        <v>200</v>
      </c>
      <c r="E2978" s="7">
        <v>200</v>
      </c>
      <c r="F2978" t="s">
        <v>8218</v>
      </c>
      <c r="G2978" t="s">
        <v>8223</v>
      </c>
      <c r="H2978" t="s">
        <v>8245</v>
      </c>
      <c r="I2978">
        <v>1460935800</v>
      </c>
      <c r="J2978">
        <v>1459999656</v>
      </c>
      <c r="K2978" s="12">
        <f t="shared" si="92"/>
        <v>42467</v>
      </c>
      <c r="L2978" t="b">
        <v>0</v>
      </c>
      <c r="M2978">
        <v>9</v>
      </c>
      <c r="N2978" t="b">
        <v>1</v>
      </c>
      <c r="O2978" t="s">
        <v>8269</v>
      </c>
      <c r="P2978" t="s">
        <v>8325</v>
      </c>
      <c r="Q2978">
        <f t="shared" si="93"/>
        <v>2016</v>
      </c>
      <c r="R2978" s="14" t="s">
        <v>8322</v>
      </c>
    </row>
    <row r="2979" spans="1:18" ht="43.2" x14ac:dyDescent="0.3">
      <c r="A2979">
        <v>713</v>
      </c>
      <c r="B2979" s="3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s="12">
        <f t="shared" si="92"/>
        <v>42496</v>
      </c>
      <c r="L2979" t="b">
        <v>0</v>
      </c>
      <c r="M2979">
        <v>1</v>
      </c>
      <c r="N2979" t="b">
        <v>0</v>
      </c>
      <c r="O2979" t="s">
        <v>8271</v>
      </c>
      <c r="P2979" t="s">
        <v>8309</v>
      </c>
      <c r="Q2979">
        <f t="shared" si="93"/>
        <v>2016</v>
      </c>
      <c r="R2979" s="14" t="s">
        <v>8307</v>
      </c>
    </row>
    <row r="2980" spans="1:18" ht="43.2" x14ac:dyDescent="0.3">
      <c r="A2980">
        <v>905</v>
      </c>
      <c r="B2980" s="3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s="12">
        <f t="shared" si="92"/>
        <v>40507</v>
      </c>
      <c r="L2980" t="b">
        <v>0</v>
      </c>
      <c r="M2980">
        <v>6</v>
      </c>
      <c r="N2980" t="b">
        <v>0</v>
      </c>
      <c r="O2980" t="s">
        <v>8276</v>
      </c>
      <c r="P2980" t="s">
        <v>8349</v>
      </c>
      <c r="Q2980">
        <f t="shared" si="93"/>
        <v>2010</v>
      </c>
      <c r="R2980" s="14" t="s">
        <v>8326</v>
      </c>
    </row>
    <row r="2981" spans="1:18" ht="57.6" x14ac:dyDescent="0.3">
      <c r="A2981">
        <v>918</v>
      </c>
      <c r="B2981" s="3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s="12">
        <f t="shared" si="92"/>
        <v>41944</v>
      </c>
      <c r="L2981" t="b">
        <v>0</v>
      </c>
      <c r="M2981">
        <v>10</v>
      </c>
      <c r="N2981" t="b">
        <v>0</v>
      </c>
      <c r="O2981" t="s">
        <v>8276</v>
      </c>
      <c r="P2981" t="s">
        <v>8349</v>
      </c>
      <c r="Q2981">
        <f t="shared" si="93"/>
        <v>2014</v>
      </c>
      <c r="R2981" s="14" t="s">
        <v>8326</v>
      </c>
    </row>
    <row r="2982" spans="1:18" ht="43.2" x14ac:dyDescent="0.3">
      <c r="A2982">
        <v>895</v>
      </c>
      <c r="B2982" s="3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s="12">
        <f t="shared" si="92"/>
        <v>40431</v>
      </c>
      <c r="L2982" t="b">
        <v>0</v>
      </c>
      <c r="M2982">
        <v>7</v>
      </c>
      <c r="N2982" t="b">
        <v>0</v>
      </c>
      <c r="O2982" t="s">
        <v>8277</v>
      </c>
      <c r="P2982" t="s">
        <v>8327</v>
      </c>
      <c r="Q2982">
        <f t="shared" si="93"/>
        <v>2010</v>
      </c>
      <c r="R2982" s="14" t="s">
        <v>8326</v>
      </c>
    </row>
    <row r="2983" spans="1:18" ht="28.8" x14ac:dyDescent="0.3">
      <c r="A2983">
        <v>3946</v>
      </c>
      <c r="B2983" s="3" t="s">
        <v>3943</v>
      </c>
      <c r="C2983" s="3" t="s">
        <v>8054</v>
      </c>
      <c r="D2983" s="5">
        <v>6000</v>
      </c>
      <c r="E2983" s="7">
        <v>195</v>
      </c>
      <c r="F2983" t="s">
        <v>8220</v>
      </c>
      <c r="G2983" t="s">
        <v>8223</v>
      </c>
      <c r="H2983" t="s">
        <v>8245</v>
      </c>
      <c r="I2983">
        <v>1425110400</v>
      </c>
      <c r="J2983">
        <v>1422388822</v>
      </c>
      <c r="K2983" s="12">
        <f t="shared" si="92"/>
        <v>42031</v>
      </c>
      <c r="L2983" t="b">
        <v>0</v>
      </c>
      <c r="M2983">
        <v>5</v>
      </c>
      <c r="N2983" t="b">
        <v>0</v>
      </c>
      <c r="O2983" t="s">
        <v>8269</v>
      </c>
      <c r="P2983" t="s">
        <v>8325</v>
      </c>
      <c r="Q2983">
        <f t="shared" si="93"/>
        <v>2015</v>
      </c>
      <c r="R2983" s="14" t="s">
        <v>8322</v>
      </c>
    </row>
    <row r="2984" spans="1:18" ht="43.2" x14ac:dyDescent="0.3">
      <c r="A2984">
        <v>3429</v>
      </c>
      <c r="B2984" s="3" t="s">
        <v>3428</v>
      </c>
      <c r="C2984" s="3" t="s">
        <v>7539</v>
      </c>
      <c r="D2984" s="5">
        <v>150</v>
      </c>
      <c r="E2984" s="7">
        <v>195</v>
      </c>
      <c r="F2984" t="s">
        <v>8218</v>
      </c>
      <c r="G2984" t="s">
        <v>8224</v>
      </c>
      <c r="H2984" t="s">
        <v>8246</v>
      </c>
      <c r="I2984">
        <v>1478046661</v>
      </c>
      <c r="J2984">
        <v>1476837061</v>
      </c>
      <c r="K2984" s="12">
        <f t="shared" si="92"/>
        <v>42662</v>
      </c>
      <c r="L2984" t="b">
        <v>0</v>
      </c>
      <c r="M2984">
        <v>12</v>
      </c>
      <c r="N2984" t="b">
        <v>1</v>
      </c>
      <c r="O2984" t="s">
        <v>8269</v>
      </c>
      <c r="P2984" t="s">
        <v>8325</v>
      </c>
      <c r="Q2984">
        <f t="shared" si="93"/>
        <v>2016</v>
      </c>
      <c r="R2984" s="14" t="s">
        <v>8322</v>
      </c>
    </row>
    <row r="2985" spans="1:18" ht="43.2" x14ac:dyDescent="0.3">
      <c r="A2985">
        <v>719</v>
      </c>
      <c r="B2985" s="3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s="12">
        <f t="shared" si="92"/>
        <v>42409</v>
      </c>
      <c r="L2985" t="b">
        <v>0</v>
      </c>
      <c r="M2985">
        <v>10</v>
      </c>
      <c r="N2985" t="b">
        <v>0</v>
      </c>
      <c r="O2985" t="s">
        <v>8271</v>
      </c>
      <c r="P2985" t="s">
        <v>8309</v>
      </c>
      <c r="Q2985">
        <f t="shared" si="93"/>
        <v>2016</v>
      </c>
      <c r="R2985" s="14" t="s">
        <v>8307</v>
      </c>
    </row>
    <row r="2986" spans="1:18" ht="43.2" x14ac:dyDescent="0.3">
      <c r="A2986">
        <v>127</v>
      </c>
      <c r="B2986" s="3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s="12">
        <f t="shared" si="92"/>
        <v>42067</v>
      </c>
      <c r="L2986" t="b">
        <v>0</v>
      </c>
      <c r="M2986">
        <v>4</v>
      </c>
      <c r="N2986" t="b">
        <v>0</v>
      </c>
      <c r="O2986" t="s">
        <v>8265</v>
      </c>
      <c r="P2986" t="s">
        <v>8336</v>
      </c>
      <c r="Q2986">
        <f t="shared" si="93"/>
        <v>2015</v>
      </c>
      <c r="R2986" s="14" t="s">
        <v>8320</v>
      </c>
    </row>
    <row r="2987" spans="1:18" x14ac:dyDescent="0.3">
      <c r="A2987">
        <v>1062</v>
      </c>
      <c r="B2987" s="3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s="12">
        <f t="shared" si="92"/>
        <v>42556</v>
      </c>
      <c r="L2987" t="b">
        <v>0</v>
      </c>
      <c r="M2987">
        <v>4</v>
      </c>
      <c r="N2987" t="b">
        <v>0</v>
      </c>
      <c r="O2987" t="s">
        <v>8279</v>
      </c>
      <c r="P2987" t="s">
        <v>8346</v>
      </c>
      <c r="Q2987">
        <f t="shared" si="93"/>
        <v>2016</v>
      </c>
      <c r="R2987" s="14" t="s">
        <v>8345</v>
      </c>
    </row>
    <row r="2988" spans="1:18" ht="43.2" x14ac:dyDescent="0.3">
      <c r="A2988">
        <v>3846</v>
      </c>
      <c r="B2988" s="3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s="12">
        <f t="shared" si="92"/>
        <v>41885</v>
      </c>
      <c r="L2988" t="b">
        <v>1</v>
      </c>
      <c r="M2988">
        <v>8</v>
      </c>
      <c r="N2988" t="b">
        <v>0</v>
      </c>
      <c r="O2988" t="s">
        <v>8269</v>
      </c>
      <c r="P2988" t="s">
        <v>8325</v>
      </c>
      <c r="Q2988">
        <f t="shared" si="93"/>
        <v>2014</v>
      </c>
      <c r="R2988" s="14" t="s">
        <v>8322</v>
      </c>
    </row>
    <row r="2989" spans="1:18" ht="43.2" x14ac:dyDescent="0.3">
      <c r="A2989">
        <v>1155</v>
      </c>
      <c r="B2989" s="3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s="12">
        <f t="shared" si="92"/>
        <v>41835</v>
      </c>
      <c r="L2989" t="b">
        <v>0</v>
      </c>
      <c r="M2989">
        <v>8</v>
      </c>
      <c r="N2989" t="b">
        <v>0</v>
      </c>
      <c r="O2989" t="s">
        <v>8282</v>
      </c>
      <c r="P2989" t="s">
        <v>8344</v>
      </c>
      <c r="Q2989">
        <f t="shared" si="93"/>
        <v>2014</v>
      </c>
      <c r="R2989" s="14" t="s">
        <v>8318</v>
      </c>
    </row>
    <row r="2990" spans="1:18" ht="43.2" x14ac:dyDescent="0.3">
      <c r="A2990">
        <v>1768</v>
      </c>
      <c r="B2990" s="3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s="12">
        <f t="shared" si="92"/>
        <v>41849</v>
      </c>
      <c r="L2990" t="b">
        <v>1</v>
      </c>
      <c r="M2990">
        <v>15</v>
      </c>
      <c r="N2990" t="b">
        <v>0</v>
      </c>
      <c r="O2990" t="s">
        <v>8283</v>
      </c>
      <c r="P2990" t="s">
        <v>8313</v>
      </c>
      <c r="Q2990">
        <f t="shared" si="93"/>
        <v>2014</v>
      </c>
      <c r="R2990" s="14" t="s">
        <v>8312</v>
      </c>
    </row>
    <row r="2991" spans="1:18" ht="43.2" x14ac:dyDescent="0.3">
      <c r="A2991">
        <v>1143</v>
      </c>
      <c r="B2991" s="3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s="12">
        <f t="shared" si="92"/>
        <v>42325</v>
      </c>
      <c r="L2991" t="b">
        <v>0</v>
      </c>
      <c r="M2991">
        <v>8</v>
      </c>
      <c r="N2991" t="b">
        <v>0</v>
      </c>
      <c r="O2991" t="s">
        <v>8281</v>
      </c>
      <c r="P2991" t="s">
        <v>8343</v>
      </c>
      <c r="Q2991">
        <f t="shared" si="93"/>
        <v>2015</v>
      </c>
      <c r="R2991" s="14" t="s">
        <v>8315</v>
      </c>
    </row>
    <row r="2992" spans="1:18" ht="28.8" x14ac:dyDescent="0.3">
      <c r="A2992">
        <v>2884</v>
      </c>
      <c r="B2992" s="3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s="12">
        <f t="shared" si="92"/>
        <v>41948</v>
      </c>
      <c r="L2992" t="b">
        <v>0</v>
      </c>
      <c r="M2992">
        <v>4</v>
      </c>
      <c r="N2992" t="b">
        <v>0</v>
      </c>
      <c r="O2992" t="s">
        <v>8269</v>
      </c>
      <c r="P2992" t="s">
        <v>8325</v>
      </c>
      <c r="Q2992">
        <f t="shared" si="93"/>
        <v>2014</v>
      </c>
      <c r="R2992" s="14" t="s">
        <v>8322</v>
      </c>
    </row>
    <row r="2993" spans="1:18" ht="43.2" x14ac:dyDescent="0.3">
      <c r="A2993">
        <v>3910</v>
      </c>
      <c r="B2993" s="3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s="12">
        <f t="shared" si="92"/>
        <v>42224</v>
      </c>
      <c r="L2993" t="b">
        <v>0</v>
      </c>
      <c r="M2993">
        <v>3</v>
      </c>
      <c r="N2993" t="b">
        <v>0</v>
      </c>
      <c r="O2993" t="s">
        <v>8269</v>
      </c>
      <c r="P2993" t="s">
        <v>8325</v>
      </c>
      <c r="Q2993">
        <f t="shared" si="93"/>
        <v>2015</v>
      </c>
      <c r="R2993" s="14" t="s">
        <v>8322</v>
      </c>
    </row>
    <row r="2994" spans="1:18" ht="43.2" x14ac:dyDescent="0.3">
      <c r="A2994">
        <v>2372</v>
      </c>
      <c r="B2994" s="3" t="s">
        <v>2373</v>
      </c>
      <c r="C2994" s="3" t="s">
        <v>6482</v>
      </c>
      <c r="D2994" s="5">
        <v>5500</v>
      </c>
      <c r="E2994" s="7">
        <v>180</v>
      </c>
      <c r="F2994" t="s">
        <v>8219</v>
      </c>
      <c r="G2994" t="s">
        <v>8225</v>
      </c>
      <c r="H2994" t="s">
        <v>8247</v>
      </c>
      <c r="I2994">
        <v>1429839571</v>
      </c>
      <c r="J2994">
        <v>1427247571</v>
      </c>
      <c r="K2994" s="12">
        <f t="shared" si="92"/>
        <v>42088</v>
      </c>
      <c r="L2994" t="b">
        <v>0</v>
      </c>
      <c r="M2994">
        <v>6</v>
      </c>
      <c r="N2994" t="b">
        <v>0</v>
      </c>
      <c r="O2994" t="s">
        <v>8270</v>
      </c>
      <c r="P2994" t="s">
        <v>8341</v>
      </c>
      <c r="Q2994">
        <f t="shared" si="93"/>
        <v>2015</v>
      </c>
      <c r="R2994" s="14" t="s">
        <v>8307</v>
      </c>
    </row>
    <row r="2995" spans="1:18" ht="43.2" x14ac:dyDescent="0.3">
      <c r="A2995">
        <v>1439</v>
      </c>
      <c r="B2995" s="3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s="12">
        <f t="shared" si="92"/>
        <v>42040</v>
      </c>
      <c r="L2995" t="b">
        <v>0</v>
      </c>
      <c r="M2995">
        <v>6</v>
      </c>
      <c r="N2995" t="b">
        <v>0</v>
      </c>
      <c r="O2995" t="s">
        <v>8285</v>
      </c>
      <c r="P2995" t="s">
        <v>8347</v>
      </c>
      <c r="Q2995">
        <f t="shared" si="93"/>
        <v>2015</v>
      </c>
      <c r="R2995" s="14" t="s">
        <v>8310</v>
      </c>
    </row>
    <row r="2996" spans="1:18" ht="28.8" x14ac:dyDescent="0.3">
      <c r="A2996">
        <v>177</v>
      </c>
      <c r="B2996" s="3" t="s">
        <v>179</v>
      </c>
      <c r="C2996" s="3" t="s">
        <v>4287</v>
      </c>
      <c r="D2996" s="5">
        <v>450</v>
      </c>
      <c r="E2996" s="7">
        <v>180</v>
      </c>
      <c r="F2996" t="s">
        <v>8220</v>
      </c>
      <c r="G2996" t="s">
        <v>8223</v>
      </c>
      <c r="H2996" t="s">
        <v>8245</v>
      </c>
      <c r="I2996">
        <v>1427155726</v>
      </c>
      <c r="J2996">
        <v>1425690526</v>
      </c>
      <c r="K2996" s="12">
        <f t="shared" si="92"/>
        <v>42070</v>
      </c>
      <c r="L2996" t="b">
        <v>0</v>
      </c>
      <c r="M2996">
        <v>7</v>
      </c>
      <c r="N2996" t="b">
        <v>0</v>
      </c>
      <c r="O2996" t="s">
        <v>8266</v>
      </c>
      <c r="P2996" t="s">
        <v>8324</v>
      </c>
      <c r="Q2996">
        <f t="shared" si="93"/>
        <v>2015</v>
      </c>
      <c r="R2996" s="14" t="s">
        <v>8320</v>
      </c>
    </row>
    <row r="2997" spans="1:18" ht="28.8" x14ac:dyDescent="0.3">
      <c r="A2997">
        <v>2167</v>
      </c>
      <c r="B2997" s="3" t="s">
        <v>2168</v>
      </c>
      <c r="C2997" s="3" t="s">
        <v>6277</v>
      </c>
      <c r="D2997" s="5">
        <v>150</v>
      </c>
      <c r="E2997" s="7">
        <v>180</v>
      </c>
      <c r="F2997" t="s">
        <v>8218</v>
      </c>
      <c r="G2997" t="s">
        <v>8223</v>
      </c>
      <c r="H2997" t="s">
        <v>8245</v>
      </c>
      <c r="I2997">
        <v>1347672937</v>
      </c>
      <c r="J2997">
        <v>1346463337</v>
      </c>
      <c r="K2997" s="12">
        <f t="shared" si="92"/>
        <v>41153</v>
      </c>
      <c r="L2997" t="b">
        <v>0</v>
      </c>
      <c r="M2997">
        <v>8</v>
      </c>
      <c r="N2997" t="b">
        <v>1</v>
      </c>
      <c r="O2997" t="s">
        <v>8274</v>
      </c>
      <c r="P2997" t="s">
        <v>8330</v>
      </c>
      <c r="Q2997">
        <f t="shared" si="93"/>
        <v>2012</v>
      </c>
      <c r="R2997" s="14" t="s">
        <v>8326</v>
      </c>
    </row>
    <row r="2998" spans="1:18" ht="43.2" x14ac:dyDescent="0.3">
      <c r="A2998">
        <v>3508</v>
      </c>
      <c r="B2998" s="3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s="12">
        <f t="shared" si="92"/>
        <v>42477</v>
      </c>
      <c r="L2998" t="b">
        <v>0</v>
      </c>
      <c r="M2998">
        <v>15</v>
      </c>
      <c r="N2998" t="b">
        <v>1</v>
      </c>
      <c r="O2998" t="s">
        <v>8269</v>
      </c>
      <c r="P2998" t="s">
        <v>8325</v>
      </c>
      <c r="Q2998">
        <f t="shared" si="93"/>
        <v>2016</v>
      </c>
      <c r="R2998" s="14" t="s">
        <v>8322</v>
      </c>
    </row>
    <row r="2999" spans="1:18" ht="43.2" x14ac:dyDescent="0.3">
      <c r="A2999">
        <v>1116</v>
      </c>
      <c r="B2999" s="3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s="12">
        <f t="shared" si="92"/>
        <v>41009</v>
      </c>
      <c r="L2999" t="b">
        <v>0</v>
      </c>
      <c r="M2999">
        <v>10</v>
      </c>
      <c r="N2999" t="b">
        <v>0</v>
      </c>
      <c r="O2999" t="s">
        <v>8280</v>
      </c>
      <c r="P2999" t="s">
        <v>8333</v>
      </c>
      <c r="Q2999">
        <f t="shared" si="93"/>
        <v>2012</v>
      </c>
      <c r="R2999" s="14" t="s">
        <v>8315</v>
      </c>
    </row>
    <row r="3000" spans="1:18" ht="57.6" x14ac:dyDescent="0.3">
      <c r="A3000">
        <v>1238</v>
      </c>
      <c r="B3000" s="3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s="12">
        <f t="shared" si="92"/>
        <v>40731</v>
      </c>
      <c r="L3000" t="b">
        <v>0</v>
      </c>
      <c r="M3000">
        <v>3</v>
      </c>
      <c r="N3000" t="b">
        <v>0</v>
      </c>
      <c r="O3000" t="s">
        <v>8284</v>
      </c>
      <c r="P3000" t="s">
        <v>8353</v>
      </c>
      <c r="Q3000">
        <f t="shared" si="93"/>
        <v>2011</v>
      </c>
      <c r="R3000" s="14" t="s">
        <v>8326</v>
      </c>
    </row>
    <row r="3001" spans="1:18" ht="57.6" x14ac:dyDescent="0.3">
      <c r="A3001">
        <v>2869</v>
      </c>
      <c r="B3001" s="3" t="s">
        <v>2869</v>
      </c>
      <c r="C3001" s="3" t="s">
        <v>6979</v>
      </c>
      <c r="D3001" s="5">
        <v>20000</v>
      </c>
      <c r="E3001" s="7">
        <v>177</v>
      </c>
      <c r="F3001" t="s">
        <v>8220</v>
      </c>
      <c r="G3001" t="s">
        <v>8223</v>
      </c>
      <c r="H3001" t="s">
        <v>8245</v>
      </c>
      <c r="I3001">
        <v>1468937681</v>
      </c>
      <c r="J3001">
        <v>1466345681</v>
      </c>
      <c r="K3001" s="12">
        <f t="shared" si="92"/>
        <v>42540</v>
      </c>
      <c r="L3001" t="b">
        <v>0</v>
      </c>
      <c r="M3001">
        <v>5</v>
      </c>
      <c r="N3001" t="b">
        <v>0</v>
      </c>
      <c r="O3001" t="s">
        <v>8269</v>
      </c>
      <c r="P3001" t="s">
        <v>8325</v>
      </c>
      <c r="Q3001">
        <f t="shared" si="93"/>
        <v>2016</v>
      </c>
      <c r="R3001" s="14" t="s">
        <v>8322</v>
      </c>
    </row>
    <row r="3002" spans="1:18" ht="57.6" x14ac:dyDescent="0.3">
      <c r="A3002">
        <v>767</v>
      </c>
      <c r="B3002" s="3" t="s">
        <v>768</v>
      </c>
      <c r="C3002" s="3" t="s">
        <v>4877</v>
      </c>
      <c r="D3002" s="5">
        <v>5000</v>
      </c>
      <c r="E3002" s="7">
        <v>177</v>
      </c>
      <c r="F3002" t="s">
        <v>8220</v>
      </c>
      <c r="G3002" t="s">
        <v>8223</v>
      </c>
      <c r="H3002" t="s">
        <v>8245</v>
      </c>
      <c r="I3002">
        <v>1432178810</v>
      </c>
      <c r="J3002">
        <v>1429586810</v>
      </c>
      <c r="K3002" s="12">
        <f t="shared" si="92"/>
        <v>42115</v>
      </c>
      <c r="L3002" t="b">
        <v>0</v>
      </c>
      <c r="M3002">
        <v>3</v>
      </c>
      <c r="N3002" t="b">
        <v>0</v>
      </c>
      <c r="O3002" t="s">
        <v>8273</v>
      </c>
      <c r="P3002" t="s">
        <v>8351</v>
      </c>
      <c r="Q3002">
        <f t="shared" si="93"/>
        <v>2015</v>
      </c>
      <c r="R3002" s="14" t="s">
        <v>8310</v>
      </c>
    </row>
    <row r="3003" spans="1:18" ht="43.2" x14ac:dyDescent="0.3">
      <c r="A3003">
        <v>3068</v>
      </c>
      <c r="B3003" s="3" t="s">
        <v>3068</v>
      </c>
      <c r="C3003" s="3" t="s">
        <v>7178</v>
      </c>
      <c r="D3003" s="5">
        <v>250000</v>
      </c>
      <c r="E3003" s="7">
        <v>175</v>
      </c>
      <c r="F3003" t="s">
        <v>8220</v>
      </c>
      <c r="G3003" t="s">
        <v>8223</v>
      </c>
      <c r="H3003" t="s">
        <v>8245</v>
      </c>
      <c r="I3003">
        <v>1445013352</v>
      </c>
      <c r="J3003">
        <v>1442421352</v>
      </c>
      <c r="K3003" s="12">
        <f t="shared" si="92"/>
        <v>42263</v>
      </c>
      <c r="L3003" t="b">
        <v>0</v>
      </c>
      <c r="M3003">
        <v>2</v>
      </c>
      <c r="N3003" t="b">
        <v>0</v>
      </c>
      <c r="O3003" t="s">
        <v>8301</v>
      </c>
      <c r="P3003" t="s">
        <v>8323</v>
      </c>
      <c r="Q3003">
        <f t="shared" si="93"/>
        <v>2015</v>
      </c>
      <c r="R3003" s="14" t="s">
        <v>8322</v>
      </c>
    </row>
    <row r="3004" spans="1:18" ht="28.8" x14ac:dyDescent="0.3">
      <c r="A3004">
        <v>579</v>
      </c>
      <c r="B3004" s="3" t="s">
        <v>580</v>
      </c>
      <c r="C3004" s="3" t="s">
        <v>4689</v>
      </c>
      <c r="D3004" s="5">
        <v>12000</v>
      </c>
      <c r="E3004" s="7">
        <v>175</v>
      </c>
      <c r="F3004" t="s">
        <v>8220</v>
      </c>
      <c r="G3004" t="s">
        <v>8223</v>
      </c>
      <c r="H3004" t="s">
        <v>8245</v>
      </c>
      <c r="I3004">
        <v>1419539223</v>
      </c>
      <c r="J3004">
        <v>1416947223</v>
      </c>
      <c r="K3004" s="12">
        <f t="shared" si="92"/>
        <v>41968</v>
      </c>
      <c r="L3004" t="b">
        <v>0</v>
      </c>
      <c r="M3004">
        <v>5</v>
      </c>
      <c r="N3004" t="b">
        <v>0</v>
      </c>
      <c r="O3004" t="s">
        <v>8270</v>
      </c>
      <c r="P3004" t="s">
        <v>8341</v>
      </c>
      <c r="Q3004">
        <f t="shared" si="93"/>
        <v>2014</v>
      </c>
      <c r="R3004" s="14" t="s">
        <v>8307</v>
      </c>
    </row>
    <row r="3005" spans="1:18" ht="43.2" x14ac:dyDescent="0.3">
      <c r="A3005">
        <v>3905</v>
      </c>
      <c r="B3005" s="3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s="12">
        <f t="shared" si="92"/>
        <v>42124</v>
      </c>
      <c r="L3005" t="b">
        <v>0</v>
      </c>
      <c r="M3005">
        <v>7</v>
      </c>
      <c r="N3005" t="b">
        <v>0</v>
      </c>
      <c r="O3005" t="s">
        <v>8269</v>
      </c>
      <c r="P3005" t="s">
        <v>8325</v>
      </c>
      <c r="Q3005">
        <f t="shared" si="93"/>
        <v>2015</v>
      </c>
      <c r="R3005" s="14" t="s">
        <v>8322</v>
      </c>
    </row>
    <row r="3006" spans="1:18" ht="43.2" x14ac:dyDescent="0.3">
      <c r="A3006">
        <v>862</v>
      </c>
      <c r="B3006" s="3" t="s">
        <v>863</v>
      </c>
      <c r="C3006" s="3" t="s">
        <v>4972</v>
      </c>
      <c r="D3006" s="5">
        <v>50000</v>
      </c>
      <c r="E3006" s="7">
        <v>170</v>
      </c>
      <c r="F3006" t="s">
        <v>8220</v>
      </c>
      <c r="G3006" t="s">
        <v>8224</v>
      </c>
      <c r="H3006" t="s">
        <v>8246</v>
      </c>
      <c r="I3006">
        <v>1384179548</v>
      </c>
      <c r="J3006">
        <v>1381583948</v>
      </c>
      <c r="K3006" s="12">
        <f t="shared" si="92"/>
        <v>41559</v>
      </c>
      <c r="L3006" t="b">
        <v>0</v>
      </c>
      <c r="M3006">
        <v>4</v>
      </c>
      <c r="N3006" t="b">
        <v>0</v>
      </c>
      <c r="O3006" t="s">
        <v>8276</v>
      </c>
      <c r="P3006" t="s">
        <v>8349</v>
      </c>
      <c r="Q3006">
        <f t="shared" si="93"/>
        <v>2013</v>
      </c>
      <c r="R3006" s="14" t="s">
        <v>8326</v>
      </c>
    </row>
    <row r="3007" spans="1:18" ht="43.2" x14ac:dyDescent="0.3">
      <c r="A3007">
        <v>775</v>
      </c>
      <c r="B3007" s="3" t="s">
        <v>776</v>
      </c>
      <c r="C3007" s="3" t="s">
        <v>4885</v>
      </c>
      <c r="D3007" s="5">
        <v>10000</v>
      </c>
      <c r="E3007" s="7">
        <v>170</v>
      </c>
      <c r="F3007" t="s">
        <v>8220</v>
      </c>
      <c r="G3007" t="s">
        <v>8223</v>
      </c>
      <c r="H3007" t="s">
        <v>8245</v>
      </c>
      <c r="I3007">
        <v>1323998795</v>
      </c>
      <c r="J3007">
        <v>1321406795</v>
      </c>
      <c r="K3007" s="12">
        <f t="shared" si="92"/>
        <v>40863</v>
      </c>
      <c r="L3007" t="b">
        <v>0</v>
      </c>
      <c r="M3007">
        <v>5</v>
      </c>
      <c r="N3007" t="b">
        <v>0</v>
      </c>
      <c r="O3007" t="s">
        <v>8273</v>
      </c>
      <c r="P3007" t="s">
        <v>8351</v>
      </c>
      <c r="Q3007">
        <f t="shared" si="93"/>
        <v>2011</v>
      </c>
      <c r="R3007" s="14" t="s">
        <v>8310</v>
      </c>
    </row>
    <row r="3008" spans="1:18" ht="43.2" x14ac:dyDescent="0.3">
      <c r="A3008">
        <v>3896</v>
      </c>
      <c r="B3008" s="3" t="s">
        <v>3893</v>
      </c>
      <c r="C3008" s="3" t="s">
        <v>8004</v>
      </c>
      <c r="D3008" s="5">
        <v>1600</v>
      </c>
      <c r="E3008" s="7">
        <v>170</v>
      </c>
      <c r="F3008" t="s">
        <v>8220</v>
      </c>
      <c r="G3008" t="s">
        <v>8223</v>
      </c>
      <c r="H3008" t="s">
        <v>8245</v>
      </c>
      <c r="I3008">
        <v>1402979778</v>
      </c>
      <c r="J3008">
        <v>1401770178</v>
      </c>
      <c r="K3008" s="12">
        <f t="shared" si="92"/>
        <v>41793</v>
      </c>
      <c r="L3008" t="b">
        <v>0</v>
      </c>
      <c r="M3008">
        <v>4</v>
      </c>
      <c r="N3008" t="b">
        <v>0</v>
      </c>
      <c r="O3008" t="s">
        <v>8269</v>
      </c>
      <c r="P3008" t="s">
        <v>8325</v>
      </c>
      <c r="Q3008">
        <f t="shared" si="93"/>
        <v>2014</v>
      </c>
      <c r="R3008" s="14" t="s">
        <v>8322</v>
      </c>
    </row>
    <row r="3009" spans="1:18" ht="57.6" x14ac:dyDescent="0.3">
      <c r="A3009">
        <v>3982</v>
      </c>
      <c r="B3009" s="3" t="s">
        <v>3978</v>
      </c>
      <c r="C3009" s="3" t="s">
        <v>8088</v>
      </c>
      <c r="D3009" s="5">
        <v>850</v>
      </c>
      <c r="E3009" s="7">
        <v>170</v>
      </c>
      <c r="F3009" t="s">
        <v>8220</v>
      </c>
      <c r="G3009" t="s">
        <v>8224</v>
      </c>
      <c r="H3009" t="s">
        <v>8246</v>
      </c>
      <c r="I3009">
        <v>1436297180</v>
      </c>
      <c r="J3009">
        <v>1431113180</v>
      </c>
      <c r="K3009" s="12">
        <f t="shared" si="92"/>
        <v>42132</v>
      </c>
      <c r="L3009" t="b">
        <v>0</v>
      </c>
      <c r="M3009">
        <v>5</v>
      </c>
      <c r="N3009" t="b">
        <v>0</v>
      </c>
      <c r="O3009" t="s">
        <v>8269</v>
      </c>
      <c r="P3009" t="s">
        <v>8325</v>
      </c>
      <c r="Q3009">
        <f t="shared" si="93"/>
        <v>2015</v>
      </c>
      <c r="R3009" s="14" t="s">
        <v>8322</v>
      </c>
    </row>
    <row r="3010" spans="1:18" ht="43.2" x14ac:dyDescent="0.3">
      <c r="A3010">
        <v>1549</v>
      </c>
      <c r="B3010" s="3" t="s">
        <v>1550</v>
      </c>
      <c r="C3010" s="3" t="s">
        <v>5659</v>
      </c>
      <c r="D3010" s="5">
        <v>500</v>
      </c>
      <c r="E3010" s="7">
        <v>170</v>
      </c>
      <c r="F3010" t="s">
        <v>8220</v>
      </c>
      <c r="G3010" t="s">
        <v>8223</v>
      </c>
      <c r="H3010" t="s">
        <v>8245</v>
      </c>
      <c r="I3010">
        <v>1446524159</v>
      </c>
      <c r="J3010">
        <v>1443928559</v>
      </c>
      <c r="K3010" s="12">
        <f t="shared" si="92"/>
        <v>42281</v>
      </c>
      <c r="L3010" t="b">
        <v>0</v>
      </c>
      <c r="M3010">
        <v>6</v>
      </c>
      <c r="N3010" t="b">
        <v>0</v>
      </c>
      <c r="O3010" t="s">
        <v>8287</v>
      </c>
      <c r="P3010" t="s">
        <v>8354</v>
      </c>
      <c r="Q3010">
        <f t="shared" si="93"/>
        <v>2015</v>
      </c>
      <c r="R3010" s="14" t="s">
        <v>8312</v>
      </c>
    </row>
    <row r="3011" spans="1:18" ht="43.2" x14ac:dyDescent="0.3">
      <c r="A3011">
        <v>4070</v>
      </c>
      <c r="B3011" s="3" t="s">
        <v>4066</v>
      </c>
      <c r="C3011" s="3" t="s">
        <v>8173</v>
      </c>
      <c r="D3011" s="5">
        <v>1000</v>
      </c>
      <c r="E3011" s="7">
        <v>165</v>
      </c>
      <c r="F3011" t="s">
        <v>8220</v>
      </c>
      <c r="G3011" t="s">
        <v>8223</v>
      </c>
      <c r="H3011" t="s">
        <v>8245</v>
      </c>
      <c r="I3011">
        <v>1425178800</v>
      </c>
      <c r="J3011">
        <v>1422374420</v>
      </c>
      <c r="K3011" s="12">
        <f t="shared" ref="K3011:K3074" si="94">FLOOR(J3011/60/60/24,1) + DATE(1970,1,1)</f>
        <v>42031</v>
      </c>
      <c r="L3011" t="b">
        <v>0</v>
      </c>
      <c r="M3011">
        <v>6</v>
      </c>
      <c r="N3011" t="b">
        <v>0</v>
      </c>
      <c r="O3011" t="s">
        <v>8269</v>
      </c>
      <c r="P3011" t="s">
        <v>8325</v>
      </c>
      <c r="Q3011">
        <f t="shared" ref="Q3011:Q3074" si="95">YEAR(K3011)</f>
        <v>2015</v>
      </c>
      <c r="R3011" s="14" t="s">
        <v>8322</v>
      </c>
    </row>
    <row r="3012" spans="1:18" ht="43.2" x14ac:dyDescent="0.3">
      <c r="A3012">
        <v>1106</v>
      </c>
      <c r="B3012" s="3" t="s">
        <v>1107</v>
      </c>
      <c r="C3012" s="3" t="s">
        <v>5216</v>
      </c>
      <c r="D3012" s="5">
        <v>400</v>
      </c>
      <c r="E3012" s="7">
        <v>165</v>
      </c>
      <c r="F3012" t="s">
        <v>8220</v>
      </c>
      <c r="G3012" t="s">
        <v>8223</v>
      </c>
      <c r="H3012" t="s">
        <v>8245</v>
      </c>
      <c r="I3012">
        <v>1333557975</v>
      </c>
      <c r="J3012">
        <v>1330969575</v>
      </c>
      <c r="K3012" s="12">
        <f t="shared" si="94"/>
        <v>40973</v>
      </c>
      <c r="L3012" t="b">
        <v>0</v>
      </c>
      <c r="M3012">
        <v>7</v>
      </c>
      <c r="N3012" t="b">
        <v>0</v>
      </c>
      <c r="O3012" t="s">
        <v>8280</v>
      </c>
      <c r="P3012" t="s">
        <v>8333</v>
      </c>
      <c r="Q3012">
        <f t="shared" si="95"/>
        <v>2012</v>
      </c>
      <c r="R3012" s="14" t="s">
        <v>8315</v>
      </c>
    </row>
    <row r="3013" spans="1:18" ht="43.2" x14ac:dyDescent="0.3">
      <c r="A3013">
        <v>3135</v>
      </c>
      <c r="B3013" s="3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s="12">
        <f t="shared" si="94"/>
        <v>42807</v>
      </c>
      <c r="L3013" t="b">
        <v>0</v>
      </c>
      <c r="M3013">
        <v>7</v>
      </c>
      <c r="N3013" t="b">
        <v>0</v>
      </c>
      <c r="O3013" t="s">
        <v>8269</v>
      </c>
      <c r="P3013" t="s">
        <v>8325</v>
      </c>
      <c r="Q3013">
        <f t="shared" si="95"/>
        <v>2017</v>
      </c>
      <c r="R3013" s="14" t="s">
        <v>8322</v>
      </c>
    </row>
    <row r="3014" spans="1:18" ht="43.2" x14ac:dyDescent="0.3">
      <c r="A3014">
        <v>925</v>
      </c>
      <c r="B3014" s="3" t="s">
        <v>926</v>
      </c>
      <c r="C3014" s="3" t="s">
        <v>5035</v>
      </c>
      <c r="D3014" s="5">
        <v>6000</v>
      </c>
      <c r="E3014" s="7">
        <v>160</v>
      </c>
      <c r="F3014" t="s">
        <v>8220</v>
      </c>
      <c r="G3014" t="s">
        <v>8223</v>
      </c>
      <c r="H3014" t="s">
        <v>8245</v>
      </c>
      <c r="I3014">
        <v>1385590111</v>
      </c>
      <c r="J3014">
        <v>1382994511</v>
      </c>
      <c r="K3014" s="12">
        <f t="shared" si="94"/>
        <v>41575</v>
      </c>
      <c r="L3014" t="b">
        <v>0</v>
      </c>
      <c r="M3014">
        <v>5</v>
      </c>
      <c r="N3014" t="b">
        <v>0</v>
      </c>
      <c r="O3014" t="s">
        <v>8276</v>
      </c>
      <c r="P3014" t="s">
        <v>8349</v>
      </c>
      <c r="Q3014">
        <f t="shared" si="95"/>
        <v>2013</v>
      </c>
      <c r="R3014" s="14" t="s">
        <v>8326</v>
      </c>
    </row>
    <row r="3015" spans="1:18" ht="43.2" x14ac:dyDescent="0.3">
      <c r="A3015">
        <v>903</v>
      </c>
      <c r="B3015" s="3" t="s">
        <v>904</v>
      </c>
      <c r="C3015" s="3" t="s">
        <v>5013</v>
      </c>
      <c r="D3015" s="5">
        <v>5000</v>
      </c>
      <c r="E3015" s="7">
        <v>160</v>
      </c>
      <c r="F3015" t="s">
        <v>8220</v>
      </c>
      <c r="G3015" t="s">
        <v>8223</v>
      </c>
      <c r="H3015" t="s">
        <v>8245</v>
      </c>
      <c r="I3015">
        <v>1348367100</v>
      </c>
      <c r="J3015">
        <v>1346180780</v>
      </c>
      <c r="K3015" s="12">
        <f t="shared" si="94"/>
        <v>41149</v>
      </c>
      <c r="L3015" t="b">
        <v>0</v>
      </c>
      <c r="M3015">
        <v>4</v>
      </c>
      <c r="N3015" t="b">
        <v>0</v>
      </c>
      <c r="O3015" t="s">
        <v>8276</v>
      </c>
      <c r="P3015" t="s">
        <v>8349</v>
      </c>
      <c r="Q3015">
        <f t="shared" si="95"/>
        <v>2012</v>
      </c>
      <c r="R3015" s="14" t="s">
        <v>8326</v>
      </c>
    </row>
    <row r="3016" spans="1:18" ht="43.2" x14ac:dyDescent="0.3">
      <c r="A3016">
        <v>662</v>
      </c>
      <c r="B3016" s="3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s="12">
        <f t="shared" si="94"/>
        <v>41990</v>
      </c>
      <c r="L3016" t="b">
        <v>0</v>
      </c>
      <c r="M3016">
        <v>4</v>
      </c>
      <c r="N3016" t="b">
        <v>0</v>
      </c>
      <c r="O3016" t="s">
        <v>8271</v>
      </c>
      <c r="P3016" t="s">
        <v>8309</v>
      </c>
      <c r="Q3016">
        <f t="shared" si="95"/>
        <v>2014</v>
      </c>
      <c r="R3016" s="14" t="s">
        <v>8307</v>
      </c>
    </row>
    <row r="3017" spans="1:18" ht="28.8" x14ac:dyDescent="0.3">
      <c r="A3017">
        <v>1761</v>
      </c>
      <c r="B3017" s="3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s="12">
        <f t="shared" si="94"/>
        <v>42209</v>
      </c>
      <c r="L3017" t="b">
        <v>0</v>
      </c>
      <c r="M3017">
        <v>3</v>
      </c>
      <c r="N3017" t="b">
        <v>1</v>
      </c>
      <c r="O3017" t="s">
        <v>8283</v>
      </c>
      <c r="P3017" t="s">
        <v>8313</v>
      </c>
      <c r="Q3017">
        <f t="shared" si="95"/>
        <v>2015</v>
      </c>
      <c r="R3017" s="14" t="s">
        <v>8312</v>
      </c>
    </row>
    <row r="3018" spans="1:18" ht="43.2" x14ac:dyDescent="0.3">
      <c r="A3018">
        <v>423</v>
      </c>
      <c r="B3018" s="3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s="12">
        <f t="shared" si="94"/>
        <v>41400</v>
      </c>
      <c r="L3018" t="b">
        <v>0</v>
      </c>
      <c r="M3018">
        <v>13</v>
      </c>
      <c r="N3018" t="b">
        <v>0</v>
      </c>
      <c r="O3018" t="s">
        <v>8268</v>
      </c>
      <c r="P3018" t="s">
        <v>8338</v>
      </c>
      <c r="Q3018">
        <f t="shared" si="95"/>
        <v>2013</v>
      </c>
      <c r="R3018" s="14" t="s">
        <v>8320</v>
      </c>
    </row>
    <row r="3019" spans="1:18" ht="43.2" x14ac:dyDescent="0.3">
      <c r="A3019">
        <v>3907</v>
      </c>
      <c r="B3019" s="3" t="s">
        <v>3904</v>
      </c>
      <c r="C3019" s="3" t="s">
        <v>8015</v>
      </c>
      <c r="D3019" s="5">
        <v>1000</v>
      </c>
      <c r="E3019" s="7">
        <v>153</v>
      </c>
      <c r="F3019" t="s">
        <v>8220</v>
      </c>
      <c r="G3019" t="s">
        <v>8223</v>
      </c>
      <c r="H3019" t="s">
        <v>8245</v>
      </c>
      <c r="I3019">
        <v>1414354080</v>
      </c>
      <c r="J3019">
        <v>1411587606</v>
      </c>
      <c r="K3019" s="12">
        <f t="shared" si="94"/>
        <v>41906</v>
      </c>
      <c r="L3019" t="b">
        <v>0</v>
      </c>
      <c r="M3019">
        <v>4</v>
      </c>
      <c r="N3019" t="b">
        <v>0</v>
      </c>
      <c r="O3019" t="s">
        <v>8269</v>
      </c>
      <c r="P3019" t="s">
        <v>8325</v>
      </c>
      <c r="Q3019">
        <f t="shared" si="95"/>
        <v>2014</v>
      </c>
      <c r="R3019" s="14" t="s">
        <v>8322</v>
      </c>
    </row>
    <row r="3020" spans="1:18" ht="57.6" x14ac:dyDescent="0.3">
      <c r="A3020">
        <v>2169</v>
      </c>
      <c r="B3020" s="3" t="s">
        <v>2170</v>
      </c>
      <c r="C3020" s="3" t="s">
        <v>6279</v>
      </c>
      <c r="D3020" s="5">
        <v>153</v>
      </c>
      <c r="E3020" s="7">
        <v>153</v>
      </c>
      <c r="F3020" t="s">
        <v>8218</v>
      </c>
      <c r="G3020" t="s">
        <v>8223</v>
      </c>
      <c r="H3020" t="s">
        <v>8245</v>
      </c>
      <c r="I3020">
        <v>1488473351</v>
      </c>
      <c r="J3020">
        <v>1488214151</v>
      </c>
      <c r="K3020" s="12">
        <f t="shared" si="94"/>
        <v>42793</v>
      </c>
      <c r="L3020" t="b">
        <v>0</v>
      </c>
      <c r="M3020">
        <v>7</v>
      </c>
      <c r="N3020" t="b">
        <v>1</v>
      </c>
      <c r="O3020" t="s">
        <v>8274</v>
      </c>
      <c r="P3020" t="s">
        <v>8330</v>
      </c>
      <c r="Q3020">
        <f t="shared" si="95"/>
        <v>2017</v>
      </c>
      <c r="R3020" s="14" t="s">
        <v>8326</v>
      </c>
    </row>
    <row r="3021" spans="1:18" ht="43.2" x14ac:dyDescent="0.3">
      <c r="A3021">
        <v>123</v>
      </c>
      <c r="B3021" s="3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s="12">
        <f t="shared" si="94"/>
        <v>41904</v>
      </c>
      <c r="L3021" t="b">
        <v>0</v>
      </c>
      <c r="M3021">
        <v>6</v>
      </c>
      <c r="N3021" t="b">
        <v>0</v>
      </c>
      <c r="O3021" t="s">
        <v>8265</v>
      </c>
      <c r="P3021" t="s">
        <v>8336</v>
      </c>
      <c r="Q3021">
        <f t="shared" si="95"/>
        <v>2014</v>
      </c>
      <c r="R3021" s="14" t="s">
        <v>8320</v>
      </c>
    </row>
    <row r="3022" spans="1:18" ht="43.2" x14ac:dyDescent="0.3">
      <c r="A3022">
        <v>904</v>
      </c>
      <c r="B3022" s="3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s="12">
        <f t="shared" si="94"/>
        <v>42342</v>
      </c>
      <c r="L3022" t="b">
        <v>0</v>
      </c>
      <c r="M3022">
        <v>3</v>
      </c>
      <c r="N3022" t="b">
        <v>0</v>
      </c>
      <c r="O3022" t="s">
        <v>8276</v>
      </c>
      <c r="P3022" t="s">
        <v>8349</v>
      </c>
      <c r="Q3022">
        <f t="shared" si="95"/>
        <v>2015</v>
      </c>
      <c r="R3022" s="14" t="s">
        <v>8326</v>
      </c>
    </row>
    <row r="3023" spans="1:18" ht="57.6" x14ac:dyDescent="0.3">
      <c r="A3023">
        <v>2411</v>
      </c>
      <c r="B3023" s="3" t="s">
        <v>2412</v>
      </c>
      <c r="C3023" s="3" t="s">
        <v>6521</v>
      </c>
      <c r="D3023" s="5">
        <v>25000</v>
      </c>
      <c r="E3023" s="7">
        <v>151</v>
      </c>
      <c r="F3023" t="s">
        <v>8220</v>
      </c>
      <c r="G3023" t="s">
        <v>8223</v>
      </c>
      <c r="H3023" t="s">
        <v>8245</v>
      </c>
      <c r="I3023">
        <v>1440524082</v>
      </c>
      <c r="J3023">
        <v>1437932082</v>
      </c>
      <c r="K3023" s="12">
        <f t="shared" si="94"/>
        <v>42211</v>
      </c>
      <c r="L3023" t="b">
        <v>0</v>
      </c>
      <c r="M3023">
        <v>3</v>
      </c>
      <c r="N3023" t="b">
        <v>0</v>
      </c>
      <c r="O3023" t="s">
        <v>8282</v>
      </c>
      <c r="P3023" t="s">
        <v>8344</v>
      </c>
      <c r="Q3023">
        <f t="shared" si="95"/>
        <v>2015</v>
      </c>
      <c r="R3023" s="14" t="s">
        <v>8318</v>
      </c>
    </row>
    <row r="3024" spans="1:18" ht="43.2" x14ac:dyDescent="0.3">
      <c r="A3024">
        <v>1157</v>
      </c>
      <c r="B3024" s="3" t="s">
        <v>1158</v>
      </c>
      <c r="C3024" s="3" t="s">
        <v>5267</v>
      </c>
      <c r="D3024" s="5">
        <v>10000</v>
      </c>
      <c r="E3024" s="7">
        <v>151</v>
      </c>
      <c r="F3024" t="s">
        <v>8220</v>
      </c>
      <c r="G3024" t="s">
        <v>8223</v>
      </c>
      <c r="H3024" t="s">
        <v>8245</v>
      </c>
      <c r="I3024">
        <v>1417795480</v>
      </c>
      <c r="J3024">
        <v>1412607880</v>
      </c>
      <c r="K3024" s="12">
        <f t="shared" si="94"/>
        <v>41918</v>
      </c>
      <c r="L3024" t="b">
        <v>0</v>
      </c>
      <c r="M3024">
        <v>3</v>
      </c>
      <c r="N3024" t="b">
        <v>0</v>
      </c>
      <c r="O3024" t="s">
        <v>8282</v>
      </c>
      <c r="P3024" t="s">
        <v>8344</v>
      </c>
      <c r="Q3024">
        <f t="shared" si="95"/>
        <v>2014</v>
      </c>
      <c r="R3024" s="14" t="s">
        <v>8318</v>
      </c>
    </row>
    <row r="3025" spans="1:18" ht="43.2" x14ac:dyDescent="0.3">
      <c r="A3025">
        <v>3191</v>
      </c>
      <c r="B3025" s="3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s="12">
        <f t="shared" si="94"/>
        <v>42538</v>
      </c>
      <c r="L3025" t="b">
        <v>0</v>
      </c>
      <c r="M3025">
        <v>4</v>
      </c>
      <c r="N3025" t="b">
        <v>0</v>
      </c>
      <c r="O3025" t="s">
        <v>8303</v>
      </c>
      <c r="P3025" t="s">
        <v>8334</v>
      </c>
      <c r="Q3025">
        <f t="shared" si="95"/>
        <v>2016</v>
      </c>
      <c r="R3025" s="14" t="s">
        <v>8322</v>
      </c>
    </row>
    <row r="3026" spans="1:18" ht="43.2" x14ac:dyDescent="0.3">
      <c r="A3026">
        <v>3987</v>
      </c>
      <c r="B3026" s="3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s="12">
        <f t="shared" si="94"/>
        <v>41765</v>
      </c>
      <c r="L3026" t="b">
        <v>0</v>
      </c>
      <c r="M3026">
        <v>13</v>
      </c>
      <c r="N3026" t="b">
        <v>0</v>
      </c>
      <c r="O3026" t="s">
        <v>8269</v>
      </c>
      <c r="P3026" t="s">
        <v>8325</v>
      </c>
      <c r="Q3026">
        <f t="shared" si="95"/>
        <v>2014</v>
      </c>
      <c r="R3026" s="14" t="s">
        <v>8322</v>
      </c>
    </row>
    <row r="3027" spans="1:18" ht="43.2" x14ac:dyDescent="0.3">
      <c r="A3027">
        <v>1485</v>
      </c>
      <c r="B3027" s="3" t="s">
        <v>1486</v>
      </c>
      <c r="C3027" s="3" t="s">
        <v>5595</v>
      </c>
      <c r="D3027" s="5">
        <v>6700</v>
      </c>
      <c r="E3027" s="7">
        <v>150</v>
      </c>
      <c r="F3027" t="s">
        <v>8220</v>
      </c>
      <c r="G3027" t="s">
        <v>8223</v>
      </c>
      <c r="H3027" t="s">
        <v>8245</v>
      </c>
      <c r="I3027">
        <v>1434827173</v>
      </c>
      <c r="J3027">
        <v>1430939173</v>
      </c>
      <c r="K3027" s="12">
        <f t="shared" si="94"/>
        <v>42130</v>
      </c>
      <c r="L3027" t="b">
        <v>0</v>
      </c>
      <c r="M3027">
        <v>3</v>
      </c>
      <c r="N3027" t="b">
        <v>0</v>
      </c>
      <c r="O3027" t="s">
        <v>8273</v>
      </c>
      <c r="P3027" t="s">
        <v>8351</v>
      </c>
      <c r="Q3027">
        <f t="shared" si="95"/>
        <v>2015</v>
      </c>
      <c r="R3027" s="14" t="s">
        <v>8310</v>
      </c>
    </row>
    <row r="3028" spans="1:18" ht="43.2" x14ac:dyDescent="0.3">
      <c r="A3028">
        <v>511</v>
      </c>
      <c r="B3028" s="3" t="s">
        <v>512</v>
      </c>
      <c r="C3028" s="3" t="s">
        <v>4621</v>
      </c>
      <c r="D3028" s="5">
        <v>5000</v>
      </c>
      <c r="E3028" s="7">
        <v>150</v>
      </c>
      <c r="F3028" t="s">
        <v>8220</v>
      </c>
      <c r="G3028" t="s">
        <v>8223</v>
      </c>
      <c r="H3028" t="s">
        <v>8245</v>
      </c>
      <c r="I3028">
        <v>1365228982</v>
      </c>
      <c r="J3028">
        <v>1362640582</v>
      </c>
      <c r="K3028" s="12">
        <f t="shared" si="94"/>
        <v>41340</v>
      </c>
      <c r="L3028" t="b">
        <v>0</v>
      </c>
      <c r="M3028">
        <v>5</v>
      </c>
      <c r="N3028" t="b">
        <v>0</v>
      </c>
      <c r="O3028" t="s">
        <v>8268</v>
      </c>
      <c r="P3028" t="s">
        <v>8338</v>
      </c>
      <c r="Q3028">
        <f t="shared" si="95"/>
        <v>2013</v>
      </c>
      <c r="R3028" s="14" t="s">
        <v>8320</v>
      </c>
    </row>
    <row r="3029" spans="1:18" ht="43.2" x14ac:dyDescent="0.3">
      <c r="A3029">
        <v>2775</v>
      </c>
      <c r="B3029" s="3" t="s">
        <v>2775</v>
      </c>
      <c r="C3029" s="3" t="s">
        <v>6885</v>
      </c>
      <c r="D3029" s="5">
        <v>5000</v>
      </c>
      <c r="E3029" s="7">
        <v>150</v>
      </c>
      <c r="F3029" t="s">
        <v>8220</v>
      </c>
      <c r="G3029" t="s">
        <v>8223</v>
      </c>
      <c r="H3029" t="s">
        <v>8245</v>
      </c>
      <c r="I3029">
        <v>1323994754</v>
      </c>
      <c r="J3029">
        <v>1321402754</v>
      </c>
      <c r="K3029" s="12">
        <f t="shared" si="94"/>
        <v>40863</v>
      </c>
      <c r="L3029" t="b">
        <v>0</v>
      </c>
      <c r="M3029">
        <v>2</v>
      </c>
      <c r="N3029" t="b">
        <v>0</v>
      </c>
      <c r="O3029" t="s">
        <v>8302</v>
      </c>
      <c r="P3029" t="s">
        <v>8355</v>
      </c>
      <c r="Q3029">
        <f t="shared" si="95"/>
        <v>2011</v>
      </c>
      <c r="R3029" s="14" t="s">
        <v>8310</v>
      </c>
    </row>
    <row r="3030" spans="1:18" ht="43.2" x14ac:dyDescent="0.3">
      <c r="A3030">
        <v>1716</v>
      </c>
      <c r="B3030" s="3" t="s">
        <v>1717</v>
      </c>
      <c r="C3030" s="3" t="s">
        <v>5826</v>
      </c>
      <c r="D3030" s="5">
        <v>2000</v>
      </c>
      <c r="E3030" s="7">
        <v>150</v>
      </c>
      <c r="F3030" t="s">
        <v>8220</v>
      </c>
      <c r="G3030" t="s">
        <v>8223</v>
      </c>
      <c r="H3030" t="s">
        <v>8245</v>
      </c>
      <c r="I3030">
        <v>1481295099</v>
      </c>
      <c r="J3030">
        <v>1477835499</v>
      </c>
      <c r="K3030" s="12">
        <f t="shared" si="94"/>
        <v>42673</v>
      </c>
      <c r="L3030" t="b">
        <v>0</v>
      </c>
      <c r="M3030">
        <v>3</v>
      </c>
      <c r="N3030" t="b">
        <v>0</v>
      </c>
      <c r="O3030" t="s">
        <v>8291</v>
      </c>
      <c r="P3030" t="s">
        <v>8329</v>
      </c>
      <c r="Q3030">
        <f t="shared" si="95"/>
        <v>2016</v>
      </c>
      <c r="R3030" s="14" t="s">
        <v>8326</v>
      </c>
    </row>
    <row r="3031" spans="1:18" ht="43.2" x14ac:dyDescent="0.3">
      <c r="A3031">
        <v>3737</v>
      </c>
      <c r="B3031" s="3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s="12">
        <f t="shared" si="94"/>
        <v>42297</v>
      </c>
      <c r="L3031" t="b">
        <v>0</v>
      </c>
      <c r="M3031">
        <v>4</v>
      </c>
      <c r="N3031" t="b">
        <v>0</v>
      </c>
      <c r="O3031" t="s">
        <v>8269</v>
      </c>
      <c r="P3031" t="s">
        <v>8325</v>
      </c>
      <c r="Q3031">
        <f t="shared" si="95"/>
        <v>2015</v>
      </c>
      <c r="R3031" s="14" t="s">
        <v>8322</v>
      </c>
    </row>
    <row r="3032" spans="1:18" ht="57.6" x14ac:dyDescent="0.3">
      <c r="A3032">
        <v>484</v>
      </c>
      <c r="B3032" s="3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s="12">
        <f t="shared" si="94"/>
        <v>42272</v>
      </c>
      <c r="L3032" t="b">
        <v>0</v>
      </c>
      <c r="M3032">
        <v>11</v>
      </c>
      <c r="N3032" t="b">
        <v>0</v>
      </c>
      <c r="O3032" t="s">
        <v>8268</v>
      </c>
      <c r="P3032" t="s">
        <v>8338</v>
      </c>
      <c r="Q3032">
        <f t="shared" si="95"/>
        <v>2015</v>
      </c>
      <c r="R3032" s="14" t="s">
        <v>8320</v>
      </c>
    </row>
    <row r="3033" spans="1:18" ht="43.2" x14ac:dyDescent="0.3">
      <c r="A3033">
        <v>2856</v>
      </c>
      <c r="B3033" s="3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s="12">
        <f t="shared" si="94"/>
        <v>42165</v>
      </c>
      <c r="L3033" t="b">
        <v>0</v>
      </c>
      <c r="M3033">
        <v>6</v>
      </c>
      <c r="N3033" t="b">
        <v>0</v>
      </c>
      <c r="O3033" t="s">
        <v>8269</v>
      </c>
      <c r="P3033" t="s">
        <v>8325</v>
      </c>
      <c r="Q3033">
        <f t="shared" si="95"/>
        <v>2015</v>
      </c>
      <c r="R3033" s="14" t="s">
        <v>8322</v>
      </c>
    </row>
    <row r="3034" spans="1:18" ht="43.2" x14ac:dyDescent="0.3">
      <c r="A3034">
        <v>2569</v>
      </c>
      <c r="B3034" s="3" t="s">
        <v>2569</v>
      </c>
      <c r="C3034" s="3" t="s">
        <v>6679</v>
      </c>
      <c r="D3034" s="5">
        <v>6500</v>
      </c>
      <c r="E3034" s="7">
        <v>145</v>
      </c>
      <c r="F3034" t="s">
        <v>8219</v>
      </c>
      <c r="G3034" t="s">
        <v>8223</v>
      </c>
      <c r="H3034" t="s">
        <v>8245</v>
      </c>
      <c r="I3034">
        <v>1442457112</v>
      </c>
      <c r="J3034">
        <v>1439865112</v>
      </c>
      <c r="K3034" s="12">
        <f t="shared" si="94"/>
        <v>42234</v>
      </c>
      <c r="L3034" t="b">
        <v>0</v>
      </c>
      <c r="M3034">
        <v>2</v>
      </c>
      <c r="N3034" t="b">
        <v>0</v>
      </c>
      <c r="O3034" t="s">
        <v>8282</v>
      </c>
      <c r="P3034" t="s">
        <v>8344</v>
      </c>
      <c r="Q3034">
        <f t="shared" si="95"/>
        <v>2015</v>
      </c>
      <c r="R3034" s="14" t="s">
        <v>8318</v>
      </c>
    </row>
    <row r="3035" spans="1:18" x14ac:dyDescent="0.3">
      <c r="A3035">
        <v>1456</v>
      </c>
      <c r="B3035" s="3" t="s">
        <v>1457</v>
      </c>
      <c r="C3035" s="3" t="s">
        <v>5566</v>
      </c>
      <c r="D3035" s="5">
        <v>5000</v>
      </c>
      <c r="E3035" s="7">
        <v>145</v>
      </c>
      <c r="F3035" t="s">
        <v>8219</v>
      </c>
      <c r="G3035" t="s">
        <v>8236</v>
      </c>
      <c r="H3035" t="s">
        <v>8248</v>
      </c>
      <c r="I3035">
        <v>1483459365</v>
      </c>
      <c r="J3035">
        <v>1480867365</v>
      </c>
      <c r="K3035" s="12">
        <f t="shared" si="94"/>
        <v>42708</v>
      </c>
      <c r="L3035" t="b">
        <v>0</v>
      </c>
      <c r="M3035">
        <v>3</v>
      </c>
      <c r="N3035" t="b">
        <v>0</v>
      </c>
      <c r="O3035" t="s">
        <v>8285</v>
      </c>
      <c r="P3035" t="s">
        <v>8347</v>
      </c>
      <c r="Q3035">
        <f t="shared" si="95"/>
        <v>2016</v>
      </c>
      <c r="R3035" s="14" t="s">
        <v>8310</v>
      </c>
    </row>
    <row r="3036" spans="1:18" ht="43.2" x14ac:dyDescent="0.3">
      <c r="A3036">
        <v>2916</v>
      </c>
      <c r="B3036" s="3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s="12">
        <f t="shared" si="94"/>
        <v>41755</v>
      </c>
      <c r="L3036" t="b">
        <v>0</v>
      </c>
      <c r="M3036">
        <v>7</v>
      </c>
      <c r="N3036" t="b">
        <v>0</v>
      </c>
      <c r="O3036" t="s">
        <v>8269</v>
      </c>
      <c r="P3036" t="s">
        <v>8325</v>
      </c>
      <c r="Q3036">
        <f t="shared" si="95"/>
        <v>2014</v>
      </c>
      <c r="R3036" s="14" t="s">
        <v>8322</v>
      </c>
    </row>
    <row r="3037" spans="1:18" ht="28.8" x14ac:dyDescent="0.3">
      <c r="A3037">
        <v>570</v>
      </c>
      <c r="B3037" s="3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s="12">
        <f t="shared" si="94"/>
        <v>42388</v>
      </c>
      <c r="L3037" t="b">
        <v>0</v>
      </c>
      <c r="M3037">
        <v>1</v>
      </c>
      <c r="N3037" t="b">
        <v>0</v>
      </c>
      <c r="O3037" t="s">
        <v>8270</v>
      </c>
      <c r="P3037" t="s">
        <v>8341</v>
      </c>
      <c r="Q3037">
        <f t="shared" si="95"/>
        <v>2016</v>
      </c>
      <c r="R3037" s="14" t="s">
        <v>8307</v>
      </c>
    </row>
    <row r="3038" spans="1:18" ht="43.2" x14ac:dyDescent="0.3">
      <c r="A3038">
        <v>3069</v>
      </c>
      <c r="B3038" s="3" t="s">
        <v>3069</v>
      </c>
      <c r="C3038" s="3" t="s">
        <v>7179</v>
      </c>
      <c r="D3038" s="5">
        <v>1000</v>
      </c>
      <c r="E3038" s="7">
        <v>141</v>
      </c>
      <c r="F3038" t="s">
        <v>8220</v>
      </c>
      <c r="G3038" t="s">
        <v>8223</v>
      </c>
      <c r="H3038" t="s">
        <v>8245</v>
      </c>
      <c r="I3038">
        <v>1418587234</v>
      </c>
      <c r="J3038">
        <v>1415995234</v>
      </c>
      <c r="K3038" s="12">
        <f t="shared" si="94"/>
        <v>41957</v>
      </c>
      <c r="L3038" t="b">
        <v>0</v>
      </c>
      <c r="M3038">
        <v>7</v>
      </c>
      <c r="N3038" t="b">
        <v>0</v>
      </c>
      <c r="O3038" t="s">
        <v>8301</v>
      </c>
      <c r="P3038" t="s">
        <v>8323</v>
      </c>
      <c r="Q3038">
        <f t="shared" si="95"/>
        <v>2014</v>
      </c>
      <c r="R3038" s="14" t="s">
        <v>8322</v>
      </c>
    </row>
    <row r="3039" spans="1:18" ht="43.2" x14ac:dyDescent="0.3">
      <c r="A3039">
        <v>472</v>
      </c>
      <c r="B3039" s="3" t="s">
        <v>473</v>
      </c>
      <c r="C3039" s="3" t="s">
        <v>4582</v>
      </c>
      <c r="D3039" s="5">
        <v>800</v>
      </c>
      <c r="E3039" s="7">
        <v>141</v>
      </c>
      <c r="F3039" t="s">
        <v>8220</v>
      </c>
      <c r="G3039" t="s">
        <v>8223</v>
      </c>
      <c r="H3039" t="s">
        <v>8245</v>
      </c>
      <c r="I3039">
        <v>1408831718</v>
      </c>
      <c r="J3039">
        <v>1406239718</v>
      </c>
      <c r="K3039" s="12">
        <f t="shared" si="94"/>
        <v>41844</v>
      </c>
      <c r="L3039" t="b">
        <v>0</v>
      </c>
      <c r="M3039">
        <v>5</v>
      </c>
      <c r="N3039" t="b">
        <v>0</v>
      </c>
      <c r="O3039" t="s">
        <v>8268</v>
      </c>
      <c r="P3039" t="s">
        <v>8338</v>
      </c>
      <c r="Q3039">
        <f t="shared" si="95"/>
        <v>2014</v>
      </c>
      <c r="R3039" s="14" t="s">
        <v>8320</v>
      </c>
    </row>
    <row r="3040" spans="1:18" ht="43.2" x14ac:dyDescent="0.3">
      <c r="A3040">
        <v>151</v>
      </c>
      <c r="B3040" s="3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s="12">
        <f t="shared" si="94"/>
        <v>42113</v>
      </c>
      <c r="L3040" t="b">
        <v>0</v>
      </c>
      <c r="M3040">
        <v>5</v>
      </c>
      <c r="N3040" t="b">
        <v>0</v>
      </c>
      <c r="O3040" t="s">
        <v>8265</v>
      </c>
      <c r="P3040" t="s">
        <v>8336</v>
      </c>
      <c r="Q3040">
        <f t="shared" si="95"/>
        <v>2015</v>
      </c>
      <c r="R3040" s="14" t="s">
        <v>8320</v>
      </c>
    </row>
    <row r="3041" spans="1:18" ht="43.2" x14ac:dyDescent="0.3">
      <c r="A3041">
        <v>601</v>
      </c>
      <c r="B3041" s="3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s="12">
        <f t="shared" si="94"/>
        <v>41969</v>
      </c>
      <c r="L3041" t="b">
        <v>0</v>
      </c>
      <c r="M3041">
        <v>6</v>
      </c>
      <c r="N3041" t="b">
        <v>0</v>
      </c>
      <c r="O3041" t="s">
        <v>8270</v>
      </c>
      <c r="P3041" t="s">
        <v>8341</v>
      </c>
      <c r="Q3041">
        <f t="shared" si="95"/>
        <v>2014</v>
      </c>
      <c r="R3041" s="14" t="s">
        <v>8307</v>
      </c>
    </row>
    <row r="3042" spans="1:18" ht="28.8" x14ac:dyDescent="0.3">
      <c r="A3042">
        <v>1991</v>
      </c>
      <c r="B3042" s="3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s="12">
        <f t="shared" si="94"/>
        <v>42167</v>
      </c>
      <c r="L3042" t="b">
        <v>0</v>
      </c>
      <c r="M3042">
        <v>3</v>
      </c>
      <c r="N3042" t="b">
        <v>0</v>
      </c>
      <c r="O3042" t="s">
        <v>8294</v>
      </c>
      <c r="P3042" t="s">
        <v>8352</v>
      </c>
      <c r="Q3042">
        <f t="shared" si="95"/>
        <v>2015</v>
      </c>
      <c r="R3042" s="14" t="s">
        <v>8312</v>
      </c>
    </row>
    <row r="3043" spans="1:18" ht="43.2" x14ac:dyDescent="0.3">
      <c r="A3043">
        <v>2747</v>
      </c>
      <c r="B3043" s="3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s="12">
        <f t="shared" si="94"/>
        <v>41044</v>
      </c>
      <c r="L3043" t="b">
        <v>0</v>
      </c>
      <c r="M3043">
        <v>4</v>
      </c>
      <c r="N3043" t="b">
        <v>0</v>
      </c>
      <c r="O3043" t="s">
        <v>8302</v>
      </c>
      <c r="P3043" t="s">
        <v>8355</v>
      </c>
      <c r="Q3043">
        <f t="shared" si="95"/>
        <v>2012</v>
      </c>
      <c r="R3043" s="14" t="s">
        <v>8310</v>
      </c>
    </row>
    <row r="3044" spans="1:18" x14ac:dyDescent="0.3">
      <c r="A3044">
        <v>465</v>
      </c>
      <c r="B3044" s="3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s="12">
        <f t="shared" si="94"/>
        <v>41801</v>
      </c>
      <c r="L3044" t="b">
        <v>0</v>
      </c>
      <c r="M3044">
        <v>8</v>
      </c>
      <c r="N3044" t="b">
        <v>0</v>
      </c>
      <c r="O3044" t="s">
        <v>8268</v>
      </c>
      <c r="P3044" t="s">
        <v>8338</v>
      </c>
      <c r="Q3044">
        <f t="shared" si="95"/>
        <v>2014</v>
      </c>
      <c r="R3044" s="14" t="s">
        <v>8320</v>
      </c>
    </row>
    <row r="3045" spans="1:18" ht="43.2" x14ac:dyDescent="0.3">
      <c r="A3045">
        <v>4102</v>
      </c>
      <c r="B3045" s="3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s="12">
        <f t="shared" si="94"/>
        <v>42475</v>
      </c>
      <c r="L3045" t="b">
        <v>0</v>
      </c>
      <c r="M3045">
        <v>6</v>
      </c>
      <c r="N3045" t="b">
        <v>0</v>
      </c>
      <c r="O3045" t="s">
        <v>8269</v>
      </c>
      <c r="P3045" t="s">
        <v>8325</v>
      </c>
      <c r="Q3045">
        <f t="shared" si="95"/>
        <v>2016</v>
      </c>
      <c r="R3045" s="14" t="s">
        <v>8322</v>
      </c>
    </row>
    <row r="3046" spans="1:18" ht="43.2" x14ac:dyDescent="0.3">
      <c r="A3046">
        <v>3971</v>
      </c>
      <c r="B3046" s="3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s="12">
        <f t="shared" si="94"/>
        <v>41811</v>
      </c>
      <c r="L3046" t="b">
        <v>0</v>
      </c>
      <c r="M3046">
        <v>6</v>
      </c>
      <c r="N3046" t="b">
        <v>0</v>
      </c>
      <c r="O3046" t="s">
        <v>8269</v>
      </c>
      <c r="P3046" t="s">
        <v>8325</v>
      </c>
      <c r="Q3046">
        <f t="shared" si="95"/>
        <v>2014</v>
      </c>
      <c r="R3046" s="14" t="s">
        <v>8322</v>
      </c>
    </row>
    <row r="3047" spans="1:18" ht="43.2" x14ac:dyDescent="0.3">
      <c r="A3047">
        <v>3909</v>
      </c>
      <c r="B3047" s="3" t="s">
        <v>3906</v>
      </c>
      <c r="C3047" s="3" t="s">
        <v>8017</v>
      </c>
      <c r="D3047" s="5">
        <v>60000</v>
      </c>
      <c r="E3047" s="7">
        <v>135</v>
      </c>
      <c r="F3047" t="s">
        <v>8220</v>
      </c>
      <c r="G3047" t="s">
        <v>8223</v>
      </c>
      <c r="H3047" t="s">
        <v>8245</v>
      </c>
      <c r="I3047">
        <v>1410424642</v>
      </c>
      <c r="J3047">
        <v>1407832642</v>
      </c>
      <c r="K3047" s="12">
        <f t="shared" si="94"/>
        <v>41863</v>
      </c>
      <c r="L3047" t="b">
        <v>0</v>
      </c>
      <c r="M3047">
        <v>4</v>
      </c>
      <c r="N3047" t="b">
        <v>0</v>
      </c>
      <c r="O3047" t="s">
        <v>8269</v>
      </c>
      <c r="P3047" t="s">
        <v>8325</v>
      </c>
      <c r="Q3047">
        <f t="shared" si="95"/>
        <v>2014</v>
      </c>
      <c r="R3047" s="14" t="s">
        <v>8322</v>
      </c>
    </row>
    <row r="3048" spans="1:18" ht="43.2" x14ac:dyDescent="0.3">
      <c r="A3048">
        <v>4063</v>
      </c>
      <c r="B3048" s="3" t="s">
        <v>4059</v>
      </c>
      <c r="C3048" s="3" t="s">
        <v>8167</v>
      </c>
      <c r="D3048" s="5">
        <v>9500</v>
      </c>
      <c r="E3048" s="7">
        <v>135</v>
      </c>
      <c r="F3048" t="s">
        <v>8220</v>
      </c>
      <c r="G3048" t="s">
        <v>8224</v>
      </c>
      <c r="H3048" t="s">
        <v>8246</v>
      </c>
      <c r="I3048">
        <v>1403886084</v>
      </c>
      <c r="J3048">
        <v>1401294084</v>
      </c>
      <c r="K3048" s="12">
        <f t="shared" si="94"/>
        <v>41787</v>
      </c>
      <c r="L3048" t="b">
        <v>0</v>
      </c>
      <c r="M3048">
        <v>9</v>
      </c>
      <c r="N3048" t="b">
        <v>0</v>
      </c>
      <c r="O3048" t="s">
        <v>8269</v>
      </c>
      <c r="P3048" t="s">
        <v>8325</v>
      </c>
      <c r="Q3048">
        <f t="shared" si="95"/>
        <v>2014</v>
      </c>
      <c r="R3048" s="14" t="s">
        <v>8322</v>
      </c>
    </row>
    <row r="3049" spans="1:18" ht="43.2" x14ac:dyDescent="0.3">
      <c r="A3049">
        <v>3900</v>
      </c>
      <c r="B3049" s="3" t="s">
        <v>3897</v>
      </c>
      <c r="C3049" s="3" t="s">
        <v>8008</v>
      </c>
      <c r="D3049" s="5">
        <v>2500</v>
      </c>
      <c r="E3049" s="7">
        <v>135</v>
      </c>
      <c r="F3049" t="s">
        <v>8220</v>
      </c>
      <c r="G3049" t="s">
        <v>8223</v>
      </c>
      <c r="H3049" t="s">
        <v>8245</v>
      </c>
      <c r="I3049">
        <v>1433988791</v>
      </c>
      <c r="J3049">
        <v>1431396791</v>
      </c>
      <c r="K3049" s="12">
        <f t="shared" si="94"/>
        <v>42136</v>
      </c>
      <c r="L3049" t="b">
        <v>0</v>
      </c>
      <c r="M3049">
        <v>5</v>
      </c>
      <c r="N3049" t="b">
        <v>0</v>
      </c>
      <c r="O3049" t="s">
        <v>8269</v>
      </c>
      <c r="P3049" t="s">
        <v>8325</v>
      </c>
      <c r="Q3049">
        <f t="shared" si="95"/>
        <v>2015</v>
      </c>
      <c r="R3049" s="14" t="s">
        <v>8322</v>
      </c>
    </row>
    <row r="3050" spans="1:18" ht="43.2" x14ac:dyDescent="0.3">
      <c r="A3050">
        <v>3920</v>
      </c>
      <c r="B3050" s="3" t="s">
        <v>3917</v>
      </c>
      <c r="C3050" s="3" t="s">
        <v>8028</v>
      </c>
      <c r="D3050" s="5">
        <v>2500</v>
      </c>
      <c r="E3050" s="7">
        <v>135</v>
      </c>
      <c r="F3050" t="s">
        <v>8220</v>
      </c>
      <c r="G3050" t="s">
        <v>8224</v>
      </c>
      <c r="H3050" t="s">
        <v>8246</v>
      </c>
      <c r="I3050">
        <v>1479032260</v>
      </c>
      <c r="J3050">
        <v>1476436660</v>
      </c>
      <c r="K3050" s="12">
        <f t="shared" si="94"/>
        <v>42657</v>
      </c>
      <c r="L3050" t="b">
        <v>0</v>
      </c>
      <c r="M3050">
        <v>3</v>
      </c>
      <c r="N3050" t="b">
        <v>0</v>
      </c>
      <c r="O3050" t="s">
        <v>8269</v>
      </c>
      <c r="P3050" t="s">
        <v>8325</v>
      </c>
      <c r="Q3050">
        <f t="shared" si="95"/>
        <v>2016</v>
      </c>
      <c r="R3050" s="14" t="s">
        <v>8322</v>
      </c>
    </row>
    <row r="3051" spans="1:18" ht="43.2" x14ac:dyDescent="0.3">
      <c r="A3051">
        <v>426</v>
      </c>
      <c r="B3051" s="3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s="12">
        <f t="shared" si="94"/>
        <v>42400</v>
      </c>
      <c r="L3051" t="b">
        <v>0</v>
      </c>
      <c r="M3051">
        <v>8</v>
      </c>
      <c r="N3051" t="b">
        <v>0</v>
      </c>
      <c r="O3051" t="s">
        <v>8268</v>
      </c>
      <c r="P3051" t="s">
        <v>8338</v>
      </c>
      <c r="Q3051">
        <f t="shared" si="95"/>
        <v>2016</v>
      </c>
      <c r="R3051" s="14" t="s">
        <v>8320</v>
      </c>
    </row>
    <row r="3052" spans="1:18" ht="57.6" x14ac:dyDescent="0.3">
      <c r="A3052">
        <v>2679</v>
      </c>
      <c r="B3052" s="3" t="s">
        <v>2679</v>
      </c>
      <c r="C3052" s="3" t="s">
        <v>6789</v>
      </c>
      <c r="D3052" s="5">
        <v>40000</v>
      </c>
      <c r="E3052" s="7">
        <v>132</v>
      </c>
      <c r="F3052" t="s">
        <v>8220</v>
      </c>
      <c r="G3052" t="s">
        <v>8223</v>
      </c>
      <c r="H3052" t="s">
        <v>8245</v>
      </c>
      <c r="I3052">
        <v>1425081694</v>
      </c>
      <c r="J3052">
        <v>1422489694</v>
      </c>
      <c r="K3052" s="12">
        <f t="shared" si="94"/>
        <v>42033</v>
      </c>
      <c r="L3052" t="b">
        <v>0</v>
      </c>
      <c r="M3052">
        <v>3</v>
      </c>
      <c r="N3052" t="b">
        <v>0</v>
      </c>
      <c r="O3052" t="s">
        <v>8300</v>
      </c>
      <c r="P3052" t="s">
        <v>8339</v>
      </c>
      <c r="Q3052">
        <f t="shared" si="95"/>
        <v>2015</v>
      </c>
      <c r="R3052" s="14" t="s">
        <v>8307</v>
      </c>
    </row>
    <row r="3053" spans="1:18" ht="43.2" x14ac:dyDescent="0.3">
      <c r="A3053">
        <v>1225</v>
      </c>
      <c r="B3053" s="3" t="s">
        <v>1226</v>
      </c>
      <c r="C3053" s="3" t="s">
        <v>5335</v>
      </c>
      <c r="D3053" s="5">
        <v>3000</v>
      </c>
      <c r="E3053" s="7">
        <v>132</v>
      </c>
      <c r="F3053" t="s">
        <v>8219</v>
      </c>
      <c r="G3053" t="s">
        <v>8223</v>
      </c>
      <c r="H3053" t="s">
        <v>8245</v>
      </c>
      <c r="I3053">
        <v>1382478278</v>
      </c>
      <c r="J3053">
        <v>1377294278</v>
      </c>
      <c r="K3053" s="12">
        <f t="shared" si="94"/>
        <v>41509</v>
      </c>
      <c r="L3053" t="b">
        <v>0</v>
      </c>
      <c r="M3053">
        <v>3</v>
      </c>
      <c r="N3053" t="b">
        <v>0</v>
      </c>
      <c r="O3053" t="s">
        <v>8284</v>
      </c>
      <c r="P3053" t="s">
        <v>8353</v>
      </c>
      <c r="Q3053">
        <f t="shared" si="95"/>
        <v>2013</v>
      </c>
      <c r="R3053" s="14" t="s">
        <v>8326</v>
      </c>
    </row>
    <row r="3054" spans="1:18" ht="28.8" x14ac:dyDescent="0.3">
      <c r="A3054">
        <v>605</v>
      </c>
      <c r="B3054" s="3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s="12">
        <f t="shared" si="94"/>
        <v>42194</v>
      </c>
      <c r="L3054" t="b">
        <v>0</v>
      </c>
      <c r="M3054">
        <v>8</v>
      </c>
      <c r="N3054" t="b">
        <v>0</v>
      </c>
      <c r="O3054" t="s">
        <v>8270</v>
      </c>
      <c r="P3054" t="s">
        <v>8341</v>
      </c>
      <c r="Q3054">
        <f t="shared" si="95"/>
        <v>2015</v>
      </c>
      <c r="R3054" s="14" t="s">
        <v>8307</v>
      </c>
    </row>
    <row r="3055" spans="1:18" ht="43.2" x14ac:dyDescent="0.3">
      <c r="A3055">
        <v>931</v>
      </c>
      <c r="B3055" s="3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s="12">
        <f t="shared" si="94"/>
        <v>41680</v>
      </c>
      <c r="L3055" t="b">
        <v>0</v>
      </c>
      <c r="M3055">
        <v>7</v>
      </c>
      <c r="N3055" t="b">
        <v>0</v>
      </c>
      <c r="O3055" t="s">
        <v>8276</v>
      </c>
      <c r="P3055" t="s">
        <v>8349</v>
      </c>
      <c r="Q3055">
        <f t="shared" si="95"/>
        <v>2014</v>
      </c>
      <c r="R3055" s="14" t="s">
        <v>8326</v>
      </c>
    </row>
    <row r="3056" spans="1:18" ht="43.2" x14ac:dyDescent="0.3">
      <c r="A3056">
        <v>3732</v>
      </c>
      <c r="B3056" s="3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s="12">
        <f t="shared" si="94"/>
        <v>41968</v>
      </c>
      <c r="L3056" t="b">
        <v>0</v>
      </c>
      <c r="M3056">
        <v>4</v>
      </c>
      <c r="N3056" t="b">
        <v>0</v>
      </c>
      <c r="O3056" t="s">
        <v>8269</v>
      </c>
      <c r="P3056" t="s">
        <v>8325</v>
      </c>
      <c r="Q3056">
        <f t="shared" si="95"/>
        <v>2014</v>
      </c>
      <c r="R3056" s="14" t="s">
        <v>8322</v>
      </c>
    </row>
    <row r="3057" spans="1:18" ht="28.8" x14ac:dyDescent="0.3">
      <c r="A3057">
        <v>4018</v>
      </c>
      <c r="B3057" s="3" t="s">
        <v>4014</v>
      </c>
      <c r="C3057" s="3" t="s">
        <v>8123</v>
      </c>
      <c r="D3057" s="5">
        <v>1500</v>
      </c>
      <c r="E3057" s="7">
        <v>130</v>
      </c>
      <c r="F3057" t="s">
        <v>8220</v>
      </c>
      <c r="G3057" t="s">
        <v>8224</v>
      </c>
      <c r="H3057" t="s">
        <v>8246</v>
      </c>
      <c r="I3057">
        <v>1475877108</v>
      </c>
      <c r="J3057">
        <v>1473285108</v>
      </c>
      <c r="K3057" s="12">
        <f t="shared" si="94"/>
        <v>42620</v>
      </c>
      <c r="L3057" t="b">
        <v>0</v>
      </c>
      <c r="M3057">
        <v>4</v>
      </c>
      <c r="N3057" t="b">
        <v>0</v>
      </c>
      <c r="O3057" t="s">
        <v>8269</v>
      </c>
      <c r="P3057" t="s">
        <v>8325</v>
      </c>
      <c r="Q3057">
        <f t="shared" si="95"/>
        <v>2016</v>
      </c>
      <c r="R3057" s="14" t="s">
        <v>8322</v>
      </c>
    </row>
    <row r="3058" spans="1:18" ht="43.2" x14ac:dyDescent="0.3">
      <c r="A3058">
        <v>222</v>
      </c>
      <c r="B3058" s="3" t="s">
        <v>224</v>
      </c>
      <c r="C3058" s="3" t="s">
        <v>4332</v>
      </c>
      <c r="D3058" s="5">
        <v>1000</v>
      </c>
      <c r="E3058" s="7">
        <v>130</v>
      </c>
      <c r="F3058" t="s">
        <v>8220</v>
      </c>
      <c r="G3058" t="s">
        <v>8223</v>
      </c>
      <c r="H3058" t="s">
        <v>8245</v>
      </c>
      <c r="I3058">
        <v>1427423940</v>
      </c>
      <c r="J3058">
        <v>1422383318</v>
      </c>
      <c r="K3058" s="12">
        <f t="shared" si="94"/>
        <v>42031</v>
      </c>
      <c r="L3058" t="b">
        <v>0</v>
      </c>
      <c r="M3058">
        <v>2</v>
      </c>
      <c r="N3058" t="b">
        <v>0</v>
      </c>
      <c r="O3058" t="s">
        <v>8266</v>
      </c>
      <c r="P3058" t="s">
        <v>8324</v>
      </c>
      <c r="Q3058">
        <f t="shared" si="95"/>
        <v>2015</v>
      </c>
      <c r="R3058" s="14" t="s">
        <v>8320</v>
      </c>
    </row>
    <row r="3059" spans="1:18" ht="43.2" x14ac:dyDescent="0.3">
      <c r="A3059">
        <v>1067</v>
      </c>
      <c r="B3059" s="3" t="s">
        <v>1068</v>
      </c>
      <c r="C3059" s="3" t="s">
        <v>5177</v>
      </c>
      <c r="D3059" s="5">
        <v>500</v>
      </c>
      <c r="E3059" s="7">
        <v>130</v>
      </c>
      <c r="F3059" t="s">
        <v>8220</v>
      </c>
      <c r="G3059" t="s">
        <v>8223</v>
      </c>
      <c r="H3059" t="s">
        <v>8245</v>
      </c>
      <c r="I3059">
        <v>1387657931</v>
      </c>
      <c r="J3059">
        <v>1385065931</v>
      </c>
      <c r="K3059" s="12">
        <f t="shared" si="94"/>
        <v>41599</v>
      </c>
      <c r="L3059" t="b">
        <v>0</v>
      </c>
      <c r="M3059">
        <v>10</v>
      </c>
      <c r="N3059" t="b">
        <v>0</v>
      </c>
      <c r="O3059" t="s">
        <v>8280</v>
      </c>
      <c r="P3059" t="s">
        <v>8333</v>
      </c>
      <c r="Q3059">
        <f t="shared" si="95"/>
        <v>2013</v>
      </c>
      <c r="R3059" s="14" t="s">
        <v>8315</v>
      </c>
    </row>
    <row r="3060" spans="1:18" ht="28.8" x14ac:dyDescent="0.3">
      <c r="A3060">
        <v>2885</v>
      </c>
      <c r="B3060" s="3" t="s">
        <v>2885</v>
      </c>
      <c r="C3060" s="3" t="s">
        <v>6995</v>
      </c>
      <c r="D3060" s="5">
        <v>400</v>
      </c>
      <c r="E3060" s="7">
        <v>130</v>
      </c>
      <c r="F3060" t="s">
        <v>8220</v>
      </c>
      <c r="G3060" t="s">
        <v>8223</v>
      </c>
      <c r="H3060" t="s">
        <v>8245</v>
      </c>
      <c r="I3060">
        <v>1426294201</v>
      </c>
      <c r="J3060">
        <v>1423705801</v>
      </c>
      <c r="K3060" s="12">
        <f t="shared" si="94"/>
        <v>42047</v>
      </c>
      <c r="L3060" t="b">
        <v>0</v>
      </c>
      <c r="M3060">
        <v>5</v>
      </c>
      <c r="N3060" t="b">
        <v>0</v>
      </c>
      <c r="O3060" t="s">
        <v>8269</v>
      </c>
      <c r="P3060" t="s">
        <v>8325</v>
      </c>
      <c r="Q3060">
        <f t="shared" si="95"/>
        <v>2015</v>
      </c>
      <c r="R3060" s="14" t="s">
        <v>8322</v>
      </c>
    </row>
    <row r="3061" spans="1:18" ht="43.2" x14ac:dyDescent="0.3">
      <c r="A3061">
        <v>3188</v>
      </c>
      <c r="B3061" s="3" t="s">
        <v>3188</v>
      </c>
      <c r="C3061" s="3" t="s">
        <v>7298</v>
      </c>
      <c r="D3061" s="5">
        <v>200</v>
      </c>
      <c r="E3061" s="7">
        <v>130</v>
      </c>
      <c r="F3061" t="s">
        <v>8220</v>
      </c>
      <c r="G3061" t="s">
        <v>8224</v>
      </c>
      <c r="H3061" t="s">
        <v>8246</v>
      </c>
      <c r="I3061">
        <v>1433930302</v>
      </c>
      <c r="J3061">
        <v>1432115902</v>
      </c>
      <c r="K3061" s="12">
        <f t="shared" si="94"/>
        <v>42144</v>
      </c>
      <c r="L3061" t="b">
        <v>0</v>
      </c>
      <c r="M3061">
        <v>9</v>
      </c>
      <c r="N3061" t="b">
        <v>0</v>
      </c>
      <c r="O3061" t="s">
        <v>8303</v>
      </c>
      <c r="P3061" t="s">
        <v>8334</v>
      </c>
      <c r="Q3061">
        <f t="shared" si="95"/>
        <v>2015</v>
      </c>
      <c r="R3061" s="14" t="s">
        <v>8322</v>
      </c>
    </row>
    <row r="3062" spans="1:18" ht="28.8" x14ac:dyDescent="0.3">
      <c r="A3062">
        <v>2921</v>
      </c>
      <c r="B3062" s="3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s="12">
        <f t="shared" si="94"/>
        <v>41877</v>
      </c>
      <c r="L3062" t="b">
        <v>0</v>
      </c>
      <c r="M3062">
        <v>3</v>
      </c>
      <c r="N3062" t="b">
        <v>1</v>
      </c>
      <c r="O3062" t="s">
        <v>8303</v>
      </c>
      <c r="P3062" t="s">
        <v>8334</v>
      </c>
      <c r="Q3062">
        <f t="shared" si="95"/>
        <v>2014</v>
      </c>
      <c r="R3062" s="14" t="s">
        <v>8322</v>
      </c>
    </row>
    <row r="3063" spans="1:18" ht="43.2" x14ac:dyDescent="0.3">
      <c r="A3063">
        <v>3120</v>
      </c>
      <c r="B3063" s="3" t="s">
        <v>3120</v>
      </c>
      <c r="C3063" s="3" t="s">
        <v>7230</v>
      </c>
      <c r="D3063" s="5">
        <v>1300000</v>
      </c>
      <c r="E3063" s="7">
        <v>128</v>
      </c>
      <c r="F3063" t="s">
        <v>8220</v>
      </c>
      <c r="G3063" t="s">
        <v>8232</v>
      </c>
      <c r="H3063" t="s">
        <v>8248</v>
      </c>
      <c r="I3063">
        <v>1462484196</v>
      </c>
      <c r="J3063">
        <v>1457303796</v>
      </c>
      <c r="K3063" s="12">
        <f t="shared" si="94"/>
        <v>42435</v>
      </c>
      <c r="L3063" t="b">
        <v>0</v>
      </c>
      <c r="M3063">
        <v>10</v>
      </c>
      <c r="N3063" t="b">
        <v>0</v>
      </c>
      <c r="O3063" t="s">
        <v>8301</v>
      </c>
      <c r="P3063" t="s">
        <v>8323</v>
      </c>
      <c r="Q3063">
        <f t="shared" si="95"/>
        <v>2016</v>
      </c>
      <c r="R3063" s="14" t="s">
        <v>8322</v>
      </c>
    </row>
    <row r="3064" spans="1:18" ht="28.8" x14ac:dyDescent="0.3">
      <c r="A3064">
        <v>2138</v>
      </c>
      <c r="B3064" s="3" t="s">
        <v>2139</v>
      </c>
      <c r="C3064" s="3" t="s">
        <v>6248</v>
      </c>
      <c r="D3064" s="5">
        <v>1000</v>
      </c>
      <c r="E3064" s="7">
        <v>128</v>
      </c>
      <c r="F3064" t="s">
        <v>8220</v>
      </c>
      <c r="G3064" t="s">
        <v>8224</v>
      </c>
      <c r="H3064" t="s">
        <v>8246</v>
      </c>
      <c r="I3064">
        <v>1383959939</v>
      </c>
      <c r="J3064">
        <v>1381364339</v>
      </c>
      <c r="K3064" s="12">
        <f t="shared" si="94"/>
        <v>41557</v>
      </c>
      <c r="L3064" t="b">
        <v>0</v>
      </c>
      <c r="M3064">
        <v>12</v>
      </c>
      <c r="N3064" t="b">
        <v>0</v>
      </c>
      <c r="O3064" t="s">
        <v>8280</v>
      </c>
      <c r="P3064" t="s">
        <v>8333</v>
      </c>
      <c r="Q3064">
        <f t="shared" si="95"/>
        <v>2013</v>
      </c>
      <c r="R3064" s="14" t="s">
        <v>8315</v>
      </c>
    </row>
    <row r="3065" spans="1:18" ht="43.2" x14ac:dyDescent="0.3">
      <c r="A3065">
        <v>3088</v>
      </c>
      <c r="B3065" s="3" t="s">
        <v>3088</v>
      </c>
      <c r="C3065" s="3" t="s">
        <v>7198</v>
      </c>
      <c r="D3065" s="5">
        <v>65000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1420724460</v>
      </c>
      <c r="J3065">
        <v>1418046247</v>
      </c>
      <c r="K3065" s="12">
        <f t="shared" si="94"/>
        <v>41981</v>
      </c>
      <c r="L3065" t="b">
        <v>0</v>
      </c>
      <c r="M3065">
        <v>3</v>
      </c>
      <c r="N3065" t="b">
        <v>0</v>
      </c>
      <c r="O3065" t="s">
        <v>8301</v>
      </c>
      <c r="P3065" t="s">
        <v>8323</v>
      </c>
      <c r="Q3065">
        <f t="shared" si="95"/>
        <v>2014</v>
      </c>
      <c r="R3065" s="14" t="s">
        <v>8322</v>
      </c>
    </row>
    <row r="3066" spans="1:18" ht="43.2" x14ac:dyDescent="0.3">
      <c r="A3066">
        <v>953</v>
      </c>
      <c r="B3066" s="3" t="s">
        <v>954</v>
      </c>
      <c r="C3066" s="3" t="s">
        <v>5063</v>
      </c>
      <c r="D3066" s="5">
        <v>15000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1422158199</v>
      </c>
      <c r="J3066">
        <v>1419566199</v>
      </c>
      <c r="K3066" s="12">
        <f t="shared" si="94"/>
        <v>41999</v>
      </c>
      <c r="L3066" t="b">
        <v>0</v>
      </c>
      <c r="M3066">
        <v>5</v>
      </c>
      <c r="N3066" t="b">
        <v>0</v>
      </c>
      <c r="O3066" t="s">
        <v>8271</v>
      </c>
      <c r="P3066" t="s">
        <v>8309</v>
      </c>
      <c r="Q3066">
        <f t="shared" si="95"/>
        <v>2014</v>
      </c>
      <c r="R3066" s="14" t="s">
        <v>8307</v>
      </c>
    </row>
    <row r="3067" spans="1:18" ht="43.2" x14ac:dyDescent="0.3">
      <c r="A3067">
        <v>3964</v>
      </c>
      <c r="B3067" s="3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s="12">
        <f t="shared" si="94"/>
        <v>42053</v>
      </c>
      <c r="L3067" t="b">
        <v>0</v>
      </c>
      <c r="M3067">
        <v>3</v>
      </c>
      <c r="N3067" t="b">
        <v>0</v>
      </c>
      <c r="O3067" t="s">
        <v>8269</v>
      </c>
      <c r="P3067" t="s">
        <v>8325</v>
      </c>
      <c r="Q3067">
        <f t="shared" si="95"/>
        <v>2015</v>
      </c>
      <c r="R3067" s="14" t="s">
        <v>8322</v>
      </c>
    </row>
    <row r="3068" spans="1:18" ht="43.2" x14ac:dyDescent="0.3">
      <c r="A3068">
        <v>1138</v>
      </c>
      <c r="B3068" s="3" t="s">
        <v>1139</v>
      </c>
      <c r="C3068" s="3" t="s">
        <v>5248</v>
      </c>
      <c r="D3068" s="5">
        <v>35000</v>
      </c>
      <c r="E3068" s="7">
        <v>125</v>
      </c>
      <c r="F3068" t="s">
        <v>8220</v>
      </c>
      <c r="G3068" t="s">
        <v>8223</v>
      </c>
      <c r="H3068" t="s">
        <v>8245</v>
      </c>
      <c r="I3068">
        <v>1485035131</v>
      </c>
      <c r="J3068">
        <v>1483307131</v>
      </c>
      <c r="K3068" s="12">
        <f t="shared" si="94"/>
        <v>42736</v>
      </c>
      <c r="L3068" t="b">
        <v>0</v>
      </c>
      <c r="M3068">
        <v>4</v>
      </c>
      <c r="N3068" t="b">
        <v>0</v>
      </c>
      <c r="O3068" t="s">
        <v>8281</v>
      </c>
      <c r="P3068" t="s">
        <v>8343</v>
      </c>
      <c r="Q3068">
        <f t="shared" si="95"/>
        <v>2017</v>
      </c>
      <c r="R3068" s="14" t="s">
        <v>8315</v>
      </c>
    </row>
    <row r="3069" spans="1:18" ht="43.2" x14ac:dyDescent="0.3">
      <c r="A3069">
        <v>1866</v>
      </c>
      <c r="B3069" s="3" t="s">
        <v>1867</v>
      </c>
      <c r="C3069" s="3" t="s">
        <v>5976</v>
      </c>
      <c r="D3069" s="5">
        <v>25000</v>
      </c>
      <c r="E3069" s="7">
        <v>125</v>
      </c>
      <c r="F3069" t="s">
        <v>8220</v>
      </c>
      <c r="G3069" t="s">
        <v>8223</v>
      </c>
      <c r="H3069" t="s">
        <v>8245</v>
      </c>
      <c r="I3069">
        <v>1488340800</v>
      </c>
      <c r="J3069">
        <v>1483768497</v>
      </c>
      <c r="K3069" s="12">
        <f t="shared" si="94"/>
        <v>42742</v>
      </c>
      <c r="L3069" t="b">
        <v>0</v>
      </c>
      <c r="M3069">
        <v>2</v>
      </c>
      <c r="N3069" t="b">
        <v>0</v>
      </c>
      <c r="O3069" t="s">
        <v>8281</v>
      </c>
      <c r="P3069" t="s">
        <v>8343</v>
      </c>
      <c r="Q3069">
        <f t="shared" si="95"/>
        <v>2017</v>
      </c>
      <c r="R3069" s="14" t="s">
        <v>8315</v>
      </c>
    </row>
    <row r="3070" spans="1:18" ht="43.2" x14ac:dyDescent="0.3">
      <c r="A3070">
        <v>3087</v>
      </c>
      <c r="B3070" s="3" t="s">
        <v>3087</v>
      </c>
      <c r="C3070" s="3" t="s">
        <v>7197</v>
      </c>
      <c r="D3070" s="5">
        <v>20000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1482294990</v>
      </c>
      <c r="J3070">
        <v>1477107390</v>
      </c>
      <c r="K3070" s="12">
        <f t="shared" si="94"/>
        <v>42665</v>
      </c>
      <c r="L3070" t="b">
        <v>0</v>
      </c>
      <c r="M3070">
        <v>2</v>
      </c>
      <c r="N3070" t="b">
        <v>0</v>
      </c>
      <c r="O3070" t="s">
        <v>8301</v>
      </c>
      <c r="P3070" t="s">
        <v>8323</v>
      </c>
      <c r="Q3070">
        <f t="shared" si="95"/>
        <v>2016</v>
      </c>
      <c r="R3070" s="14" t="s">
        <v>8322</v>
      </c>
    </row>
    <row r="3071" spans="1:18" ht="43.2" x14ac:dyDescent="0.3">
      <c r="A3071">
        <v>4021</v>
      </c>
      <c r="B3071" s="3" t="s">
        <v>4017</v>
      </c>
      <c r="C3071" s="3" t="s">
        <v>8126</v>
      </c>
      <c r="D3071" s="5">
        <v>15000</v>
      </c>
      <c r="E3071" s="7">
        <v>125</v>
      </c>
      <c r="F3071" t="s">
        <v>8220</v>
      </c>
      <c r="G3071" t="s">
        <v>8223</v>
      </c>
      <c r="H3071" t="s">
        <v>8245</v>
      </c>
      <c r="I3071">
        <v>1414360358</v>
      </c>
      <c r="J3071">
        <v>1409176358</v>
      </c>
      <c r="K3071" s="12">
        <f t="shared" si="94"/>
        <v>41878</v>
      </c>
      <c r="L3071" t="b">
        <v>0</v>
      </c>
      <c r="M3071">
        <v>2</v>
      </c>
      <c r="N3071" t="b">
        <v>0</v>
      </c>
      <c r="O3071" t="s">
        <v>8269</v>
      </c>
      <c r="P3071" t="s">
        <v>8325</v>
      </c>
      <c r="Q3071">
        <f t="shared" si="95"/>
        <v>2014</v>
      </c>
      <c r="R3071" s="14" t="s">
        <v>8322</v>
      </c>
    </row>
    <row r="3072" spans="1:18" ht="43.2" x14ac:dyDescent="0.3">
      <c r="A3072">
        <v>3899</v>
      </c>
      <c r="B3072" s="3" t="s">
        <v>3896</v>
      </c>
      <c r="C3072" s="3" t="s">
        <v>8007</v>
      </c>
      <c r="D3072" s="5">
        <v>10000</v>
      </c>
      <c r="E3072" s="7">
        <v>125</v>
      </c>
      <c r="F3072" t="s">
        <v>8220</v>
      </c>
      <c r="G3072" t="s">
        <v>8223</v>
      </c>
      <c r="H3072" t="s">
        <v>8245</v>
      </c>
      <c r="I3072">
        <v>1407868561</v>
      </c>
      <c r="J3072">
        <v>1406140561</v>
      </c>
      <c r="K3072" s="12">
        <f t="shared" si="94"/>
        <v>41843</v>
      </c>
      <c r="L3072" t="b">
        <v>0</v>
      </c>
      <c r="M3072">
        <v>2</v>
      </c>
      <c r="N3072" t="b">
        <v>0</v>
      </c>
      <c r="O3072" t="s">
        <v>8269</v>
      </c>
      <c r="P3072" t="s">
        <v>8325</v>
      </c>
      <c r="Q3072">
        <f t="shared" si="95"/>
        <v>2014</v>
      </c>
      <c r="R3072" s="14" t="s">
        <v>8322</v>
      </c>
    </row>
    <row r="3073" spans="1:18" ht="57.6" x14ac:dyDescent="0.3">
      <c r="A3073">
        <v>890</v>
      </c>
      <c r="B3073" s="3" t="s">
        <v>891</v>
      </c>
      <c r="C3073" s="3" t="s">
        <v>5000</v>
      </c>
      <c r="D3073" s="5">
        <v>3000</v>
      </c>
      <c r="E3073" s="7">
        <v>125</v>
      </c>
      <c r="F3073" t="s">
        <v>8220</v>
      </c>
      <c r="G3073" t="s">
        <v>8223</v>
      </c>
      <c r="H3073" t="s">
        <v>8245</v>
      </c>
      <c r="I3073">
        <v>1385055979</v>
      </c>
      <c r="J3073">
        <v>1382460379</v>
      </c>
      <c r="K3073" s="12">
        <f t="shared" si="94"/>
        <v>41569</v>
      </c>
      <c r="L3073" t="b">
        <v>0</v>
      </c>
      <c r="M3073">
        <v>4</v>
      </c>
      <c r="N3073" t="b">
        <v>0</v>
      </c>
      <c r="O3073" t="s">
        <v>8277</v>
      </c>
      <c r="P3073" t="s">
        <v>8327</v>
      </c>
      <c r="Q3073">
        <f t="shared" si="95"/>
        <v>2013</v>
      </c>
      <c r="R3073" s="14" t="s">
        <v>8326</v>
      </c>
    </row>
    <row r="3074" spans="1:18" ht="57.6" x14ac:dyDescent="0.3">
      <c r="A3074">
        <v>434</v>
      </c>
      <c r="B3074" s="3" t="s">
        <v>435</v>
      </c>
      <c r="C3074" s="3" t="s">
        <v>4544</v>
      </c>
      <c r="D3074" s="5">
        <v>2500</v>
      </c>
      <c r="E3074" s="7">
        <v>125</v>
      </c>
      <c r="F3074" t="s">
        <v>8220</v>
      </c>
      <c r="G3074" t="s">
        <v>8223</v>
      </c>
      <c r="H3074" t="s">
        <v>8245</v>
      </c>
      <c r="I3074">
        <v>1385931702</v>
      </c>
      <c r="J3074">
        <v>1383076902</v>
      </c>
      <c r="K3074" s="12">
        <f t="shared" si="94"/>
        <v>41576</v>
      </c>
      <c r="L3074" t="b">
        <v>0</v>
      </c>
      <c r="M3074">
        <v>2</v>
      </c>
      <c r="N3074" t="b">
        <v>0</v>
      </c>
      <c r="O3074" t="s">
        <v>8268</v>
      </c>
      <c r="P3074" t="s">
        <v>8338</v>
      </c>
      <c r="Q3074">
        <f t="shared" si="95"/>
        <v>2013</v>
      </c>
      <c r="R3074" s="14" t="s">
        <v>8320</v>
      </c>
    </row>
    <row r="3075" spans="1:18" ht="43.2" x14ac:dyDescent="0.3">
      <c r="A3075">
        <v>1572</v>
      </c>
      <c r="B3075" s="3" t="s">
        <v>1573</v>
      </c>
      <c r="C3075" s="3" t="s">
        <v>5682</v>
      </c>
      <c r="D3075" s="5">
        <v>2500</v>
      </c>
      <c r="E3075" s="7">
        <v>125</v>
      </c>
      <c r="F3075" t="s">
        <v>8219</v>
      </c>
      <c r="G3075" t="s">
        <v>8224</v>
      </c>
      <c r="H3075" t="s">
        <v>8246</v>
      </c>
      <c r="I3075">
        <v>1456703940</v>
      </c>
      <c r="J3075">
        <v>1454546859</v>
      </c>
      <c r="K3075" s="12">
        <f t="shared" ref="K3075:K3138" si="96">FLOOR(J3075/60/60/24,1) + DATE(1970,1,1)</f>
        <v>42404</v>
      </c>
      <c r="L3075" t="b">
        <v>0</v>
      </c>
      <c r="M3075">
        <v>3</v>
      </c>
      <c r="N3075" t="b">
        <v>0</v>
      </c>
      <c r="O3075" t="s">
        <v>8288</v>
      </c>
      <c r="P3075" t="s">
        <v>8348</v>
      </c>
      <c r="Q3075">
        <f t="shared" ref="Q3075:Q3138" si="97">YEAR(K3075)</f>
        <v>2016</v>
      </c>
      <c r="R3075" s="14" t="s">
        <v>8310</v>
      </c>
    </row>
    <row r="3076" spans="1:18" ht="28.8" x14ac:dyDescent="0.3">
      <c r="A3076">
        <v>2649</v>
      </c>
      <c r="B3076" s="3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s="12">
        <f t="shared" si="96"/>
        <v>42341</v>
      </c>
      <c r="L3076" t="b">
        <v>0</v>
      </c>
      <c r="M3076">
        <v>3</v>
      </c>
      <c r="N3076" t="b">
        <v>0</v>
      </c>
      <c r="O3076" t="s">
        <v>8299</v>
      </c>
      <c r="P3076" t="s">
        <v>8314</v>
      </c>
      <c r="Q3076">
        <f t="shared" si="97"/>
        <v>2015</v>
      </c>
      <c r="R3076" s="14" t="s">
        <v>8307</v>
      </c>
    </row>
    <row r="3077" spans="1:18" ht="57.6" x14ac:dyDescent="0.3">
      <c r="A3077">
        <v>2823</v>
      </c>
      <c r="B3077" s="3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s="12">
        <f t="shared" si="96"/>
        <v>42067</v>
      </c>
      <c r="L3077" t="b">
        <v>0</v>
      </c>
      <c r="M3077">
        <v>14</v>
      </c>
      <c r="N3077" t="b">
        <v>1</v>
      </c>
      <c r="O3077" t="s">
        <v>8269</v>
      </c>
      <c r="P3077" t="s">
        <v>8325</v>
      </c>
      <c r="Q3077">
        <f t="shared" si="97"/>
        <v>2015</v>
      </c>
      <c r="R3077" s="14" t="s">
        <v>8322</v>
      </c>
    </row>
    <row r="3078" spans="1:18" ht="43.2" x14ac:dyDescent="0.3">
      <c r="A3078">
        <v>553</v>
      </c>
      <c r="B3078" s="3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s="12">
        <f t="shared" si="96"/>
        <v>41927</v>
      </c>
      <c r="L3078" t="b">
        <v>0</v>
      </c>
      <c r="M3078">
        <v>6</v>
      </c>
      <c r="N3078" t="b">
        <v>0</v>
      </c>
      <c r="O3078" t="s">
        <v>8270</v>
      </c>
      <c r="P3078" t="s">
        <v>8341</v>
      </c>
      <c r="Q3078">
        <f t="shared" si="97"/>
        <v>2014</v>
      </c>
      <c r="R3078" s="14" t="s">
        <v>8307</v>
      </c>
    </row>
    <row r="3079" spans="1:18" ht="43.2" x14ac:dyDescent="0.3">
      <c r="A3079">
        <v>910</v>
      </c>
      <c r="B3079" s="3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s="12">
        <f t="shared" si="96"/>
        <v>42737</v>
      </c>
      <c r="L3079" t="b">
        <v>0</v>
      </c>
      <c r="M3079">
        <v>5</v>
      </c>
      <c r="N3079" t="b">
        <v>0</v>
      </c>
      <c r="O3079" t="s">
        <v>8276</v>
      </c>
      <c r="P3079" t="s">
        <v>8349</v>
      </c>
      <c r="Q3079">
        <f t="shared" si="97"/>
        <v>2017</v>
      </c>
      <c r="R3079" s="14" t="s">
        <v>8326</v>
      </c>
    </row>
    <row r="3080" spans="1:18" ht="57.6" x14ac:dyDescent="0.3">
      <c r="A3080">
        <v>3918</v>
      </c>
      <c r="B3080" s="3" t="s">
        <v>3915</v>
      </c>
      <c r="C3080" s="3" t="s">
        <v>8026</v>
      </c>
      <c r="D3080" s="5">
        <v>60000</v>
      </c>
      <c r="E3080" s="7">
        <v>120</v>
      </c>
      <c r="F3080" t="s">
        <v>8220</v>
      </c>
      <c r="G3080" t="s">
        <v>8224</v>
      </c>
      <c r="H3080" t="s">
        <v>8246</v>
      </c>
      <c r="I3080">
        <v>1407168000</v>
      </c>
      <c r="J3080">
        <v>1406131023</v>
      </c>
      <c r="K3080" s="12">
        <f t="shared" si="96"/>
        <v>41843</v>
      </c>
      <c r="L3080" t="b">
        <v>0</v>
      </c>
      <c r="M3080">
        <v>3</v>
      </c>
      <c r="N3080" t="b">
        <v>0</v>
      </c>
      <c r="O3080" t="s">
        <v>8269</v>
      </c>
      <c r="P3080" t="s">
        <v>8325</v>
      </c>
      <c r="Q3080">
        <f t="shared" si="97"/>
        <v>2014</v>
      </c>
      <c r="R3080" s="14" t="s">
        <v>8322</v>
      </c>
    </row>
    <row r="3081" spans="1:18" ht="43.2" x14ac:dyDescent="0.3">
      <c r="A3081">
        <v>2567</v>
      </c>
      <c r="B3081" s="3" t="s">
        <v>2567</v>
      </c>
      <c r="C3081" s="3" t="s">
        <v>6677</v>
      </c>
      <c r="D3081" s="5">
        <v>45000</v>
      </c>
      <c r="E3081" s="7">
        <v>120</v>
      </c>
      <c r="F3081" t="s">
        <v>8219</v>
      </c>
      <c r="G3081" t="s">
        <v>8223</v>
      </c>
      <c r="H3081" t="s">
        <v>8245</v>
      </c>
      <c r="I3081">
        <v>1429823138</v>
      </c>
      <c r="J3081">
        <v>1427231138</v>
      </c>
      <c r="K3081" s="12">
        <f t="shared" si="96"/>
        <v>42087</v>
      </c>
      <c r="L3081" t="b">
        <v>0</v>
      </c>
      <c r="M3081">
        <v>2</v>
      </c>
      <c r="N3081" t="b">
        <v>0</v>
      </c>
      <c r="O3081" t="s">
        <v>8282</v>
      </c>
      <c r="P3081" t="s">
        <v>8344</v>
      </c>
      <c r="Q3081">
        <f t="shared" si="97"/>
        <v>2015</v>
      </c>
      <c r="R3081" s="14" t="s">
        <v>8318</v>
      </c>
    </row>
    <row r="3082" spans="1:18" ht="43.2" x14ac:dyDescent="0.3">
      <c r="A3082">
        <v>933</v>
      </c>
      <c r="B3082" s="3" t="s">
        <v>934</v>
      </c>
      <c r="C3082" s="3" t="s">
        <v>5043</v>
      </c>
      <c r="D3082" s="5">
        <v>2000</v>
      </c>
      <c r="E3082" s="7">
        <v>120</v>
      </c>
      <c r="F3082" t="s">
        <v>8220</v>
      </c>
      <c r="G3082" t="s">
        <v>8223</v>
      </c>
      <c r="H3082" t="s">
        <v>8245</v>
      </c>
      <c r="I3082">
        <v>1399867409</v>
      </c>
      <c r="J3082">
        <v>1394683409</v>
      </c>
      <c r="K3082" s="12">
        <f t="shared" si="96"/>
        <v>41711</v>
      </c>
      <c r="L3082" t="b">
        <v>0</v>
      </c>
      <c r="M3082">
        <v>2</v>
      </c>
      <c r="N3082" t="b">
        <v>0</v>
      </c>
      <c r="O3082" t="s">
        <v>8276</v>
      </c>
      <c r="P3082" t="s">
        <v>8349</v>
      </c>
      <c r="Q3082">
        <f t="shared" si="97"/>
        <v>2014</v>
      </c>
      <c r="R3082" s="14" t="s">
        <v>8326</v>
      </c>
    </row>
    <row r="3083" spans="1:18" ht="43.2" x14ac:dyDescent="0.3">
      <c r="A3083">
        <v>2362</v>
      </c>
      <c r="B3083" s="3" t="s">
        <v>2363</v>
      </c>
      <c r="C3083" s="3" t="s">
        <v>6472</v>
      </c>
      <c r="D3083" s="5">
        <v>420</v>
      </c>
      <c r="E3083" s="7">
        <v>120</v>
      </c>
      <c r="F3083" t="s">
        <v>8219</v>
      </c>
      <c r="G3083" t="s">
        <v>8223</v>
      </c>
      <c r="H3083" t="s">
        <v>8245</v>
      </c>
      <c r="I3083">
        <v>1418315470</v>
      </c>
      <c r="J3083">
        <v>1415723470</v>
      </c>
      <c r="K3083" s="12">
        <f t="shared" si="96"/>
        <v>41954</v>
      </c>
      <c r="L3083" t="b">
        <v>0</v>
      </c>
      <c r="M3083">
        <v>2</v>
      </c>
      <c r="N3083" t="b">
        <v>0</v>
      </c>
      <c r="O3083" t="s">
        <v>8270</v>
      </c>
      <c r="P3083" t="s">
        <v>8341</v>
      </c>
      <c r="Q3083">
        <f t="shared" si="97"/>
        <v>2014</v>
      </c>
      <c r="R3083" s="14" t="s">
        <v>8307</v>
      </c>
    </row>
    <row r="3084" spans="1:18" ht="43.2" x14ac:dyDescent="0.3">
      <c r="A3084">
        <v>2323</v>
      </c>
      <c r="B3084" s="3" t="s">
        <v>2324</v>
      </c>
      <c r="C3084" s="3" t="s">
        <v>6433</v>
      </c>
      <c r="D3084" s="5">
        <v>250</v>
      </c>
      <c r="E3084" s="7">
        <v>120</v>
      </c>
      <c r="F3084" t="s">
        <v>8221</v>
      </c>
      <c r="G3084" t="s">
        <v>8223</v>
      </c>
      <c r="H3084" t="s">
        <v>8245</v>
      </c>
      <c r="I3084">
        <v>1490033247</v>
      </c>
      <c r="J3084">
        <v>1489428447</v>
      </c>
      <c r="K3084" s="12">
        <f t="shared" si="96"/>
        <v>42807</v>
      </c>
      <c r="L3084" t="b">
        <v>0</v>
      </c>
      <c r="M3084">
        <v>4</v>
      </c>
      <c r="N3084" t="b">
        <v>0</v>
      </c>
      <c r="O3084" t="s">
        <v>8296</v>
      </c>
      <c r="P3084" t="s">
        <v>8319</v>
      </c>
      <c r="Q3084">
        <f t="shared" si="97"/>
        <v>2017</v>
      </c>
      <c r="R3084" s="14" t="s">
        <v>8318</v>
      </c>
    </row>
    <row r="3085" spans="1:18" ht="43.2" x14ac:dyDescent="0.3">
      <c r="A3085">
        <v>2976</v>
      </c>
      <c r="B3085" s="3" t="s">
        <v>2976</v>
      </c>
      <c r="C3085" s="3" t="s">
        <v>7086</v>
      </c>
      <c r="D3085" s="5">
        <v>70</v>
      </c>
      <c r="E3085" s="7">
        <v>120</v>
      </c>
      <c r="F3085" t="s">
        <v>8218</v>
      </c>
      <c r="G3085" t="s">
        <v>8224</v>
      </c>
      <c r="H3085" t="s">
        <v>8246</v>
      </c>
      <c r="I3085">
        <v>1457870400</v>
      </c>
      <c r="J3085">
        <v>1456421530</v>
      </c>
      <c r="K3085" s="12">
        <f t="shared" si="96"/>
        <v>42425</v>
      </c>
      <c r="L3085" t="b">
        <v>0</v>
      </c>
      <c r="M3085">
        <v>14</v>
      </c>
      <c r="N3085" t="b">
        <v>1</v>
      </c>
      <c r="O3085" t="s">
        <v>8269</v>
      </c>
      <c r="P3085" t="s">
        <v>8325</v>
      </c>
      <c r="Q3085">
        <f t="shared" si="97"/>
        <v>2016</v>
      </c>
      <c r="R3085" s="14" t="s">
        <v>8322</v>
      </c>
    </row>
    <row r="3086" spans="1:18" ht="43.2" x14ac:dyDescent="0.3">
      <c r="A3086">
        <v>2151</v>
      </c>
      <c r="B3086" s="3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s="12">
        <f t="shared" si="96"/>
        <v>42520</v>
      </c>
      <c r="L3086" t="b">
        <v>0</v>
      </c>
      <c r="M3086">
        <v>6</v>
      </c>
      <c r="N3086" t="b">
        <v>0</v>
      </c>
      <c r="O3086" t="s">
        <v>8280</v>
      </c>
      <c r="P3086" t="s">
        <v>8333</v>
      </c>
      <c r="Q3086">
        <f t="shared" si="97"/>
        <v>2016</v>
      </c>
      <c r="R3086" s="14" t="s">
        <v>8315</v>
      </c>
    </row>
    <row r="3087" spans="1:18" ht="43.2" x14ac:dyDescent="0.3">
      <c r="A3087">
        <v>3889</v>
      </c>
      <c r="B3087" s="3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s="12">
        <f t="shared" si="96"/>
        <v>41977</v>
      </c>
      <c r="L3087" t="b">
        <v>0</v>
      </c>
      <c r="M3087">
        <v>9</v>
      </c>
      <c r="N3087" t="b">
        <v>0</v>
      </c>
      <c r="O3087" t="s">
        <v>8269</v>
      </c>
      <c r="P3087" t="s">
        <v>8325</v>
      </c>
      <c r="Q3087">
        <f t="shared" si="97"/>
        <v>2014</v>
      </c>
      <c r="R3087" s="14" t="s">
        <v>8322</v>
      </c>
    </row>
    <row r="3088" spans="1:18" ht="43.2" x14ac:dyDescent="0.3">
      <c r="A3088">
        <v>3789</v>
      </c>
      <c r="B3088" s="3" t="s">
        <v>3786</v>
      </c>
      <c r="C3088" s="3" t="s">
        <v>7899</v>
      </c>
      <c r="D3088" s="5">
        <v>3550</v>
      </c>
      <c r="E3088" s="7">
        <v>116</v>
      </c>
      <c r="F3088" t="s">
        <v>8220</v>
      </c>
      <c r="G3088" t="s">
        <v>8224</v>
      </c>
      <c r="H3088" t="s">
        <v>8246</v>
      </c>
      <c r="I3088">
        <v>1434395418</v>
      </c>
      <c r="J3088">
        <v>1431630618</v>
      </c>
      <c r="K3088" s="12">
        <f t="shared" si="96"/>
        <v>42138</v>
      </c>
      <c r="L3088" t="b">
        <v>0</v>
      </c>
      <c r="M3088">
        <v>4</v>
      </c>
      <c r="N3088" t="b">
        <v>0</v>
      </c>
      <c r="O3088" t="s">
        <v>8303</v>
      </c>
      <c r="P3088" t="s">
        <v>8334</v>
      </c>
      <c r="Q3088">
        <f t="shared" si="97"/>
        <v>2015</v>
      </c>
      <c r="R3088" s="14" t="s">
        <v>8322</v>
      </c>
    </row>
    <row r="3089" spans="1:18" ht="43.2" x14ac:dyDescent="0.3">
      <c r="A3089">
        <v>1233</v>
      </c>
      <c r="B3089" s="3" t="s">
        <v>1234</v>
      </c>
      <c r="C3089" s="3" t="s">
        <v>5343</v>
      </c>
      <c r="D3089" s="5">
        <v>1000</v>
      </c>
      <c r="E3089" s="7">
        <v>116</v>
      </c>
      <c r="F3089" t="s">
        <v>8219</v>
      </c>
      <c r="G3089" t="s">
        <v>8223</v>
      </c>
      <c r="H3089" t="s">
        <v>8245</v>
      </c>
      <c r="I3089">
        <v>1329864374</v>
      </c>
      <c r="J3089">
        <v>1328049974</v>
      </c>
      <c r="K3089" s="12">
        <f t="shared" si="96"/>
        <v>40939</v>
      </c>
      <c r="L3089" t="b">
        <v>0</v>
      </c>
      <c r="M3089">
        <v>6</v>
      </c>
      <c r="N3089" t="b">
        <v>0</v>
      </c>
      <c r="O3089" t="s">
        <v>8284</v>
      </c>
      <c r="P3089" t="s">
        <v>8353</v>
      </c>
      <c r="Q3089">
        <f t="shared" si="97"/>
        <v>2012</v>
      </c>
      <c r="R3089" s="14" t="s">
        <v>8326</v>
      </c>
    </row>
    <row r="3090" spans="1:18" x14ac:dyDescent="0.3">
      <c r="A3090">
        <v>3122</v>
      </c>
      <c r="B3090" s="3" t="s">
        <v>3122</v>
      </c>
      <c r="C3090" s="3" t="s">
        <v>7232</v>
      </c>
      <c r="D3090" s="5">
        <v>199</v>
      </c>
      <c r="E3090" s="7">
        <v>116</v>
      </c>
      <c r="F3090" t="s">
        <v>8219</v>
      </c>
      <c r="G3090" t="s">
        <v>8223</v>
      </c>
      <c r="H3090" t="s">
        <v>8245</v>
      </c>
      <c r="I3090">
        <v>1478733732</v>
      </c>
      <c r="J3090">
        <v>1478298132</v>
      </c>
      <c r="K3090" s="12">
        <f t="shared" si="96"/>
        <v>42678</v>
      </c>
      <c r="L3090" t="b">
        <v>0</v>
      </c>
      <c r="M3090">
        <v>2</v>
      </c>
      <c r="N3090" t="b">
        <v>0</v>
      </c>
      <c r="O3090" t="s">
        <v>8301</v>
      </c>
      <c r="P3090" t="s">
        <v>8323</v>
      </c>
      <c r="Q3090">
        <f t="shared" si="97"/>
        <v>2016</v>
      </c>
      <c r="R3090" s="14" t="s">
        <v>8322</v>
      </c>
    </row>
    <row r="3091" spans="1:18" ht="43.2" x14ac:dyDescent="0.3">
      <c r="A3091">
        <v>146</v>
      </c>
      <c r="B3091" s="3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s="12">
        <f t="shared" si="96"/>
        <v>42693</v>
      </c>
      <c r="L3091" t="b">
        <v>0</v>
      </c>
      <c r="M3091">
        <v>3</v>
      </c>
      <c r="N3091" t="b">
        <v>0</v>
      </c>
      <c r="O3091" t="s">
        <v>8265</v>
      </c>
      <c r="P3091" t="s">
        <v>8336</v>
      </c>
      <c r="Q3091">
        <f t="shared" si="97"/>
        <v>2016</v>
      </c>
      <c r="R3091" s="14" t="s">
        <v>8320</v>
      </c>
    </row>
    <row r="3092" spans="1:18" ht="43.2" x14ac:dyDescent="0.3">
      <c r="A3092">
        <v>2155</v>
      </c>
      <c r="B3092" s="3" t="s">
        <v>2156</v>
      </c>
      <c r="C3092" s="3" t="s">
        <v>6265</v>
      </c>
      <c r="D3092" s="5">
        <v>5000</v>
      </c>
      <c r="E3092" s="7">
        <v>115</v>
      </c>
      <c r="F3092" t="s">
        <v>8220</v>
      </c>
      <c r="G3092" t="s">
        <v>8224</v>
      </c>
      <c r="H3092" t="s">
        <v>8246</v>
      </c>
      <c r="I3092">
        <v>1459443385</v>
      </c>
      <c r="J3092">
        <v>1456854985</v>
      </c>
      <c r="K3092" s="12">
        <f t="shared" si="96"/>
        <v>42430</v>
      </c>
      <c r="L3092" t="b">
        <v>0</v>
      </c>
      <c r="M3092">
        <v>5</v>
      </c>
      <c r="N3092" t="b">
        <v>0</v>
      </c>
      <c r="O3092" t="s">
        <v>8280</v>
      </c>
      <c r="P3092" t="s">
        <v>8333</v>
      </c>
      <c r="Q3092">
        <f t="shared" si="97"/>
        <v>2016</v>
      </c>
      <c r="R3092" s="14" t="s">
        <v>8315</v>
      </c>
    </row>
    <row r="3093" spans="1:18" ht="57.6" x14ac:dyDescent="0.3">
      <c r="A3093">
        <v>2124</v>
      </c>
      <c r="B3093" s="3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s="12">
        <f t="shared" si="96"/>
        <v>40464</v>
      </c>
      <c r="L3093" t="b">
        <v>0</v>
      </c>
      <c r="M3093">
        <v>5</v>
      </c>
      <c r="N3093" t="b">
        <v>0</v>
      </c>
      <c r="O3093" t="s">
        <v>8280</v>
      </c>
      <c r="P3093" t="s">
        <v>8333</v>
      </c>
      <c r="Q3093">
        <f t="shared" si="97"/>
        <v>2010</v>
      </c>
      <c r="R3093" s="14" t="s">
        <v>8315</v>
      </c>
    </row>
    <row r="3094" spans="1:18" ht="57.6" x14ac:dyDescent="0.3">
      <c r="A3094">
        <v>593</v>
      </c>
      <c r="B3094" s="3" t="s">
        <v>594</v>
      </c>
      <c r="C3094" s="3" t="s">
        <v>4703</v>
      </c>
      <c r="D3094" s="5">
        <v>500</v>
      </c>
      <c r="E3094" s="7">
        <v>115</v>
      </c>
      <c r="F3094" t="s">
        <v>8220</v>
      </c>
      <c r="G3094" t="s">
        <v>8224</v>
      </c>
      <c r="H3094" t="s">
        <v>8246</v>
      </c>
      <c r="I3094">
        <v>1428333345</v>
      </c>
      <c r="J3094">
        <v>1425744945</v>
      </c>
      <c r="K3094" s="12">
        <f t="shared" si="96"/>
        <v>42070</v>
      </c>
      <c r="L3094" t="b">
        <v>0</v>
      </c>
      <c r="M3094">
        <v>7</v>
      </c>
      <c r="N3094" t="b">
        <v>0</v>
      </c>
      <c r="O3094" t="s">
        <v>8270</v>
      </c>
      <c r="P3094" t="s">
        <v>8341</v>
      </c>
      <c r="Q3094">
        <f t="shared" si="97"/>
        <v>2015</v>
      </c>
      <c r="R3094" s="14" t="s">
        <v>8307</v>
      </c>
    </row>
    <row r="3095" spans="1:18" ht="43.2" x14ac:dyDescent="0.3">
      <c r="A3095">
        <v>503</v>
      </c>
      <c r="B3095" s="3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s="12">
        <f t="shared" si="96"/>
        <v>41991</v>
      </c>
      <c r="L3095" t="b">
        <v>0</v>
      </c>
      <c r="M3095">
        <v>9</v>
      </c>
      <c r="N3095" t="b">
        <v>0</v>
      </c>
      <c r="O3095" t="s">
        <v>8268</v>
      </c>
      <c r="P3095" t="s">
        <v>8338</v>
      </c>
      <c r="Q3095">
        <f t="shared" si="97"/>
        <v>2014</v>
      </c>
      <c r="R3095" s="14" t="s">
        <v>8320</v>
      </c>
    </row>
    <row r="3096" spans="1:18" ht="43.2" x14ac:dyDescent="0.3">
      <c r="A3096">
        <v>880</v>
      </c>
      <c r="B3096" s="3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s="12">
        <f t="shared" si="96"/>
        <v>41179</v>
      </c>
      <c r="L3096" t="b">
        <v>0</v>
      </c>
      <c r="M3096">
        <v>8</v>
      </c>
      <c r="N3096" t="b">
        <v>0</v>
      </c>
      <c r="O3096" t="s">
        <v>8277</v>
      </c>
      <c r="P3096" t="s">
        <v>8327</v>
      </c>
      <c r="Q3096">
        <f t="shared" si="97"/>
        <v>2012</v>
      </c>
      <c r="R3096" s="14" t="s">
        <v>8326</v>
      </c>
    </row>
    <row r="3097" spans="1:18" ht="57.6" x14ac:dyDescent="0.3">
      <c r="A3097">
        <v>3198</v>
      </c>
      <c r="B3097" s="3" t="s">
        <v>3198</v>
      </c>
      <c r="C3097" s="3" t="s">
        <v>7308</v>
      </c>
      <c r="D3097" s="5">
        <v>30000</v>
      </c>
      <c r="E3097" s="7">
        <v>110</v>
      </c>
      <c r="F3097" t="s">
        <v>8220</v>
      </c>
      <c r="G3097" t="s">
        <v>8231</v>
      </c>
      <c r="H3097" t="s">
        <v>8252</v>
      </c>
      <c r="I3097">
        <v>1424081477</v>
      </c>
      <c r="J3097">
        <v>1420798277</v>
      </c>
      <c r="K3097" s="12">
        <f t="shared" si="96"/>
        <v>42013</v>
      </c>
      <c r="L3097" t="b">
        <v>0</v>
      </c>
      <c r="M3097">
        <v>3</v>
      </c>
      <c r="N3097" t="b">
        <v>0</v>
      </c>
      <c r="O3097" t="s">
        <v>8303</v>
      </c>
      <c r="P3097" t="s">
        <v>8334</v>
      </c>
      <c r="Q3097">
        <f t="shared" si="97"/>
        <v>2015</v>
      </c>
      <c r="R3097" s="14" t="s">
        <v>8322</v>
      </c>
    </row>
    <row r="3098" spans="1:18" ht="28.8" x14ac:dyDescent="0.3">
      <c r="A3098">
        <v>2749</v>
      </c>
      <c r="B3098" s="3" t="s">
        <v>2749</v>
      </c>
      <c r="C3098" s="3" t="s">
        <v>6859</v>
      </c>
      <c r="D3098" s="5">
        <v>10000</v>
      </c>
      <c r="E3098" s="7">
        <v>110</v>
      </c>
      <c r="F3098" t="s">
        <v>8220</v>
      </c>
      <c r="G3098" t="s">
        <v>8223</v>
      </c>
      <c r="H3098" t="s">
        <v>8245</v>
      </c>
      <c r="I3098">
        <v>1428171037</v>
      </c>
      <c r="J3098">
        <v>1425582637</v>
      </c>
      <c r="K3098" s="12">
        <f t="shared" si="96"/>
        <v>42068</v>
      </c>
      <c r="L3098" t="b">
        <v>0</v>
      </c>
      <c r="M3098">
        <v>2</v>
      </c>
      <c r="N3098" t="b">
        <v>0</v>
      </c>
      <c r="O3098" t="s">
        <v>8302</v>
      </c>
      <c r="P3098" t="s">
        <v>8355</v>
      </c>
      <c r="Q3098">
        <f t="shared" si="97"/>
        <v>2015</v>
      </c>
      <c r="R3098" s="14" t="s">
        <v>8310</v>
      </c>
    </row>
    <row r="3099" spans="1:18" ht="43.2" x14ac:dyDescent="0.3">
      <c r="A3099">
        <v>3979</v>
      </c>
      <c r="B3099" s="3" t="s">
        <v>3976</v>
      </c>
      <c r="C3099" s="3" t="s">
        <v>8086</v>
      </c>
      <c r="D3099" s="5">
        <v>6000</v>
      </c>
      <c r="E3099" s="7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s="12">
        <f t="shared" si="96"/>
        <v>42069</v>
      </c>
      <c r="L3099" t="b">
        <v>0</v>
      </c>
      <c r="M3099">
        <v>6</v>
      </c>
      <c r="N3099" t="b">
        <v>0</v>
      </c>
      <c r="O3099" t="s">
        <v>8269</v>
      </c>
      <c r="P3099" t="s">
        <v>8325</v>
      </c>
      <c r="Q3099">
        <f t="shared" si="97"/>
        <v>2015</v>
      </c>
      <c r="R3099" s="14" t="s">
        <v>8322</v>
      </c>
    </row>
    <row r="3100" spans="1:18" ht="43.2" x14ac:dyDescent="0.3">
      <c r="A3100">
        <v>4047</v>
      </c>
      <c r="B3100" s="3" t="s">
        <v>4043</v>
      </c>
      <c r="C3100" s="3" t="s">
        <v>8151</v>
      </c>
      <c r="D3100" s="5">
        <v>5000</v>
      </c>
      <c r="E3100" s="7">
        <v>110</v>
      </c>
      <c r="F3100" t="s">
        <v>8220</v>
      </c>
      <c r="G3100" t="s">
        <v>8223</v>
      </c>
      <c r="H3100" t="s">
        <v>8245</v>
      </c>
      <c r="I3100">
        <v>1420938000</v>
      </c>
      <c r="J3100">
        <v>1418862743</v>
      </c>
      <c r="K3100" s="12">
        <f t="shared" si="96"/>
        <v>41991</v>
      </c>
      <c r="L3100" t="b">
        <v>0</v>
      </c>
      <c r="M3100">
        <v>4</v>
      </c>
      <c r="N3100" t="b">
        <v>0</v>
      </c>
      <c r="O3100" t="s">
        <v>8269</v>
      </c>
      <c r="P3100" t="s">
        <v>8325</v>
      </c>
      <c r="Q3100">
        <f t="shared" si="97"/>
        <v>2014</v>
      </c>
      <c r="R3100" s="14" t="s">
        <v>8322</v>
      </c>
    </row>
    <row r="3101" spans="1:18" ht="43.2" x14ac:dyDescent="0.3">
      <c r="A3101">
        <v>232</v>
      </c>
      <c r="B3101" s="3" t="s">
        <v>234</v>
      </c>
      <c r="C3101" s="3" t="s">
        <v>4342</v>
      </c>
      <c r="D3101" s="5">
        <v>4000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1425066546</v>
      </c>
      <c r="J3101">
        <v>1422474546</v>
      </c>
      <c r="K3101" s="12">
        <f t="shared" si="96"/>
        <v>42032</v>
      </c>
      <c r="L3101" t="b">
        <v>0</v>
      </c>
      <c r="M3101">
        <v>7</v>
      </c>
      <c r="N3101" t="b">
        <v>0</v>
      </c>
      <c r="O3101" t="s">
        <v>8266</v>
      </c>
      <c r="P3101" t="s">
        <v>8324</v>
      </c>
      <c r="Q3101">
        <f t="shared" si="97"/>
        <v>2015</v>
      </c>
      <c r="R3101" s="14" t="s">
        <v>8320</v>
      </c>
    </row>
    <row r="3102" spans="1:18" ht="43.2" x14ac:dyDescent="0.3">
      <c r="A3102">
        <v>1735</v>
      </c>
      <c r="B3102" s="3" t="s">
        <v>1736</v>
      </c>
      <c r="C3102" s="3" t="s">
        <v>5845</v>
      </c>
      <c r="D3102" s="5">
        <v>1000</v>
      </c>
      <c r="E3102" s="7">
        <v>110</v>
      </c>
      <c r="F3102" t="s">
        <v>8220</v>
      </c>
      <c r="G3102" t="s">
        <v>8223</v>
      </c>
      <c r="H3102" t="s">
        <v>8245</v>
      </c>
      <c r="I3102">
        <v>1470598345</v>
      </c>
      <c r="J3102">
        <v>1468006345</v>
      </c>
      <c r="K3102" s="12">
        <f t="shared" si="96"/>
        <v>42559</v>
      </c>
      <c r="L3102" t="b">
        <v>0</v>
      </c>
      <c r="M3102">
        <v>2</v>
      </c>
      <c r="N3102" t="b">
        <v>0</v>
      </c>
      <c r="O3102" t="s">
        <v>8291</v>
      </c>
      <c r="P3102" t="s">
        <v>8329</v>
      </c>
      <c r="Q3102">
        <f t="shared" si="97"/>
        <v>2016</v>
      </c>
      <c r="R3102" s="14" t="s">
        <v>8326</v>
      </c>
    </row>
    <row r="3103" spans="1:18" ht="43.2" x14ac:dyDescent="0.3">
      <c r="A3103">
        <v>4053</v>
      </c>
      <c r="B3103" s="3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s="12">
        <f t="shared" si="96"/>
        <v>41928</v>
      </c>
      <c r="L3103" t="b">
        <v>0</v>
      </c>
      <c r="M3103">
        <v>2</v>
      </c>
      <c r="N3103" t="b">
        <v>0</v>
      </c>
      <c r="O3103" t="s">
        <v>8269</v>
      </c>
      <c r="P3103" t="s">
        <v>8325</v>
      </c>
      <c r="Q3103">
        <f t="shared" si="97"/>
        <v>2014</v>
      </c>
      <c r="R3103" s="14" t="s">
        <v>8322</v>
      </c>
    </row>
    <row r="3104" spans="1:18" ht="43.2" x14ac:dyDescent="0.3">
      <c r="A3104">
        <v>1118</v>
      </c>
      <c r="B3104" s="3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s="12">
        <f t="shared" si="96"/>
        <v>41704</v>
      </c>
      <c r="L3104" t="b">
        <v>0</v>
      </c>
      <c r="M3104">
        <v>3</v>
      </c>
      <c r="N3104" t="b">
        <v>0</v>
      </c>
      <c r="O3104" t="s">
        <v>8280</v>
      </c>
      <c r="P3104" t="s">
        <v>8333</v>
      </c>
      <c r="Q3104">
        <f t="shared" si="97"/>
        <v>2014</v>
      </c>
      <c r="R3104" s="14" t="s">
        <v>8315</v>
      </c>
    </row>
    <row r="3105" spans="1:18" ht="28.8" x14ac:dyDescent="0.3">
      <c r="A3105">
        <v>2351</v>
      </c>
      <c r="B3105" s="3" t="s">
        <v>2352</v>
      </c>
      <c r="C3105" s="3" t="s">
        <v>6461</v>
      </c>
      <c r="D3105" s="5">
        <v>18900</v>
      </c>
      <c r="E3105" s="7">
        <v>108</v>
      </c>
      <c r="F3105" t="s">
        <v>8219</v>
      </c>
      <c r="G3105" t="s">
        <v>8227</v>
      </c>
      <c r="H3105" t="s">
        <v>8249</v>
      </c>
      <c r="I3105">
        <v>1430360739</v>
      </c>
      <c r="J3105">
        <v>1427768739</v>
      </c>
      <c r="K3105" s="12">
        <f t="shared" si="96"/>
        <v>42094</v>
      </c>
      <c r="L3105" t="b">
        <v>0</v>
      </c>
      <c r="M3105">
        <v>7</v>
      </c>
      <c r="N3105" t="b">
        <v>0</v>
      </c>
      <c r="O3105" t="s">
        <v>8270</v>
      </c>
      <c r="P3105" t="s">
        <v>8341</v>
      </c>
      <c r="Q3105">
        <f t="shared" si="97"/>
        <v>2015</v>
      </c>
      <c r="R3105" s="14" t="s">
        <v>8307</v>
      </c>
    </row>
    <row r="3106" spans="1:18" ht="43.2" x14ac:dyDescent="0.3">
      <c r="A3106">
        <v>2326</v>
      </c>
      <c r="B3106" s="3" t="s">
        <v>2327</v>
      </c>
      <c r="C3106" s="3" t="s">
        <v>6436</v>
      </c>
      <c r="D3106" s="5">
        <v>15000</v>
      </c>
      <c r="E3106" s="7">
        <v>108</v>
      </c>
      <c r="F3106" t="s">
        <v>8221</v>
      </c>
      <c r="G3106" t="s">
        <v>8223</v>
      </c>
      <c r="H3106" t="s">
        <v>8245</v>
      </c>
      <c r="I3106">
        <v>1493571600</v>
      </c>
      <c r="J3106">
        <v>1489106948</v>
      </c>
      <c r="K3106" s="12">
        <f t="shared" si="96"/>
        <v>42804</v>
      </c>
      <c r="L3106" t="b">
        <v>0</v>
      </c>
      <c r="M3106">
        <v>1</v>
      </c>
      <c r="N3106" t="b">
        <v>0</v>
      </c>
      <c r="O3106" t="s">
        <v>8296</v>
      </c>
      <c r="P3106" t="s">
        <v>8319</v>
      </c>
      <c r="Q3106">
        <f t="shared" si="97"/>
        <v>2017</v>
      </c>
      <c r="R3106" s="14" t="s">
        <v>8318</v>
      </c>
    </row>
    <row r="3107" spans="1:18" ht="28.8" x14ac:dyDescent="0.3">
      <c r="A3107">
        <v>1791</v>
      </c>
      <c r="B3107" s="3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s="12">
        <f t="shared" si="96"/>
        <v>41973</v>
      </c>
      <c r="L3107" t="b">
        <v>1</v>
      </c>
      <c r="M3107">
        <v>4</v>
      </c>
      <c r="N3107" t="b">
        <v>0</v>
      </c>
      <c r="O3107" t="s">
        <v>8283</v>
      </c>
      <c r="P3107" t="s">
        <v>8313</v>
      </c>
      <c r="Q3107">
        <f t="shared" si="97"/>
        <v>2014</v>
      </c>
      <c r="R3107" s="14" t="s">
        <v>8312</v>
      </c>
    </row>
    <row r="3108" spans="1:18" ht="43.2" x14ac:dyDescent="0.3">
      <c r="A3108">
        <v>1322</v>
      </c>
      <c r="B3108" s="3" t="s">
        <v>1323</v>
      </c>
      <c r="C3108" s="3" t="s">
        <v>5432</v>
      </c>
      <c r="D3108" s="5">
        <v>35000</v>
      </c>
      <c r="E3108" s="7">
        <v>106</v>
      </c>
      <c r="F3108" t="s">
        <v>8219</v>
      </c>
      <c r="G3108" t="s">
        <v>8224</v>
      </c>
      <c r="H3108" t="s">
        <v>8246</v>
      </c>
      <c r="I3108">
        <v>1432223125</v>
      </c>
      <c r="J3108">
        <v>1429631125</v>
      </c>
      <c r="K3108" s="12">
        <f t="shared" si="96"/>
        <v>42115</v>
      </c>
      <c r="L3108" t="b">
        <v>0</v>
      </c>
      <c r="M3108">
        <v>4</v>
      </c>
      <c r="N3108" t="b">
        <v>0</v>
      </c>
      <c r="O3108" t="s">
        <v>8271</v>
      </c>
      <c r="P3108" t="s">
        <v>8309</v>
      </c>
      <c r="Q3108">
        <f t="shared" si="97"/>
        <v>2015</v>
      </c>
      <c r="R3108" s="14" t="s">
        <v>8307</v>
      </c>
    </row>
    <row r="3109" spans="1:18" ht="43.2" x14ac:dyDescent="0.3">
      <c r="A3109">
        <v>571</v>
      </c>
      <c r="B3109" s="3" t="s">
        <v>572</v>
      </c>
      <c r="C3109" s="3" t="s">
        <v>4681</v>
      </c>
      <c r="D3109" s="5">
        <v>25000</v>
      </c>
      <c r="E3109" s="7">
        <v>106</v>
      </c>
      <c r="F3109" t="s">
        <v>8220</v>
      </c>
      <c r="G3109" t="s">
        <v>8223</v>
      </c>
      <c r="H3109" t="s">
        <v>8245</v>
      </c>
      <c r="I3109">
        <v>1437969540</v>
      </c>
      <c r="J3109">
        <v>1436297723</v>
      </c>
      <c r="K3109" s="12">
        <f t="shared" si="96"/>
        <v>42192</v>
      </c>
      <c r="L3109" t="b">
        <v>0</v>
      </c>
      <c r="M3109">
        <v>2</v>
      </c>
      <c r="N3109" t="b">
        <v>0</v>
      </c>
      <c r="O3109" t="s">
        <v>8270</v>
      </c>
      <c r="P3109" t="s">
        <v>8341</v>
      </c>
      <c r="Q3109">
        <f t="shared" si="97"/>
        <v>2015</v>
      </c>
      <c r="R3109" s="14" t="s">
        <v>8307</v>
      </c>
    </row>
    <row r="3110" spans="1:18" ht="57.6" x14ac:dyDescent="0.3">
      <c r="A3110">
        <v>2648</v>
      </c>
      <c r="B3110" s="3" t="s">
        <v>2648</v>
      </c>
      <c r="C3110" s="3" t="s">
        <v>6758</v>
      </c>
      <c r="D3110" s="5">
        <v>12000</v>
      </c>
      <c r="E3110" s="7">
        <v>106</v>
      </c>
      <c r="F3110" t="s">
        <v>8219</v>
      </c>
      <c r="G3110" t="s">
        <v>8223</v>
      </c>
      <c r="H3110" t="s">
        <v>8245</v>
      </c>
      <c r="I3110">
        <v>1457543360</v>
      </c>
      <c r="J3110">
        <v>1454951360</v>
      </c>
      <c r="K3110" s="12">
        <f t="shared" si="96"/>
        <v>42408</v>
      </c>
      <c r="L3110" t="b">
        <v>0</v>
      </c>
      <c r="M3110">
        <v>6</v>
      </c>
      <c r="N3110" t="b">
        <v>0</v>
      </c>
      <c r="O3110" t="s">
        <v>8299</v>
      </c>
      <c r="P3110" t="s">
        <v>8314</v>
      </c>
      <c r="Q3110">
        <f t="shared" si="97"/>
        <v>2016</v>
      </c>
      <c r="R3110" s="14" t="s">
        <v>8307</v>
      </c>
    </row>
    <row r="3111" spans="1:18" ht="72" x14ac:dyDescent="0.3">
      <c r="A3111">
        <v>984</v>
      </c>
      <c r="B3111" s="3" t="s">
        <v>985</v>
      </c>
      <c r="C3111" s="3" t="s">
        <v>5094</v>
      </c>
      <c r="D3111" s="5">
        <v>10000</v>
      </c>
      <c r="E3111" s="7">
        <v>106</v>
      </c>
      <c r="F3111" t="s">
        <v>8220</v>
      </c>
      <c r="G3111" t="s">
        <v>8223</v>
      </c>
      <c r="H3111" t="s">
        <v>8245</v>
      </c>
      <c r="I3111">
        <v>1427507208</v>
      </c>
      <c r="J3111">
        <v>1424918808</v>
      </c>
      <c r="K3111" s="12">
        <f t="shared" si="96"/>
        <v>42061</v>
      </c>
      <c r="L3111" t="b">
        <v>0</v>
      </c>
      <c r="M3111">
        <v>3</v>
      </c>
      <c r="N3111" t="b">
        <v>0</v>
      </c>
      <c r="O3111" t="s">
        <v>8271</v>
      </c>
      <c r="P3111" t="s">
        <v>8309</v>
      </c>
      <c r="Q3111">
        <f t="shared" si="97"/>
        <v>2015</v>
      </c>
      <c r="R3111" s="14" t="s">
        <v>8307</v>
      </c>
    </row>
    <row r="3112" spans="1:18" ht="43.2" x14ac:dyDescent="0.3">
      <c r="A3112">
        <v>968</v>
      </c>
      <c r="B3112" s="3" t="s">
        <v>969</v>
      </c>
      <c r="C3112" s="3" t="s">
        <v>5078</v>
      </c>
      <c r="D3112" s="5">
        <v>8000</v>
      </c>
      <c r="E3112" s="7">
        <v>106</v>
      </c>
      <c r="F3112" t="s">
        <v>8220</v>
      </c>
      <c r="G3112" t="s">
        <v>8223</v>
      </c>
      <c r="H3112" t="s">
        <v>8245</v>
      </c>
      <c r="I3112">
        <v>1408134034</v>
      </c>
      <c r="J3112">
        <v>1405542034</v>
      </c>
      <c r="K3112" s="12">
        <f t="shared" si="96"/>
        <v>41836</v>
      </c>
      <c r="L3112" t="b">
        <v>0</v>
      </c>
      <c r="M3112">
        <v>4</v>
      </c>
      <c r="N3112" t="b">
        <v>0</v>
      </c>
      <c r="O3112" t="s">
        <v>8271</v>
      </c>
      <c r="P3112" t="s">
        <v>8309</v>
      </c>
      <c r="Q3112">
        <f t="shared" si="97"/>
        <v>2014</v>
      </c>
      <c r="R3112" s="14" t="s">
        <v>8307</v>
      </c>
    </row>
    <row r="3113" spans="1:18" ht="43.2" x14ac:dyDescent="0.3">
      <c r="A3113">
        <v>1380</v>
      </c>
      <c r="B3113" s="3" t="s">
        <v>1381</v>
      </c>
      <c r="C3113" s="3" t="s">
        <v>5490</v>
      </c>
      <c r="D3113" s="5">
        <v>25</v>
      </c>
      <c r="E3113" s="7">
        <v>106</v>
      </c>
      <c r="F3113" t="s">
        <v>8218</v>
      </c>
      <c r="G3113" t="s">
        <v>8223</v>
      </c>
      <c r="H3113" t="s">
        <v>8245</v>
      </c>
      <c r="I3113">
        <v>1433815200</v>
      </c>
      <c r="J3113">
        <v>1431886706</v>
      </c>
      <c r="K3113" s="12">
        <f t="shared" si="96"/>
        <v>42141</v>
      </c>
      <c r="L3113" t="b">
        <v>0</v>
      </c>
      <c r="M3113">
        <v>5</v>
      </c>
      <c r="N3113" t="b">
        <v>1</v>
      </c>
      <c r="O3113" t="s">
        <v>8274</v>
      </c>
      <c r="P3113" t="s">
        <v>8330</v>
      </c>
      <c r="Q3113">
        <f t="shared" si="97"/>
        <v>2015</v>
      </c>
      <c r="R3113" s="14" t="s">
        <v>8326</v>
      </c>
    </row>
    <row r="3114" spans="1:18" ht="57.6" x14ac:dyDescent="0.3">
      <c r="A3114">
        <v>712</v>
      </c>
      <c r="B3114" s="3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s="12">
        <f t="shared" si="96"/>
        <v>42384</v>
      </c>
      <c r="L3114" t="b">
        <v>0</v>
      </c>
      <c r="M3114">
        <v>4</v>
      </c>
      <c r="N3114" t="b">
        <v>0</v>
      </c>
      <c r="O3114" t="s">
        <v>8271</v>
      </c>
      <c r="P3114" t="s">
        <v>8309</v>
      </c>
      <c r="Q3114">
        <f t="shared" si="97"/>
        <v>2016</v>
      </c>
      <c r="R3114" s="14" t="s">
        <v>8307</v>
      </c>
    </row>
    <row r="3115" spans="1:18" ht="28.8" x14ac:dyDescent="0.3">
      <c r="A3115">
        <v>1405</v>
      </c>
      <c r="B3115" s="3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s="12">
        <f t="shared" si="96"/>
        <v>41941</v>
      </c>
      <c r="L3115" t="b">
        <v>1</v>
      </c>
      <c r="M3115">
        <v>17</v>
      </c>
      <c r="N3115" t="b">
        <v>0</v>
      </c>
      <c r="O3115" t="s">
        <v>8285</v>
      </c>
      <c r="P3115" t="s">
        <v>8347</v>
      </c>
      <c r="Q3115">
        <f t="shared" si="97"/>
        <v>2014</v>
      </c>
      <c r="R3115" s="14" t="s">
        <v>8310</v>
      </c>
    </row>
    <row r="3116" spans="1:18" ht="43.2" x14ac:dyDescent="0.3">
      <c r="A3116">
        <v>3077</v>
      </c>
      <c r="B3116" s="3" t="s">
        <v>3077</v>
      </c>
      <c r="C3116" s="3" t="s">
        <v>7187</v>
      </c>
      <c r="D3116" s="5">
        <v>22000</v>
      </c>
      <c r="E3116" s="7">
        <v>105</v>
      </c>
      <c r="F3116" t="s">
        <v>8220</v>
      </c>
      <c r="G3116" t="s">
        <v>8228</v>
      </c>
      <c r="H3116" t="s">
        <v>8250</v>
      </c>
      <c r="I3116">
        <v>1488495478</v>
      </c>
      <c r="J3116">
        <v>1485903478</v>
      </c>
      <c r="K3116" s="12">
        <f t="shared" si="96"/>
        <v>42766</v>
      </c>
      <c r="L3116" t="b">
        <v>0</v>
      </c>
      <c r="M3116">
        <v>2</v>
      </c>
      <c r="N3116" t="b">
        <v>0</v>
      </c>
      <c r="O3116" t="s">
        <v>8301</v>
      </c>
      <c r="P3116" t="s">
        <v>8323</v>
      </c>
      <c r="Q3116">
        <f t="shared" si="97"/>
        <v>2017</v>
      </c>
      <c r="R3116" s="14" t="s">
        <v>8322</v>
      </c>
    </row>
    <row r="3117" spans="1:18" ht="43.2" x14ac:dyDescent="0.3">
      <c r="A3117">
        <v>4017</v>
      </c>
      <c r="B3117" s="3" t="s">
        <v>4013</v>
      </c>
      <c r="C3117" s="3" t="s">
        <v>8122</v>
      </c>
      <c r="D3117" s="5">
        <v>10000</v>
      </c>
      <c r="E3117" s="7">
        <v>105</v>
      </c>
      <c r="F3117" t="s">
        <v>8220</v>
      </c>
      <c r="G3117" t="s">
        <v>8223</v>
      </c>
      <c r="H3117" t="s">
        <v>8245</v>
      </c>
      <c r="I3117">
        <v>1409846874</v>
      </c>
      <c r="J3117">
        <v>1407254874</v>
      </c>
      <c r="K3117" s="12">
        <f t="shared" si="96"/>
        <v>41856</v>
      </c>
      <c r="L3117" t="b">
        <v>0</v>
      </c>
      <c r="M3117">
        <v>2</v>
      </c>
      <c r="N3117" t="b">
        <v>0</v>
      </c>
      <c r="O3117" t="s">
        <v>8269</v>
      </c>
      <c r="P3117" t="s">
        <v>8325</v>
      </c>
      <c r="Q3117">
        <f t="shared" si="97"/>
        <v>2014</v>
      </c>
      <c r="R3117" s="14" t="s">
        <v>8322</v>
      </c>
    </row>
    <row r="3118" spans="1:18" ht="43.2" x14ac:dyDescent="0.3">
      <c r="A3118">
        <v>1481</v>
      </c>
      <c r="B3118" s="3" t="s">
        <v>1482</v>
      </c>
      <c r="C3118" s="3" t="s">
        <v>5591</v>
      </c>
      <c r="D3118" s="5">
        <v>5000</v>
      </c>
      <c r="E3118" s="7">
        <v>105</v>
      </c>
      <c r="F3118" t="s">
        <v>8220</v>
      </c>
      <c r="G3118" t="s">
        <v>8228</v>
      </c>
      <c r="H3118" t="s">
        <v>8250</v>
      </c>
      <c r="I3118">
        <v>1383430145</v>
      </c>
      <c r="J3118">
        <v>1380838145</v>
      </c>
      <c r="K3118" s="12">
        <f t="shared" si="96"/>
        <v>41550</v>
      </c>
      <c r="L3118" t="b">
        <v>0</v>
      </c>
      <c r="M3118">
        <v>6</v>
      </c>
      <c r="N3118" t="b">
        <v>0</v>
      </c>
      <c r="O3118" t="s">
        <v>8273</v>
      </c>
      <c r="P3118" t="s">
        <v>8351</v>
      </c>
      <c r="Q3118">
        <f t="shared" si="97"/>
        <v>2013</v>
      </c>
      <c r="R3118" s="14" t="s">
        <v>8310</v>
      </c>
    </row>
    <row r="3119" spans="1:18" ht="43.2" x14ac:dyDescent="0.3">
      <c r="A3119">
        <v>2759</v>
      </c>
      <c r="B3119" s="3" t="s">
        <v>2759</v>
      </c>
      <c r="C3119" s="3" t="s">
        <v>6869</v>
      </c>
      <c r="D3119" s="5">
        <v>1000</v>
      </c>
      <c r="E3119" s="7">
        <v>105</v>
      </c>
      <c r="F3119" t="s">
        <v>8220</v>
      </c>
      <c r="G3119" t="s">
        <v>8225</v>
      </c>
      <c r="H3119" t="s">
        <v>8247</v>
      </c>
      <c r="I3119">
        <v>1468658866</v>
      </c>
      <c r="J3119">
        <v>1464943666</v>
      </c>
      <c r="K3119" s="12">
        <f t="shared" si="96"/>
        <v>42524</v>
      </c>
      <c r="L3119" t="b">
        <v>0</v>
      </c>
      <c r="M3119">
        <v>2</v>
      </c>
      <c r="N3119" t="b">
        <v>0</v>
      </c>
      <c r="O3119" t="s">
        <v>8302</v>
      </c>
      <c r="P3119" t="s">
        <v>8355</v>
      </c>
      <c r="Q3119">
        <f t="shared" si="97"/>
        <v>2016</v>
      </c>
      <c r="R3119" s="14" t="s">
        <v>8310</v>
      </c>
    </row>
    <row r="3120" spans="1:18" ht="43.2" x14ac:dyDescent="0.3">
      <c r="A3120">
        <v>2134</v>
      </c>
      <c r="B3120" s="3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s="12">
        <f t="shared" si="96"/>
        <v>41361</v>
      </c>
      <c r="L3120" t="b">
        <v>0</v>
      </c>
      <c r="M3120">
        <v>3</v>
      </c>
      <c r="N3120" t="b">
        <v>0</v>
      </c>
      <c r="O3120" t="s">
        <v>8280</v>
      </c>
      <c r="P3120" t="s">
        <v>8333</v>
      </c>
      <c r="Q3120">
        <f t="shared" si="97"/>
        <v>2013</v>
      </c>
      <c r="R3120" s="14" t="s">
        <v>8315</v>
      </c>
    </row>
    <row r="3121" spans="1:18" ht="28.8" x14ac:dyDescent="0.3">
      <c r="A3121">
        <v>1916</v>
      </c>
      <c r="B3121" s="3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s="12">
        <f t="shared" si="96"/>
        <v>42656</v>
      </c>
      <c r="L3121" t="b">
        <v>0</v>
      </c>
      <c r="M3121">
        <v>6</v>
      </c>
      <c r="N3121" t="b">
        <v>0</v>
      </c>
      <c r="O3121" t="s">
        <v>8292</v>
      </c>
      <c r="P3121" t="s">
        <v>8317</v>
      </c>
      <c r="Q3121">
        <f t="shared" si="97"/>
        <v>2016</v>
      </c>
      <c r="R3121" s="14" t="s">
        <v>8307</v>
      </c>
    </row>
    <row r="3122" spans="1:18" ht="43.2" x14ac:dyDescent="0.3">
      <c r="A3122">
        <v>3192</v>
      </c>
      <c r="B3122" s="3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s="12">
        <f t="shared" si="96"/>
        <v>42018</v>
      </c>
      <c r="L3122" t="b">
        <v>0</v>
      </c>
      <c r="M3122">
        <v>8</v>
      </c>
      <c r="N3122" t="b">
        <v>0</v>
      </c>
      <c r="O3122" t="s">
        <v>8303</v>
      </c>
      <c r="P3122" t="s">
        <v>8334</v>
      </c>
      <c r="Q3122">
        <f t="shared" si="97"/>
        <v>2015</v>
      </c>
      <c r="R3122" s="14" t="s">
        <v>8322</v>
      </c>
    </row>
    <row r="3123" spans="1:18" ht="43.2" x14ac:dyDescent="0.3">
      <c r="A3123">
        <v>861</v>
      </c>
      <c r="B3123" s="3" t="s">
        <v>862</v>
      </c>
      <c r="C3123" s="3" t="s">
        <v>4971</v>
      </c>
      <c r="D3123" s="5">
        <v>4500</v>
      </c>
      <c r="E3123" s="7">
        <v>101</v>
      </c>
      <c r="F3123" t="s">
        <v>8220</v>
      </c>
      <c r="G3123" t="s">
        <v>8223</v>
      </c>
      <c r="H3123" t="s">
        <v>8245</v>
      </c>
      <c r="I3123">
        <v>1474067404</v>
      </c>
      <c r="J3123">
        <v>1471475404</v>
      </c>
      <c r="K3123" s="12">
        <f t="shared" si="96"/>
        <v>42599</v>
      </c>
      <c r="L3123" t="b">
        <v>0</v>
      </c>
      <c r="M3123">
        <v>2</v>
      </c>
      <c r="N3123" t="b">
        <v>0</v>
      </c>
      <c r="O3123" t="s">
        <v>8276</v>
      </c>
      <c r="P3123" t="s">
        <v>8349</v>
      </c>
      <c r="Q3123">
        <f t="shared" si="97"/>
        <v>2016</v>
      </c>
      <c r="R3123" s="14" t="s">
        <v>8326</v>
      </c>
    </row>
    <row r="3124" spans="1:18" ht="43.2" x14ac:dyDescent="0.3">
      <c r="A3124">
        <v>3947</v>
      </c>
      <c r="B3124" s="3" t="s">
        <v>3944</v>
      </c>
      <c r="C3124" s="3" t="s">
        <v>8055</v>
      </c>
      <c r="D3124" s="5">
        <v>3000</v>
      </c>
      <c r="E3124" s="7">
        <v>101</v>
      </c>
      <c r="F3124" t="s">
        <v>8220</v>
      </c>
      <c r="G3124" t="s">
        <v>8223</v>
      </c>
      <c r="H3124" t="s">
        <v>8245</v>
      </c>
      <c r="I3124">
        <v>1475378744</v>
      </c>
      <c r="J3124">
        <v>1472786744</v>
      </c>
      <c r="K3124" s="12">
        <f t="shared" si="96"/>
        <v>42615</v>
      </c>
      <c r="L3124" t="b">
        <v>0</v>
      </c>
      <c r="M3124">
        <v>2</v>
      </c>
      <c r="N3124" t="b">
        <v>0</v>
      </c>
      <c r="O3124" t="s">
        <v>8269</v>
      </c>
      <c r="P3124" t="s">
        <v>8325</v>
      </c>
      <c r="Q3124">
        <f t="shared" si="97"/>
        <v>2016</v>
      </c>
      <c r="R3124" s="14" t="s">
        <v>8322</v>
      </c>
    </row>
    <row r="3125" spans="1:18" ht="57.6" x14ac:dyDescent="0.3">
      <c r="A3125">
        <v>1550</v>
      </c>
      <c r="B3125" s="3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s="12">
        <f t="shared" si="96"/>
        <v>42472</v>
      </c>
      <c r="L3125" t="b">
        <v>0</v>
      </c>
      <c r="M3125">
        <v>7</v>
      </c>
      <c r="N3125" t="b">
        <v>0</v>
      </c>
      <c r="O3125" t="s">
        <v>8287</v>
      </c>
      <c r="P3125" t="s">
        <v>8354</v>
      </c>
      <c r="Q3125">
        <f t="shared" si="97"/>
        <v>2016</v>
      </c>
      <c r="R3125" s="14" t="s">
        <v>8312</v>
      </c>
    </row>
    <row r="3126" spans="1:18" ht="43.2" x14ac:dyDescent="0.3">
      <c r="A3126">
        <v>640</v>
      </c>
      <c r="B3126" s="3" t="s">
        <v>641</v>
      </c>
      <c r="C3126" s="3" t="s">
        <v>4750</v>
      </c>
      <c r="D3126" s="5">
        <v>70</v>
      </c>
      <c r="E3126" s="7">
        <v>101</v>
      </c>
      <c r="F3126" t="s">
        <v>8218</v>
      </c>
      <c r="G3126" t="s">
        <v>8229</v>
      </c>
      <c r="H3126" t="s">
        <v>8248</v>
      </c>
      <c r="I3126">
        <v>1480028400</v>
      </c>
      <c r="J3126">
        <v>1478685915</v>
      </c>
      <c r="K3126" s="12">
        <f t="shared" si="96"/>
        <v>42683</v>
      </c>
      <c r="L3126" t="b">
        <v>0</v>
      </c>
      <c r="M3126">
        <v>2</v>
      </c>
      <c r="N3126" t="b">
        <v>1</v>
      </c>
      <c r="O3126" t="s">
        <v>8271</v>
      </c>
      <c r="P3126" t="s">
        <v>8309</v>
      </c>
      <c r="Q3126">
        <f t="shared" si="97"/>
        <v>2016</v>
      </c>
      <c r="R3126" s="14" t="s">
        <v>8307</v>
      </c>
    </row>
    <row r="3127" spans="1:18" ht="43.2" x14ac:dyDescent="0.3">
      <c r="A3127">
        <v>1145</v>
      </c>
      <c r="B3127" s="3" t="s">
        <v>1146</v>
      </c>
      <c r="C3127" s="3" t="s">
        <v>5255</v>
      </c>
      <c r="D3127" s="5">
        <v>80000</v>
      </c>
      <c r="E3127" s="7">
        <v>100</v>
      </c>
      <c r="F3127" t="s">
        <v>8220</v>
      </c>
      <c r="G3127" t="s">
        <v>8223</v>
      </c>
      <c r="H3127" t="s">
        <v>8245</v>
      </c>
      <c r="I3127">
        <v>1412272592</v>
      </c>
      <c r="J3127">
        <v>1407088592</v>
      </c>
      <c r="K3127" s="12">
        <f t="shared" si="96"/>
        <v>41854</v>
      </c>
      <c r="L3127" t="b">
        <v>0</v>
      </c>
      <c r="M3127">
        <v>1</v>
      </c>
      <c r="N3127" t="b">
        <v>0</v>
      </c>
      <c r="O3127" t="s">
        <v>8282</v>
      </c>
      <c r="P3127" t="s">
        <v>8344</v>
      </c>
      <c r="Q3127">
        <f t="shared" si="97"/>
        <v>2014</v>
      </c>
      <c r="R3127" s="14" t="s">
        <v>8318</v>
      </c>
    </row>
    <row r="3128" spans="1:18" ht="43.2" x14ac:dyDescent="0.3">
      <c r="A3128">
        <v>1342</v>
      </c>
      <c r="B3128" s="3" t="s">
        <v>1343</v>
      </c>
      <c r="C3128" s="3" t="s">
        <v>5452</v>
      </c>
      <c r="D3128" s="5">
        <v>50000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1437161739</v>
      </c>
      <c r="J3128">
        <v>1434569739</v>
      </c>
      <c r="K3128" s="12">
        <f t="shared" si="96"/>
        <v>42172</v>
      </c>
      <c r="L3128" t="b">
        <v>0</v>
      </c>
      <c r="M3128">
        <v>1</v>
      </c>
      <c r="N3128" t="b">
        <v>0</v>
      </c>
      <c r="O3128" t="s">
        <v>8271</v>
      </c>
      <c r="P3128" t="s">
        <v>8309</v>
      </c>
      <c r="Q3128">
        <f t="shared" si="97"/>
        <v>2015</v>
      </c>
      <c r="R3128" s="14" t="s">
        <v>8307</v>
      </c>
    </row>
    <row r="3129" spans="1:18" ht="43.2" x14ac:dyDescent="0.3">
      <c r="A3129">
        <v>2368</v>
      </c>
      <c r="B3129" s="3" t="s">
        <v>2369</v>
      </c>
      <c r="C3129" s="3" t="s">
        <v>6478</v>
      </c>
      <c r="D3129" s="5">
        <v>40000</v>
      </c>
      <c r="E3129" s="7">
        <v>100</v>
      </c>
      <c r="F3129" t="s">
        <v>8219</v>
      </c>
      <c r="G3129" t="s">
        <v>8223</v>
      </c>
      <c r="H3129" t="s">
        <v>8245</v>
      </c>
      <c r="I3129">
        <v>1429028365</v>
      </c>
      <c r="J3129">
        <v>1425143965</v>
      </c>
      <c r="K3129" s="12">
        <f t="shared" si="96"/>
        <v>42063</v>
      </c>
      <c r="L3129" t="b">
        <v>0</v>
      </c>
      <c r="M3129">
        <v>2</v>
      </c>
      <c r="N3129" t="b">
        <v>0</v>
      </c>
      <c r="O3129" t="s">
        <v>8270</v>
      </c>
      <c r="P3129" t="s">
        <v>8341</v>
      </c>
      <c r="Q3129">
        <f t="shared" si="97"/>
        <v>2015</v>
      </c>
      <c r="R3129" s="14" t="s">
        <v>8307</v>
      </c>
    </row>
    <row r="3130" spans="1:18" ht="43.2" x14ac:dyDescent="0.3">
      <c r="A3130">
        <v>1423</v>
      </c>
      <c r="B3130" s="3" t="s">
        <v>1424</v>
      </c>
      <c r="C3130" s="3" t="s">
        <v>5533</v>
      </c>
      <c r="D3130" s="5">
        <v>30000</v>
      </c>
      <c r="E3130" s="7">
        <v>100</v>
      </c>
      <c r="F3130" t="s">
        <v>8220</v>
      </c>
      <c r="G3130" t="s">
        <v>8225</v>
      </c>
      <c r="H3130" t="s">
        <v>8247</v>
      </c>
      <c r="I3130">
        <v>1451637531</v>
      </c>
      <c r="J3130">
        <v>1449045531</v>
      </c>
      <c r="K3130" s="12">
        <f t="shared" si="96"/>
        <v>42340</v>
      </c>
      <c r="L3130" t="b">
        <v>0</v>
      </c>
      <c r="M3130">
        <v>1</v>
      </c>
      <c r="N3130" t="b">
        <v>0</v>
      </c>
      <c r="O3130" t="s">
        <v>8285</v>
      </c>
      <c r="P3130" t="s">
        <v>8347</v>
      </c>
      <c r="Q3130">
        <f t="shared" si="97"/>
        <v>2015</v>
      </c>
      <c r="R3130" s="14" t="s">
        <v>8310</v>
      </c>
    </row>
    <row r="3131" spans="1:18" ht="43.2" x14ac:dyDescent="0.3">
      <c r="A3131">
        <v>1170</v>
      </c>
      <c r="B3131" s="3" t="s">
        <v>1171</v>
      </c>
      <c r="C3131" s="3" t="s">
        <v>5280</v>
      </c>
      <c r="D3131" s="5">
        <v>25000</v>
      </c>
      <c r="E3131" s="7">
        <v>100</v>
      </c>
      <c r="F3131" t="s">
        <v>8220</v>
      </c>
      <c r="G3131" t="s">
        <v>8224</v>
      </c>
      <c r="H3131" t="s">
        <v>8246</v>
      </c>
      <c r="I3131">
        <v>1433021171</v>
      </c>
      <c r="J3131">
        <v>1430429171</v>
      </c>
      <c r="K3131" s="12">
        <f t="shared" si="96"/>
        <v>42124</v>
      </c>
      <c r="L3131" t="b">
        <v>0</v>
      </c>
      <c r="M3131">
        <v>2</v>
      </c>
      <c r="N3131" t="b">
        <v>0</v>
      </c>
      <c r="O3131" t="s">
        <v>8282</v>
      </c>
      <c r="P3131" t="s">
        <v>8344</v>
      </c>
      <c r="Q3131">
        <f t="shared" si="97"/>
        <v>2015</v>
      </c>
      <c r="R3131" s="14" t="s">
        <v>8318</v>
      </c>
    </row>
    <row r="3132" spans="1:18" x14ac:dyDescent="0.3">
      <c r="A3132">
        <v>919</v>
      </c>
      <c r="B3132" s="3" t="s">
        <v>920</v>
      </c>
      <c r="C3132" s="3" t="s">
        <v>5029</v>
      </c>
      <c r="D3132" s="5">
        <v>20000</v>
      </c>
      <c r="E3132" s="7">
        <v>100</v>
      </c>
      <c r="F3132" t="s">
        <v>8220</v>
      </c>
      <c r="G3132" t="s">
        <v>8223</v>
      </c>
      <c r="H3132" t="s">
        <v>8245</v>
      </c>
      <c r="I3132">
        <v>1355930645</v>
      </c>
      <c r="J3132">
        <v>1352906645</v>
      </c>
      <c r="K3132" s="12">
        <f t="shared" si="96"/>
        <v>41227</v>
      </c>
      <c r="L3132" t="b">
        <v>0</v>
      </c>
      <c r="M3132">
        <v>1</v>
      </c>
      <c r="N3132" t="b">
        <v>0</v>
      </c>
      <c r="O3132" t="s">
        <v>8276</v>
      </c>
      <c r="P3132" t="s">
        <v>8349</v>
      </c>
      <c r="Q3132">
        <f t="shared" si="97"/>
        <v>2012</v>
      </c>
      <c r="R3132" s="14" t="s">
        <v>8326</v>
      </c>
    </row>
    <row r="3133" spans="1:18" ht="43.2" x14ac:dyDescent="0.3">
      <c r="A3133">
        <v>2565</v>
      </c>
      <c r="B3133" s="3" t="s">
        <v>2565</v>
      </c>
      <c r="C3133" s="3" t="s">
        <v>6675</v>
      </c>
      <c r="D3133" s="5">
        <v>10000</v>
      </c>
      <c r="E3133" s="7">
        <v>100</v>
      </c>
      <c r="F3133" t="s">
        <v>8219</v>
      </c>
      <c r="G3133" t="s">
        <v>8223</v>
      </c>
      <c r="H3133" t="s">
        <v>8245</v>
      </c>
      <c r="I3133">
        <v>1462827000</v>
      </c>
      <c r="J3133">
        <v>1457710589</v>
      </c>
      <c r="K3133" s="12">
        <f t="shared" si="96"/>
        <v>42440</v>
      </c>
      <c r="L3133" t="b">
        <v>0</v>
      </c>
      <c r="M3133">
        <v>1</v>
      </c>
      <c r="N3133" t="b">
        <v>0</v>
      </c>
      <c r="O3133" t="s">
        <v>8282</v>
      </c>
      <c r="P3133" t="s">
        <v>8344</v>
      </c>
      <c r="Q3133">
        <f t="shared" si="97"/>
        <v>2016</v>
      </c>
      <c r="R3133" s="14" t="s">
        <v>8318</v>
      </c>
    </row>
    <row r="3134" spans="1:18" ht="43.2" x14ac:dyDescent="0.3">
      <c r="A3134">
        <v>2944</v>
      </c>
      <c r="B3134" s="3" t="s">
        <v>2944</v>
      </c>
      <c r="C3134" s="3" t="s">
        <v>7054</v>
      </c>
      <c r="D3134" s="5">
        <v>10000</v>
      </c>
      <c r="E3134" s="7">
        <v>100</v>
      </c>
      <c r="F3134" t="s">
        <v>8220</v>
      </c>
      <c r="G3134" t="s">
        <v>8223</v>
      </c>
      <c r="H3134" t="s">
        <v>8245</v>
      </c>
      <c r="I3134">
        <v>1433714198</v>
      </c>
      <c r="J3134">
        <v>1431122198</v>
      </c>
      <c r="K3134" s="12">
        <f t="shared" si="96"/>
        <v>42132</v>
      </c>
      <c r="L3134" t="b">
        <v>0</v>
      </c>
      <c r="M3134">
        <v>1</v>
      </c>
      <c r="N3134" t="b">
        <v>0</v>
      </c>
      <c r="O3134" t="s">
        <v>8301</v>
      </c>
      <c r="P3134" t="s">
        <v>8323</v>
      </c>
      <c r="Q3134">
        <f t="shared" si="97"/>
        <v>2015</v>
      </c>
      <c r="R3134" s="14" t="s">
        <v>8322</v>
      </c>
    </row>
    <row r="3135" spans="1:18" ht="43.2" x14ac:dyDescent="0.3">
      <c r="A3135">
        <v>218</v>
      </c>
      <c r="B3135" s="3" t="s">
        <v>220</v>
      </c>
      <c r="C3135" s="3" t="s">
        <v>4328</v>
      </c>
      <c r="D3135" s="5">
        <v>5000</v>
      </c>
      <c r="E3135" s="7">
        <v>100</v>
      </c>
      <c r="F3135" t="s">
        <v>8220</v>
      </c>
      <c r="G3135" t="s">
        <v>8223</v>
      </c>
      <c r="H3135" t="s">
        <v>8245</v>
      </c>
      <c r="I3135">
        <v>1431702289</v>
      </c>
      <c r="J3135">
        <v>1426518289</v>
      </c>
      <c r="K3135" s="12">
        <f t="shared" si="96"/>
        <v>42079</v>
      </c>
      <c r="L3135" t="b">
        <v>0</v>
      </c>
      <c r="M3135">
        <v>1</v>
      </c>
      <c r="N3135" t="b">
        <v>0</v>
      </c>
      <c r="O3135" t="s">
        <v>8266</v>
      </c>
      <c r="P3135" t="s">
        <v>8324</v>
      </c>
      <c r="Q3135">
        <f t="shared" si="97"/>
        <v>2015</v>
      </c>
      <c r="R3135" s="14" t="s">
        <v>8320</v>
      </c>
    </row>
    <row r="3136" spans="1:18" ht="28.8" x14ac:dyDescent="0.3">
      <c r="A3136">
        <v>600</v>
      </c>
      <c r="B3136" s="3" t="s">
        <v>601</v>
      </c>
      <c r="C3136" s="3" t="s">
        <v>4710</v>
      </c>
      <c r="D3136" s="5">
        <v>5000</v>
      </c>
      <c r="E3136" s="7">
        <v>100</v>
      </c>
      <c r="F3136" t="s">
        <v>8219</v>
      </c>
      <c r="G3136" t="s">
        <v>8223</v>
      </c>
      <c r="H3136" t="s">
        <v>8245</v>
      </c>
      <c r="I3136">
        <v>1431198562</v>
      </c>
      <c r="J3136">
        <v>1426014562</v>
      </c>
      <c r="K3136" s="12">
        <f t="shared" si="96"/>
        <v>42073</v>
      </c>
      <c r="L3136" t="b">
        <v>0</v>
      </c>
      <c r="M3136">
        <v>1</v>
      </c>
      <c r="N3136" t="b">
        <v>0</v>
      </c>
      <c r="O3136" t="s">
        <v>8270</v>
      </c>
      <c r="P3136" t="s">
        <v>8341</v>
      </c>
      <c r="Q3136">
        <f t="shared" si="97"/>
        <v>2015</v>
      </c>
      <c r="R3136" s="14" t="s">
        <v>8307</v>
      </c>
    </row>
    <row r="3137" spans="1:18" ht="43.2" x14ac:dyDescent="0.3">
      <c r="A3137">
        <v>2766</v>
      </c>
      <c r="B3137" s="3" t="s">
        <v>2766</v>
      </c>
      <c r="C3137" s="3" t="s">
        <v>6876</v>
      </c>
      <c r="D3137" s="5">
        <v>5000</v>
      </c>
      <c r="E3137" s="7">
        <v>100</v>
      </c>
      <c r="F3137" t="s">
        <v>8220</v>
      </c>
      <c r="G3137" t="s">
        <v>8223</v>
      </c>
      <c r="H3137" t="s">
        <v>8245</v>
      </c>
      <c r="I3137">
        <v>1313078518</v>
      </c>
      <c r="J3137">
        <v>1310486518</v>
      </c>
      <c r="K3137" s="12">
        <f t="shared" si="96"/>
        <v>40736</v>
      </c>
      <c r="L3137" t="b">
        <v>0</v>
      </c>
      <c r="M3137">
        <v>4</v>
      </c>
      <c r="N3137" t="b">
        <v>0</v>
      </c>
      <c r="O3137" t="s">
        <v>8302</v>
      </c>
      <c r="P3137" t="s">
        <v>8355</v>
      </c>
      <c r="Q3137">
        <f t="shared" si="97"/>
        <v>2011</v>
      </c>
      <c r="R3137" s="14" t="s">
        <v>8310</v>
      </c>
    </row>
    <row r="3138" spans="1:18" ht="43.2" x14ac:dyDescent="0.3">
      <c r="A3138">
        <v>3742</v>
      </c>
      <c r="B3138" s="3" t="s">
        <v>3739</v>
      </c>
      <c r="C3138" s="3" t="s">
        <v>7852</v>
      </c>
      <c r="D3138" s="5">
        <v>5000</v>
      </c>
      <c r="E3138" s="7">
        <v>100</v>
      </c>
      <c r="F3138" t="s">
        <v>8220</v>
      </c>
      <c r="G3138" t="s">
        <v>8223</v>
      </c>
      <c r="H3138" t="s">
        <v>8245</v>
      </c>
      <c r="I3138">
        <v>1409980144</v>
      </c>
      <c r="J3138">
        <v>1407388144</v>
      </c>
      <c r="K3138" s="12">
        <f t="shared" si="96"/>
        <v>41858</v>
      </c>
      <c r="L3138" t="b">
        <v>0</v>
      </c>
      <c r="M3138">
        <v>4</v>
      </c>
      <c r="N3138" t="b">
        <v>0</v>
      </c>
      <c r="O3138" t="s">
        <v>8269</v>
      </c>
      <c r="P3138" t="s">
        <v>8325</v>
      </c>
      <c r="Q3138">
        <f t="shared" si="97"/>
        <v>2014</v>
      </c>
      <c r="R3138" s="14" t="s">
        <v>8322</v>
      </c>
    </row>
    <row r="3139" spans="1:18" ht="43.2" x14ac:dyDescent="0.3">
      <c r="A3139">
        <v>1100</v>
      </c>
      <c r="B3139" s="3" t="s">
        <v>1101</v>
      </c>
      <c r="C3139" s="3" t="s">
        <v>5210</v>
      </c>
      <c r="D3139" s="5">
        <v>4000</v>
      </c>
      <c r="E3139" s="7">
        <v>100</v>
      </c>
      <c r="F3139" t="s">
        <v>8220</v>
      </c>
      <c r="G3139" t="s">
        <v>8235</v>
      </c>
      <c r="H3139" t="s">
        <v>8248</v>
      </c>
      <c r="I3139">
        <v>1455417571</v>
      </c>
      <c r="J3139">
        <v>1452825571</v>
      </c>
      <c r="K3139" s="12">
        <f t="shared" ref="K3139:K3202" si="98">FLOOR(J3139/60/60/24,1) + DATE(1970,1,1)</f>
        <v>42384</v>
      </c>
      <c r="L3139" t="b">
        <v>0</v>
      </c>
      <c r="M3139">
        <v>10</v>
      </c>
      <c r="N3139" t="b">
        <v>0</v>
      </c>
      <c r="O3139" t="s">
        <v>8280</v>
      </c>
      <c r="P3139" t="s">
        <v>8333</v>
      </c>
      <c r="Q3139">
        <f t="shared" ref="Q3139:Q3202" si="99">YEAR(K3139)</f>
        <v>2016</v>
      </c>
      <c r="R3139" s="14" t="s">
        <v>8315</v>
      </c>
    </row>
    <row r="3140" spans="1:18" ht="43.2" x14ac:dyDescent="0.3">
      <c r="A3140">
        <v>1565</v>
      </c>
      <c r="B3140" s="3" t="s">
        <v>1566</v>
      </c>
      <c r="C3140" s="3" t="s">
        <v>5675</v>
      </c>
      <c r="D3140" s="5">
        <v>4000</v>
      </c>
      <c r="E3140" s="7">
        <v>100</v>
      </c>
      <c r="F3140" t="s">
        <v>8219</v>
      </c>
      <c r="G3140" t="s">
        <v>8223</v>
      </c>
      <c r="H3140" t="s">
        <v>8245</v>
      </c>
      <c r="I3140">
        <v>1307554261</v>
      </c>
      <c r="J3140">
        <v>1304962261</v>
      </c>
      <c r="K3140" s="12">
        <f t="shared" si="98"/>
        <v>40672</v>
      </c>
      <c r="L3140" t="b">
        <v>0</v>
      </c>
      <c r="M3140">
        <v>1</v>
      </c>
      <c r="N3140" t="b">
        <v>0</v>
      </c>
      <c r="O3140" t="s">
        <v>8288</v>
      </c>
      <c r="P3140" t="s">
        <v>8348</v>
      </c>
      <c r="Q3140">
        <f t="shared" si="99"/>
        <v>2011</v>
      </c>
      <c r="R3140" s="14" t="s">
        <v>8310</v>
      </c>
    </row>
    <row r="3141" spans="1:18" ht="43.2" x14ac:dyDescent="0.3">
      <c r="A3141">
        <v>1183</v>
      </c>
      <c r="B3141" s="3" t="s">
        <v>1184</v>
      </c>
      <c r="C3141" s="3" t="s">
        <v>5293</v>
      </c>
      <c r="D3141" s="5">
        <v>2500</v>
      </c>
      <c r="E3141" s="7">
        <v>100</v>
      </c>
      <c r="F3141" t="s">
        <v>8220</v>
      </c>
      <c r="G3141" t="s">
        <v>8223</v>
      </c>
      <c r="H3141" t="s">
        <v>8245</v>
      </c>
      <c r="I3141">
        <v>1478059140</v>
      </c>
      <c r="J3141">
        <v>1476391223</v>
      </c>
      <c r="K3141" s="12">
        <f t="shared" si="98"/>
        <v>42656</v>
      </c>
      <c r="L3141" t="b">
        <v>0</v>
      </c>
      <c r="M3141">
        <v>3</v>
      </c>
      <c r="N3141" t="b">
        <v>0</v>
      </c>
      <c r="O3141" t="s">
        <v>8282</v>
      </c>
      <c r="P3141" t="s">
        <v>8344</v>
      </c>
      <c r="Q3141">
        <f t="shared" si="99"/>
        <v>2016</v>
      </c>
      <c r="R3141" s="14" t="s">
        <v>8318</v>
      </c>
    </row>
    <row r="3142" spans="1:18" ht="43.2" x14ac:dyDescent="0.3">
      <c r="A3142">
        <v>1557</v>
      </c>
      <c r="B3142" s="3" t="s">
        <v>1558</v>
      </c>
      <c r="C3142" s="3" t="s">
        <v>5667</v>
      </c>
      <c r="D3142" s="5">
        <v>2500</v>
      </c>
      <c r="E3142" s="7">
        <v>100</v>
      </c>
      <c r="F3142" t="s">
        <v>8220</v>
      </c>
      <c r="G3142" t="s">
        <v>8223</v>
      </c>
      <c r="H3142" t="s">
        <v>8245</v>
      </c>
      <c r="I3142">
        <v>1411227633</v>
      </c>
      <c r="J3142">
        <v>1408549233</v>
      </c>
      <c r="K3142" s="12">
        <f t="shared" si="98"/>
        <v>41871</v>
      </c>
      <c r="L3142" t="b">
        <v>0</v>
      </c>
      <c r="M3142">
        <v>1</v>
      </c>
      <c r="N3142" t="b">
        <v>0</v>
      </c>
      <c r="O3142" t="s">
        <v>8287</v>
      </c>
      <c r="P3142" t="s">
        <v>8354</v>
      </c>
      <c r="Q3142">
        <f t="shared" si="99"/>
        <v>2014</v>
      </c>
      <c r="R3142" s="14" t="s">
        <v>8312</v>
      </c>
    </row>
    <row r="3143" spans="1:18" ht="57.6" x14ac:dyDescent="0.3">
      <c r="A3143">
        <v>1413</v>
      </c>
      <c r="B3143" s="3" t="s">
        <v>1414</v>
      </c>
      <c r="C3143" s="3" t="s">
        <v>5523</v>
      </c>
      <c r="D3143" s="5">
        <v>2000</v>
      </c>
      <c r="E3143" s="7">
        <v>100</v>
      </c>
      <c r="F3143" t="s">
        <v>8220</v>
      </c>
      <c r="G3143" t="s">
        <v>8236</v>
      </c>
      <c r="H3143" t="s">
        <v>8248</v>
      </c>
      <c r="I3143">
        <v>1455964170</v>
      </c>
      <c r="J3143">
        <v>1450780170</v>
      </c>
      <c r="K3143" s="12">
        <f t="shared" si="98"/>
        <v>42360</v>
      </c>
      <c r="L3143" t="b">
        <v>0</v>
      </c>
      <c r="M3143">
        <v>1</v>
      </c>
      <c r="N3143" t="b">
        <v>0</v>
      </c>
      <c r="O3143" t="s">
        <v>8285</v>
      </c>
      <c r="P3143" t="s">
        <v>8347</v>
      </c>
      <c r="Q3143">
        <f t="shared" si="99"/>
        <v>2015</v>
      </c>
      <c r="R3143" s="14" t="s">
        <v>8310</v>
      </c>
    </row>
    <row r="3144" spans="1:18" x14ac:dyDescent="0.3">
      <c r="A3144">
        <v>3861</v>
      </c>
      <c r="B3144" s="3" t="s">
        <v>3858</v>
      </c>
      <c r="C3144" s="3" t="s">
        <v>7970</v>
      </c>
      <c r="D3144" s="5">
        <v>2000</v>
      </c>
      <c r="E3144" s="7">
        <v>100</v>
      </c>
      <c r="F3144" t="s">
        <v>8220</v>
      </c>
      <c r="G3144" t="s">
        <v>8223</v>
      </c>
      <c r="H3144" t="s">
        <v>8245</v>
      </c>
      <c r="I3144">
        <v>1415828820</v>
      </c>
      <c r="J3144">
        <v>1412258977</v>
      </c>
      <c r="K3144" s="12">
        <f t="shared" si="98"/>
        <v>41914</v>
      </c>
      <c r="L3144" t="b">
        <v>0</v>
      </c>
      <c r="M3144">
        <v>1</v>
      </c>
      <c r="N3144" t="b">
        <v>0</v>
      </c>
      <c r="O3144" t="s">
        <v>8269</v>
      </c>
      <c r="P3144" t="s">
        <v>8325</v>
      </c>
      <c r="Q3144">
        <f t="shared" si="99"/>
        <v>2014</v>
      </c>
      <c r="R3144" s="14" t="s">
        <v>8322</v>
      </c>
    </row>
    <row r="3145" spans="1:18" ht="43.2" x14ac:dyDescent="0.3">
      <c r="A3145">
        <v>1491</v>
      </c>
      <c r="B3145" s="3" t="s">
        <v>1492</v>
      </c>
      <c r="C3145" s="3" t="s">
        <v>5601</v>
      </c>
      <c r="D3145" s="5">
        <v>1200</v>
      </c>
      <c r="E3145" s="7">
        <v>100</v>
      </c>
      <c r="F3145" t="s">
        <v>8220</v>
      </c>
      <c r="G3145" t="s">
        <v>8223</v>
      </c>
      <c r="H3145" t="s">
        <v>8245</v>
      </c>
      <c r="I3145">
        <v>1424014680</v>
      </c>
      <c r="J3145">
        <v>1418922443</v>
      </c>
      <c r="K3145" s="12">
        <f t="shared" si="98"/>
        <v>41991</v>
      </c>
      <c r="L3145" t="b">
        <v>0</v>
      </c>
      <c r="M3145">
        <v>1</v>
      </c>
      <c r="N3145" t="b">
        <v>0</v>
      </c>
      <c r="O3145" t="s">
        <v>8273</v>
      </c>
      <c r="P3145" t="s">
        <v>8351</v>
      </c>
      <c r="Q3145">
        <f t="shared" si="99"/>
        <v>2014</v>
      </c>
      <c r="R3145" s="14" t="s">
        <v>8310</v>
      </c>
    </row>
    <row r="3146" spans="1:18" ht="43.2" x14ac:dyDescent="0.3">
      <c r="A3146">
        <v>3730</v>
      </c>
      <c r="B3146" s="3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s="12">
        <f t="shared" si="98"/>
        <v>42203</v>
      </c>
      <c r="L3146" t="b">
        <v>0</v>
      </c>
      <c r="M3146">
        <v>1</v>
      </c>
      <c r="N3146" t="b">
        <v>0</v>
      </c>
      <c r="O3146" t="s">
        <v>8269</v>
      </c>
      <c r="P3146" t="s">
        <v>8325</v>
      </c>
      <c r="Q3146">
        <f t="shared" si="99"/>
        <v>2015</v>
      </c>
      <c r="R3146" s="14" t="s">
        <v>8322</v>
      </c>
    </row>
    <row r="3147" spans="1:18" ht="43.2" x14ac:dyDescent="0.3">
      <c r="A3147">
        <v>4103</v>
      </c>
      <c r="B3147" s="3" t="s">
        <v>4099</v>
      </c>
      <c r="C3147" s="3" t="s">
        <v>8206</v>
      </c>
      <c r="D3147" s="5">
        <v>1000</v>
      </c>
      <c r="E3147" s="7">
        <v>100</v>
      </c>
      <c r="F3147" t="s">
        <v>8220</v>
      </c>
      <c r="G3147" t="s">
        <v>8223</v>
      </c>
      <c r="H3147" t="s">
        <v>8245</v>
      </c>
      <c r="I3147">
        <v>1440613920</v>
      </c>
      <c r="J3147">
        <v>1435953566</v>
      </c>
      <c r="K3147" s="12">
        <f t="shared" si="98"/>
        <v>42188</v>
      </c>
      <c r="L3147" t="b">
        <v>0</v>
      </c>
      <c r="M3147">
        <v>6</v>
      </c>
      <c r="N3147" t="b">
        <v>0</v>
      </c>
      <c r="O3147" t="s">
        <v>8269</v>
      </c>
      <c r="P3147" t="s">
        <v>8325</v>
      </c>
      <c r="Q3147">
        <f t="shared" si="99"/>
        <v>2015</v>
      </c>
      <c r="R3147" s="14" t="s">
        <v>8322</v>
      </c>
    </row>
    <row r="3148" spans="1:18" ht="43.2" x14ac:dyDescent="0.3">
      <c r="A3148">
        <v>4020</v>
      </c>
      <c r="B3148" s="3" t="s">
        <v>4016</v>
      </c>
      <c r="C3148" s="3" t="s">
        <v>8125</v>
      </c>
      <c r="D3148" s="5">
        <v>600</v>
      </c>
      <c r="E3148" s="7">
        <v>100</v>
      </c>
      <c r="F3148" t="s">
        <v>8220</v>
      </c>
      <c r="G3148" t="s">
        <v>8223</v>
      </c>
      <c r="H3148" t="s">
        <v>8245</v>
      </c>
      <c r="I3148">
        <v>1427168099</v>
      </c>
      <c r="J3148">
        <v>1424579699</v>
      </c>
      <c r="K3148" s="12">
        <f t="shared" si="98"/>
        <v>42057</v>
      </c>
      <c r="L3148" t="b">
        <v>0</v>
      </c>
      <c r="M3148">
        <v>3</v>
      </c>
      <c r="N3148" t="b">
        <v>0</v>
      </c>
      <c r="O3148" t="s">
        <v>8269</v>
      </c>
      <c r="P3148" t="s">
        <v>8325</v>
      </c>
      <c r="Q3148">
        <f t="shared" si="99"/>
        <v>2015</v>
      </c>
      <c r="R3148" s="14" t="s">
        <v>8322</v>
      </c>
    </row>
    <row r="3149" spans="1:18" ht="43.2" x14ac:dyDescent="0.3">
      <c r="A3149">
        <v>3632</v>
      </c>
      <c r="B3149" s="3" t="s">
        <v>3630</v>
      </c>
      <c r="C3149" s="3" t="s">
        <v>7742</v>
      </c>
      <c r="D3149" s="5">
        <v>500</v>
      </c>
      <c r="E3149" s="7">
        <v>100</v>
      </c>
      <c r="F3149" t="s">
        <v>8220</v>
      </c>
      <c r="G3149" t="s">
        <v>8224</v>
      </c>
      <c r="H3149" t="s">
        <v>8246</v>
      </c>
      <c r="I3149">
        <v>1416781749</v>
      </c>
      <c r="J3149">
        <v>1415053749</v>
      </c>
      <c r="K3149" s="12">
        <f t="shared" si="98"/>
        <v>41946</v>
      </c>
      <c r="L3149" t="b">
        <v>0</v>
      </c>
      <c r="M3149">
        <v>1</v>
      </c>
      <c r="N3149" t="b">
        <v>0</v>
      </c>
      <c r="O3149" t="s">
        <v>8303</v>
      </c>
      <c r="P3149" t="s">
        <v>8334</v>
      </c>
      <c r="Q3149">
        <f t="shared" si="99"/>
        <v>2014</v>
      </c>
      <c r="R3149" s="14" t="s">
        <v>8322</v>
      </c>
    </row>
    <row r="3150" spans="1:18" ht="28.8" x14ac:dyDescent="0.3">
      <c r="A3150">
        <v>3991</v>
      </c>
      <c r="B3150" s="3" t="s">
        <v>3987</v>
      </c>
      <c r="C3150" s="3" t="s">
        <v>8097</v>
      </c>
      <c r="D3150" s="5">
        <v>500</v>
      </c>
      <c r="E3150" s="7">
        <v>100</v>
      </c>
      <c r="F3150" t="s">
        <v>8220</v>
      </c>
      <c r="G3150" t="s">
        <v>8223</v>
      </c>
      <c r="H3150" t="s">
        <v>8245</v>
      </c>
      <c r="I3150">
        <v>1433086082</v>
      </c>
      <c r="J3150">
        <v>1430494082</v>
      </c>
      <c r="K3150" s="12">
        <f t="shared" si="98"/>
        <v>42125</v>
      </c>
      <c r="L3150" t="b">
        <v>0</v>
      </c>
      <c r="M3150">
        <v>1</v>
      </c>
      <c r="N3150" t="b">
        <v>0</v>
      </c>
      <c r="O3150" t="s">
        <v>8269</v>
      </c>
      <c r="P3150" t="s">
        <v>8325</v>
      </c>
      <c r="Q3150">
        <f t="shared" si="99"/>
        <v>2015</v>
      </c>
      <c r="R3150" s="14" t="s">
        <v>8322</v>
      </c>
    </row>
    <row r="3151" spans="1:18" ht="43.2" x14ac:dyDescent="0.3">
      <c r="A3151">
        <v>3576</v>
      </c>
      <c r="B3151" s="3" t="s">
        <v>3575</v>
      </c>
      <c r="C3151" s="3" t="s">
        <v>7686</v>
      </c>
      <c r="D3151" s="5">
        <v>100</v>
      </c>
      <c r="E3151" s="7">
        <v>100</v>
      </c>
      <c r="F3151" t="s">
        <v>8218</v>
      </c>
      <c r="G3151" t="s">
        <v>8223</v>
      </c>
      <c r="H3151" t="s">
        <v>8245</v>
      </c>
      <c r="I3151">
        <v>1480947054</v>
      </c>
      <c r="J3151">
        <v>1475759454</v>
      </c>
      <c r="K3151" s="12">
        <f t="shared" si="98"/>
        <v>42649</v>
      </c>
      <c r="L3151" t="b">
        <v>0</v>
      </c>
      <c r="M3151">
        <v>5</v>
      </c>
      <c r="N3151" t="b">
        <v>1</v>
      </c>
      <c r="O3151" t="s">
        <v>8269</v>
      </c>
      <c r="P3151" t="s">
        <v>8325</v>
      </c>
      <c r="Q3151">
        <f t="shared" si="99"/>
        <v>2016</v>
      </c>
      <c r="R3151" s="14" t="s">
        <v>8322</v>
      </c>
    </row>
    <row r="3152" spans="1:18" ht="57.6" x14ac:dyDescent="0.3">
      <c r="A3152">
        <v>3140</v>
      </c>
      <c r="B3152" s="3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s="12">
        <f t="shared" si="98"/>
        <v>42802</v>
      </c>
      <c r="L3152" t="b">
        <v>0</v>
      </c>
      <c r="M3152">
        <v>4</v>
      </c>
      <c r="N3152" t="b">
        <v>0</v>
      </c>
      <c r="O3152" t="s">
        <v>8269</v>
      </c>
      <c r="P3152" t="s">
        <v>8325</v>
      </c>
      <c r="Q3152">
        <f t="shared" si="99"/>
        <v>2017</v>
      </c>
      <c r="R3152" s="14" t="s">
        <v>8322</v>
      </c>
    </row>
    <row r="3153" spans="1:18" ht="43.2" x14ac:dyDescent="0.3">
      <c r="A3153">
        <v>661</v>
      </c>
      <c r="B3153" s="3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s="12">
        <f t="shared" si="98"/>
        <v>42636</v>
      </c>
      <c r="L3153" t="b">
        <v>0</v>
      </c>
      <c r="M3153">
        <v>9</v>
      </c>
      <c r="N3153" t="b">
        <v>0</v>
      </c>
      <c r="O3153" t="s">
        <v>8271</v>
      </c>
      <c r="P3153" t="s">
        <v>8309</v>
      </c>
      <c r="Q3153">
        <f t="shared" si="99"/>
        <v>2016</v>
      </c>
      <c r="R3153" s="14" t="s">
        <v>8307</v>
      </c>
    </row>
    <row r="3154" spans="1:18" ht="43.2" x14ac:dyDescent="0.3">
      <c r="A3154">
        <v>2852</v>
      </c>
      <c r="B3154" s="3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s="12">
        <f t="shared" si="98"/>
        <v>41781</v>
      </c>
      <c r="L3154" t="b">
        <v>0</v>
      </c>
      <c r="M3154">
        <v>6</v>
      </c>
      <c r="N3154" t="b">
        <v>0</v>
      </c>
      <c r="O3154" t="s">
        <v>8269</v>
      </c>
      <c r="P3154" t="s">
        <v>8325</v>
      </c>
      <c r="Q3154">
        <f t="shared" si="99"/>
        <v>2014</v>
      </c>
      <c r="R3154" s="14" t="s">
        <v>8322</v>
      </c>
    </row>
    <row r="3155" spans="1:18" ht="43.2" x14ac:dyDescent="0.3">
      <c r="A3155">
        <v>4058</v>
      </c>
      <c r="B3155" s="3" t="s">
        <v>4054</v>
      </c>
      <c r="C3155" s="3" t="s">
        <v>8162</v>
      </c>
      <c r="D3155" s="5">
        <v>3750</v>
      </c>
      <c r="E3155" s="7">
        <v>95</v>
      </c>
      <c r="F3155" t="s">
        <v>8220</v>
      </c>
      <c r="G3155" t="s">
        <v>8223</v>
      </c>
      <c r="H3155" t="s">
        <v>8245</v>
      </c>
      <c r="I3155">
        <v>1459483140</v>
      </c>
      <c r="J3155">
        <v>1458178044</v>
      </c>
      <c r="K3155" s="12">
        <f t="shared" si="98"/>
        <v>42446</v>
      </c>
      <c r="L3155" t="b">
        <v>0</v>
      </c>
      <c r="M3155">
        <v>4</v>
      </c>
      <c r="N3155" t="b">
        <v>0</v>
      </c>
      <c r="O3155" t="s">
        <v>8269</v>
      </c>
      <c r="P3155" t="s">
        <v>8325</v>
      </c>
      <c r="Q3155">
        <f t="shared" si="99"/>
        <v>2016</v>
      </c>
      <c r="R3155" s="14" t="s">
        <v>8322</v>
      </c>
    </row>
    <row r="3156" spans="1:18" ht="43.2" x14ac:dyDescent="0.3">
      <c r="A3156">
        <v>3984</v>
      </c>
      <c r="B3156" s="3" t="s">
        <v>3980</v>
      </c>
      <c r="C3156" s="3" t="s">
        <v>8090</v>
      </c>
      <c r="D3156" s="5">
        <v>1500</v>
      </c>
      <c r="E3156" s="7">
        <v>95</v>
      </c>
      <c r="F3156" t="s">
        <v>8220</v>
      </c>
      <c r="G3156" t="s">
        <v>8224</v>
      </c>
      <c r="H3156" t="s">
        <v>8246</v>
      </c>
      <c r="I3156">
        <v>1415404800</v>
      </c>
      <c r="J3156">
        <v>1412809644</v>
      </c>
      <c r="K3156" s="12">
        <f t="shared" si="98"/>
        <v>41920</v>
      </c>
      <c r="L3156" t="b">
        <v>0</v>
      </c>
      <c r="M3156">
        <v>10</v>
      </c>
      <c r="N3156" t="b">
        <v>0</v>
      </c>
      <c r="O3156" t="s">
        <v>8269</v>
      </c>
      <c r="P3156" t="s">
        <v>8325</v>
      </c>
      <c r="Q3156">
        <f t="shared" si="99"/>
        <v>2014</v>
      </c>
      <c r="R3156" s="14" t="s">
        <v>8322</v>
      </c>
    </row>
    <row r="3157" spans="1:18" ht="43.2" x14ac:dyDescent="0.3">
      <c r="A3157">
        <v>4111</v>
      </c>
      <c r="B3157" s="3" t="s">
        <v>4107</v>
      </c>
      <c r="C3157" s="3" t="s">
        <v>8214</v>
      </c>
      <c r="D3157" s="5">
        <v>3000</v>
      </c>
      <c r="E3157" s="7">
        <v>94</v>
      </c>
      <c r="F3157" t="s">
        <v>8220</v>
      </c>
      <c r="G3157" t="s">
        <v>8223</v>
      </c>
      <c r="H3157" t="s">
        <v>8245</v>
      </c>
      <c r="I3157">
        <v>1424747740</v>
      </c>
      <c r="J3157">
        <v>1422155740</v>
      </c>
      <c r="K3157" s="12">
        <f t="shared" si="98"/>
        <v>42029</v>
      </c>
      <c r="L3157" t="b">
        <v>0</v>
      </c>
      <c r="M3157">
        <v>6</v>
      </c>
      <c r="N3157" t="b">
        <v>0</v>
      </c>
      <c r="O3157" t="s">
        <v>8269</v>
      </c>
      <c r="P3157" t="s">
        <v>8325</v>
      </c>
      <c r="Q3157">
        <f t="shared" si="99"/>
        <v>2015</v>
      </c>
      <c r="R3157" s="14" t="s">
        <v>8322</v>
      </c>
    </row>
    <row r="3158" spans="1:18" ht="43.2" x14ac:dyDescent="0.3">
      <c r="A3158">
        <v>1560</v>
      </c>
      <c r="B3158" s="3" t="s">
        <v>1561</v>
      </c>
      <c r="C3158" s="3" t="s">
        <v>5670</v>
      </c>
      <c r="D3158" s="5">
        <v>2500</v>
      </c>
      <c r="E3158" s="7">
        <v>94</v>
      </c>
      <c r="F3158" t="s">
        <v>8220</v>
      </c>
      <c r="G3158" t="s">
        <v>8223</v>
      </c>
      <c r="H3158" t="s">
        <v>8245</v>
      </c>
      <c r="I3158">
        <v>1415842193</v>
      </c>
      <c r="J3158">
        <v>1414110593</v>
      </c>
      <c r="K3158" s="12">
        <f t="shared" si="98"/>
        <v>41936</v>
      </c>
      <c r="L3158" t="b">
        <v>0</v>
      </c>
      <c r="M3158">
        <v>4</v>
      </c>
      <c r="N3158" t="b">
        <v>0</v>
      </c>
      <c r="O3158" t="s">
        <v>8287</v>
      </c>
      <c r="P3158" t="s">
        <v>8354</v>
      </c>
      <c r="Q3158">
        <f t="shared" si="99"/>
        <v>2014</v>
      </c>
      <c r="R3158" s="14" t="s">
        <v>8312</v>
      </c>
    </row>
    <row r="3159" spans="1:18" ht="28.8" x14ac:dyDescent="0.3">
      <c r="A3159">
        <v>1582</v>
      </c>
      <c r="B3159" s="3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s="12">
        <f t="shared" si="98"/>
        <v>42246</v>
      </c>
      <c r="L3159" t="b">
        <v>0</v>
      </c>
      <c r="M3159">
        <v>3</v>
      </c>
      <c r="N3159" t="b">
        <v>0</v>
      </c>
      <c r="O3159" t="s">
        <v>8289</v>
      </c>
      <c r="P3159" t="s">
        <v>8350</v>
      </c>
      <c r="Q3159">
        <f t="shared" si="99"/>
        <v>2015</v>
      </c>
      <c r="R3159" s="14" t="s">
        <v>8312</v>
      </c>
    </row>
    <row r="3160" spans="1:18" ht="43.2" x14ac:dyDescent="0.3">
      <c r="A3160">
        <v>149</v>
      </c>
      <c r="B3160" s="3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s="12">
        <f t="shared" si="98"/>
        <v>41968</v>
      </c>
      <c r="L3160" t="b">
        <v>0</v>
      </c>
      <c r="M3160">
        <v>6</v>
      </c>
      <c r="N3160" t="b">
        <v>0</v>
      </c>
      <c r="O3160" t="s">
        <v>8265</v>
      </c>
      <c r="P3160" t="s">
        <v>8336</v>
      </c>
      <c r="Q3160">
        <f t="shared" si="99"/>
        <v>2014</v>
      </c>
      <c r="R3160" s="14" t="s">
        <v>8320</v>
      </c>
    </row>
    <row r="3161" spans="1:18" ht="43.2" x14ac:dyDescent="0.3">
      <c r="A3161">
        <v>2658</v>
      </c>
      <c r="B3161" s="3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s="12">
        <f t="shared" si="98"/>
        <v>42551</v>
      </c>
      <c r="L3161" t="b">
        <v>0</v>
      </c>
      <c r="M3161">
        <v>4</v>
      </c>
      <c r="N3161" t="b">
        <v>0</v>
      </c>
      <c r="O3161" t="s">
        <v>8299</v>
      </c>
      <c r="P3161" t="s">
        <v>8314</v>
      </c>
      <c r="Q3161">
        <f t="shared" si="99"/>
        <v>2016</v>
      </c>
      <c r="R3161" s="14" t="s">
        <v>8307</v>
      </c>
    </row>
    <row r="3162" spans="1:18" ht="43.2" x14ac:dyDescent="0.3">
      <c r="A3162">
        <v>627</v>
      </c>
      <c r="B3162" s="3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s="12">
        <f t="shared" si="98"/>
        <v>42384</v>
      </c>
      <c r="L3162" t="b">
        <v>0</v>
      </c>
      <c r="M3162">
        <v>1</v>
      </c>
      <c r="N3162" t="b">
        <v>0</v>
      </c>
      <c r="O3162" t="s">
        <v>8270</v>
      </c>
      <c r="P3162" t="s">
        <v>8341</v>
      </c>
      <c r="Q3162">
        <f t="shared" si="99"/>
        <v>2016</v>
      </c>
      <c r="R3162" s="14" t="s">
        <v>8307</v>
      </c>
    </row>
    <row r="3163" spans="1:18" ht="28.8" x14ac:dyDescent="0.3">
      <c r="A3163">
        <v>2763</v>
      </c>
      <c r="B3163" s="3" t="s">
        <v>2763</v>
      </c>
      <c r="C3163" s="3" t="s">
        <v>6873</v>
      </c>
      <c r="D3163" s="5">
        <v>39400</v>
      </c>
      <c r="E3163" s="7">
        <v>90</v>
      </c>
      <c r="F3163" t="s">
        <v>8220</v>
      </c>
      <c r="G3163" t="s">
        <v>8223</v>
      </c>
      <c r="H3163" t="s">
        <v>8245</v>
      </c>
      <c r="I3163">
        <v>1369403684</v>
      </c>
      <c r="J3163">
        <v>1365515684</v>
      </c>
      <c r="K3163" s="12">
        <f t="shared" si="98"/>
        <v>41373</v>
      </c>
      <c r="L3163" t="b">
        <v>0</v>
      </c>
      <c r="M3163">
        <v>3</v>
      </c>
      <c r="N3163" t="b">
        <v>0</v>
      </c>
      <c r="O3163" t="s">
        <v>8302</v>
      </c>
      <c r="P3163" t="s">
        <v>8355</v>
      </c>
      <c r="Q3163">
        <f t="shared" si="99"/>
        <v>2013</v>
      </c>
      <c r="R3163" s="14" t="s">
        <v>8310</v>
      </c>
    </row>
    <row r="3164" spans="1:18" ht="57.6" x14ac:dyDescent="0.3">
      <c r="A3164">
        <v>902</v>
      </c>
      <c r="B3164" s="3" t="s">
        <v>903</v>
      </c>
      <c r="C3164" s="3" t="s">
        <v>5012</v>
      </c>
      <c r="D3164" s="5">
        <v>30000</v>
      </c>
      <c r="E3164" s="7">
        <v>90</v>
      </c>
      <c r="F3164" t="s">
        <v>8220</v>
      </c>
      <c r="G3164" t="s">
        <v>8223</v>
      </c>
      <c r="H3164" t="s">
        <v>8245</v>
      </c>
      <c r="I3164">
        <v>1409412600</v>
      </c>
      <c r="J3164">
        <v>1404947422</v>
      </c>
      <c r="K3164" s="12">
        <f t="shared" si="98"/>
        <v>41829</v>
      </c>
      <c r="L3164" t="b">
        <v>0</v>
      </c>
      <c r="M3164">
        <v>3</v>
      </c>
      <c r="N3164" t="b">
        <v>0</v>
      </c>
      <c r="O3164" t="s">
        <v>8276</v>
      </c>
      <c r="P3164" t="s">
        <v>8349</v>
      </c>
      <c r="Q3164">
        <f t="shared" si="99"/>
        <v>2014</v>
      </c>
      <c r="R3164" s="14" t="s">
        <v>8326</v>
      </c>
    </row>
    <row r="3165" spans="1:18" ht="43.2" x14ac:dyDescent="0.3">
      <c r="A3165">
        <v>718</v>
      </c>
      <c r="B3165" s="3" t="s">
        <v>719</v>
      </c>
      <c r="C3165" s="3" t="s">
        <v>4828</v>
      </c>
      <c r="D3165" s="5">
        <v>12000</v>
      </c>
      <c r="E3165" s="7">
        <v>90</v>
      </c>
      <c r="F3165" t="s">
        <v>8220</v>
      </c>
      <c r="G3165" t="s">
        <v>8223</v>
      </c>
      <c r="H3165" t="s">
        <v>8245</v>
      </c>
      <c r="I3165">
        <v>1487397540</v>
      </c>
      <c r="J3165">
        <v>1484684247</v>
      </c>
      <c r="K3165" s="12">
        <f t="shared" si="98"/>
        <v>42752</v>
      </c>
      <c r="L3165" t="b">
        <v>0</v>
      </c>
      <c r="M3165">
        <v>4</v>
      </c>
      <c r="N3165" t="b">
        <v>0</v>
      </c>
      <c r="O3165" t="s">
        <v>8271</v>
      </c>
      <c r="P3165" t="s">
        <v>8309</v>
      </c>
      <c r="Q3165">
        <f t="shared" si="99"/>
        <v>2017</v>
      </c>
      <c r="R3165" s="14" t="s">
        <v>8307</v>
      </c>
    </row>
    <row r="3166" spans="1:18" ht="28.8" x14ac:dyDescent="0.3">
      <c r="A3166">
        <v>2599</v>
      </c>
      <c r="B3166" s="3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s="12">
        <f t="shared" si="98"/>
        <v>41809</v>
      </c>
      <c r="L3166" t="b">
        <v>0</v>
      </c>
      <c r="M3166">
        <v>5</v>
      </c>
      <c r="N3166" t="b">
        <v>0</v>
      </c>
      <c r="O3166" t="s">
        <v>8282</v>
      </c>
      <c r="P3166" t="s">
        <v>8344</v>
      </c>
      <c r="Q3166">
        <f t="shared" si="99"/>
        <v>2014</v>
      </c>
      <c r="R3166" s="14" t="s">
        <v>8318</v>
      </c>
    </row>
    <row r="3167" spans="1:18" ht="43.2" x14ac:dyDescent="0.3">
      <c r="A3167">
        <v>3919</v>
      </c>
      <c r="B3167" s="3" t="s">
        <v>3916</v>
      </c>
      <c r="C3167" s="3" t="s">
        <v>8027</v>
      </c>
      <c r="D3167" s="5">
        <v>5000</v>
      </c>
      <c r="E3167" s="7">
        <v>90</v>
      </c>
      <c r="F3167" t="s">
        <v>8220</v>
      </c>
      <c r="G3167" t="s">
        <v>8224</v>
      </c>
      <c r="H3167" t="s">
        <v>8246</v>
      </c>
      <c r="I3167">
        <v>1453075200</v>
      </c>
      <c r="J3167">
        <v>1450628773</v>
      </c>
      <c r="K3167" s="12">
        <f t="shared" si="98"/>
        <v>42358</v>
      </c>
      <c r="L3167" t="b">
        <v>0</v>
      </c>
      <c r="M3167">
        <v>3</v>
      </c>
      <c r="N3167" t="b">
        <v>0</v>
      </c>
      <c r="O3167" t="s">
        <v>8269</v>
      </c>
      <c r="P3167" t="s">
        <v>8325</v>
      </c>
      <c r="Q3167">
        <f t="shared" si="99"/>
        <v>2015</v>
      </c>
      <c r="R3167" s="14" t="s">
        <v>8322</v>
      </c>
    </row>
    <row r="3168" spans="1:18" ht="43.2" x14ac:dyDescent="0.3">
      <c r="A3168">
        <v>863</v>
      </c>
      <c r="B3168" s="3" t="s">
        <v>864</v>
      </c>
      <c r="C3168" s="3" t="s">
        <v>4973</v>
      </c>
      <c r="D3168" s="5">
        <v>2000</v>
      </c>
      <c r="E3168" s="7">
        <v>90</v>
      </c>
      <c r="F3168" t="s">
        <v>8220</v>
      </c>
      <c r="G3168" t="s">
        <v>8223</v>
      </c>
      <c r="H3168" t="s">
        <v>8245</v>
      </c>
      <c r="I3168">
        <v>1329014966</v>
      </c>
      <c r="J3168">
        <v>1326422966</v>
      </c>
      <c r="K3168" s="12">
        <f t="shared" si="98"/>
        <v>40921</v>
      </c>
      <c r="L3168" t="b">
        <v>0</v>
      </c>
      <c r="M3168">
        <v>5</v>
      </c>
      <c r="N3168" t="b">
        <v>0</v>
      </c>
      <c r="O3168" t="s">
        <v>8276</v>
      </c>
      <c r="P3168" t="s">
        <v>8349</v>
      </c>
      <c r="Q3168">
        <f t="shared" si="99"/>
        <v>2012</v>
      </c>
      <c r="R3168" s="14" t="s">
        <v>8326</v>
      </c>
    </row>
    <row r="3169" spans="1:18" ht="57.6" x14ac:dyDescent="0.3">
      <c r="A3169">
        <v>2502</v>
      </c>
      <c r="B3169" s="3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s="12">
        <f t="shared" si="98"/>
        <v>41858</v>
      </c>
      <c r="L3169" t="b">
        <v>0</v>
      </c>
      <c r="M3169">
        <v>5</v>
      </c>
      <c r="N3169" t="b">
        <v>0</v>
      </c>
      <c r="O3169" t="s">
        <v>8297</v>
      </c>
      <c r="P3169" t="s">
        <v>8356</v>
      </c>
      <c r="Q3169">
        <f t="shared" si="99"/>
        <v>2014</v>
      </c>
      <c r="R3169" s="14" t="s">
        <v>8318</v>
      </c>
    </row>
    <row r="3170" spans="1:18" ht="43.2" x14ac:dyDescent="0.3">
      <c r="A3170">
        <v>4110</v>
      </c>
      <c r="B3170" s="3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s="12">
        <f t="shared" si="98"/>
        <v>42512</v>
      </c>
      <c r="L3170" t="b">
        <v>0</v>
      </c>
      <c r="M3170">
        <v>6</v>
      </c>
      <c r="N3170" t="b">
        <v>0</v>
      </c>
      <c r="O3170" t="s">
        <v>8269</v>
      </c>
      <c r="P3170" t="s">
        <v>8325</v>
      </c>
      <c r="Q3170">
        <f t="shared" si="99"/>
        <v>2016</v>
      </c>
      <c r="R3170" s="14" t="s">
        <v>8322</v>
      </c>
    </row>
    <row r="3171" spans="1:18" ht="28.8" x14ac:dyDescent="0.3">
      <c r="A3171">
        <v>2130</v>
      </c>
      <c r="B3171" s="3" t="s">
        <v>2131</v>
      </c>
      <c r="C3171" s="3" t="s">
        <v>6240</v>
      </c>
      <c r="D3171" s="5">
        <v>42000</v>
      </c>
      <c r="E3171" s="7">
        <v>85</v>
      </c>
      <c r="F3171" t="s">
        <v>8220</v>
      </c>
      <c r="G3171" t="s">
        <v>8223</v>
      </c>
      <c r="H3171" t="s">
        <v>8245</v>
      </c>
      <c r="I3171">
        <v>1408154663</v>
      </c>
      <c r="J3171">
        <v>1405130663</v>
      </c>
      <c r="K3171" s="12">
        <f t="shared" si="98"/>
        <v>41832</v>
      </c>
      <c r="L3171" t="b">
        <v>0</v>
      </c>
      <c r="M3171">
        <v>4</v>
      </c>
      <c r="N3171" t="b">
        <v>0</v>
      </c>
      <c r="O3171" t="s">
        <v>8280</v>
      </c>
      <c r="P3171" t="s">
        <v>8333</v>
      </c>
      <c r="Q3171">
        <f t="shared" si="99"/>
        <v>2014</v>
      </c>
      <c r="R3171" s="14" t="s">
        <v>8315</v>
      </c>
    </row>
    <row r="3172" spans="1:18" ht="43.2" x14ac:dyDescent="0.3">
      <c r="A3172">
        <v>1907</v>
      </c>
      <c r="B3172" s="3" t="s">
        <v>1908</v>
      </c>
      <c r="C3172" s="3" t="s">
        <v>6017</v>
      </c>
      <c r="D3172" s="5">
        <v>30000</v>
      </c>
      <c r="E3172" s="7">
        <v>85</v>
      </c>
      <c r="F3172" t="s">
        <v>8220</v>
      </c>
      <c r="G3172" t="s">
        <v>8223</v>
      </c>
      <c r="H3172" t="s">
        <v>8245</v>
      </c>
      <c r="I3172">
        <v>1400853925</v>
      </c>
      <c r="J3172">
        <v>1399557925</v>
      </c>
      <c r="K3172" s="12">
        <f t="shared" si="98"/>
        <v>41767</v>
      </c>
      <c r="L3172" t="b">
        <v>0</v>
      </c>
      <c r="M3172">
        <v>4</v>
      </c>
      <c r="N3172" t="b">
        <v>0</v>
      </c>
      <c r="O3172" t="s">
        <v>8292</v>
      </c>
      <c r="P3172" t="s">
        <v>8317</v>
      </c>
      <c r="Q3172">
        <f t="shared" si="99"/>
        <v>2014</v>
      </c>
      <c r="R3172" s="14" t="s">
        <v>8307</v>
      </c>
    </row>
    <row r="3173" spans="1:18" ht="43.2" x14ac:dyDescent="0.3">
      <c r="A3173">
        <v>2160</v>
      </c>
      <c r="B3173" s="3" t="s">
        <v>2161</v>
      </c>
      <c r="C3173" s="3" t="s">
        <v>6270</v>
      </c>
      <c r="D3173" s="5">
        <v>10000</v>
      </c>
      <c r="E3173" s="7">
        <v>85</v>
      </c>
      <c r="F3173" t="s">
        <v>8220</v>
      </c>
      <c r="G3173" t="s">
        <v>8223</v>
      </c>
      <c r="H3173" t="s">
        <v>8245</v>
      </c>
      <c r="I3173">
        <v>1337447105</v>
      </c>
      <c r="J3173">
        <v>1334855105</v>
      </c>
      <c r="K3173" s="12">
        <f t="shared" si="98"/>
        <v>41018</v>
      </c>
      <c r="L3173" t="b">
        <v>0</v>
      </c>
      <c r="M3173">
        <v>16</v>
      </c>
      <c r="N3173" t="b">
        <v>0</v>
      </c>
      <c r="O3173" t="s">
        <v>8280</v>
      </c>
      <c r="P3173" t="s">
        <v>8333</v>
      </c>
      <c r="Q3173">
        <f t="shared" si="99"/>
        <v>2012</v>
      </c>
      <c r="R3173" s="14" t="s">
        <v>8315</v>
      </c>
    </row>
    <row r="3174" spans="1:18" ht="43.2" x14ac:dyDescent="0.3">
      <c r="A3174">
        <v>1563</v>
      </c>
      <c r="B3174" s="3" t="s">
        <v>1564</v>
      </c>
      <c r="C3174" s="3" t="s">
        <v>5673</v>
      </c>
      <c r="D3174" s="5">
        <v>6000</v>
      </c>
      <c r="E3174" s="7">
        <v>85</v>
      </c>
      <c r="F3174" t="s">
        <v>8219</v>
      </c>
      <c r="G3174" t="s">
        <v>8224</v>
      </c>
      <c r="H3174" t="s">
        <v>8246</v>
      </c>
      <c r="I3174">
        <v>1394815751</v>
      </c>
      <c r="J3174">
        <v>1389635351</v>
      </c>
      <c r="K3174" s="12">
        <f t="shared" si="98"/>
        <v>41652</v>
      </c>
      <c r="L3174" t="b">
        <v>0</v>
      </c>
      <c r="M3174">
        <v>2</v>
      </c>
      <c r="N3174" t="b">
        <v>0</v>
      </c>
      <c r="O3174" t="s">
        <v>8288</v>
      </c>
      <c r="P3174" t="s">
        <v>8348</v>
      </c>
      <c r="Q3174">
        <f t="shared" si="99"/>
        <v>2014</v>
      </c>
      <c r="R3174" s="14" t="s">
        <v>8310</v>
      </c>
    </row>
    <row r="3175" spans="1:18" ht="43.2" x14ac:dyDescent="0.3">
      <c r="A3175">
        <v>2322</v>
      </c>
      <c r="B3175" s="3" t="s">
        <v>2323</v>
      </c>
      <c r="C3175" s="3" t="s">
        <v>6432</v>
      </c>
      <c r="D3175" s="5">
        <v>2700</v>
      </c>
      <c r="E3175" s="7">
        <v>85</v>
      </c>
      <c r="F3175" t="s">
        <v>8221</v>
      </c>
      <c r="G3175" t="s">
        <v>8223</v>
      </c>
      <c r="H3175" t="s">
        <v>8245</v>
      </c>
      <c r="I3175">
        <v>1491769769</v>
      </c>
      <c r="J3175">
        <v>1489181369</v>
      </c>
      <c r="K3175" s="12">
        <f t="shared" si="98"/>
        <v>42804</v>
      </c>
      <c r="L3175" t="b">
        <v>0</v>
      </c>
      <c r="M3175">
        <v>4</v>
      </c>
      <c r="N3175" t="b">
        <v>0</v>
      </c>
      <c r="O3175" t="s">
        <v>8296</v>
      </c>
      <c r="P3175" t="s">
        <v>8319</v>
      </c>
      <c r="Q3175">
        <f t="shared" si="99"/>
        <v>2017</v>
      </c>
      <c r="R3175" s="14" t="s">
        <v>8318</v>
      </c>
    </row>
    <row r="3176" spans="1:18" ht="43.2" x14ac:dyDescent="0.3">
      <c r="A3176">
        <v>1709</v>
      </c>
      <c r="B3176" s="3" t="s">
        <v>1710</v>
      </c>
      <c r="C3176" s="3" t="s">
        <v>5819</v>
      </c>
      <c r="D3176" s="5">
        <v>1750</v>
      </c>
      <c r="E3176" s="7">
        <v>85</v>
      </c>
      <c r="F3176" t="s">
        <v>8220</v>
      </c>
      <c r="G3176" t="s">
        <v>8223</v>
      </c>
      <c r="H3176" t="s">
        <v>8245</v>
      </c>
      <c r="I3176">
        <v>1409513940</v>
      </c>
      <c r="J3176">
        <v>1405949514</v>
      </c>
      <c r="K3176" s="12">
        <f t="shared" si="98"/>
        <v>41841</v>
      </c>
      <c r="L3176" t="b">
        <v>0</v>
      </c>
      <c r="M3176">
        <v>4</v>
      </c>
      <c r="N3176" t="b">
        <v>0</v>
      </c>
      <c r="O3176" t="s">
        <v>8291</v>
      </c>
      <c r="P3176" t="s">
        <v>8329</v>
      </c>
      <c r="Q3176">
        <f t="shared" si="99"/>
        <v>2014</v>
      </c>
      <c r="R3176" s="14" t="s">
        <v>8326</v>
      </c>
    </row>
    <row r="3177" spans="1:18" ht="43.2" x14ac:dyDescent="0.3">
      <c r="A3177">
        <v>2597</v>
      </c>
      <c r="B3177" s="3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s="12">
        <f t="shared" si="98"/>
        <v>42510</v>
      </c>
      <c r="L3177" t="b">
        <v>0</v>
      </c>
      <c r="M3177">
        <v>7</v>
      </c>
      <c r="N3177" t="b">
        <v>0</v>
      </c>
      <c r="O3177" t="s">
        <v>8282</v>
      </c>
      <c r="P3177" t="s">
        <v>8344</v>
      </c>
      <c r="Q3177">
        <f t="shared" si="99"/>
        <v>2016</v>
      </c>
      <c r="R3177" s="14" t="s">
        <v>8318</v>
      </c>
    </row>
    <row r="3178" spans="1:18" ht="43.2" x14ac:dyDescent="0.3">
      <c r="A3178">
        <v>1117</v>
      </c>
      <c r="B3178" s="3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s="12">
        <f t="shared" si="98"/>
        <v>42333</v>
      </c>
      <c r="L3178" t="b">
        <v>0</v>
      </c>
      <c r="M3178">
        <v>8</v>
      </c>
      <c r="N3178" t="b">
        <v>0</v>
      </c>
      <c r="O3178" t="s">
        <v>8280</v>
      </c>
      <c r="P3178" t="s">
        <v>8333</v>
      </c>
      <c r="Q3178">
        <f t="shared" si="99"/>
        <v>2015</v>
      </c>
      <c r="R3178" s="14" t="s">
        <v>8315</v>
      </c>
    </row>
    <row r="3179" spans="1:18" ht="43.2" x14ac:dyDescent="0.3">
      <c r="A3179">
        <v>448</v>
      </c>
      <c r="B3179" s="3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s="12">
        <f t="shared" si="98"/>
        <v>41753</v>
      </c>
      <c r="L3179" t="b">
        <v>0</v>
      </c>
      <c r="M3179">
        <v>4</v>
      </c>
      <c r="N3179" t="b">
        <v>0</v>
      </c>
      <c r="O3179" t="s">
        <v>8268</v>
      </c>
      <c r="P3179" t="s">
        <v>8338</v>
      </c>
      <c r="Q3179">
        <f t="shared" si="99"/>
        <v>2014</v>
      </c>
      <c r="R3179" s="14" t="s">
        <v>8320</v>
      </c>
    </row>
    <row r="3180" spans="1:18" ht="43.2" x14ac:dyDescent="0.3">
      <c r="A3180">
        <v>2370</v>
      </c>
      <c r="B3180" s="3" t="s">
        <v>2371</v>
      </c>
      <c r="C3180" s="3" t="s">
        <v>6480</v>
      </c>
      <c r="D3180" s="5">
        <v>25000</v>
      </c>
      <c r="E3180" s="7">
        <v>82</v>
      </c>
      <c r="F3180" t="s">
        <v>8219</v>
      </c>
      <c r="G3180" t="s">
        <v>8223</v>
      </c>
      <c r="H3180" t="s">
        <v>8245</v>
      </c>
      <c r="I3180">
        <v>1418877141</v>
      </c>
      <c r="J3180">
        <v>1416285141</v>
      </c>
      <c r="K3180" s="12">
        <f t="shared" si="98"/>
        <v>41961</v>
      </c>
      <c r="L3180" t="b">
        <v>0</v>
      </c>
      <c r="M3180">
        <v>4</v>
      </c>
      <c r="N3180" t="b">
        <v>0</v>
      </c>
      <c r="O3180" t="s">
        <v>8270</v>
      </c>
      <c r="P3180" t="s">
        <v>8341</v>
      </c>
      <c r="Q3180">
        <f t="shared" si="99"/>
        <v>2014</v>
      </c>
      <c r="R3180" s="14" t="s">
        <v>8307</v>
      </c>
    </row>
    <row r="3181" spans="1:18" ht="43.2" x14ac:dyDescent="0.3">
      <c r="A3181">
        <v>454</v>
      </c>
      <c r="B3181" s="3" t="s">
        <v>455</v>
      </c>
      <c r="C3181" s="3" t="s">
        <v>4564</v>
      </c>
      <c r="D3181" s="5">
        <v>10000</v>
      </c>
      <c r="E3181" s="7">
        <v>82</v>
      </c>
      <c r="F3181" t="s">
        <v>8220</v>
      </c>
      <c r="G3181" t="s">
        <v>8223</v>
      </c>
      <c r="H3181" t="s">
        <v>8245</v>
      </c>
      <c r="I3181">
        <v>1417007640</v>
      </c>
      <c r="J3181">
        <v>1414343571</v>
      </c>
      <c r="K3181" s="12">
        <f t="shared" si="98"/>
        <v>41938</v>
      </c>
      <c r="L3181" t="b">
        <v>0</v>
      </c>
      <c r="M3181">
        <v>5</v>
      </c>
      <c r="N3181" t="b">
        <v>0</v>
      </c>
      <c r="O3181" t="s">
        <v>8268</v>
      </c>
      <c r="P3181" t="s">
        <v>8338</v>
      </c>
      <c r="Q3181">
        <f t="shared" si="99"/>
        <v>2014</v>
      </c>
      <c r="R3181" s="14" t="s">
        <v>8320</v>
      </c>
    </row>
    <row r="3182" spans="1:18" ht="57.6" x14ac:dyDescent="0.3">
      <c r="A3182">
        <v>155</v>
      </c>
      <c r="B3182" s="3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s="12">
        <f t="shared" si="98"/>
        <v>42168</v>
      </c>
      <c r="L3182" t="b">
        <v>0</v>
      </c>
      <c r="M3182">
        <v>4</v>
      </c>
      <c r="N3182" t="b">
        <v>0</v>
      </c>
      <c r="O3182" t="s">
        <v>8265</v>
      </c>
      <c r="P3182" t="s">
        <v>8336</v>
      </c>
      <c r="Q3182">
        <f t="shared" si="99"/>
        <v>2015</v>
      </c>
      <c r="R3182" s="14" t="s">
        <v>8320</v>
      </c>
    </row>
    <row r="3183" spans="1:18" ht="43.2" x14ac:dyDescent="0.3">
      <c r="A3183">
        <v>1065</v>
      </c>
      <c r="B3183" s="3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s="12">
        <f t="shared" si="98"/>
        <v>41661</v>
      </c>
      <c r="L3183" t="b">
        <v>0</v>
      </c>
      <c r="M3183">
        <v>5</v>
      </c>
      <c r="N3183" t="b">
        <v>0</v>
      </c>
      <c r="O3183" t="s">
        <v>8280</v>
      </c>
      <c r="P3183" t="s">
        <v>8333</v>
      </c>
      <c r="Q3183">
        <f t="shared" si="99"/>
        <v>2014</v>
      </c>
      <c r="R3183" s="14" t="s">
        <v>8315</v>
      </c>
    </row>
    <row r="3184" spans="1:18" ht="57.6" x14ac:dyDescent="0.3">
      <c r="A3184">
        <v>1571</v>
      </c>
      <c r="B3184" s="3" t="s">
        <v>1572</v>
      </c>
      <c r="C3184" s="3" t="s">
        <v>5681</v>
      </c>
      <c r="D3184" s="5">
        <v>12100</v>
      </c>
      <c r="E3184" s="7">
        <v>80</v>
      </c>
      <c r="F3184" t="s">
        <v>8219</v>
      </c>
      <c r="G3184" t="s">
        <v>8224</v>
      </c>
      <c r="H3184" t="s">
        <v>8246</v>
      </c>
      <c r="I3184">
        <v>1434738483</v>
      </c>
      <c r="J3184">
        <v>1432146483</v>
      </c>
      <c r="K3184" s="12">
        <f t="shared" si="98"/>
        <v>42144</v>
      </c>
      <c r="L3184" t="b">
        <v>0</v>
      </c>
      <c r="M3184">
        <v>4</v>
      </c>
      <c r="N3184" t="b">
        <v>0</v>
      </c>
      <c r="O3184" t="s">
        <v>8288</v>
      </c>
      <c r="P3184" t="s">
        <v>8348</v>
      </c>
      <c r="Q3184">
        <f t="shared" si="99"/>
        <v>2015</v>
      </c>
      <c r="R3184" s="14" t="s">
        <v>8310</v>
      </c>
    </row>
    <row r="3185" spans="1:18" ht="43.2" x14ac:dyDescent="0.3">
      <c r="A3185">
        <v>574</v>
      </c>
      <c r="B3185" s="3" t="s">
        <v>575</v>
      </c>
      <c r="C3185" s="3" t="s">
        <v>4684</v>
      </c>
      <c r="D3185" s="5">
        <v>11180</v>
      </c>
      <c r="E3185" s="7">
        <v>80</v>
      </c>
      <c r="F3185" t="s">
        <v>8220</v>
      </c>
      <c r="G3185" t="s">
        <v>8224</v>
      </c>
      <c r="H3185" t="s">
        <v>8246</v>
      </c>
      <c r="I3185">
        <v>1476873507</v>
      </c>
      <c r="J3185">
        <v>1474281507</v>
      </c>
      <c r="K3185" s="12">
        <f t="shared" si="98"/>
        <v>42632</v>
      </c>
      <c r="L3185" t="b">
        <v>0</v>
      </c>
      <c r="M3185">
        <v>4</v>
      </c>
      <c r="N3185" t="b">
        <v>0</v>
      </c>
      <c r="O3185" t="s">
        <v>8270</v>
      </c>
      <c r="P3185" t="s">
        <v>8341</v>
      </c>
      <c r="Q3185">
        <f t="shared" si="99"/>
        <v>2016</v>
      </c>
      <c r="R3185" s="14" t="s">
        <v>8307</v>
      </c>
    </row>
    <row r="3186" spans="1:18" ht="43.2" x14ac:dyDescent="0.3">
      <c r="A3186">
        <v>2325</v>
      </c>
      <c r="B3186" s="3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s="12">
        <f t="shared" si="98"/>
        <v>42794</v>
      </c>
      <c r="L3186" t="b">
        <v>0</v>
      </c>
      <c r="M3186">
        <v>7</v>
      </c>
      <c r="N3186" t="b">
        <v>0</v>
      </c>
      <c r="O3186" t="s">
        <v>8296</v>
      </c>
      <c r="P3186" t="s">
        <v>8319</v>
      </c>
      <c r="Q3186">
        <f t="shared" si="99"/>
        <v>2017</v>
      </c>
      <c r="R3186" s="14" t="s">
        <v>8318</v>
      </c>
    </row>
    <row r="3187" spans="1:18" ht="57.6" x14ac:dyDescent="0.3">
      <c r="A3187">
        <v>4037</v>
      </c>
      <c r="B3187" s="3" t="s">
        <v>4033</v>
      </c>
      <c r="C3187" s="3" t="s">
        <v>8141</v>
      </c>
      <c r="D3187" s="5">
        <v>700</v>
      </c>
      <c r="E3187" s="7">
        <v>80</v>
      </c>
      <c r="F3187" t="s">
        <v>8220</v>
      </c>
      <c r="G3187" t="s">
        <v>8223</v>
      </c>
      <c r="H3187" t="s">
        <v>8245</v>
      </c>
      <c r="I3187">
        <v>1464099900</v>
      </c>
      <c r="J3187">
        <v>1462585315</v>
      </c>
      <c r="K3187" s="12">
        <f t="shared" si="98"/>
        <v>42497</v>
      </c>
      <c r="L3187" t="b">
        <v>0</v>
      </c>
      <c r="M3187">
        <v>2</v>
      </c>
      <c r="N3187" t="b">
        <v>0</v>
      </c>
      <c r="O3187" t="s">
        <v>8269</v>
      </c>
      <c r="P3187" t="s">
        <v>8325</v>
      </c>
      <c r="Q3187">
        <f t="shared" si="99"/>
        <v>2016</v>
      </c>
      <c r="R3187" s="14" t="s">
        <v>8322</v>
      </c>
    </row>
    <row r="3188" spans="1:18" ht="43.2" x14ac:dyDescent="0.3">
      <c r="A3188">
        <v>2861</v>
      </c>
      <c r="B3188" s="3" t="s">
        <v>2861</v>
      </c>
      <c r="C3188" s="3" t="s">
        <v>6971</v>
      </c>
      <c r="D3188" s="5">
        <v>250</v>
      </c>
      <c r="E3188" s="7">
        <v>80</v>
      </c>
      <c r="F3188" t="s">
        <v>8220</v>
      </c>
      <c r="G3188" t="s">
        <v>8225</v>
      </c>
      <c r="H3188" t="s">
        <v>8247</v>
      </c>
      <c r="I3188">
        <v>1443103848</v>
      </c>
      <c r="J3188">
        <v>1441894248</v>
      </c>
      <c r="K3188" s="12">
        <f t="shared" si="98"/>
        <v>42257</v>
      </c>
      <c r="L3188" t="b">
        <v>0</v>
      </c>
      <c r="M3188">
        <v>3</v>
      </c>
      <c r="N3188" t="b">
        <v>0</v>
      </c>
      <c r="O3188" t="s">
        <v>8269</v>
      </c>
      <c r="P3188" t="s">
        <v>8325</v>
      </c>
      <c r="Q3188">
        <f t="shared" si="99"/>
        <v>2015</v>
      </c>
      <c r="R3188" s="14" t="s">
        <v>8322</v>
      </c>
    </row>
    <row r="3189" spans="1:18" ht="43.2" x14ac:dyDescent="0.3">
      <c r="A3189">
        <v>1995</v>
      </c>
      <c r="B3189" s="3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s="12">
        <f t="shared" si="98"/>
        <v>42181</v>
      </c>
      <c r="L3189" t="b">
        <v>0</v>
      </c>
      <c r="M3189">
        <v>3</v>
      </c>
      <c r="N3189" t="b">
        <v>0</v>
      </c>
      <c r="O3189" t="s">
        <v>8294</v>
      </c>
      <c r="P3189" t="s">
        <v>8352</v>
      </c>
      <c r="Q3189">
        <f t="shared" si="99"/>
        <v>2015</v>
      </c>
      <c r="R3189" s="14" t="s">
        <v>8312</v>
      </c>
    </row>
    <row r="3190" spans="1:18" ht="43.2" x14ac:dyDescent="0.3">
      <c r="A3190">
        <v>1436</v>
      </c>
      <c r="B3190" s="3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s="12">
        <f t="shared" si="98"/>
        <v>42391</v>
      </c>
      <c r="L3190" t="b">
        <v>0</v>
      </c>
      <c r="M3190">
        <v>2</v>
      </c>
      <c r="N3190" t="b">
        <v>0</v>
      </c>
      <c r="O3190" t="s">
        <v>8285</v>
      </c>
      <c r="P3190" t="s">
        <v>8347</v>
      </c>
      <c r="Q3190">
        <f t="shared" si="99"/>
        <v>2016</v>
      </c>
      <c r="R3190" s="14" t="s">
        <v>8310</v>
      </c>
    </row>
    <row r="3191" spans="1:18" ht="43.2" x14ac:dyDescent="0.3">
      <c r="A3191">
        <v>466</v>
      </c>
      <c r="B3191" s="3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s="12">
        <f t="shared" si="98"/>
        <v>41129</v>
      </c>
      <c r="L3191" t="b">
        <v>0</v>
      </c>
      <c r="M3191">
        <v>5</v>
      </c>
      <c r="N3191" t="b">
        <v>0</v>
      </c>
      <c r="O3191" t="s">
        <v>8268</v>
      </c>
      <c r="P3191" t="s">
        <v>8338</v>
      </c>
      <c r="Q3191">
        <f t="shared" si="99"/>
        <v>2012</v>
      </c>
      <c r="R3191" s="14" t="s">
        <v>8320</v>
      </c>
    </row>
    <row r="3192" spans="1:18" ht="43.2" x14ac:dyDescent="0.3">
      <c r="A3192">
        <v>1788</v>
      </c>
      <c r="B3192" s="3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s="12">
        <f t="shared" si="98"/>
        <v>41913</v>
      </c>
      <c r="L3192" t="b">
        <v>1</v>
      </c>
      <c r="M3192">
        <v>4</v>
      </c>
      <c r="N3192" t="b">
        <v>0</v>
      </c>
      <c r="O3192" t="s">
        <v>8283</v>
      </c>
      <c r="P3192" t="s">
        <v>8313</v>
      </c>
      <c r="Q3192">
        <f t="shared" si="99"/>
        <v>2014</v>
      </c>
      <c r="R3192" s="14" t="s">
        <v>8312</v>
      </c>
    </row>
    <row r="3193" spans="1:18" ht="28.8" x14ac:dyDescent="0.3">
      <c r="A3193">
        <v>1447</v>
      </c>
      <c r="B3193" s="3" t="s">
        <v>1448</v>
      </c>
      <c r="C3193" s="3" t="s">
        <v>5557</v>
      </c>
      <c r="D3193" s="5">
        <v>500000</v>
      </c>
      <c r="E3193" s="7">
        <v>75</v>
      </c>
      <c r="F3193" t="s">
        <v>8220</v>
      </c>
      <c r="G3193" t="s">
        <v>8223</v>
      </c>
      <c r="H3193" t="s">
        <v>8245</v>
      </c>
      <c r="I3193">
        <v>1467999134</v>
      </c>
      <c r="J3193">
        <v>1465407134</v>
      </c>
      <c r="K3193" s="12">
        <f t="shared" si="98"/>
        <v>42529</v>
      </c>
      <c r="L3193" t="b">
        <v>0</v>
      </c>
      <c r="M3193">
        <v>3</v>
      </c>
      <c r="N3193" t="b">
        <v>0</v>
      </c>
      <c r="O3193" t="s">
        <v>8285</v>
      </c>
      <c r="P3193" t="s">
        <v>8347</v>
      </c>
      <c r="Q3193">
        <f t="shared" si="99"/>
        <v>2016</v>
      </c>
      <c r="R3193" s="14" t="s">
        <v>8310</v>
      </c>
    </row>
    <row r="3194" spans="1:18" ht="28.8" x14ac:dyDescent="0.3">
      <c r="A3194">
        <v>1149</v>
      </c>
      <c r="B3194" s="3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s="12">
        <f t="shared" si="98"/>
        <v>42507</v>
      </c>
      <c r="L3194" t="b">
        <v>0</v>
      </c>
      <c r="M3194">
        <v>2</v>
      </c>
      <c r="N3194" t="b">
        <v>0</v>
      </c>
      <c r="O3194" t="s">
        <v>8282</v>
      </c>
      <c r="P3194" t="s">
        <v>8344</v>
      </c>
      <c r="Q3194">
        <f t="shared" si="99"/>
        <v>2016</v>
      </c>
      <c r="R3194" s="14" t="s">
        <v>8318</v>
      </c>
    </row>
    <row r="3195" spans="1:18" ht="43.2" x14ac:dyDescent="0.3">
      <c r="A3195">
        <v>2510</v>
      </c>
      <c r="B3195" s="3" t="s">
        <v>2510</v>
      </c>
      <c r="C3195" s="3" t="s">
        <v>6620</v>
      </c>
      <c r="D3195" s="5">
        <v>50000</v>
      </c>
      <c r="E3195" s="7">
        <v>75</v>
      </c>
      <c r="F3195" t="s">
        <v>8220</v>
      </c>
      <c r="G3195" t="s">
        <v>8223</v>
      </c>
      <c r="H3195" t="s">
        <v>8245</v>
      </c>
      <c r="I3195">
        <v>1431647772</v>
      </c>
      <c r="J3195">
        <v>1426463772</v>
      </c>
      <c r="K3195" s="12">
        <f t="shared" si="98"/>
        <v>42078</v>
      </c>
      <c r="L3195" t="b">
        <v>0</v>
      </c>
      <c r="M3195">
        <v>2</v>
      </c>
      <c r="N3195" t="b">
        <v>0</v>
      </c>
      <c r="O3195" t="s">
        <v>8297</v>
      </c>
      <c r="P3195" t="s">
        <v>8356</v>
      </c>
      <c r="Q3195">
        <f t="shared" si="99"/>
        <v>2015</v>
      </c>
      <c r="R3195" s="14" t="s">
        <v>8318</v>
      </c>
    </row>
    <row r="3196" spans="1:18" ht="43.2" x14ac:dyDescent="0.3">
      <c r="A3196">
        <v>3052</v>
      </c>
      <c r="B3196" s="3" t="s">
        <v>3052</v>
      </c>
      <c r="C3196" s="3" t="s">
        <v>7162</v>
      </c>
      <c r="D3196" s="5">
        <v>50000</v>
      </c>
      <c r="E3196" s="7">
        <v>75</v>
      </c>
      <c r="F3196" t="s">
        <v>8220</v>
      </c>
      <c r="G3196" t="s">
        <v>8223</v>
      </c>
      <c r="H3196" t="s">
        <v>8245</v>
      </c>
      <c r="I3196">
        <v>1432828740</v>
      </c>
      <c r="J3196">
        <v>1430237094</v>
      </c>
      <c r="K3196" s="12">
        <f t="shared" si="98"/>
        <v>42122</v>
      </c>
      <c r="L3196" t="b">
        <v>0</v>
      </c>
      <c r="M3196">
        <v>2</v>
      </c>
      <c r="N3196" t="b">
        <v>0</v>
      </c>
      <c r="O3196" t="s">
        <v>8301</v>
      </c>
      <c r="P3196" t="s">
        <v>8323</v>
      </c>
      <c r="Q3196">
        <f t="shared" si="99"/>
        <v>2015</v>
      </c>
      <c r="R3196" s="14" t="s">
        <v>8322</v>
      </c>
    </row>
    <row r="3197" spans="1:18" x14ac:dyDescent="0.3">
      <c r="A3197">
        <v>1718</v>
      </c>
      <c r="B3197" s="3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s="12">
        <f t="shared" si="98"/>
        <v>42460</v>
      </c>
      <c r="L3197" t="b">
        <v>0</v>
      </c>
      <c r="M3197">
        <v>2</v>
      </c>
      <c r="N3197" t="b">
        <v>0</v>
      </c>
      <c r="O3197" t="s">
        <v>8291</v>
      </c>
      <c r="P3197" t="s">
        <v>8329</v>
      </c>
      <c r="Q3197">
        <f t="shared" si="99"/>
        <v>2016</v>
      </c>
      <c r="R3197" s="14" t="s">
        <v>8326</v>
      </c>
    </row>
    <row r="3198" spans="1:18" ht="43.2" x14ac:dyDescent="0.3">
      <c r="A3198">
        <v>1011</v>
      </c>
      <c r="B3198" s="3" t="s">
        <v>1012</v>
      </c>
      <c r="C3198" s="3" t="s">
        <v>5121</v>
      </c>
      <c r="D3198" s="5">
        <v>20000</v>
      </c>
      <c r="E3198" s="7">
        <v>75</v>
      </c>
      <c r="F3198" t="s">
        <v>8219</v>
      </c>
      <c r="G3198" t="s">
        <v>8223</v>
      </c>
      <c r="H3198" t="s">
        <v>8245</v>
      </c>
      <c r="I3198">
        <v>1418938395</v>
      </c>
      <c r="J3198">
        <v>1415050395</v>
      </c>
      <c r="K3198" s="12">
        <f t="shared" si="98"/>
        <v>41946</v>
      </c>
      <c r="L3198" t="b">
        <v>0</v>
      </c>
      <c r="M3198">
        <v>1</v>
      </c>
      <c r="N3198" t="b">
        <v>0</v>
      </c>
      <c r="O3198" t="s">
        <v>8271</v>
      </c>
      <c r="P3198" t="s">
        <v>8309</v>
      </c>
      <c r="Q3198">
        <f t="shared" si="99"/>
        <v>2014</v>
      </c>
      <c r="R3198" s="14" t="s">
        <v>8307</v>
      </c>
    </row>
    <row r="3199" spans="1:18" ht="57.6" x14ac:dyDescent="0.3">
      <c r="A3199">
        <v>2562</v>
      </c>
      <c r="B3199" s="3" t="s">
        <v>2562</v>
      </c>
      <c r="C3199" s="3" t="s">
        <v>6672</v>
      </c>
      <c r="D3199" s="5">
        <v>10000</v>
      </c>
      <c r="E3199" s="7">
        <v>75</v>
      </c>
      <c r="F3199" t="s">
        <v>8219</v>
      </c>
      <c r="G3199" t="s">
        <v>8235</v>
      </c>
      <c r="H3199" t="s">
        <v>8248</v>
      </c>
      <c r="I3199">
        <v>1476189339</v>
      </c>
      <c r="J3199">
        <v>1471005339</v>
      </c>
      <c r="K3199" s="12">
        <f t="shared" si="98"/>
        <v>42594</v>
      </c>
      <c r="L3199" t="b">
        <v>0</v>
      </c>
      <c r="M3199">
        <v>3</v>
      </c>
      <c r="N3199" t="b">
        <v>0</v>
      </c>
      <c r="O3199" t="s">
        <v>8282</v>
      </c>
      <c r="P3199" t="s">
        <v>8344</v>
      </c>
      <c r="Q3199">
        <f t="shared" si="99"/>
        <v>2016</v>
      </c>
      <c r="R3199" s="14" t="s">
        <v>8318</v>
      </c>
    </row>
    <row r="3200" spans="1:18" ht="43.2" x14ac:dyDescent="0.3">
      <c r="A3200">
        <v>1596</v>
      </c>
      <c r="B3200" s="3" t="s">
        <v>1597</v>
      </c>
      <c r="C3200" s="3" t="s">
        <v>5706</v>
      </c>
      <c r="D3200" s="5">
        <v>3250</v>
      </c>
      <c r="E3200" s="7">
        <v>75</v>
      </c>
      <c r="F3200" t="s">
        <v>8220</v>
      </c>
      <c r="G3200" t="s">
        <v>8224</v>
      </c>
      <c r="H3200" t="s">
        <v>8246</v>
      </c>
      <c r="I3200">
        <v>1418469569</v>
      </c>
      <c r="J3200">
        <v>1414577969</v>
      </c>
      <c r="K3200" s="12">
        <f t="shared" si="98"/>
        <v>41941</v>
      </c>
      <c r="L3200" t="b">
        <v>0</v>
      </c>
      <c r="M3200">
        <v>3</v>
      </c>
      <c r="N3200" t="b">
        <v>0</v>
      </c>
      <c r="O3200" t="s">
        <v>8289</v>
      </c>
      <c r="P3200" t="s">
        <v>8350</v>
      </c>
      <c r="Q3200">
        <f t="shared" si="99"/>
        <v>2014</v>
      </c>
      <c r="R3200" s="14" t="s">
        <v>8312</v>
      </c>
    </row>
    <row r="3201" spans="1:18" ht="57.6" x14ac:dyDescent="0.3">
      <c r="A3201">
        <v>2382</v>
      </c>
      <c r="B3201" s="3" t="s">
        <v>2383</v>
      </c>
      <c r="C3201" s="3" t="s">
        <v>6492</v>
      </c>
      <c r="D3201" s="5">
        <v>3000</v>
      </c>
      <c r="E3201" s="7">
        <v>75</v>
      </c>
      <c r="F3201" t="s">
        <v>8219</v>
      </c>
      <c r="G3201" t="s">
        <v>8223</v>
      </c>
      <c r="H3201" t="s">
        <v>8245</v>
      </c>
      <c r="I3201">
        <v>1438662603</v>
      </c>
      <c r="J3201">
        <v>1436502603</v>
      </c>
      <c r="K3201" s="12">
        <f t="shared" si="98"/>
        <v>42195</v>
      </c>
      <c r="L3201" t="b">
        <v>0</v>
      </c>
      <c r="M3201">
        <v>2</v>
      </c>
      <c r="N3201" t="b">
        <v>0</v>
      </c>
      <c r="O3201" t="s">
        <v>8270</v>
      </c>
      <c r="P3201" t="s">
        <v>8341</v>
      </c>
      <c r="Q3201">
        <f t="shared" si="99"/>
        <v>2015</v>
      </c>
      <c r="R3201" s="14" t="s">
        <v>8307</v>
      </c>
    </row>
    <row r="3202" spans="1:18" ht="43.2" x14ac:dyDescent="0.3">
      <c r="A3202">
        <v>4009</v>
      </c>
      <c r="B3202" s="3" t="s">
        <v>4005</v>
      </c>
      <c r="C3202" s="3" t="s">
        <v>8114</v>
      </c>
      <c r="D3202" s="5">
        <v>1930</v>
      </c>
      <c r="E3202" s="7">
        <v>75</v>
      </c>
      <c r="F3202" t="s">
        <v>8220</v>
      </c>
      <c r="G3202" t="s">
        <v>8224</v>
      </c>
      <c r="H3202" t="s">
        <v>8246</v>
      </c>
      <c r="I3202">
        <v>1410281360</v>
      </c>
      <c r="J3202">
        <v>1406825360</v>
      </c>
      <c r="K3202" s="12">
        <f t="shared" si="98"/>
        <v>41851</v>
      </c>
      <c r="L3202" t="b">
        <v>0</v>
      </c>
      <c r="M3202">
        <v>3</v>
      </c>
      <c r="N3202" t="b">
        <v>0</v>
      </c>
      <c r="O3202" t="s">
        <v>8269</v>
      </c>
      <c r="P3202" t="s">
        <v>8325</v>
      </c>
      <c r="Q3202">
        <f t="shared" si="99"/>
        <v>2014</v>
      </c>
      <c r="R3202" s="14" t="s">
        <v>8322</v>
      </c>
    </row>
    <row r="3203" spans="1:18" ht="43.2" x14ac:dyDescent="0.3">
      <c r="A3203">
        <v>2904</v>
      </c>
      <c r="B3203" s="3" t="s">
        <v>2904</v>
      </c>
      <c r="C3203" s="3" t="s">
        <v>7014</v>
      </c>
      <c r="D3203" s="5">
        <v>1500</v>
      </c>
      <c r="E3203" s="7">
        <v>75</v>
      </c>
      <c r="F3203" t="s">
        <v>8220</v>
      </c>
      <c r="G3203" t="s">
        <v>8224</v>
      </c>
      <c r="H3203" t="s">
        <v>8246</v>
      </c>
      <c r="I3203">
        <v>1415534400</v>
      </c>
      <c r="J3203">
        <v>1414538031</v>
      </c>
      <c r="K3203" s="12">
        <f t="shared" ref="K3203:K3266" si="100">FLOOR(J3203/60/60/24,1) + DATE(1970,1,1)</f>
        <v>41940</v>
      </c>
      <c r="L3203" t="b">
        <v>0</v>
      </c>
      <c r="M3203">
        <v>4</v>
      </c>
      <c r="N3203" t="b">
        <v>0</v>
      </c>
      <c r="O3203" t="s">
        <v>8269</v>
      </c>
      <c r="P3203" t="s">
        <v>8325</v>
      </c>
      <c r="Q3203">
        <f t="shared" ref="Q3203:Q3266" si="101">YEAR(K3203)</f>
        <v>2014</v>
      </c>
      <c r="R3203" s="14" t="s">
        <v>8322</v>
      </c>
    </row>
    <row r="3204" spans="1:18" ht="57.6" x14ac:dyDescent="0.3">
      <c r="A3204">
        <v>2794</v>
      </c>
      <c r="B3204" s="3" t="s">
        <v>2794</v>
      </c>
      <c r="C3204" s="3" t="s">
        <v>6904</v>
      </c>
      <c r="D3204" s="5">
        <v>50</v>
      </c>
      <c r="E3204" s="7">
        <v>75</v>
      </c>
      <c r="F3204" t="s">
        <v>8218</v>
      </c>
      <c r="G3204" t="s">
        <v>8224</v>
      </c>
      <c r="H3204" t="s">
        <v>8246</v>
      </c>
      <c r="I3204">
        <v>1457031600</v>
      </c>
      <c r="J3204">
        <v>1455640559</v>
      </c>
      <c r="K3204" s="12">
        <f t="shared" si="100"/>
        <v>42416</v>
      </c>
      <c r="L3204" t="b">
        <v>0</v>
      </c>
      <c r="M3204">
        <v>3</v>
      </c>
      <c r="N3204" t="b">
        <v>1</v>
      </c>
      <c r="O3204" t="s">
        <v>8269</v>
      </c>
      <c r="P3204" t="s">
        <v>8325</v>
      </c>
      <c r="Q3204">
        <f t="shared" si="101"/>
        <v>2016</v>
      </c>
      <c r="R3204" s="14" t="s">
        <v>8322</v>
      </c>
    </row>
    <row r="3205" spans="1:18" ht="28.8" x14ac:dyDescent="0.3">
      <c r="A3205">
        <v>2688</v>
      </c>
      <c r="B3205" s="3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s="12">
        <f t="shared" si="100"/>
        <v>42028</v>
      </c>
      <c r="L3205" t="b">
        <v>0</v>
      </c>
      <c r="M3205">
        <v>14</v>
      </c>
      <c r="N3205" t="b">
        <v>0</v>
      </c>
      <c r="O3205" t="s">
        <v>8282</v>
      </c>
      <c r="P3205" t="s">
        <v>8344</v>
      </c>
      <c r="Q3205">
        <f t="shared" si="101"/>
        <v>2015</v>
      </c>
      <c r="R3205" s="14" t="s">
        <v>8318</v>
      </c>
    </row>
    <row r="3206" spans="1:18" ht="28.8" x14ac:dyDescent="0.3">
      <c r="A3206">
        <v>1148</v>
      </c>
      <c r="B3206" s="3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s="12">
        <f t="shared" si="100"/>
        <v>42675</v>
      </c>
      <c r="L3206" t="b">
        <v>0</v>
      </c>
      <c r="M3206">
        <v>3</v>
      </c>
      <c r="N3206" t="b">
        <v>0</v>
      </c>
      <c r="O3206" t="s">
        <v>8282</v>
      </c>
      <c r="P3206" t="s">
        <v>8344</v>
      </c>
      <c r="Q3206">
        <f t="shared" si="101"/>
        <v>2016</v>
      </c>
      <c r="R3206" s="14" t="s">
        <v>8318</v>
      </c>
    </row>
    <row r="3207" spans="1:18" ht="57.6" x14ac:dyDescent="0.3">
      <c r="A3207">
        <v>888</v>
      </c>
      <c r="B3207" s="3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s="12">
        <f t="shared" si="100"/>
        <v>40751</v>
      </c>
      <c r="L3207" t="b">
        <v>0</v>
      </c>
      <c r="M3207">
        <v>4</v>
      </c>
      <c r="N3207" t="b">
        <v>0</v>
      </c>
      <c r="O3207" t="s">
        <v>8277</v>
      </c>
      <c r="P3207" t="s">
        <v>8327</v>
      </c>
      <c r="Q3207">
        <f t="shared" si="101"/>
        <v>2011</v>
      </c>
      <c r="R3207" s="14" t="s">
        <v>8326</v>
      </c>
    </row>
    <row r="3208" spans="1:18" ht="43.2" x14ac:dyDescent="0.3">
      <c r="A3208">
        <v>1408</v>
      </c>
      <c r="B3208" s="3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s="12">
        <f t="shared" si="100"/>
        <v>42291</v>
      </c>
      <c r="L3208" t="b">
        <v>0</v>
      </c>
      <c r="M3208">
        <v>6</v>
      </c>
      <c r="N3208" t="b">
        <v>0</v>
      </c>
      <c r="O3208" t="s">
        <v>8285</v>
      </c>
      <c r="P3208" t="s">
        <v>8347</v>
      </c>
      <c r="Q3208">
        <f t="shared" si="101"/>
        <v>2015</v>
      </c>
      <c r="R3208" s="14" t="s">
        <v>8310</v>
      </c>
    </row>
    <row r="3209" spans="1:18" ht="43.2" x14ac:dyDescent="0.3">
      <c r="A3209">
        <v>3078</v>
      </c>
      <c r="B3209" s="3" t="s">
        <v>3078</v>
      </c>
      <c r="C3209" s="3" t="s">
        <v>7188</v>
      </c>
      <c r="D3209" s="5">
        <v>60000</v>
      </c>
      <c r="E3209" s="7">
        <v>71</v>
      </c>
      <c r="F3209" t="s">
        <v>8220</v>
      </c>
      <c r="G3209" t="s">
        <v>8223</v>
      </c>
      <c r="H3209" t="s">
        <v>8245</v>
      </c>
      <c r="I3209">
        <v>1424920795</v>
      </c>
      <c r="J3209">
        <v>1422328795</v>
      </c>
      <c r="K3209" s="12">
        <f t="shared" si="100"/>
        <v>42031</v>
      </c>
      <c r="L3209" t="b">
        <v>0</v>
      </c>
      <c r="M3209">
        <v>3</v>
      </c>
      <c r="N3209" t="b">
        <v>0</v>
      </c>
      <c r="O3209" t="s">
        <v>8301</v>
      </c>
      <c r="P3209" t="s">
        <v>8323</v>
      </c>
      <c r="Q3209">
        <f t="shared" si="101"/>
        <v>2015</v>
      </c>
      <c r="R3209" s="14" t="s">
        <v>8322</v>
      </c>
    </row>
    <row r="3210" spans="1:18" ht="43.2" x14ac:dyDescent="0.3">
      <c r="A3210">
        <v>2695</v>
      </c>
      <c r="B3210" s="3" t="s">
        <v>2695</v>
      </c>
      <c r="C3210" s="3" t="s">
        <v>6805</v>
      </c>
      <c r="D3210" s="5">
        <v>15000</v>
      </c>
      <c r="E3210" s="7">
        <v>71</v>
      </c>
      <c r="F3210" t="s">
        <v>8220</v>
      </c>
      <c r="G3210" t="s">
        <v>8223</v>
      </c>
      <c r="H3210" t="s">
        <v>8245</v>
      </c>
      <c r="I3210">
        <v>1428981718</v>
      </c>
      <c r="J3210">
        <v>1423801318</v>
      </c>
      <c r="K3210" s="12">
        <f t="shared" si="100"/>
        <v>42048</v>
      </c>
      <c r="L3210" t="b">
        <v>0</v>
      </c>
      <c r="M3210">
        <v>3</v>
      </c>
      <c r="N3210" t="b">
        <v>0</v>
      </c>
      <c r="O3210" t="s">
        <v>8282</v>
      </c>
      <c r="P3210" t="s">
        <v>8344</v>
      </c>
      <c r="Q3210">
        <f t="shared" si="101"/>
        <v>2015</v>
      </c>
      <c r="R3210" s="14" t="s">
        <v>8318</v>
      </c>
    </row>
    <row r="3211" spans="1:18" ht="57.6" x14ac:dyDescent="0.3">
      <c r="A3211">
        <v>2848</v>
      </c>
      <c r="B3211" s="3" t="s">
        <v>2848</v>
      </c>
      <c r="C3211" s="3" t="s">
        <v>6958</v>
      </c>
      <c r="D3211" s="5">
        <v>35000</v>
      </c>
      <c r="E3211" s="7">
        <v>70</v>
      </c>
      <c r="F3211" t="s">
        <v>8220</v>
      </c>
      <c r="G3211" t="s">
        <v>8223</v>
      </c>
      <c r="H3211" t="s">
        <v>8245</v>
      </c>
      <c r="I3211">
        <v>1432913659</v>
      </c>
      <c r="J3211">
        <v>1430321659</v>
      </c>
      <c r="K3211" s="12">
        <f t="shared" si="100"/>
        <v>42123</v>
      </c>
      <c r="L3211" t="b">
        <v>0</v>
      </c>
      <c r="M3211">
        <v>3</v>
      </c>
      <c r="N3211" t="b">
        <v>0</v>
      </c>
      <c r="O3211" t="s">
        <v>8269</v>
      </c>
      <c r="P3211" t="s">
        <v>8325</v>
      </c>
      <c r="Q3211">
        <f t="shared" si="101"/>
        <v>2015</v>
      </c>
      <c r="R3211" s="14" t="s">
        <v>8322</v>
      </c>
    </row>
    <row r="3212" spans="1:18" ht="43.2" x14ac:dyDescent="0.3">
      <c r="A3212">
        <v>543</v>
      </c>
      <c r="B3212" s="3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s="12">
        <f t="shared" si="100"/>
        <v>41914</v>
      </c>
      <c r="L3212" t="b">
        <v>0</v>
      </c>
      <c r="M3212">
        <v>2</v>
      </c>
      <c r="N3212" t="b">
        <v>0</v>
      </c>
      <c r="O3212" t="s">
        <v>8270</v>
      </c>
      <c r="P3212" t="s">
        <v>8341</v>
      </c>
      <c r="Q3212">
        <f t="shared" si="101"/>
        <v>2014</v>
      </c>
      <c r="R3212" s="14" t="s">
        <v>8307</v>
      </c>
    </row>
    <row r="3213" spans="1:18" ht="43.2" x14ac:dyDescent="0.3">
      <c r="A3213">
        <v>1070</v>
      </c>
      <c r="B3213" s="3" t="s">
        <v>1071</v>
      </c>
      <c r="C3213" s="3" t="s">
        <v>5180</v>
      </c>
      <c r="D3213" s="5">
        <v>10000</v>
      </c>
      <c r="E3213" s="7">
        <v>70</v>
      </c>
      <c r="F3213" t="s">
        <v>8220</v>
      </c>
      <c r="G3213" t="s">
        <v>8223</v>
      </c>
      <c r="H3213" t="s">
        <v>8245</v>
      </c>
      <c r="I3213">
        <v>1349050622</v>
      </c>
      <c r="J3213">
        <v>1347322622</v>
      </c>
      <c r="K3213" s="12">
        <f t="shared" si="100"/>
        <v>41163</v>
      </c>
      <c r="L3213" t="b">
        <v>0</v>
      </c>
      <c r="M3213">
        <v>2</v>
      </c>
      <c r="N3213" t="b">
        <v>0</v>
      </c>
      <c r="O3213" t="s">
        <v>8280</v>
      </c>
      <c r="P3213" t="s">
        <v>8333</v>
      </c>
      <c r="Q3213">
        <f t="shared" si="101"/>
        <v>2012</v>
      </c>
      <c r="R3213" s="14" t="s">
        <v>8315</v>
      </c>
    </row>
    <row r="3214" spans="1:18" ht="43.2" x14ac:dyDescent="0.3">
      <c r="A3214">
        <v>2700</v>
      </c>
      <c r="B3214" s="3" t="s">
        <v>2700</v>
      </c>
      <c r="C3214" s="3" t="s">
        <v>6810</v>
      </c>
      <c r="D3214" s="5">
        <v>9999</v>
      </c>
      <c r="E3214" s="7">
        <v>70</v>
      </c>
      <c r="F3214" t="s">
        <v>8220</v>
      </c>
      <c r="G3214" t="s">
        <v>8223</v>
      </c>
      <c r="H3214" t="s">
        <v>8245</v>
      </c>
      <c r="I3214">
        <v>1411073972</v>
      </c>
      <c r="J3214">
        <v>1408481972</v>
      </c>
      <c r="K3214" s="12">
        <f t="shared" si="100"/>
        <v>41870</v>
      </c>
      <c r="L3214" t="b">
        <v>0</v>
      </c>
      <c r="M3214">
        <v>4</v>
      </c>
      <c r="N3214" t="b">
        <v>0</v>
      </c>
      <c r="O3214" t="s">
        <v>8282</v>
      </c>
      <c r="P3214" t="s">
        <v>8344</v>
      </c>
      <c r="Q3214">
        <f t="shared" si="101"/>
        <v>2014</v>
      </c>
      <c r="R3214" s="14" t="s">
        <v>8318</v>
      </c>
    </row>
    <row r="3215" spans="1:18" ht="43.2" x14ac:dyDescent="0.3">
      <c r="A3215">
        <v>898</v>
      </c>
      <c r="B3215" s="3" t="s">
        <v>899</v>
      </c>
      <c r="C3215" s="3" t="s">
        <v>5008</v>
      </c>
      <c r="D3215" s="5">
        <v>2500</v>
      </c>
      <c r="E3215" s="7">
        <v>70</v>
      </c>
      <c r="F3215" t="s">
        <v>8220</v>
      </c>
      <c r="G3215" t="s">
        <v>8223</v>
      </c>
      <c r="H3215" t="s">
        <v>8245</v>
      </c>
      <c r="I3215">
        <v>1326651110</v>
      </c>
      <c r="J3215">
        <v>1322763110</v>
      </c>
      <c r="K3215" s="12">
        <f t="shared" si="100"/>
        <v>40878</v>
      </c>
      <c r="L3215" t="b">
        <v>0</v>
      </c>
      <c r="M3215">
        <v>2</v>
      </c>
      <c r="N3215" t="b">
        <v>0</v>
      </c>
      <c r="O3215" t="s">
        <v>8277</v>
      </c>
      <c r="P3215" t="s">
        <v>8327</v>
      </c>
      <c r="Q3215">
        <f t="shared" si="101"/>
        <v>2011</v>
      </c>
      <c r="R3215" s="14" t="s">
        <v>8326</v>
      </c>
    </row>
    <row r="3216" spans="1:18" ht="43.2" x14ac:dyDescent="0.3">
      <c r="A3216">
        <v>125</v>
      </c>
      <c r="B3216" s="3" t="s">
        <v>127</v>
      </c>
      <c r="C3216" s="3" t="s">
        <v>4236</v>
      </c>
      <c r="D3216" s="5">
        <v>500</v>
      </c>
      <c r="E3216" s="7">
        <v>70</v>
      </c>
      <c r="F3216" t="s">
        <v>8219</v>
      </c>
      <c r="G3216" t="s">
        <v>8228</v>
      </c>
      <c r="H3216" t="s">
        <v>8250</v>
      </c>
      <c r="I3216">
        <v>1486165880</v>
      </c>
      <c r="J3216">
        <v>1480981880</v>
      </c>
      <c r="K3216" s="12">
        <f t="shared" si="100"/>
        <v>42709</v>
      </c>
      <c r="L3216" t="b">
        <v>0</v>
      </c>
      <c r="M3216">
        <v>6</v>
      </c>
      <c r="N3216" t="b">
        <v>0</v>
      </c>
      <c r="O3216" t="s">
        <v>8265</v>
      </c>
      <c r="P3216" t="s">
        <v>8336</v>
      </c>
      <c r="Q3216">
        <f t="shared" si="101"/>
        <v>2016</v>
      </c>
      <c r="R3216" s="14" t="s">
        <v>8320</v>
      </c>
    </row>
    <row r="3217" spans="1:18" ht="43.2" x14ac:dyDescent="0.3">
      <c r="A3217">
        <v>4016</v>
      </c>
      <c r="B3217" s="3" t="s">
        <v>4012</v>
      </c>
      <c r="C3217" s="3" t="s">
        <v>8121</v>
      </c>
      <c r="D3217" s="5">
        <v>500</v>
      </c>
      <c r="E3217" s="7">
        <v>70</v>
      </c>
      <c r="F3217" t="s">
        <v>8220</v>
      </c>
      <c r="G3217" t="s">
        <v>8224</v>
      </c>
      <c r="H3217" t="s">
        <v>8246</v>
      </c>
      <c r="I3217">
        <v>1410987400</v>
      </c>
      <c r="J3217">
        <v>1408395400</v>
      </c>
      <c r="K3217" s="12">
        <f t="shared" si="100"/>
        <v>41869</v>
      </c>
      <c r="L3217" t="b">
        <v>0</v>
      </c>
      <c r="M3217">
        <v>7</v>
      </c>
      <c r="N3217" t="b">
        <v>0</v>
      </c>
      <c r="O3217" t="s">
        <v>8269</v>
      </c>
      <c r="P3217" t="s">
        <v>8325</v>
      </c>
      <c r="Q3217">
        <f t="shared" si="101"/>
        <v>2014</v>
      </c>
      <c r="R3217" s="14" t="s">
        <v>8322</v>
      </c>
    </row>
    <row r="3218" spans="1:18" ht="43.2" x14ac:dyDescent="0.3">
      <c r="A3218">
        <v>3995</v>
      </c>
      <c r="B3218" s="3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s="12">
        <f t="shared" si="100"/>
        <v>42019</v>
      </c>
      <c r="L3218" t="b">
        <v>0</v>
      </c>
      <c r="M3218">
        <v>4</v>
      </c>
      <c r="N3218" t="b">
        <v>0</v>
      </c>
      <c r="O3218" t="s">
        <v>8269</v>
      </c>
      <c r="P3218" t="s">
        <v>8325</v>
      </c>
      <c r="Q3218">
        <f t="shared" si="101"/>
        <v>2015</v>
      </c>
      <c r="R3218" s="14" t="s">
        <v>8322</v>
      </c>
    </row>
    <row r="3219" spans="1:18" ht="43.2" x14ac:dyDescent="0.3">
      <c r="A3219">
        <v>3675</v>
      </c>
      <c r="B3219" s="3" t="s">
        <v>3672</v>
      </c>
      <c r="C3219" s="3" t="s">
        <v>7785</v>
      </c>
      <c r="D3219" s="5">
        <v>50</v>
      </c>
      <c r="E3219" s="7">
        <v>70</v>
      </c>
      <c r="F3219" t="s">
        <v>8218</v>
      </c>
      <c r="G3219" t="s">
        <v>8224</v>
      </c>
      <c r="H3219" t="s">
        <v>8246</v>
      </c>
      <c r="I3219">
        <v>1463353200</v>
      </c>
      <c r="J3219">
        <v>1462285182</v>
      </c>
      <c r="K3219" s="12">
        <f t="shared" si="100"/>
        <v>42493</v>
      </c>
      <c r="L3219" t="b">
        <v>0</v>
      </c>
      <c r="M3219">
        <v>3</v>
      </c>
      <c r="N3219" t="b">
        <v>1</v>
      </c>
      <c r="O3219" t="s">
        <v>8269</v>
      </c>
      <c r="P3219" t="s">
        <v>8325</v>
      </c>
      <c r="Q3219">
        <f t="shared" si="101"/>
        <v>2016</v>
      </c>
      <c r="R3219" s="14" t="s">
        <v>8322</v>
      </c>
    </row>
    <row r="3220" spans="1:18" ht="28.8" x14ac:dyDescent="0.3">
      <c r="A3220">
        <v>1799</v>
      </c>
      <c r="B3220" s="3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s="12">
        <f t="shared" si="100"/>
        <v>41934</v>
      </c>
      <c r="L3220" t="b">
        <v>1</v>
      </c>
      <c r="M3220">
        <v>6</v>
      </c>
      <c r="N3220" t="b">
        <v>0</v>
      </c>
      <c r="O3220" t="s">
        <v>8283</v>
      </c>
      <c r="P3220" t="s">
        <v>8313</v>
      </c>
      <c r="Q3220">
        <f t="shared" si="101"/>
        <v>2014</v>
      </c>
      <c r="R3220" s="14" t="s">
        <v>8312</v>
      </c>
    </row>
    <row r="3221" spans="1:18" ht="43.2" x14ac:dyDescent="0.3">
      <c r="A3221">
        <v>3990</v>
      </c>
      <c r="B3221" s="3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s="12">
        <f t="shared" si="100"/>
        <v>42401</v>
      </c>
      <c r="L3221" t="b">
        <v>0</v>
      </c>
      <c r="M3221">
        <v>3</v>
      </c>
      <c r="N3221" t="b">
        <v>0</v>
      </c>
      <c r="O3221" t="s">
        <v>8269</v>
      </c>
      <c r="P3221" t="s">
        <v>8325</v>
      </c>
      <c r="Q3221">
        <f t="shared" si="101"/>
        <v>2016</v>
      </c>
      <c r="R3221" s="14" t="s">
        <v>8322</v>
      </c>
    </row>
    <row r="3222" spans="1:18" ht="43.2" x14ac:dyDescent="0.3">
      <c r="A3222">
        <v>563</v>
      </c>
      <c r="B3222" s="3" t="s">
        <v>564</v>
      </c>
      <c r="C3222" s="3" t="s">
        <v>4673</v>
      </c>
      <c r="D3222" s="5">
        <v>75000</v>
      </c>
      <c r="E3222" s="7">
        <v>68</v>
      </c>
      <c r="F3222" t="s">
        <v>8220</v>
      </c>
      <c r="G3222" t="s">
        <v>8225</v>
      </c>
      <c r="H3222" t="s">
        <v>8247</v>
      </c>
      <c r="I3222">
        <v>1424137247</v>
      </c>
      <c r="J3222">
        <v>1421545247</v>
      </c>
      <c r="K3222" s="12">
        <f t="shared" si="100"/>
        <v>42022</v>
      </c>
      <c r="L3222" t="b">
        <v>0</v>
      </c>
      <c r="M3222">
        <v>2</v>
      </c>
      <c r="N3222" t="b">
        <v>0</v>
      </c>
      <c r="O3222" t="s">
        <v>8270</v>
      </c>
      <c r="P3222" t="s">
        <v>8341</v>
      </c>
      <c r="Q3222">
        <f t="shared" si="101"/>
        <v>2015</v>
      </c>
      <c r="R3222" s="14" t="s">
        <v>8307</v>
      </c>
    </row>
    <row r="3223" spans="1:18" ht="57.6" x14ac:dyDescent="0.3">
      <c r="A3223">
        <v>549</v>
      </c>
      <c r="B3223" s="3" t="s">
        <v>550</v>
      </c>
      <c r="C3223" s="3" t="s">
        <v>4659</v>
      </c>
      <c r="D3223" s="5">
        <v>2500</v>
      </c>
      <c r="E3223" s="7">
        <v>68</v>
      </c>
      <c r="F3223" t="s">
        <v>8220</v>
      </c>
      <c r="G3223" t="s">
        <v>8224</v>
      </c>
      <c r="H3223" t="s">
        <v>8246</v>
      </c>
      <c r="I3223">
        <v>1436368622</v>
      </c>
      <c r="J3223">
        <v>1433776622</v>
      </c>
      <c r="K3223" s="12">
        <f t="shared" si="100"/>
        <v>42163</v>
      </c>
      <c r="L3223" t="b">
        <v>0</v>
      </c>
      <c r="M3223">
        <v>8</v>
      </c>
      <c r="N3223" t="b">
        <v>0</v>
      </c>
      <c r="O3223" t="s">
        <v>8270</v>
      </c>
      <c r="P3223" t="s">
        <v>8341</v>
      </c>
      <c r="Q3223">
        <f t="shared" si="101"/>
        <v>2015</v>
      </c>
      <c r="R3223" s="14" t="s">
        <v>8307</v>
      </c>
    </row>
    <row r="3224" spans="1:18" ht="43.2" x14ac:dyDescent="0.3">
      <c r="A3224">
        <v>1561</v>
      </c>
      <c r="B3224" s="3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s="12">
        <f t="shared" si="100"/>
        <v>41555</v>
      </c>
      <c r="L3224" t="b">
        <v>0</v>
      </c>
      <c r="M3224">
        <v>1</v>
      </c>
      <c r="N3224" t="b">
        <v>0</v>
      </c>
      <c r="O3224" t="s">
        <v>8288</v>
      </c>
      <c r="P3224" t="s">
        <v>8348</v>
      </c>
      <c r="Q3224">
        <f t="shared" si="101"/>
        <v>2013</v>
      </c>
      <c r="R3224" s="14" t="s">
        <v>8310</v>
      </c>
    </row>
    <row r="3225" spans="1:18" ht="28.8" x14ac:dyDescent="0.3">
      <c r="A3225">
        <v>2519</v>
      </c>
      <c r="B3225" s="3" t="s">
        <v>2519</v>
      </c>
      <c r="C3225" s="3" t="s">
        <v>6629</v>
      </c>
      <c r="D3225" s="5">
        <v>150000</v>
      </c>
      <c r="E3225" s="7">
        <v>65</v>
      </c>
      <c r="F3225" t="s">
        <v>8220</v>
      </c>
      <c r="G3225" t="s">
        <v>8223</v>
      </c>
      <c r="H3225" t="s">
        <v>8245</v>
      </c>
      <c r="I3225">
        <v>1405741404</v>
      </c>
      <c r="J3225">
        <v>1403149404</v>
      </c>
      <c r="K3225" s="12">
        <f t="shared" si="100"/>
        <v>41809</v>
      </c>
      <c r="L3225" t="b">
        <v>0</v>
      </c>
      <c r="M3225">
        <v>4</v>
      </c>
      <c r="N3225" t="b">
        <v>0</v>
      </c>
      <c r="O3225" t="s">
        <v>8297</v>
      </c>
      <c r="P3225" t="s">
        <v>8356</v>
      </c>
      <c r="Q3225">
        <f t="shared" si="101"/>
        <v>2014</v>
      </c>
      <c r="R3225" s="14" t="s">
        <v>8318</v>
      </c>
    </row>
    <row r="3226" spans="1:18" ht="43.2" x14ac:dyDescent="0.3">
      <c r="A3226">
        <v>872</v>
      </c>
      <c r="B3226" s="3" t="s">
        <v>873</v>
      </c>
      <c r="C3226" s="3" t="s">
        <v>4982</v>
      </c>
      <c r="D3226" s="5">
        <v>8000</v>
      </c>
      <c r="E3226" s="7">
        <v>65</v>
      </c>
      <c r="F3226" t="s">
        <v>8220</v>
      </c>
      <c r="G3226" t="s">
        <v>8223</v>
      </c>
      <c r="H3226" t="s">
        <v>8245</v>
      </c>
      <c r="I3226">
        <v>1299786527</v>
      </c>
      <c r="J3226">
        <v>1295898527</v>
      </c>
      <c r="K3226" s="12">
        <f t="shared" si="100"/>
        <v>40567</v>
      </c>
      <c r="L3226" t="b">
        <v>0</v>
      </c>
      <c r="M3226">
        <v>2</v>
      </c>
      <c r="N3226" t="b">
        <v>0</v>
      </c>
      <c r="O3226" t="s">
        <v>8276</v>
      </c>
      <c r="P3226" t="s">
        <v>8349</v>
      </c>
      <c r="Q3226">
        <f t="shared" si="101"/>
        <v>2011</v>
      </c>
      <c r="R3226" s="14" t="s">
        <v>8326</v>
      </c>
    </row>
    <row r="3227" spans="1:18" ht="43.2" x14ac:dyDescent="0.3">
      <c r="A3227">
        <v>878</v>
      </c>
      <c r="B3227" s="3" t="s">
        <v>879</v>
      </c>
      <c r="C3227" s="3" t="s">
        <v>4988</v>
      </c>
      <c r="D3227" s="5">
        <v>5000</v>
      </c>
      <c r="E3227" s="7">
        <v>65</v>
      </c>
      <c r="F3227" t="s">
        <v>8220</v>
      </c>
      <c r="G3227" t="s">
        <v>8223</v>
      </c>
      <c r="H3227" t="s">
        <v>8245</v>
      </c>
      <c r="I3227">
        <v>1293082524</v>
      </c>
      <c r="J3227">
        <v>1290490524</v>
      </c>
      <c r="K3227" s="12">
        <f t="shared" si="100"/>
        <v>40505</v>
      </c>
      <c r="L3227" t="b">
        <v>0</v>
      </c>
      <c r="M3227">
        <v>2</v>
      </c>
      <c r="N3227" t="b">
        <v>0</v>
      </c>
      <c r="O3227" t="s">
        <v>8276</v>
      </c>
      <c r="P3227" t="s">
        <v>8349</v>
      </c>
      <c r="Q3227">
        <f t="shared" si="101"/>
        <v>2010</v>
      </c>
      <c r="R3227" s="14" t="s">
        <v>8326</v>
      </c>
    </row>
    <row r="3228" spans="1:18" ht="28.8" x14ac:dyDescent="0.3">
      <c r="A3228">
        <v>997</v>
      </c>
      <c r="B3228" s="3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s="12">
        <f t="shared" si="100"/>
        <v>41941</v>
      </c>
      <c r="L3228" t="b">
        <v>0</v>
      </c>
      <c r="M3228">
        <v>8</v>
      </c>
      <c r="N3228" t="b">
        <v>0</v>
      </c>
      <c r="O3228" t="s">
        <v>8271</v>
      </c>
      <c r="P3228" t="s">
        <v>8309</v>
      </c>
      <c r="Q3228">
        <f t="shared" si="101"/>
        <v>2014</v>
      </c>
      <c r="R3228" s="14" t="s">
        <v>8307</v>
      </c>
    </row>
    <row r="3229" spans="1:18" ht="28.8" x14ac:dyDescent="0.3">
      <c r="A3229">
        <v>996</v>
      </c>
      <c r="B3229" s="3" t="s">
        <v>997</v>
      </c>
      <c r="C3229" s="3" t="s">
        <v>5106</v>
      </c>
      <c r="D3229" s="5">
        <v>4000</v>
      </c>
      <c r="E3229" s="7">
        <v>65</v>
      </c>
      <c r="F3229" t="s">
        <v>8220</v>
      </c>
      <c r="G3229" t="s">
        <v>8223</v>
      </c>
      <c r="H3229" t="s">
        <v>8245</v>
      </c>
      <c r="I3229">
        <v>1406474820</v>
      </c>
      <c r="J3229">
        <v>1403902060</v>
      </c>
      <c r="K3229" s="12">
        <f t="shared" si="100"/>
        <v>41817</v>
      </c>
      <c r="L3229" t="b">
        <v>0</v>
      </c>
      <c r="M3229">
        <v>5</v>
      </c>
      <c r="N3229" t="b">
        <v>0</v>
      </c>
      <c r="O3229" t="s">
        <v>8271</v>
      </c>
      <c r="P3229" t="s">
        <v>8309</v>
      </c>
      <c r="Q3229">
        <f t="shared" si="101"/>
        <v>2014</v>
      </c>
      <c r="R3229" s="14" t="s">
        <v>8307</v>
      </c>
    </row>
    <row r="3230" spans="1:18" ht="43.2" x14ac:dyDescent="0.3">
      <c r="A3230">
        <v>3908</v>
      </c>
      <c r="B3230" s="3" t="s">
        <v>3905</v>
      </c>
      <c r="C3230" s="3" t="s">
        <v>8016</v>
      </c>
      <c r="D3230" s="5">
        <v>750</v>
      </c>
      <c r="E3230" s="7">
        <v>65</v>
      </c>
      <c r="F3230" t="s">
        <v>8220</v>
      </c>
      <c r="G3230" t="s">
        <v>8223</v>
      </c>
      <c r="H3230" t="s">
        <v>8245</v>
      </c>
      <c r="I3230">
        <v>1406603696</v>
      </c>
      <c r="J3230">
        <v>1405307696</v>
      </c>
      <c r="K3230" s="12">
        <f t="shared" si="100"/>
        <v>41834</v>
      </c>
      <c r="L3230" t="b">
        <v>0</v>
      </c>
      <c r="M3230">
        <v>4</v>
      </c>
      <c r="N3230" t="b">
        <v>0</v>
      </c>
      <c r="O3230" t="s">
        <v>8269</v>
      </c>
      <c r="P3230" t="s">
        <v>8325</v>
      </c>
      <c r="Q3230">
        <f t="shared" si="101"/>
        <v>2014</v>
      </c>
      <c r="R3230" s="14" t="s">
        <v>8322</v>
      </c>
    </row>
    <row r="3231" spans="1:18" ht="43.2" x14ac:dyDescent="0.3">
      <c r="A3231">
        <v>3840</v>
      </c>
      <c r="B3231" s="3" t="s">
        <v>3837</v>
      </c>
      <c r="C3231" s="3" t="s">
        <v>7949</v>
      </c>
      <c r="D3231" s="5">
        <v>1</v>
      </c>
      <c r="E3231" s="7">
        <v>65</v>
      </c>
      <c r="F3231" t="s">
        <v>8218</v>
      </c>
      <c r="G3231" t="s">
        <v>8224</v>
      </c>
      <c r="H3231" t="s">
        <v>8246</v>
      </c>
      <c r="I3231">
        <v>1459180229</v>
      </c>
      <c r="J3231">
        <v>1457023829</v>
      </c>
      <c r="K3231" s="12">
        <f t="shared" si="100"/>
        <v>42432</v>
      </c>
      <c r="L3231" t="b">
        <v>0</v>
      </c>
      <c r="M3231">
        <v>3</v>
      </c>
      <c r="N3231" t="b">
        <v>1</v>
      </c>
      <c r="O3231" t="s">
        <v>8269</v>
      </c>
      <c r="P3231" t="s">
        <v>8325</v>
      </c>
      <c r="Q3231">
        <f t="shared" si="101"/>
        <v>2016</v>
      </c>
      <c r="R3231" s="14" t="s">
        <v>8322</v>
      </c>
    </row>
    <row r="3232" spans="1:18" ht="43.2" x14ac:dyDescent="0.3">
      <c r="A3232">
        <v>732</v>
      </c>
      <c r="B3232" s="3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s="12">
        <f t="shared" si="100"/>
        <v>41486</v>
      </c>
      <c r="L3232" t="b">
        <v>0</v>
      </c>
      <c r="M3232">
        <v>13</v>
      </c>
      <c r="N3232" t="b">
        <v>1</v>
      </c>
      <c r="O3232" t="s">
        <v>8272</v>
      </c>
      <c r="P3232" t="s">
        <v>8332</v>
      </c>
      <c r="Q3232">
        <f t="shared" si="101"/>
        <v>2013</v>
      </c>
      <c r="R3232" s="14" t="s">
        <v>8310</v>
      </c>
    </row>
    <row r="3233" spans="1:18" ht="43.2" x14ac:dyDescent="0.3">
      <c r="A3233">
        <v>2878</v>
      </c>
      <c r="B3233" s="3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s="12">
        <f t="shared" si="100"/>
        <v>42128</v>
      </c>
      <c r="L3233" t="b">
        <v>0</v>
      </c>
      <c r="M3233">
        <v>4</v>
      </c>
      <c r="N3233" t="b">
        <v>0</v>
      </c>
      <c r="O3233" t="s">
        <v>8269</v>
      </c>
      <c r="P3233" t="s">
        <v>8325</v>
      </c>
      <c r="Q3233">
        <f t="shared" si="101"/>
        <v>2015</v>
      </c>
      <c r="R3233" s="14" t="s">
        <v>8322</v>
      </c>
    </row>
    <row r="3234" spans="1:18" ht="43.2" x14ac:dyDescent="0.3">
      <c r="A3234">
        <v>870</v>
      </c>
      <c r="B3234" s="3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s="12">
        <f t="shared" si="100"/>
        <v>41488</v>
      </c>
      <c r="L3234" t="b">
        <v>0</v>
      </c>
      <c r="M3234">
        <v>5</v>
      </c>
      <c r="N3234" t="b">
        <v>0</v>
      </c>
      <c r="O3234" t="s">
        <v>8276</v>
      </c>
      <c r="P3234" t="s">
        <v>8349</v>
      </c>
      <c r="Q3234">
        <f t="shared" si="101"/>
        <v>2013</v>
      </c>
      <c r="R3234" s="14" t="s">
        <v>8326</v>
      </c>
    </row>
    <row r="3235" spans="1:18" ht="43.2" x14ac:dyDescent="0.3">
      <c r="A3235">
        <v>591</v>
      </c>
      <c r="B3235" s="3" t="s">
        <v>592</v>
      </c>
      <c r="C3235" s="3" t="s">
        <v>4701</v>
      </c>
      <c r="D3235" s="5">
        <v>100000</v>
      </c>
      <c r="E3235" s="7">
        <v>61</v>
      </c>
      <c r="F3235" t="s">
        <v>8220</v>
      </c>
      <c r="G3235" t="s">
        <v>8223</v>
      </c>
      <c r="H3235" t="s">
        <v>8245</v>
      </c>
      <c r="I3235">
        <v>1437570130</v>
      </c>
      <c r="J3235">
        <v>1434978130</v>
      </c>
      <c r="K3235" s="12">
        <f t="shared" si="100"/>
        <v>42177</v>
      </c>
      <c r="L3235" t="b">
        <v>0</v>
      </c>
      <c r="M3235">
        <v>2</v>
      </c>
      <c r="N3235" t="b">
        <v>0</v>
      </c>
      <c r="O3235" t="s">
        <v>8270</v>
      </c>
      <c r="P3235" t="s">
        <v>8341</v>
      </c>
      <c r="Q3235">
        <f t="shared" si="101"/>
        <v>2015</v>
      </c>
      <c r="R3235" s="14" t="s">
        <v>8307</v>
      </c>
    </row>
    <row r="3236" spans="1:18" ht="28.8" x14ac:dyDescent="0.3">
      <c r="A3236">
        <v>709</v>
      </c>
      <c r="B3236" s="3" t="s">
        <v>710</v>
      </c>
      <c r="C3236" s="3" t="s">
        <v>4819</v>
      </c>
      <c r="D3236" s="5">
        <v>15000</v>
      </c>
      <c r="E3236" s="7">
        <v>61</v>
      </c>
      <c r="F3236" t="s">
        <v>8220</v>
      </c>
      <c r="G3236" t="s">
        <v>8223</v>
      </c>
      <c r="H3236" t="s">
        <v>8245</v>
      </c>
      <c r="I3236">
        <v>1417741159</v>
      </c>
      <c r="J3236">
        <v>1415149159</v>
      </c>
      <c r="K3236" s="12">
        <f t="shared" si="100"/>
        <v>41948</v>
      </c>
      <c r="L3236" t="b">
        <v>0</v>
      </c>
      <c r="M3236">
        <v>2</v>
      </c>
      <c r="N3236" t="b">
        <v>0</v>
      </c>
      <c r="O3236" t="s">
        <v>8271</v>
      </c>
      <c r="P3236" t="s">
        <v>8309</v>
      </c>
      <c r="Q3236">
        <f t="shared" si="101"/>
        <v>2014</v>
      </c>
      <c r="R3236" s="14" t="s">
        <v>8307</v>
      </c>
    </row>
    <row r="3237" spans="1:18" ht="43.2" x14ac:dyDescent="0.3">
      <c r="A3237">
        <v>456</v>
      </c>
      <c r="B3237" s="3" t="s">
        <v>457</v>
      </c>
      <c r="C3237" s="3" t="s">
        <v>4566</v>
      </c>
      <c r="D3237" s="5">
        <v>8888</v>
      </c>
      <c r="E3237" s="7">
        <v>61</v>
      </c>
      <c r="F3237" t="s">
        <v>8220</v>
      </c>
      <c r="G3237" t="s">
        <v>8223</v>
      </c>
      <c r="H3237" t="s">
        <v>8245</v>
      </c>
      <c r="I3237">
        <v>1382414340</v>
      </c>
      <c r="J3237">
        <v>1380559201</v>
      </c>
      <c r="K3237" s="12">
        <f t="shared" si="100"/>
        <v>41547</v>
      </c>
      <c r="L3237" t="b">
        <v>0</v>
      </c>
      <c r="M3237">
        <v>3</v>
      </c>
      <c r="N3237" t="b">
        <v>0</v>
      </c>
      <c r="O3237" t="s">
        <v>8268</v>
      </c>
      <c r="P3237" t="s">
        <v>8338</v>
      </c>
      <c r="Q3237">
        <f t="shared" si="101"/>
        <v>2013</v>
      </c>
      <c r="R3237" s="14" t="s">
        <v>8320</v>
      </c>
    </row>
    <row r="3238" spans="1:18" ht="43.2" x14ac:dyDescent="0.3">
      <c r="A3238">
        <v>3922</v>
      </c>
      <c r="B3238" s="3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s="12">
        <f t="shared" si="100"/>
        <v>42020</v>
      </c>
      <c r="L3238" t="b">
        <v>0</v>
      </c>
      <c r="M3238">
        <v>6</v>
      </c>
      <c r="N3238" t="b">
        <v>0</v>
      </c>
      <c r="O3238" t="s">
        <v>8269</v>
      </c>
      <c r="P3238" t="s">
        <v>8325</v>
      </c>
      <c r="Q3238">
        <f t="shared" si="101"/>
        <v>2015</v>
      </c>
      <c r="R3238" s="14" t="s">
        <v>8322</v>
      </c>
    </row>
    <row r="3239" spans="1:18" ht="43.2" x14ac:dyDescent="0.3">
      <c r="A3239">
        <v>230</v>
      </c>
      <c r="B3239" s="3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s="12">
        <f t="shared" si="100"/>
        <v>42129</v>
      </c>
      <c r="L3239" t="b">
        <v>0</v>
      </c>
      <c r="M3239">
        <v>2</v>
      </c>
      <c r="N3239" t="b">
        <v>0</v>
      </c>
      <c r="O3239" t="s">
        <v>8266</v>
      </c>
      <c r="P3239" t="s">
        <v>8324</v>
      </c>
      <c r="Q3239">
        <f t="shared" si="101"/>
        <v>2015</v>
      </c>
      <c r="R3239" s="14" t="s">
        <v>8320</v>
      </c>
    </row>
    <row r="3240" spans="1:18" ht="43.2" x14ac:dyDescent="0.3">
      <c r="A3240">
        <v>3864</v>
      </c>
      <c r="B3240" s="3" t="s">
        <v>3861</v>
      </c>
      <c r="C3240" s="3" t="s">
        <v>7973</v>
      </c>
      <c r="D3240" s="5">
        <v>5000</v>
      </c>
      <c r="E3240" s="7">
        <v>60</v>
      </c>
      <c r="F3240" t="s">
        <v>8220</v>
      </c>
      <c r="G3240" t="s">
        <v>8223</v>
      </c>
      <c r="H3240" t="s">
        <v>8245</v>
      </c>
      <c r="I3240">
        <v>1447799054</v>
      </c>
      <c r="J3240">
        <v>1445203454</v>
      </c>
      <c r="K3240" s="12">
        <f t="shared" si="100"/>
        <v>42295</v>
      </c>
      <c r="L3240" t="b">
        <v>0</v>
      </c>
      <c r="M3240">
        <v>3</v>
      </c>
      <c r="N3240" t="b">
        <v>0</v>
      </c>
      <c r="O3240" t="s">
        <v>8269</v>
      </c>
      <c r="P3240" t="s">
        <v>8325</v>
      </c>
      <c r="Q3240">
        <f t="shared" si="101"/>
        <v>2015</v>
      </c>
      <c r="R3240" s="14" t="s">
        <v>8322</v>
      </c>
    </row>
    <row r="3241" spans="1:18" ht="43.2" x14ac:dyDescent="0.3">
      <c r="A3241">
        <v>4093</v>
      </c>
      <c r="B3241" s="3" t="s">
        <v>4089</v>
      </c>
      <c r="C3241" s="3" t="s">
        <v>8196</v>
      </c>
      <c r="D3241" s="5">
        <v>2500</v>
      </c>
      <c r="E3241" s="7">
        <v>60</v>
      </c>
      <c r="F3241" t="s">
        <v>8220</v>
      </c>
      <c r="G3241" t="s">
        <v>8224</v>
      </c>
      <c r="H3241" t="s">
        <v>8246</v>
      </c>
      <c r="I3241">
        <v>1440272093</v>
      </c>
      <c r="J3241">
        <v>1435088093</v>
      </c>
      <c r="K3241" s="12">
        <f t="shared" si="100"/>
        <v>42178</v>
      </c>
      <c r="L3241" t="b">
        <v>0</v>
      </c>
      <c r="M3241">
        <v>4</v>
      </c>
      <c r="N3241" t="b">
        <v>0</v>
      </c>
      <c r="O3241" t="s">
        <v>8269</v>
      </c>
      <c r="P3241" t="s">
        <v>8325</v>
      </c>
      <c r="Q3241">
        <f t="shared" si="101"/>
        <v>2015</v>
      </c>
      <c r="R3241" s="14" t="s">
        <v>8322</v>
      </c>
    </row>
    <row r="3242" spans="1:18" ht="57.6" x14ac:dyDescent="0.3">
      <c r="A3242">
        <v>617</v>
      </c>
      <c r="B3242" s="3" t="s">
        <v>618</v>
      </c>
      <c r="C3242" s="3" t="s">
        <v>4727</v>
      </c>
      <c r="D3242" s="5">
        <v>2000</v>
      </c>
      <c r="E3242" s="7">
        <v>60</v>
      </c>
      <c r="F3242" t="s">
        <v>8219</v>
      </c>
      <c r="G3242" t="s">
        <v>8224</v>
      </c>
      <c r="H3242" t="s">
        <v>8246</v>
      </c>
      <c r="I3242">
        <v>1431072843</v>
      </c>
      <c r="J3242">
        <v>1427184843</v>
      </c>
      <c r="K3242" s="12">
        <f t="shared" si="100"/>
        <v>42087</v>
      </c>
      <c r="L3242" t="b">
        <v>0</v>
      </c>
      <c r="M3242">
        <v>3</v>
      </c>
      <c r="N3242" t="b">
        <v>0</v>
      </c>
      <c r="O3242" t="s">
        <v>8270</v>
      </c>
      <c r="P3242" t="s">
        <v>8341</v>
      </c>
      <c r="Q3242">
        <f t="shared" si="101"/>
        <v>2015</v>
      </c>
      <c r="R3242" s="14" t="s">
        <v>8307</v>
      </c>
    </row>
    <row r="3243" spans="1:18" ht="43.2" x14ac:dyDescent="0.3">
      <c r="A3243">
        <v>4008</v>
      </c>
      <c r="B3243" s="3" t="s">
        <v>4004</v>
      </c>
      <c r="C3243" s="3" t="s">
        <v>8113</v>
      </c>
      <c r="D3243" s="5">
        <v>1000</v>
      </c>
      <c r="E3243" s="7">
        <v>60</v>
      </c>
      <c r="F3243" t="s">
        <v>8220</v>
      </c>
      <c r="G3243" t="s">
        <v>8224</v>
      </c>
      <c r="H3243" t="s">
        <v>8246</v>
      </c>
      <c r="I3243">
        <v>1437606507</v>
      </c>
      <c r="J3243">
        <v>1435014507</v>
      </c>
      <c r="K3243" s="12">
        <f t="shared" si="100"/>
        <v>42177</v>
      </c>
      <c r="L3243" t="b">
        <v>0</v>
      </c>
      <c r="M3243">
        <v>4</v>
      </c>
      <c r="N3243" t="b">
        <v>0</v>
      </c>
      <c r="O3243" t="s">
        <v>8269</v>
      </c>
      <c r="P3243" t="s">
        <v>8325</v>
      </c>
      <c r="Q3243">
        <f t="shared" si="101"/>
        <v>2015</v>
      </c>
      <c r="R3243" s="14" t="s">
        <v>8322</v>
      </c>
    </row>
    <row r="3244" spans="1:18" ht="28.8" x14ac:dyDescent="0.3">
      <c r="A3244">
        <v>1548</v>
      </c>
      <c r="B3244" s="3" t="s">
        <v>1549</v>
      </c>
      <c r="C3244" s="3" t="s">
        <v>5658</v>
      </c>
      <c r="D3244" s="5">
        <v>700</v>
      </c>
      <c r="E3244" s="7">
        <v>60</v>
      </c>
      <c r="F3244" t="s">
        <v>8220</v>
      </c>
      <c r="G3244" t="s">
        <v>8223</v>
      </c>
      <c r="H3244" t="s">
        <v>8245</v>
      </c>
      <c r="I3244">
        <v>1447020620</v>
      </c>
      <c r="J3244">
        <v>1444425020</v>
      </c>
      <c r="K3244" s="12">
        <f t="shared" si="100"/>
        <v>42286</v>
      </c>
      <c r="L3244" t="b">
        <v>0</v>
      </c>
      <c r="M3244">
        <v>1</v>
      </c>
      <c r="N3244" t="b">
        <v>0</v>
      </c>
      <c r="O3244" t="s">
        <v>8287</v>
      </c>
      <c r="P3244" t="s">
        <v>8354</v>
      </c>
      <c r="Q3244">
        <f t="shared" si="101"/>
        <v>2015</v>
      </c>
      <c r="R3244" s="14" t="s">
        <v>8312</v>
      </c>
    </row>
    <row r="3245" spans="1:18" ht="43.2" x14ac:dyDescent="0.3">
      <c r="A3245">
        <v>1914</v>
      </c>
      <c r="B3245" s="3" t="s">
        <v>1915</v>
      </c>
      <c r="C3245" s="3" t="s">
        <v>6024</v>
      </c>
      <c r="D3245" s="5">
        <v>666</v>
      </c>
      <c r="E3245" s="7">
        <v>60</v>
      </c>
      <c r="F3245" t="s">
        <v>8220</v>
      </c>
      <c r="G3245" t="s">
        <v>8223</v>
      </c>
      <c r="H3245" t="s">
        <v>8245</v>
      </c>
      <c r="I3245">
        <v>1414814340</v>
      </c>
      <c r="J3245">
        <v>1413519073</v>
      </c>
      <c r="K3245" s="12">
        <f t="shared" si="100"/>
        <v>41929</v>
      </c>
      <c r="L3245" t="b">
        <v>0</v>
      </c>
      <c r="M3245">
        <v>2</v>
      </c>
      <c r="N3245" t="b">
        <v>0</v>
      </c>
      <c r="O3245" t="s">
        <v>8292</v>
      </c>
      <c r="P3245" t="s">
        <v>8317</v>
      </c>
      <c r="Q3245">
        <f t="shared" si="101"/>
        <v>2014</v>
      </c>
      <c r="R3245" s="14" t="s">
        <v>8307</v>
      </c>
    </row>
    <row r="3246" spans="1:18" ht="43.2" x14ac:dyDescent="0.3">
      <c r="A3246">
        <v>2570</v>
      </c>
      <c r="B3246" s="3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s="12">
        <f t="shared" si="100"/>
        <v>42744</v>
      </c>
      <c r="L3246" t="b">
        <v>0</v>
      </c>
      <c r="M3246">
        <v>2</v>
      </c>
      <c r="N3246" t="b">
        <v>0</v>
      </c>
      <c r="O3246" t="s">
        <v>8282</v>
      </c>
      <c r="P3246" t="s">
        <v>8344</v>
      </c>
      <c r="Q3246">
        <f t="shared" si="101"/>
        <v>2017</v>
      </c>
      <c r="R3246" s="14" t="s">
        <v>8318</v>
      </c>
    </row>
    <row r="3247" spans="1:18" ht="43.2" x14ac:dyDescent="0.3">
      <c r="A3247">
        <v>4108</v>
      </c>
      <c r="B3247" s="3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s="12">
        <f t="shared" si="100"/>
        <v>42767</v>
      </c>
      <c r="L3247" t="b">
        <v>0</v>
      </c>
      <c r="M3247">
        <v>1</v>
      </c>
      <c r="N3247" t="b">
        <v>0</v>
      </c>
      <c r="O3247" t="s">
        <v>8269</v>
      </c>
      <c r="P3247" t="s">
        <v>8325</v>
      </c>
      <c r="Q3247">
        <f t="shared" si="101"/>
        <v>2017</v>
      </c>
      <c r="R3247" s="14" t="s">
        <v>8322</v>
      </c>
    </row>
    <row r="3248" spans="1:18" ht="43.2" x14ac:dyDescent="0.3">
      <c r="A3248">
        <v>1498</v>
      </c>
      <c r="B3248" s="3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s="12">
        <f t="shared" si="100"/>
        <v>41840</v>
      </c>
      <c r="L3248" t="b">
        <v>0</v>
      </c>
      <c r="M3248">
        <v>3</v>
      </c>
      <c r="N3248" t="b">
        <v>0</v>
      </c>
      <c r="O3248" t="s">
        <v>8273</v>
      </c>
      <c r="P3248" t="s">
        <v>8351</v>
      </c>
      <c r="Q3248">
        <f t="shared" si="101"/>
        <v>2014</v>
      </c>
      <c r="R3248" s="14" t="s">
        <v>8310</v>
      </c>
    </row>
    <row r="3249" spans="1:18" ht="57.6" x14ac:dyDescent="0.3">
      <c r="A3249">
        <v>3083</v>
      </c>
      <c r="B3249" s="3" t="s">
        <v>3083</v>
      </c>
      <c r="C3249" s="3" t="s">
        <v>7193</v>
      </c>
      <c r="D3249" s="5">
        <v>20000</v>
      </c>
      <c r="E3249" s="7">
        <v>56</v>
      </c>
      <c r="F3249" t="s">
        <v>8220</v>
      </c>
      <c r="G3249" t="s">
        <v>8223</v>
      </c>
      <c r="H3249" t="s">
        <v>8245</v>
      </c>
      <c r="I3249">
        <v>1409547600</v>
      </c>
      <c r="J3249">
        <v>1406986278</v>
      </c>
      <c r="K3249" s="12">
        <f t="shared" si="100"/>
        <v>41853</v>
      </c>
      <c r="L3249" t="b">
        <v>0</v>
      </c>
      <c r="M3249">
        <v>3</v>
      </c>
      <c r="N3249" t="b">
        <v>0</v>
      </c>
      <c r="O3249" t="s">
        <v>8301</v>
      </c>
      <c r="P3249" t="s">
        <v>8323</v>
      </c>
      <c r="Q3249">
        <f t="shared" si="101"/>
        <v>2014</v>
      </c>
      <c r="R3249" s="14" t="s">
        <v>8322</v>
      </c>
    </row>
    <row r="3250" spans="1:18" ht="43.2" x14ac:dyDescent="0.3">
      <c r="A3250">
        <v>586</v>
      </c>
      <c r="B3250" s="3" t="s">
        <v>587</v>
      </c>
      <c r="C3250" s="3" t="s">
        <v>4696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1424032207</v>
      </c>
      <c r="J3250">
        <v>1421440207</v>
      </c>
      <c r="K3250" s="12">
        <f t="shared" si="100"/>
        <v>42020</v>
      </c>
      <c r="L3250" t="b">
        <v>0</v>
      </c>
      <c r="M3250">
        <v>4</v>
      </c>
      <c r="N3250" t="b">
        <v>0</v>
      </c>
      <c r="O3250" t="s">
        <v>8270</v>
      </c>
      <c r="P3250" t="s">
        <v>8341</v>
      </c>
      <c r="Q3250">
        <f t="shared" si="101"/>
        <v>2015</v>
      </c>
      <c r="R3250" s="14" t="s">
        <v>8307</v>
      </c>
    </row>
    <row r="3251" spans="1:18" ht="43.2" x14ac:dyDescent="0.3">
      <c r="A3251">
        <v>1082</v>
      </c>
      <c r="B3251" s="3" t="s">
        <v>1083</v>
      </c>
      <c r="C3251" s="3" t="s">
        <v>5192</v>
      </c>
      <c r="D3251" s="5">
        <v>10000</v>
      </c>
      <c r="E3251" s="7">
        <v>56</v>
      </c>
      <c r="F3251" t="s">
        <v>8220</v>
      </c>
      <c r="G3251" t="s">
        <v>8223</v>
      </c>
      <c r="H3251" t="s">
        <v>8245</v>
      </c>
      <c r="I3251">
        <v>1344635088</v>
      </c>
      <c r="J3251">
        <v>1342043088</v>
      </c>
      <c r="K3251" s="12">
        <f t="shared" si="100"/>
        <v>41101</v>
      </c>
      <c r="L3251" t="b">
        <v>0</v>
      </c>
      <c r="M3251">
        <v>3</v>
      </c>
      <c r="N3251" t="b">
        <v>0</v>
      </c>
      <c r="O3251" t="s">
        <v>8280</v>
      </c>
      <c r="P3251" t="s">
        <v>8333</v>
      </c>
      <c r="Q3251">
        <f t="shared" si="101"/>
        <v>2012</v>
      </c>
      <c r="R3251" s="14" t="s">
        <v>8315</v>
      </c>
    </row>
    <row r="3252" spans="1:18" ht="43.2" x14ac:dyDescent="0.3">
      <c r="A3252">
        <v>561</v>
      </c>
      <c r="B3252" s="3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s="12">
        <f t="shared" si="100"/>
        <v>42268</v>
      </c>
      <c r="L3252" t="b">
        <v>0</v>
      </c>
      <c r="M3252">
        <v>2</v>
      </c>
      <c r="N3252" t="b">
        <v>0</v>
      </c>
      <c r="O3252" t="s">
        <v>8270</v>
      </c>
      <c r="P3252" t="s">
        <v>8341</v>
      </c>
      <c r="Q3252">
        <f t="shared" si="101"/>
        <v>2015</v>
      </c>
      <c r="R3252" s="14" t="s">
        <v>8307</v>
      </c>
    </row>
    <row r="3253" spans="1:18" ht="43.2" x14ac:dyDescent="0.3">
      <c r="A3253">
        <v>2380</v>
      </c>
      <c r="B3253" s="3" t="s">
        <v>2381</v>
      </c>
      <c r="C3253" s="3" t="s">
        <v>6490</v>
      </c>
      <c r="D3253" s="5">
        <v>15000</v>
      </c>
      <c r="E3253" s="7">
        <v>55</v>
      </c>
      <c r="F3253" t="s">
        <v>8219</v>
      </c>
      <c r="G3253" t="s">
        <v>8223</v>
      </c>
      <c r="H3253" t="s">
        <v>8245</v>
      </c>
      <c r="I3253">
        <v>1443726142</v>
      </c>
      <c r="J3253">
        <v>1441134142</v>
      </c>
      <c r="K3253" s="12">
        <f t="shared" si="100"/>
        <v>42248</v>
      </c>
      <c r="L3253" t="b">
        <v>0</v>
      </c>
      <c r="M3253">
        <v>3</v>
      </c>
      <c r="N3253" t="b">
        <v>0</v>
      </c>
      <c r="O3253" t="s">
        <v>8270</v>
      </c>
      <c r="P3253" t="s">
        <v>8341</v>
      </c>
      <c r="Q3253">
        <f t="shared" si="101"/>
        <v>2015</v>
      </c>
      <c r="R3253" s="14" t="s">
        <v>8307</v>
      </c>
    </row>
    <row r="3254" spans="1:18" ht="43.2" x14ac:dyDescent="0.3">
      <c r="A3254">
        <v>2862</v>
      </c>
      <c r="B3254" s="3" t="s">
        <v>2862</v>
      </c>
      <c r="C3254" s="3" t="s">
        <v>6972</v>
      </c>
      <c r="D3254" s="5">
        <v>12700</v>
      </c>
      <c r="E3254" s="7">
        <v>55</v>
      </c>
      <c r="F3254" t="s">
        <v>8220</v>
      </c>
      <c r="G3254" t="s">
        <v>8223</v>
      </c>
      <c r="H3254" t="s">
        <v>8245</v>
      </c>
      <c r="I3254">
        <v>1403636229</v>
      </c>
      <c r="J3254">
        <v>1401044229</v>
      </c>
      <c r="K3254" s="12">
        <f t="shared" si="100"/>
        <v>41784</v>
      </c>
      <c r="L3254" t="b">
        <v>0</v>
      </c>
      <c r="M3254">
        <v>3</v>
      </c>
      <c r="N3254" t="b">
        <v>0</v>
      </c>
      <c r="O3254" t="s">
        <v>8269</v>
      </c>
      <c r="P3254" t="s">
        <v>8325</v>
      </c>
      <c r="Q3254">
        <f t="shared" si="101"/>
        <v>2014</v>
      </c>
      <c r="R3254" s="14" t="s">
        <v>8322</v>
      </c>
    </row>
    <row r="3255" spans="1:18" ht="43.2" x14ac:dyDescent="0.3">
      <c r="A3255">
        <v>1577</v>
      </c>
      <c r="B3255" s="3" t="s">
        <v>1578</v>
      </c>
      <c r="C3255" s="3" t="s">
        <v>5687</v>
      </c>
      <c r="D3255" s="5">
        <v>10000</v>
      </c>
      <c r="E3255" s="7">
        <v>55</v>
      </c>
      <c r="F3255" t="s">
        <v>8219</v>
      </c>
      <c r="G3255" t="s">
        <v>8223</v>
      </c>
      <c r="H3255" t="s">
        <v>8245</v>
      </c>
      <c r="I3255">
        <v>1343161248</v>
      </c>
      <c r="J3255">
        <v>1337977248</v>
      </c>
      <c r="K3255" s="12">
        <f t="shared" si="100"/>
        <v>41054</v>
      </c>
      <c r="L3255" t="b">
        <v>0</v>
      </c>
      <c r="M3255">
        <v>2</v>
      </c>
      <c r="N3255" t="b">
        <v>0</v>
      </c>
      <c r="O3255" t="s">
        <v>8288</v>
      </c>
      <c r="P3255" t="s">
        <v>8348</v>
      </c>
      <c r="Q3255">
        <f t="shared" si="101"/>
        <v>2012</v>
      </c>
      <c r="R3255" s="14" t="s">
        <v>8310</v>
      </c>
    </row>
    <row r="3256" spans="1:18" ht="43.2" x14ac:dyDescent="0.3">
      <c r="A3256">
        <v>2355</v>
      </c>
      <c r="B3256" s="3" t="s">
        <v>2356</v>
      </c>
      <c r="C3256" s="3" t="s">
        <v>6465</v>
      </c>
      <c r="D3256" s="5">
        <v>8000</v>
      </c>
      <c r="E3256" s="7">
        <v>55</v>
      </c>
      <c r="F3256" t="s">
        <v>8219</v>
      </c>
      <c r="G3256" t="s">
        <v>8225</v>
      </c>
      <c r="H3256" t="s">
        <v>8247</v>
      </c>
      <c r="I3256">
        <v>1430604136</v>
      </c>
      <c r="J3256">
        <v>1428012136</v>
      </c>
      <c r="K3256" s="12">
        <f t="shared" si="100"/>
        <v>42096</v>
      </c>
      <c r="L3256" t="b">
        <v>0</v>
      </c>
      <c r="M3256">
        <v>2</v>
      </c>
      <c r="N3256" t="b">
        <v>0</v>
      </c>
      <c r="O3256" t="s">
        <v>8270</v>
      </c>
      <c r="P3256" t="s">
        <v>8341</v>
      </c>
      <c r="Q3256">
        <f t="shared" si="101"/>
        <v>2015</v>
      </c>
      <c r="R3256" s="14" t="s">
        <v>8307</v>
      </c>
    </row>
    <row r="3257" spans="1:18" ht="43.2" x14ac:dyDescent="0.3">
      <c r="A3257">
        <v>2681</v>
      </c>
      <c r="B3257" s="3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s="12">
        <f t="shared" si="100"/>
        <v>41805</v>
      </c>
      <c r="L3257" t="b">
        <v>0</v>
      </c>
      <c r="M3257">
        <v>2</v>
      </c>
      <c r="N3257" t="b">
        <v>0</v>
      </c>
      <c r="O3257" t="s">
        <v>8282</v>
      </c>
      <c r="P3257" t="s">
        <v>8344</v>
      </c>
      <c r="Q3257">
        <f t="shared" si="101"/>
        <v>2014</v>
      </c>
      <c r="R3257" s="14" t="s">
        <v>8318</v>
      </c>
    </row>
    <row r="3258" spans="1:18" ht="43.2" x14ac:dyDescent="0.3">
      <c r="A3258">
        <v>1417</v>
      </c>
      <c r="B3258" s="3" t="s">
        <v>1418</v>
      </c>
      <c r="C3258" s="3" t="s">
        <v>5527</v>
      </c>
      <c r="D3258" s="5">
        <v>4500</v>
      </c>
      <c r="E3258" s="7">
        <v>55</v>
      </c>
      <c r="F3258" t="s">
        <v>8220</v>
      </c>
      <c r="G3258" t="s">
        <v>8223</v>
      </c>
      <c r="H3258" t="s">
        <v>8245</v>
      </c>
      <c r="I3258">
        <v>1442315460</v>
      </c>
      <c r="J3258">
        <v>1439696174</v>
      </c>
      <c r="K3258" s="12">
        <f t="shared" si="100"/>
        <v>42232</v>
      </c>
      <c r="L3258" t="b">
        <v>0</v>
      </c>
      <c r="M3258">
        <v>2</v>
      </c>
      <c r="N3258" t="b">
        <v>0</v>
      </c>
      <c r="O3258" t="s">
        <v>8285</v>
      </c>
      <c r="P3258" t="s">
        <v>8347</v>
      </c>
      <c r="Q3258">
        <f t="shared" si="101"/>
        <v>2015</v>
      </c>
      <c r="R3258" s="14" t="s">
        <v>8310</v>
      </c>
    </row>
    <row r="3259" spans="1:18" ht="72" x14ac:dyDescent="0.3">
      <c r="A3259">
        <v>3640</v>
      </c>
      <c r="B3259" s="3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s="12">
        <f t="shared" si="100"/>
        <v>42104</v>
      </c>
      <c r="L3259" t="b">
        <v>0</v>
      </c>
      <c r="M3259">
        <v>3</v>
      </c>
      <c r="N3259" t="b">
        <v>0</v>
      </c>
      <c r="O3259" t="s">
        <v>8303</v>
      </c>
      <c r="P3259" t="s">
        <v>8334</v>
      </c>
      <c r="Q3259">
        <f t="shared" si="101"/>
        <v>2015</v>
      </c>
      <c r="R3259" s="14" t="s">
        <v>8322</v>
      </c>
    </row>
    <row r="3260" spans="1:18" ht="43.2" x14ac:dyDescent="0.3">
      <c r="A3260">
        <v>682</v>
      </c>
      <c r="B3260" s="3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s="12">
        <f t="shared" si="100"/>
        <v>42778</v>
      </c>
      <c r="L3260" t="b">
        <v>0</v>
      </c>
      <c r="M3260">
        <v>4</v>
      </c>
      <c r="N3260" t="b">
        <v>0</v>
      </c>
      <c r="O3260" t="s">
        <v>8271</v>
      </c>
      <c r="P3260" t="s">
        <v>8309</v>
      </c>
      <c r="Q3260">
        <f t="shared" si="101"/>
        <v>2017</v>
      </c>
      <c r="R3260" s="14" t="s">
        <v>8307</v>
      </c>
    </row>
    <row r="3261" spans="1:18" ht="43.2" x14ac:dyDescent="0.3">
      <c r="A3261">
        <v>1115</v>
      </c>
      <c r="B3261" s="3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s="12">
        <f t="shared" si="100"/>
        <v>42429</v>
      </c>
      <c r="L3261" t="b">
        <v>0</v>
      </c>
      <c r="M3261">
        <v>4</v>
      </c>
      <c r="N3261" t="b">
        <v>0</v>
      </c>
      <c r="O3261" t="s">
        <v>8280</v>
      </c>
      <c r="P3261" t="s">
        <v>8333</v>
      </c>
      <c r="Q3261">
        <f t="shared" si="101"/>
        <v>2016</v>
      </c>
      <c r="R3261" s="14" t="s">
        <v>8315</v>
      </c>
    </row>
    <row r="3262" spans="1:18" ht="43.2" x14ac:dyDescent="0.3">
      <c r="A3262">
        <v>2748</v>
      </c>
      <c r="B3262" s="3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s="12">
        <f t="shared" si="100"/>
        <v>42585</v>
      </c>
      <c r="L3262" t="b">
        <v>0</v>
      </c>
      <c r="M3262">
        <v>4</v>
      </c>
      <c r="N3262" t="b">
        <v>0</v>
      </c>
      <c r="O3262" t="s">
        <v>8302</v>
      </c>
      <c r="P3262" t="s">
        <v>8355</v>
      </c>
      <c r="Q3262">
        <f t="shared" si="101"/>
        <v>2016</v>
      </c>
      <c r="R3262" s="14" t="s">
        <v>8310</v>
      </c>
    </row>
    <row r="3263" spans="1:18" ht="43.2" x14ac:dyDescent="0.3">
      <c r="A3263">
        <v>2779</v>
      </c>
      <c r="B3263" s="3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s="12">
        <f t="shared" si="100"/>
        <v>42300</v>
      </c>
      <c r="L3263" t="b">
        <v>0</v>
      </c>
      <c r="M3263">
        <v>1</v>
      </c>
      <c r="N3263" t="b">
        <v>0</v>
      </c>
      <c r="O3263" t="s">
        <v>8302</v>
      </c>
      <c r="P3263" t="s">
        <v>8355</v>
      </c>
      <c r="Q3263">
        <f t="shared" si="101"/>
        <v>2015</v>
      </c>
      <c r="R3263" s="14" t="s">
        <v>8310</v>
      </c>
    </row>
    <row r="3264" spans="1:18" ht="43.2" x14ac:dyDescent="0.3">
      <c r="A3264">
        <v>546</v>
      </c>
      <c r="B3264" s="3" t="s">
        <v>547</v>
      </c>
      <c r="C3264" s="3" t="s">
        <v>4656</v>
      </c>
      <c r="D3264" s="5">
        <v>60000</v>
      </c>
      <c r="E3264" s="7">
        <v>52</v>
      </c>
      <c r="F3264" t="s">
        <v>8220</v>
      </c>
      <c r="G3264" t="s">
        <v>8223</v>
      </c>
      <c r="H3264" t="s">
        <v>8245</v>
      </c>
      <c r="I3264">
        <v>1445097715</v>
      </c>
      <c r="J3264">
        <v>1441209715</v>
      </c>
      <c r="K3264" s="12">
        <f t="shared" si="100"/>
        <v>42249</v>
      </c>
      <c r="L3264" t="b">
        <v>0</v>
      </c>
      <c r="M3264">
        <v>2</v>
      </c>
      <c r="N3264" t="b">
        <v>0</v>
      </c>
      <c r="O3264" t="s">
        <v>8270</v>
      </c>
      <c r="P3264" t="s">
        <v>8341</v>
      </c>
      <c r="Q3264">
        <f t="shared" si="101"/>
        <v>2015</v>
      </c>
      <c r="R3264" s="14" t="s">
        <v>8307</v>
      </c>
    </row>
    <row r="3265" spans="1:18" ht="43.2" x14ac:dyDescent="0.3">
      <c r="A3265">
        <v>505</v>
      </c>
      <c r="B3265" s="3" t="s">
        <v>506</v>
      </c>
      <c r="C3265" s="3" t="s">
        <v>4615</v>
      </c>
      <c r="D3265" s="5">
        <v>12000</v>
      </c>
      <c r="E3265" s="7">
        <v>52</v>
      </c>
      <c r="F3265" t="s">
        <v>8220</v>
      </c>
      <c r="G3265" t="s">
        <v>8223</v>
      </c>
      <c r="H3265" t="s">
        <v>8245</v>
      </c>
      <c r="I3265">
        <v>1451010086</v>
      </c>
      <c r="J3265">
        <v>1447122086</v>
      </c>
      <c r="K3265" s="12">
        <f t="shared" si="100"/>
        <v>42318</v>
      </c>
      <c r="L3265" t="b">
        <v>0</v>
      </c>
      <c r="M3265">
        <v>14</v>
      </c>
      <c r="N3265" t="b">
        <v>0</v>
      </c>
      <c r="O3265" t="s">
        <v>8268</v>
      </c>
      <c r="P3265" t="s">
        <v>8338</v>
      </c>
      <c r="Q3265">
        <f t="shared" si="101"/>
        <v>2015</v>
      </c>
      <c r="R3265" s="14" t="s">
        <v>8320</v>
      </c>
    </row>
    <row r="3266" spans="1:18" x14ac:dyDescent="0.3">
      <c r="A3266">
        <v>2402</v>
      </c>
      <c r="B3266" s="3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s="12">
        <f t="shared" si="100"/>
        <v>42107</v>
      </c>
      <c r="L3266" t="b">
        <v>0</v>
      </c>
      <c r="M3266">
        <v>1</v>
      </c>
      <c r="N3266" t="b">
        <v>0</v>
      </c>
      <c r="O3266" t="s">
        <v>8282</v>
      </c>
      <c r="P3266" t="s">
        <v>8344</v>
      </c>
      <c r="Q3266">
        <f t="shared" si="101"/>
        <v>2015</v>
      </c>
      <c r="R3266" s="14" t="s">
        <v>8318</v>
      </c>
    </row>
    <row r="3267" spans="1:18" ht="43.2" x14ac:dyDescent="0.3">
      <c r="A3267">
        <v>2654</v>
      </c>
      <c r="B3267" s="3" t="s">
        <v>2654</v>
      </c>
      <c r="C3267" s="3" t="s">
        <v>6764</v>
      </c>
      <c r="D3267" s="5">
        <v>100000</v>
      </c>
      <c r="E3267" s="7">
        <v>51</v>
      </c>
      <c r="F3267" t="s">
        <v>8219</v>
      </c>
      <c r="G3267" t="s">
        <v>8223</v>
      </c>
      <c r="H3267" t="s">
        <v>8245</v>
      </c>
      <c r="I3267">
        <v>1429622726</v>
      </c>
      <c r="J3267">
        <v>1424442326</v>
      </c>
      <c r="K3267" s="12">
        <f t="shared" ref="K3267:K3330" si="102">FLOOR(J3267/60/60/24,1) + DATE(1970,1,1)</f>
        <v>42055</v>
      </c>
      <c r="L3267" t="b">
        <v>0</v>
      </c>
      <c r="M3267">
        <v>6</v>
      </c>
      <c r="N3267" t="b">
        <v>0</v>
      </c>
      <c r="O3267" t="s">
        <v>8299</v>
      </c>
      <c r="P3267" t="s">
        <v>8314</v>
      </c>
      <c r="Q3267">
        <f t="shared" ref="Q3267:Q3330" si="103">YEAR(K3267)</f>
        <v>2015</v>
      </c>
      <c r="R3267" s="14" t="s">
        <v>8307</v>
      </c>
    </row>
    <row r="3268" spans="1:18" ht="43.2" x14ac:dyDescent="0.3">
      <c r="A3268">
        <v>1072</v>
      </c>
      <c r="B3268" s="3" t="s">
        <v>1073</v>
      </c>
      <c r="C3268" s="3" t="s">
        <v>5182</v>
      </c>
      <c r="D3268" s="5">
        <v>75000</v>
      </c>
      <c r="E3268" s="7">
        <v>51</v>
      </c>
      <c r="F3268" t="s">
        <v>8220</v>
      </c>
      <c r="G3268" t="s">
        <v>8223</v>
      </c>
      <c r="H3268" t="s">
        <v>8245</v>
      </c>
      <c r="I3268">
        <v>1391630297</v>
      </c>
      <c r="J3268">
        <v>1389038297</v>
      </c>
      <c r="K3268" s="12">
        <f t="shared" si="102"/>
        <v>41645</v>
      </c>
      <c r="L3268" t="b">
        <v>0</v>
      </c>
      <c r="M3268">
        <v>4</v>
      </c>
      <c r="N3268" t="b">
        <v>0</v>
      </c>
      <c r="O3268" t="s">
        <v>8280</v>
      </c>
      <c r="P3268" t="s">
        <v>8333</v>
      </c>
      <c r="Q3268">
        <f t="shared" si="103"/>
        <v>2014</v>
      </c>
      <c r="R3268" s="14" t="s">
        <v>8315</v>
      </c>
    </row>
    <row r="3269" spans="1:18" ht="43.2" x14ac:dyDescent="0.3">
      <c r="A3269">
        <v>1875</v>
      </c>
      <c r="B3269" s="3" t="s">
        <v>1876</v>
      </c>
      <c r="C3269" s="3" t="s">
        <v>5985</v>
      </c>
      <c r="D3269" s="5">
        <v>10000</v>
      </c>
      <c r="E3269" s="7">
        <v>51</v>
      </c>
      <c r="F3269" t="s">
        <v>8220</v>
      </c>
      <c r="G3269" t="s">
        <v>8223</v>
      </c>
      <c r="H3269" t="s">
        <v>8245</v>
      </c>
      <c r="I3269">
        <v>1470519308</v>
      </c>
      <c r="J3269">
        <v>1465335308</v>
      </c>
      <c r="K3269" s="12">
        <f t="shared" si="102"/>
        <v>42528</v>
      </c>
      <c r="L3269" t="b">
        <v>0</v>
      </c>
      <c r="M3269">
        <v>3</v>
      </c>
      <c r="N3269" t="b">
        <v>0</v>
      </c>
      <c r="O3269" t="s">
        <v>8281</v>
      </c>
      <c r="P3269" t="s">
        <v>8343</v>
      </c>
      <c r="Q3269">
        <f t="shared" si="103"/>
        <v>2016</v>
      </c>
      <c r="R3269" s="14" t="s">
        <v>8315</v>
      </c>
    </row>
    <row r="3270" spans="1:18" ht="43.2" x14ac:dyDescent="0.3">
      <c r="A3270">
        <v>2580</v>
      </c>
      <c r="B3270" s="3" t="s">
        <v>2580</v>
      </c>
      <c r="C3270" s="3" t="s">
        <v>6690</v>
      </c>
      <c r="D3270" s="5">
        <v>8500</v>
      </c>
      <c r="E3270" s="7">
        <v>51</v>
      </c>
      <c r="F3270" t="s">
        <v>8219</v>
      </c>
      <c r="G3270" t="s">
        <v>8223</v>
      </c>
      <c r="H3270" t="s">
        <v>8245</v>
      </c>
      <c r="I3270">
        <v>1431745200</v>
      </c>
      <c r="J3270">
        <v>1429170603</v>
      </c>
      <c r="K3270" s="12">
        <f t="shared" si="102"/>
        <v>42110</v>
      </c>
      <c r="L3270" t="b">
        <v>0</v>
      </c>
      <c r="M3270">
        <v>2</v>
      </c>
      <c r="N3270" t="b">
        <v>0</v>
      </c>
      <c r="O3270" t="s">
        <v>8282</v>
      </c>
      <c r="P3270" t="s">
        <v>8344</v>
      </c>
      <c r="Q3270">
        <f t="shared" si="103"/>
        <v>2015</v>
      </c>
      <c r="R3270" s="14" t="s">
        <v>8318</v>
      </c>
    </row>
    <row r="3271" spans="1:18" ht="43.2" x14ac:dyDescent="0.3">
      <c r="A3271">
        <v>470</v>
      </c>
      <c r="B3271" s="3" t="s">
        <v>471</v>
      </c>
      <c r="C3271" s="3" t="s">
        <v>4580</v>
      </c>
      <c r="D3271" s="5">
        <v>5000</v>
      </c>
      <c r="E3271" s="7">
        <v>51</v>
      </c>
      <c r="F3271" t="s">
        <v>8220</v>
      </c>
      <c r="G3271" t="s">
        <v>8223</v>
      </c>
      <c r="H3271" t="s">
        <v>8245</v>
      </c>
      <c r="I3271">
        <v>1389844800</v>
      </c>
      <c r="J3271">
        <v>1385524889</v>
      </c>
      <c r="K3271" s="12">
        <f t="shared" si="102"/>
        <v>41605</v>
      </c>
      <c r="L3271" t="b">
        <v>0</v>
      </c>
      <c r="M3271">
        <v>2</v>
      </c>
      <c r="N3271" t="b">
        <v>0</v>
      </c>
      <c r="O3271" t="s">
        <v>8268</v>
      </c>
      <c r="P3271" t="s">
        <v>8338</v>
      </c>
      <c r="Q3271">
        <f t="shared" si="103"/>
        <v>2013</v>
      </c>
      <c r="R3271" s="14" t="s">
        <v>8320</v>
      </c>
    </row>
    <row r="3272" spans="1:18" ht="43.2" x14ac:dyDescent="0.3">
      <c r="A3272">
        <v>1703</v>
      </c>
      <c r="B3272" s="3" t="s">
        <v>1704</v>
      </c>
      <c r="C3272" s="3" t="s">
        <v>5813</v>
      </c>
      <c r="D3272" s="5">
        <v>5000</v>
      </c>
      <c r="E3272" s="7">
        <v>51</v>
      </c>
      <c r="F3272" t="s">
        <v>8220</v>
      </c>
      <c r="G3272" t="s">
        <v>8223</v>
      </c>
      <c r="H3272" t="s">
        <v>8245</v>
      </c>
      <c r="I3272">
        <v>1441003537</v>
      </c>
      <c r="J3272">
        <v>1435819537</v>
      </c>
      <c r="K3272" s="12">
        <f t="shared" si="102"/>
        <v>42187</v>
      </c>
      <c r="L3272" t="b">
        <v>0</v>
      </c>
      <c r="M3272">
        <v>2</v>
      </c>
      <c r="N3272" t="b">
        <v>0</v>
      </c>
      <c r="O3272" t="s">
        <v>8291</v>
      </c>
      <c r="P3272" t="s">
        <v>8329</v>
      </c>
      <c r="Q3272">
        <f t="shared" si="103"/>
        <v>2015</v>
      </c>
      <c r="R3272" s="14" t="s">
        <v>8326</v>
      </c>
    </row>
    <row r="3273" spans="1:18" ht="43.2" x14ac:dyDescent="0.3">
      <c r="A3273">
        <v>1985</v>
      </c>
      <c r="B3273" s="3" t="s">
        <v>1986</v>
      </c>
      <c r="C3273" s="3" t="s">
        <v>6095</v>
      </c>
      <c r="D3273" s="5">
        <v>1600</v>
      </c>
      <c r="E3273" s="7">
        <v>51</v>
      </c>
      <c r="F3273" t="s">
        <v>8220</v>
      </c>
      <c r="G3273" t="s">
        <v>8224</v>
      </c>
      <c r="H3273" t="s">
        <v>8246</v>
      </c>
      <c r="I3273">
        <v>1470178800</v>
      </c>
      <c r="J3273">
        <v>1467650771</v>
      </c>
      <c r="K3273" s="12">
        <f t="shared" si="102"/>
        <v>42555</v>
      </c>
      <c r="L3273" t="b">
        <v>0</v>
      </c>
      <c r="M3273">
        <v>4</v>
      </c>
      <c r="N3273" t="b">
        <v>0</v>
      </c>
      <c r="O3273" t="s">
        <v>8294</v>
      </c>
      <c r="P3273" t="s">
        <v>8352</v>
      </c>
      <c r="Q3273">
        <f t="shared" si="103"/>
        <v>2016</v>
      </c>
      <c r="R3273" s="14" t="s">
        <v>8312</v>
      </c>
    </row>
    <row r="3274" spans="1:18" ht="43.2" x14ac:dyDescent="0.3">
      <c r="A3274">
        <v>184</v>
      </c>
      <c r="B3274" s="3" t="s">
        <v>186</v>
      </c>
      <c r="C3274" s="3" t="s">
        <v>4294</v>
      </c>
      <c r="D3274" s="5">
        <v>1500</v>
      </c>
      <c r="E3274" s="7">
        <v>51</v>
      </c>
      <c r="F3274" t="s">
        <v>8220</v>
      </c>
      <c r="G3274" t="s">
        <v>8228</v>
      </c>
      <c r="H3274" t="s">
        <v>8250</v>
      </c>
      <c r="I3274">
        <v>1409543940</v>
      </c>
      <c r="J3274">
        <v>1404586762</v>
      </c>
      <c r="K3274" s="12">
        <f t="shared" si="102"/>
        <v>41825</v>
      </c>
      <c r="L3274" t="b">
        <v>0</v>
      </c>
      <c r="M3274">
        <v>2</v>
      </c>
      <c r="N3274" t="b">
        <v>0</v>
      </c>
      <c r="O3274" t="s">
        <v>8266</v>
      </c>
      <c r="P3274" t="s">
        <v>8324</v>
      </c>
      <c r="Q3274">
        <f t="shared" si="103"/>
        <v>2014</v>
      </c>
      <c r="R3274" s="14" t="s">
        <v>8320</v>
      </c>
    </row>
    <row r="3275" spans="1:18" ht="43.2" x14ac:dyDescent="0.3">
      <c r="A3275">
        <v>2919</v>
      </c>
      <c r="B3275" s="3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s="12">
        <f t="shared" si="102"/>
        <v>41826</v>
      </c>
      <c r="L3275" t="b">
        <v>0</v>
      </c>
      <c r="M3275">
        <v>6</v>
      </c>
      <c r="N3275" t="b">
        <v>0</v>
      </c>
      <c r="O3275" t="s">
        <v>8269</v>
      </c>
      <c r="P3275" t="s">
        <v>8325</v>
      </c>
      <c r="Q3275">
        <f t="shared" si="103"/>
        <v>2014</v>
      </c>
      <c r="R3275" s="14" t="s">
        <v>8322</v>
      </c>
    </row>
    <row r="3276" spans="1:18" ht="28.8" x14ac:dyDescent="0.3">
      <c r="A3276">
        <v>2373</v>
      </c>
      <c r="B3276" s="3" t="s">
        <v>2374</v>
      </c>
      <c r="C3276" s="3" t="s">
        <v>6483</v>
      </c>
      <c r="D3276" s="5">
        <v>850000</v>
      </c>
      <c r="E3276" s="7">
        <v>50</v>
      </c>
      <c r="F3276" t="s">
        <v>8219</v>
      </c>
      <c r="G3276" t="s">
        <v>8234</v>
      </c>
      <c r="H3276" t="s">
        <v>8254</v>
      </c>
      <c r="I3276">
        <v>1440863624</v>
      </c>
      <c r="J3276">
        <v>1438271624</v>
      </c>
      <c r="K3276" s="12">
        <f t="shared" si="102"/>
        <v>42215</v>
      </c>
      <c r="L3276" t="b">
        <v>0</v>
      </c>
      <c r="M3276">
        <v>1</v>
      </c>
      <c r="N3276" t="b">
        <v>0</v>
      </c>
      <c r="O3276" t="s">
        <v>8270</v>
      </c>
      <c r="P3276" t="s">
        <v>8341</v>
      </c>
      <c r="Q3276">
        <f t="shared" si="103"/>
        <v>2015</v>
      </c>
      <c r="R3276" s="14" t="s">
        <v>8307</v>
      </c>
    </row>
    <row r="3277" spans="1:18" ht="43.2" x14ac:dyDescent="0.3">
      <c r="A3277">
        <v>486</v>
      </c>
      <c r="B3277" s="3" t="s">
        <v>487</v>
      </c>
      <c r="C3277" s="3" t="s">
        <v>4596</v>
      </c>
      <c r="D3277" s="5">
        <v>550000</v>
      </c>
      <c r="E3277" s="7">
        <v>50</v>
      </c>
      <c r="F3277" t="s">
        <v>8220</v>
      </c>
      <c r="G3277" t="s">
        <v>8225</v>
      </c>
      <c r="H3277" t="s">
        <v>8247</v>
      </c>
      <c r="I3277">
        <v>1401662239</v>
      </c>
      <c r="J3277">
        <v>1399070239</v>
      </c>
      <c r="K3277" s="12">
        <f t="shared" si="102"/>
        <v>41761</v>
      </c>
      <c r="L3277" t="b">
        <v>0</v>
      </c>
      <c r="M3277">
        <v>1</v>
      </c>
      <c r="N3277" t="b">
        <v>0</v>
      </c>
      <c r="O3277" t="s">
        <v>8268</v>
      </c>
      <c r="P3277" t="s">
        <v>8338</v>
      </c>
      <c r="Q3277">
        <f t="shared" si="103"/>
        <v>2014</v>
      </c>
      <c r="R3277" s="14" t="s">
        <v>8320</v>
      </c>
    </row>
    <row r="3278" spans="1:18" ht="43.2" x14ac:dyDescent="0.3">
      <c r="A3278">
        <v>559</v>
      </c>
      <c r="B3278" s="3" t="s">
        <v>560</v>
      </c>
      <c r="C3278" s="3" t="s">
        <v>4669</v>
      </c>
      <c r="D3278" s="5">
        <v>240000</v>
      </c>
      <c r="E3278" s="7">
        <v>50</v>
      </c>
      <c r="F3278" t="s">
        <v>8220</v>
      </c>
      <c r="G3278" t="s">
        <v>8223</v>
      </c>
      <c r="H3278" t="s">
        <v>8245</v>
      </c>
      <c r="I3278">
        <v>1449989260</v>
      </c>
      <c r="J3278">
        <v>1447397260</v>
      </c>
      <c r="K3278" s="12">
        <f t="shared" si="102"/>
        <v>42321</v>
      </c>
      <c r="L3278" t="b">
        <v>0</v>
      </c>
      <c r="M3278">
        <v>1</v>
      </c>
      <c r="N3278" t="b">
        <v>0</v>
      </c>
      <c r="O3278" t="s">
        <v>8270</v>
      </c>
      <c r="P3278" t="s">
        <v>8341</v>
      </c>
      <c r="Q3278">
        <f t="shared" si="103"/>
        <v>2015</v>
      </c>
      <c r="R3278" s="14" t="s">
        <v>8307</v>
      </c>
    </row>
    <row r="3279" spans="1:18" ht="43.2" x14ac:dyDescent="0.3">
      <c r="A3279">
        <v>2393</v>
      </c>
      <c r="B3279" s="3" t="s">
        <v>2394</v>
      </c>
      <c r="C3279" s="3" t="s">
        <v>6503</v>
      </c>
      <c r="D3279" s="5">
        <v>100000</v>
      </c>
      <c r="E3279" s="7">
        <v>50</v>
      </c>
      <c r="F3279" t="s">
        <v>8219</v>
      </c>
      <c r="G3279" t="s">
        <v>8223</v>
      </c>
      <c r="H3279" t="s">
        <v>8245</v>
      </c>
      <c r="I3279">
        <v>1439048017</v>
      </c>
      <c r="J3279">
        <v>1436456017</v>
      </c>
      <c r="K3279" s="12">
        <f t="shared" si="102"/>
        <v>42194</v>
      </c>
      <c r="L3279" t="b">
        <v>0</v>
      </c>
      <c r="M3279">
        <v>1</v>
      </c>
      <c r="N3279" t="b">
        <v>0</v>
      </c>
      <c r="O3279" t="s">
        <v>8270</v>
      </c>
      <c r="P3279" t="s">
        <v>8341</v>
      </c>
      <c r="Q3279">
        <f t="shared" si="103"/>
        <v>2015</v>
      </c>
      <c r="R3279" s="14" t="s">
        <v>8307</v>
      </c>
    </row>
    <row r="3280" spans="1:18" ht="43.2" x14ac:dyDescent="0.3">
      <c r="A3280">
        <v>1904</v>
      </c>
      <c r="B3280" s="3" t="s">
        <v>1905</v>
      </c>
      <c r="C3280" s="3" t="s">
        <v>6014</v>
      </c>
      <c r="D3280" s="5">
        <v>50000</v>
      </c>
      <c r="E3280" s="7">
        <v>50</v>
      </c>
      <c r="F3280" t="s">
        <v>8220</v>
      </c>
      <c r="G3280" t="s">
        <v>8223</v>
      </c>
      <c r="H3280" t="s">
        <v>8245</v>
      </c>
      <c r="I3280">
        <v>1451752021</v>
      </c>
      <c r="J3280">
        <v>1447864021</v>
      </c>
      <c r="K3280" s="12">
        <f t="shared" si="102"/>
        <v>42326</v>
      </c>
      <c r="L3280" t="b">
        <v>0</v>
      </c>
      <c r="M3280">
        <v>2</v>
      </c>
      <c r="N3280" t="b">
        <v>0</v>
      </c>
      <c r="O3280" t="s">
        <v>8292</v>
      </c>
      <c r="P3280" t="s">
        <v>8317</v>
      </c>
      <c r="Q3280">
        <f t="shared" si="103"/>
        <v>2015</v>
      </c>
      <c r="R3280" s="14" t="s">
        <v>8307</v>
      </c>
    </row>
    <row r="3281" spans="1:18" ht="57.6" x14ac:dyDescent="0.3">
      <c r="A3281">
        <v>868</v>
      </c>
      <c r="B3281" s="3" t="s">
        <v>869</v>
      </c>
      <c r="C3281" s="3" t="s">
        <v>4978</v>
      </c>
      <c r="D3281" s="5">
        <v>45000</v>
      </c>
      <c r="E3281" s="7">
        <v>50</v>
      </c>
      <c r="F3281" t="s">
        <v>8220</v>
      </c>
      <c r="G3281" t="s">
        <v>8223</v>
      </c>
      <c r="H3281" t="s">
        <v>8245</v>
      </c>
      <c r="I3281">
        <v>1389055198</v>
      </c>
      <c r="J3281">
        <v>1386463198</v>
      </c>
      <c r="K3281" s="12">
        <f t="shared" si="102"/>
        <v>41616</v>
      </c>
      <c r="L3281" t="b">
        <v>0</v>
      </c>
      <c r="M3281">
        <v>1</v>
      </c>
      <c r="N3281" t="b">
        <v>0</v>
      </c>
      <c r="O3281" t="s">
        <v>8276</v>
      </c>
      <c r="P3281" t="s">
        <v>8349</v>
      </c>
      <c r="Q3281">
        <f t="shared" si="103"/>
        <v>2013</v>
      </c>
      <c r="R3281" s="14" t="s">
        <v>8326</v>
      </c>
    </row>
    <row r="3282" spans="1:18" ht="43.2" x14ac:dyDescent="0.3">
      <c r="A3282">
        <v>2152</v>
      </c>
      <c r="B3282" s="3" t="s">
        <v>2153</v>
      </c>
      <c r="C3282" s="3" t="s">
        <v>6262</v>
      </c>
      <c r="D3282" s="5">
        <v>30000</v>
      </c>
      <c r="E3282" s="7">
        <v>50</v>
      </c>
      <c r="F3282" t="s">
        <v>8220</v>
      </c>
      <c r="G3282" t="s">
        <v>8223</v>
      </c>
      <c r="H3282" t="s">
        <v>8245</v>
      </c>
      <c r="I3282">
        <v>1394909909</v>
      </c>
      <c r="J3282">
        <v>1392321509</v>
      </c>
      <c r="K3282" s="12">
        <f t="shared" si="102"/>
        <v>41683</v>
      </c>
      <c r="L3282" t="b">
        <v>0</v>
      </c>
      <c r="M3282">
        <v>4</v>
      </c>
      <c r="N3282" t="b">
        <v>0</v>
      </c>
      <c r="O3282" t="s">
        <v>8280</v>
      </c>
      <c r="P3282" t="s">
        <v>8333</v>
      </c>
      <c r="Q3282">
        <f t="shared" si="103"/>
        <v>2014</v>
      </c>
      <c r="R3282" s="14" t="s">
        <v>8315</v>
      </c>
    </row>
    <row r="3283" spans="1:18" ht="43.2" x14ac:dyDescent="0.3">
      <c r="A3283">
        <v>2585</v>
      </c>
      <c r="B3283" s="3" t="s">
        <v>2585</v>
      </c>
      <c r="C3283" s="3" t="s">
        <v>6695</v>
      </c>
      <c r="D3283" s="5">
        <v>30000</v>
      </c>
      <c r="E3283" s="7">
        <v>50</v>
      </c>
      <c r="F3283" t="s">
        <v>8220</v>
      </c>
      <c r="G3283" t="s">
        <v>8223</v>
      </c>
      <c r="H3283" t="s">
        <v>8245</v>
      </c>
      <c r="I3283">
        <v>1404601632</v>
      </c>
      <c r="J3283">
        <v>1402009632</v>
      </c>
      <c r="K3283" s="12">
        <f t="shared" si="102"/>
        <v>41795</v>
      </c>
      <c r="L3283" t="b">
        <v>0</v>
      </c>
      <c r="M3283">
        <v>1</v>
      </c>
      <c r="N3283" t="b">
        <v>0</v>
      </c>
      <c r="O3283" t="s">
        <v>8282</v>
      </c>
      <c r="P3283" t="s">
        <v>8344</v>
      </c>
      <c r="Q3283">
        <f t="shared" si="103"/>
        <v>2014</v>
      </c>
      <c r="R3283" s="14" t="s">
        <v>8318</v>
      </c>
    </row>
    <row r="3284" spans="1:18" ht="57.6" x14ac:dyDescent="0.3">
      <c r="A3284">
        <v>2592</v>
      </c>
      <c r="B3284" s="3" t="s">
        <v>2592</v>
      </c>
      <c r="C3284" s="3" t="s">
        <v>6702</v>
      </c>
      <c r="D3284" s="5">
        <v>30000</v>
      </c>
      <c r="E3284" s="7">
        <v>50</v>
      </c>
      <c r="F3284" t="s">
        <v>8220</v>
      </c>
      <c r="G3284" t="s">
        <v>8223</v>
      </c>
      <c r="H3284" t="s">
        <v>8245</v>
      </c>
      <c r="I3284">
        <v>1412536421</v>
      </c>
      <c r="J3284">
        <v>1409944421</v>
      </c>
      <c r="K3284" s="12">
        <f t="shared" si="102"/>
        <v>41887</v>
      </c>
      <c r="L3284" t="b">
        <v>0</v>
      </c>
      <c r="M3284">
        <v>1</v>
      </c>
      <c r="N3284" t="b">
        <v>0</v>
      </c>
      <c r="O3284" t="s">
        <v>8282</v>
      </c>
      <c r="P3284" t="s">
        <v>8344</v>
      </c>
      <c r="Q3284">
        <f t="shared" si="103"/>
        <v>2014</v>
      </c>
      <c r="R3284" s="14" t="s">
        <v>8318</v>
      </c>
    </row>
    <row r="3285" spans="1:18" ht="43.2" x14ac:dyDescent="0.3">
      <c r="A3285">
        <v>3086</v>
      </c>
      <c r="B3285" s="3" t="s">
        <v>3086</v>
      </c>
      <c r="C3285" s="3" t="s">
        <v>7196</v>
      </c>
      <c r="D3285" s="5">
        <v>20000</v>
      </c>
      <c r="E3285" s="7">
        <v>50</v>
      </c>
      <c r="F3285" t="s">
        <v>8220</v>
      </c>
      <c r="G3285" t="s">
        <v>8236</v>
      </c>
      <c r="H3285" t="s">
        <v>8248</v>
      </c>
      <c r="I3285">
        <v>1439827559</v>
      </c>
      <c r="J3285">
        <v>1434643559</v>
      </c>
      <c r="K3285" s="12">
        <f t="shared" si="102"/>
        <v>42173</v>
      </c>
      <c r="L3285" t="b">
        <v>0</v>
      </c>
      <c r="M3285">
        <v>3</v>
      </c>
      <c r="N3285" t="b">
        <v>0</v>
      </c>
      <c r="O3285" t="s">
        <v>8301</v>
      </c>
      <c r="P3285" t="s">
        <v>8323</v>
      </c>
      <c r="Q3285">
        <f t="shared" si="103"/>
        <v>2015</v>
      </c>
      <c r="R3285" s="14" t="s">
        <v>8322</v>
      </c>
    </row>
    <row r="3286" spans="1:18" ht="28.8" x14ac:dyDescent="0.3">
      <c r="A3286">
        <v>237</v>
      </c>
      <c r="B3286" s="3" t="s">
        <v>239</v>
      </c>
      <c r="C3286" s="3" t="s">
        <v>4347</v>
      </c>
      <c r="D3286" s="5">
        <v>15000</v>
      </c>
      <c r="E3286" s="7">
        <v>50</v>
      </c>
      <c r="F3286" t="s">
        <v>8220</v>
      </c>
      <c r="G3286" t="s">
        <v>8223</v>
      </c>
      <c r="H3286" t="s">
        <v>8245</v>
      </c>
      <c r="I3286">
        <v>1457445069</v>
      </c>
      <c r="J3286">
        <v>1452261069</v>
      </c>
      <c r="K3286" s="12">
        <f t="shared" si="102"/>
        <v>42377</v>
      </c>
      <c r="L3286" t="b">
        <v>0</v>
      </c>
      <c r="M3286">
        <v>1</v>
      </c>
      <c r="N3286" t="b">
        <v>0</v>
      </c>
      <c r="O3286" t="s">
        <v>8266</v>
      </c>
      <c r="P3286" t="s">
        <v>8324</v>
      </c>
      <c r="Q3286">
        <f t="shared" si="103"/>
        <v>2016</v>
      </c>
      <c r="R3286" s="14" t="s">
        <v>8320</v>
      </c>
    </row>
    <row r="3287" spans="1:18" ht="28.8" x14ac:dyDescent="0.3">
      <c r="A3287">
        <v>1559</v>
      </c>
      <c r="B3287" s="3" t="s">
        <v>1560</v>
      </c>
      <c r="C3287" s="3" t="s">
        <v>5669</v>
      </c>
      <c r="D3287" s="5">
        <v>15000</v>
      </c>
      <c r="E3287" s="7">
        <v>50</v>
      </c>
      <c r="F3287" t="s">
        <v>8220</v>
      </c>
      <c r="G3287" t="s">
        <v>8223</v>
      </c>
      <c r="H3287" t="s">
        <v>8245</v>
      </c>
      <c r="I3287">
        <v>1430270199</v>
      </c>
      <c r="J3287">
        <v>1428974199</v>
      </c>
      <c r="K3287" s="12">
        <f t="shared" si="102"/>
        <v>42108</v>
      </c>
      <c r="L3287" t="b">
        <v>0</v>
      </c>
      <c r="M3287">
        <v>1</v>
      </c>
      <c r="N3287" t="b">
        <v>0</v>
      </c>
      <c r="O3287" t="s">
        <v>8287</v>
      </c>
      <c r="P3287" t="s">
        <v>8354</v>
      </c>
      <c r="Q3287">
        <f t="shared" si="103"/>
        <v>2015</v>
      </c>
      <c r="R3287" s="14" t="s">
        <v>8312</v>
      </c>
    </row>
    <row r="3288" spans="1:18" ht="43.2" x14ac:dyDescent="0.3">
      <c r="A3288">
        <v>2438</v>
      </c>
      <c r="B3288" s="3" t="s">
        <v>2439</v>
      </c>
      <c r="C3288" s="3" t="s">
        <v>6548</v>
      </c>
      <c r="D3288" s="5">
        <v>15000</v>
      </c>
      <c r="E3288" s="7">
        <v>50</v>
      </c>
      <c r="F3288" t="s">
        <v>8220</v>
      </c>
      <c r="G3288" t="s">
        <v>8223</v>
      </c>
      <c r="H3288" t="s">
        <v>8245</v>
      </c>
      <c r="I3288">
        <v>1449529062</v>
      </c>
      <c r="J3288">
        <v>1444341462</v>
      </c>
      <c r="K3288" s="12">
        <f t="shared" si="102"/>
        <v>42285</v>
      </c>
      <c r="L3288" t="b">
        <v>0</v>
      </c>
      <c r="M3288">
        <v>1</v>
      </c>
      <c r="N3288" t="b">
        <v>0</v>
      </c>
      <c r="O3288" t="s">
        <v>8282</v>
      </c>
      <c r="P3288" t="s">
        <v>8344</v>
      </c>
      <c r="Q3288">
        <f t="shared" si="103"/>
        <v>2015</v>
      </c>
      <c r="R3288" s="14" t="s">
        <v>8318</v>
      </c>
    </row>
    <row r="3289" spans="1:18" ht="43.2" x14ac:dyDescent="0.3">
      <c r="A3289">
        <v>3095</v>
      </c>
      <c r="B3289" s="3" t="s">
        <v>3095</v>
      </c>
      <c r="C3289" s="3" t="s">
        <v>7205</v>
      </c>
      <c r="D3289" s="5">
        <v>14920</v>
      </c>
      <c r="E3289" s="7">
        <v>50</v>
      </c>
      <c r="F3289" t="s">
        <v>8220</v>
      </c>
      <c r="G3289" t="s">
        <v>8223</v>
      </c>
      <c r="H3289" t="s">
        <v>8245</v>
      </c>
      <c r="I3289">
        <v>1470011780</v>
      </c>
      <c r="J3289">
        <v>1464827780</v>
      </c>
      <c r="K3289" s="12">
        <f t="shared" si="102"/>
        <v>42523</v>
      </c>
      <c r="L3289" t="b">
        <v>0</v>
      </c>
      <c r="M3289">
        <v>1</v>
      </c>
      <c r="N3289" t="b">
        <v>0</v>
      </c>
      <c r="O3289" t="s">
        <v>8301</v>
      </c>
      <c r="P3289" t="s">
        <v>8323</v>
      </c>
      <c r="Q3289">
        <f t="shared" si="103"/>
        <v>2016</v>
      </c>
      <c r="R3289" s="14" t="s">
        <v>8322</v>
      </c>
    </row>
    <row r="3290" spans="1:18" x14ac:dyDescent="0.3">
      <c r="A3290">
        <v>190</v>
      </c>
      <c r="B3290" s="3" t="s">
        <v>192</v>
      </c>
      <c r="C3290" s="3" t="s">
        <v>4300</v>
      </c>
      <c r="D3290" s="5">
        <v>12000</v>
      </c>
      <c r="E3290" s="7">
        <v>50</v>
      </c>
      <c r="F3290" t="s">
        <v>8220</v>
      </c>
      <c r="G3290" t="s">
        <v>8223</v>
      </c>
      <c r="H3290" t="s">
        <v>8245</v>
      </c>
      <c r="I3290">
        <v>1466091446</v>
      </c>
      <c r="J3290">
        <v>1465227446</v>
      </c>
      <c r="K3290" s="12">
        <f t="shared" si="102"/>
        <v>42527</v>
      </c>
      <c r="L3290" t="b">
        <v>0</v>
      </c>
      <c r="M3290">
        <v>1</v>
      </c>
      <c r="N3290" t="b">
        <v>0</v>
      </c>
      <c r="O3290" t="s">
        <v>8266</v>
      </c>
      <c r="P3290" t="s">
        <v>8324</v>
      </c>
      <c r="Q3290">
        <f t="shared" si="103"/>
        <v>2016</v>
      </c>
      <c r="R3290" s="14" t="s">
        <v>8320</v>
      </c>
    </row>
    <row r="3291" spans="1:18" ht="43.2" x14ac:dyDescent="0.3">
      <c r="A3291">
        <v>2568</v>
      </c>
      <c r="B3291" s="3" t="s">
        <v>2568</v>
      </c>
      <c r="C3291" s="3" t="s">
        <v>6678</v>
      </c>
      <c r="D3291" s="5">
        <v>10000</v>
      </c>
      <c r="E3291" s="7">
        <v>50</v>
      </c>
      <c r="F3291" t="s">
        <v>8219</v>
      </c>
      <c r="G3291" t="s">
        <v>8224</v>
      </c>
      <c r="H3291" t="s">
        <v>8246</v>
      </c>
      <c r="I3291">
        <v>1472745594</v>
      </c>
      <c r="J3291">
        <v>1470153594</v>
      </c>
      <c r="K3291" s="12">
        <f t="shared" si="102"/>
        <v>42584</v>
      </c>
      <c r="L3291" t="b">
        <v>0</v>
      </c>
      <c r="M3291">
        <v>1</v>
      </c>
      <c r="N3291" t="b">
        <v>0</v>
      </c>
      <c r="O3291" t="s">
        <v>8282</v>
      </c>
      <c r="P3291" t="s">
        <v>8344</v>
      </c>
      <c r="Q3291">
        <f t="shared" si="103"/>
        <v>2016</v>
      </c>
      <c r="R3291" s="14" t="s">
        <v>8318</v>
      </c>
    </row>
    <row r="3292" spans="1:18" ht="28.8" x14ac:dyDescent="0.3">
      <c r="A3292">
        <v>1153</v>
      </c>
      <c r="B3292" s="3" t="s">
        <v>1154</v>
      </c>
      <c r="C3292" s="3" t="s">
        <v>5263</v>
      </c>
      <c r="D3292" s="5">
        <v>8000</v>
      </c>
      <c r="E3292" s="7">
        <v>50</v>
      </c>
      <c r="F3292" t="s">
        <v>8220</v>
      </c>
      <c r="G3292" t="s">
        <v>8223</v>
      </c>
      <c r="H3292" t="s">
        <v>8245</v>
      </c>
      <c r="I3292">
        <v>1434647305</v>
      </c>
      <c r="J3292">
        <v>1432055305</v>
      </c>
      <c r="K3292" s="12">
        <f t="shared" si="102"/>
        <v>42143</v>
      </c>
      <c r="L3292" t="b">
        <v>0</v>
      </c>
      <c r="M3292">
        <v>1</v>
      </c>
      <c r="N3292" t="b">
        <v>0</v>
      </c>
      <c r="O3292" t="s">
        <v>8282</v>
      </c>
      <c r="P3292" t="s">
        <v>8344</v>
      </c>
      <c r="Q3292">
        <f t="shared" si="103"/>
        <v>2015</v>
      </c>
      <c r="R3292" s="14" t="s">
        <v>8318</v>
      </c>
    </row>
    <row r="3293" spans="1:18" ht="43.2" x14ac:dyDescent="0.3">
      <c r="A3293">
        <v>1483</v>
      </c>
      <c r="B3293" s="3" t="s">
        <v>1484</v>
      </c>
      <c r="C3293" s="3" t="s">
        <v>5593</v>
      </c>
      <c r="D3293" s="5">
        <v>7000</v>
      </c>
      <c r="E3293" s="7">
        <v>50</v>
      </c>
      <c r="F3293" t="s">
        <v>8220</v>
      </c>
      <c r="G3293" t="s">
        <v>8223</v>
      </c>
      <c r="H3293" t="s">
        <v>8245</v>
      </c>
      <c r="I3293">
        <v>1469162275</v>
      </c>
      <c r="J3293">
        <v>1467002275</v>
      </c>
      <c r="K3293" s="12">
        <f t="shared" si="102"/>
        <v>42548</v>
      </c>
      <c r="L3293" t="b">
        <v>0</v>
      </c>
      <c r="M3293">
        <v>2</v>
      </c>
      <c r="N3293" t="b">
        <v>0</v>
      </c>
      <c r="O3293" t="s">
        <v>8273</v>
      </c>
      <c r="P3293" t="s">
        <v>8351</v>
      </c>
      <c r="Q3293">
        <f t="shared" si="103"/>
        <v>2016</v>
      </c>
      <c r="R3293" s="14" t="s">
        <v>8310</v>
      </c>
    </row>
    <row r="3294" spans="1:18" ht="72" x14ac:dyDescent="0.3">
      <c r="A3294">
        <v>3941</v>
      </c>
      <c r="B3294" s="3" t="s">
        <v>3938</v>
      </c>
      <c r="C3294" s="3" t="s">
        <v>8049</v>
      </c>
      <c r="D3294" s="5">
        <v>5500</v>
      </c>
      <c r="E3294" s="7">
        <v>50</v>
      </c>
      <c r="F3294" t="s">
        <v>8220</v>
      </c>
      <c r="G3294" t="s">
        <v>8223</v>
      </c>
      <c r="H3294" t="s">
        <v>8245</v>
      </c>
      <c r="I3294">
        <v>1416877200</v>
      </c>
      <c r="J3294">
        <v>1414505137</v>
      </c>
      <c r="K3294" s="12">
        <f t="shared" si="102"/>
        <v>41940</v>
      </c>
      <c r="L3294" t="b">
        <v>0</v>
      </c>
      <c r="M3294">
        <v>2</v>
      </c>
      <c r="N3294" t="b">
        <v>0</v>
      </c>
      <c r="O3294" t="s">
        <v>8269</v>
      </c>
      <c r="P3294" t="s">
        <v>8325</v>
      </c>
      <c r="Q3294">
        <f t="shared" si="103"/>
        <v>2014</v>
      </c>
      <c r="R3294" s="14" t="s">
        <v>8322</v>
      </c>
    </row>
    <row r="3295" spans="1:18" ht="43.2" x14ac:dyDescent="0.3">
      <c r="A3295">
        <v>1060</v>
      </c>
      <c r="B3295" s="3" t="s">
        <v>1061</v>
      </c>
      <c r="C3295" s="3" t="s">
        <v>5170</v>
      </c>
      <c r="D3295" s="5">
        <v>5000</v>
      </c>
      <c r="E3295" s="7">
        <v>50</v>
      </c>
      <c r="F3295" t="s">
        <v>8219</v>
      </c>
      <c r="G3295" t="s">
        <v>8223</v>
      </c>
      <c r="H3295" t="s">
        <v>8245</v>
      </c>
      <c r="I3295">
        <v>1429134893</v>
      </c>
      <c r="J3295">
        <v>1426542893</v>
      </c>
      <c r="K3295" s="12">
        <f t="shared" si="102"/>
        <v>42079</v>
      </c>
      <c r="L3295" t="b">
        <v>0</v>
      </c>
      <c r="M3295">
        <v>1</v>
      </c>
      <c r="N3295" t="b">
        <v>0</v>
      </c>
      <c r="O3295" t="s">
        <v>8279</v>
      </c>
      <c r="P3295" t="s">
        <v>8346</v>
      </c>
      <c r="Q3295">
        <f t="shared" si="103"/>
        <v>2015</v>
      </c>
      <c r="R3295" s="14" t="s">
        <v>8345</v>
      </c>
    </row>
    <row r="3296" spans="1:18" ht="43.2" x14ac:dyDescent="0.3">
      <c r="A3296">
        <v>1989</v>
      </c>
      <c r="B3296" s="3" t="s">
        <v>1990</v>
      </c>
      <c r="C3296" s="3" t="s">
        <v>6099</v>
      </c>
      <c r="D3296" s="5">
        <v>5000</v>
      </c>
      <c r="E3296" s="7">
        <v>50</v>
      </c>
      <c r="F3296" t="s">
        <v>8220</v>
      </c>
      <c r="G3296" t="s">
        <v>8223</v>
      </c>
      <c r="H3296" t="s">
        <v>8245</v>
      </c>
      <c r="I3296">
        <v>1481473208</v>
      </c>
      <c r="J3296">
        <v>1478881208</v>
      </c>
      <c r="K3296" s="12">
        <f t="shared" si="102"/>
        <v>42685</v>
      </c>
      <c r="L3296" t="b">
        <v>0</v>
      </c>
      <c r="M3296">
        <v>1</v>
      </c>
      <c r="N3296" t="b">
        <v>0</v>
      </c>
      <c r="O3296" t="s">
        <v>8294</v>
      </c>
      <c r="P3296" t="s">
        <v>8352</v>
      </c>
      <c r="Q3296">
        <f t="shared" si="103"/>
        <v>2016</v>
      </c>
      <c r="R3296" s="14" t="s">
        <v>8312</v>
      </c>
    </row>
    <row r="3297" spans="1:18" ht="43.2" x14ac:dyDescent="0.3">
      <c r="A3297">
        <v>3794</v>
      </c>
      <c r="B3297" s="3" t="s">
        <v>3791</v>
      </c>
      <c r="C3297" s="3" t="s">
        <v>7904</v>
      </c>
      <c r="D3297" s="5">
        <v>5000</v>
      </c>
      <c r="E3297" s="7">
        <v>50</v>
      </c>
      <c r="F3297" t="s">
        <v>8220</v>
      </c>
      <c r="G3297" t="s">
        <v>8224</v>
      </c>
      <c r="H3297" t="s">
        <v>8246</v>
      </c>
      <c r="I3297">
        <v>1433685354</v>
      </c>
      <c r="J3297">
        <v>1431093354</v>
      </c>
      <c r="K3297" s="12">
        <f t="shared" si="102"/>
        <v>42132</v>
      </c>
      <c r="L3297" t="b">
        <v>0</v>
      </c>
      <c r="M3297">
        <v>1</v>
      </c>
      <c r="N3297" t="b">
        <v>0</v>
      </c>
      <c r="O3297" t="s">
        <v>8303</v>
      </c>
      <c r="P3297" t="s">
        <v>8334</v>
      </c>
      <c r="Q3297">
        <f t="shared" si="103"/>
        <v>2015</v>
      </c>
      <c r="R3297" s="14" t="s">
        <v>8322</v>
      </c>
    </row>
    <row r="3298" spans="1:18" ht="57.6" x14ac:dyDescent="0.3">
      <c r="A3298">
        <v>4099</v>
      </c>
      <c r="B3298" s="3" t="s">
        <v>4095</v>
      </c>
      <c r="C3298" s="3" t="s">
        <v>8202</v>
      </c>
      <c r="D3298" s="5">
        <v>4500</v>
      </c>
      <c r="E3298" s="7">
        <v>50</v>
      </c>
      <c r="F3298" t="s">
        <v>8220</v>
      </c>
      <c r="G3298" t="s">
        <v>8223</v>
      </c>
      <c r="H3298" t="s">
        <v>8245</v>
      </c>
      <c r="I3298">
        <v>1472847873</v>
      </c>
      <c r="J3298">
        <v>1468959873</v>
      </c>
      <c r="K3298" s="12">
        <f t="shared" si="102"/>
        <v>42570</v>
      </c>
      <c r="L3298" t="b">
        <v>0</v>
      </c>
      <c r="M3298">
        <v>1</v>
      </c>
      <c r="N3298" t="b">
        <v>0</v>
      </c>
      <c r="O3298" t="s">
        <v>8269</v>
      </c>
      <c r="P3298" t="s">
        <v>8325</v>
      </c>
      <c r="Q3298">
        <f t="shared" si="103"/>
        <v>2016</v>
      </c>
      <c r="R3298" s="14" t="s">
        <v>8322</v>
      </c>
    </row>
    <row r="3299" spans="1:18" ht="43.2" x14ac:dyDescent="0.3">
      <c r="A3299">
        <v>935</v>
      </c>
      <c r="B3299" s="3" t="s">
        <v>936</v>
      </c>
      <c r="C3299" s="3" t="s">
        <v>5045</v>
      </c>
      <c r="D3299" s="5">
        <v>3500</v>
      </c>
      <c r="E3299" s="7">
        <v>50</v>
      </c>
      <c r="F3299" t="s">
        <v>8220</v>
      </c>
      <c r="G3299" t="s">
        <v>8223</v>
      </c>
      <c r="H3299" t="s">
        <v>8245</v>
      </c>
      <c r="I3299">
        <v>1454054429</v>
      </c>
      <c r="J3299">
        <v>1451462429</v>
      </c>
      <c r="K3299" s="12">
        <f t="shared" si="102"/>
        <v>42368</v>
      </c>
      <c r="L3299" t="b">
        <v>0</v>
      </c>
      <c r="M3299">
        <v>2</v>
      </c>
      <c r="N3299" t="b">
        <v>0</v>
      </c>
      <c r="O3299" t="s">
        <v>8276</v>
      </c>
      <c r="P3299" t="s">
        <v>8349</v>
      </c>
      <c r="Q3299">
        <f t="shared" si="103"/>
        <v>2015</v>
      </c>
      <c r="R3299" s="14" t="s">
        <v>8326</v>
      </c>
    </row>
    <row r="3300" spans="1:18" ht="57.6" x14ac:dyDescent="0.3">
      <c r="A3300">
        <v>1713</v>
      </c>
      <c r="B3300" s="3" t="s">
        <v>1714</v>
      </c>
      <c r="C3300" s="3" t="s">
        <v>5823</v>
      </c>
      <c r="D3300" s="5">
        <v>3000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1412536412</v>
      </c>
      <c r="J3300">
        <v>1409944412</v>
      </c>
      <c r="K3300" s="12">
        <f t="shared" si="102"/>
        <v>41887</v>
      </c>
      <c r="L3300" t="b">
        <v>0</v>
      </c>
      <c r="M3300">
        <v>1</v>
      </c>
      <c r="N3300" t="b">
        <v>0</v>
      </c>
      <c r="O3300" t="s">
        <v>8291</v>
      </c>
      <c r="P3300" t="s">
        <v>8329</v>
      </c>
      <c r="Q3300">
        <f t="shared" si="103"/>
        <v>2014</v>
      </c>
      <c r="R3300" s="14" t="s">
        <v>8326</v>
      </c>
    </row>
    <row r="3301" spans="1:18" ht="43.2" x14ac:dyDescent="0.3">
      <c r="A3301">
        <v>514</v>
      </c>
      <c r="B3301" s="3" t="s">
        <v>515</v>
      </c>
      <c r="C3301" s="3" t="s">
        <v>4624</v>
      </c>
      <c r="D3301" s="5">
        <v>1500</v>
      </c>
      <c r="E3301" s="7">
        <v>50</v>
      </c>
      <c r="F3301" t="s">
        <v>8220</v>
      </c>
      <c r="G3301" t="s">
        <v>8228</v>
      </c>
      <c r="H3301" t="s">
        <v>8250</v>
      </c>
      <c r="I3301">
        <v>1407595447</v>
      </c>
      <c r="J3301">
        <v>1405003447</v>
      </c>
      <c r="K3301" s="12">
        <f t="shared" si="102"/>
        <v>41830</v>
      </c>
      <c r="L3301" t="b">
        <v>0</v>
      </c>
      <c r="M3301">
        <v>3</v>
      </c>
      <c r="N3301" t="b">
        <v>0</v>
      </c>
      <c r="O3301" t="s">
        <v>8268</v>
      </c>
      <c r="P3301" t="s">
        <v>8338</v>
      </c>
      <c r="Q3301">
        <f t="shared" si="103"/>
        <v>2014</v>
      </c>
      <c r="R3301" s="14" t="s">
        <v>8320</v>
      </c>
    </row>
    <row r="3302" spans="1:18" ht="57.6" x14ac:dyDescent="0.3">
      <c r="A3302">
        <v>772</v>
      </c>
      <c r="B3302" s="3" t="s">
        <v>773</v>
      </c>
      <c r="C3302" s="3" t="s">
        <v>4882</v>
      </c>
      <c r="D3302" s="5">
        <v>1500</v>
      </c>
      <c r="E3302" s="7">
        <v>50</v>
      </c>
      <c r="F3302" t="s">
        <v>8220</v>
      </c>
      <c r="G3302" t="s">
        <v>8223</v>
      </c>
      <c r="H3302" t="s">
        <v>8245</v>
      </c>
      <c r="I3302">
        <v>1257047940</v>
      </c>
      <c r="J3302">
        <v>1252718519</v>
      </c>
      <c r="K3302" s="12">
        <f t="shared" si="102"/>
        <v>40068</v>
      </c>
      <c r="L3302" t="b">
        <v>0</v>
      </c>
      <c r="M3302">
        <v>1</v>
      </c>
      <c r="N3302" t="b">
        <v>0</v>
      </c>
      <c r="O3302" t="s">
        <v>8273</v>
      </c>
      <c r="P3302" t="s">
        <v>8351</v>
      </c>
      <c r="Q3302">
        <f t="shared" si="103"/>
        <v>2009</v>
      </c>
      <c r="R3302" s="14" t="s">
        <v>8310</v>
      </c>
    </row>
    <row r="3303" spans="1:18" ht="28.8" x14ac:dyDescent="0.3">
      <c r="A3303">
        <v>3137</v>
      </c>
      <c r="B3303" s="3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s="12">
        <f t="shared" si="102"/>
        <v>42807</v>
      </c>
      <c r="L3303" t="b">
        <v>0</v>
      </c>
      <c r="M3303">
        <v>1</v>
      </c>
      <c r="N3303" t="b">
        <v>0</v>
      </c>
      <c r="O3303" t="s">
        <v>8269</v>
      </c>
      <c r="P3303" t="s">
        <v>8325</v>
      </c>
      <c r="Q3303">
        <f t="shared" si="103"/>
        <v>2017</v>
      </c>
      <c r="R3303" s="14" t="s">
        <v>8322</v>
      </c>
    </row>
    <row r="3304" spans="1:18" ht="43.2" x14ac:dyDescent="0.3">
      <c r="A3304">
        <v>444</v>
      </c>
      <c r="B3304" s="3" t="s">
        <v>445</v>
      </c>
      <c r="C3304" s="3" t="s">
        <v>4554</v>
      </c>
      <c r="D3304" s="5">
        <v>1000</v>
      </c>
      <c r="E3304" s="7">
        <v>50</v>
      </c>
      <c r="F3304" t="s">
        <v>8220</v>
      </c>
      <c r="G3304" t="s">
        <v>8223</v>
      </c>
      <c r="H3304" t="s">
        <v>8245</v>
      </c>
      <c r="I3304">
        <v>1329342361</v>
      </c>
      <c r="J3304">
        <v>1324158361</v>
      </c>
      <c r="K3304" s="12">
        <f t="shared" si="102"/>
        <v>40894</v>
      </c>
      <c r="L3304" t="b">
        <v>0</v>
      </c>
      <c r="M3304">
        <v>1</v>
      </c>
      <c r="N3304" t="b">
        <v>0</v>
      </c>
      <c r="O3304" t="s">
        <v>8268</v>
      </c>
      <c r="P3304" t="s">
        <v>8338</v>
      </c>
      <c r="Q3304">
        <f t="shared" si="103"/>
        <v>2011</v>
      </c>
      <c r="R3304" s="14" t="s">
        <v>8320</v>
      </c>
    </row>
    <row r="3305" spans="1:18" ht="57.6" x14ac:dyDescent="0.3">
      <c r="A3305">
        <v>1135</v>
      </c>
      <c r="B3305" s="3" t="s">
        <v>1136</v>
      </c>
      <c r="C3305" s="3" t="s">
        <v>5245</v>
      </c>
      <c r="D3305" s="5">
        <v>1000</v>
      </c>
      <c r="E3305" s="7">
        <v>50</v>
      </c>
      <c r="F3305" t="s">
        <v>8220</v>
      </c>
      <c r="G3305" t="s">
        <v>8235</v>
      </c>
      <c r="H3305" t="s">
        <v>8248</v>
      </c>
      <c r="I3305">
        <v>1470527094</v>
      </c>
      <c r="J3305">
        <v>1467935094</v>
      </c>
      <c r="K3305" s="12">
        <f t="shared" si="102"/>
        <v>42558</v>
      </c>
      <c r="L3305" t="b">
        <v>0</v>
      </c>
      <c r="M3305">
        <v>1</v>
      </c>
      <c r="N3305" t="b">
        <v>0</v>
      </c>
      <c r="O3305" t="s">
        <v>8281</v>
      </c>
      <c r="P3305" t="s">
        <v>8343</v>
      </c>
      <c r="Q3305">
        <f t="shared" si="103"/>
        <v>2016</v>
      </c>
      <c r="R3305" s="14" t="s">
        <v>8315</v>
      </c>
    </row>
    <row r="3306" spans="1:18" ht="43.2" x14ac:dyDescent="0.3">
      <c r="A3306">
        <v>3895</v>
      </c>
      <c r="B3306" s="3" t="s">
        <v>3892</v>
      </c>
      <c r="C3306" s="3" t="s">
        <v>8003</v>
      </c>
      <c r="D3306" s="5">
        <v>1000</v>
      </c>
      <c r="E3306" s="7">
        <v>50</v>
      </c>
      <c r="F3306" t="s">
        <v>8220</v>
      </c>
      <c r="G3306" t="s">
        <v>8223</v>
      </c>
      <c r="H3306" t="s">
        <v>8245</v>
      </c>
      <c r="I3306">
        <v>1425103218</v>
      </c>
      <c r="J3306">
        <v>1422424818</v>
      </c>
      <c r="K3306" s="12">
        <f t="shared" si="102"/>
        <v>42032</v>
      </c>
      <c r="L3306" t="b">
        <v>0</v>
      </c>
      <c r="M3306">
        <v>1</v>
      </c>
      <c r="N3306" t="b">
        <v>0</v>
      </c>
      <c r="O3306" t="s">
        <v>8269</v>
      </c>
      <c r="P3306" t="s">
        <v>8325</v>
      </c>
      <c r="Q3306">
        <f t="shared" si="103"/>
        <v>2015</v>
      </c>
      <c r="R3306" s="14" t="s">
        <v>8322</v>
      </c>
    </row>
    <row r="3307" spans="1:18" ht="57.6" x14ac:dyDescent="0.3">
      <c r="A3307">
        <v>2123</v>
      </c>
      <c r="B3307" s="3" t="s">
        <v>2124</v>
      </c>
      <c r="C3307" s="3" t="s">
        <v>6233</v>
      </c>
      <c r="D3307" s="5">
        <v>500</v>
      </c>
      <c r="E3307" s="7">
        <v>50</v>
      </c>
      <c r="F3307" t="s">
        <v>8220</v>
      </c>
      <c r="G3307" t="s">
        <v>8223</v>
      </c>
      <c r="H3307" t="s">
        <v>8245</v>
      </c>
      <c r="I3307">
        <v>1268636340</v>
      </c>
      <c r="J3307">
        <v>1263982307</v>
      </c>
      <c r="K3307" s="12">
        <f t="shared" si="102"/>
        <v>40198</v>
      </c>
      <c r="L3307" t="b">
        <v>0</v>
      </c>
      <c r="M3307">
        <v>5</v>
      </c>
      <c r="N3307" t="b">
        <v>0</v>
      </c>
      <c r="O3307" t="s">
        <v>8280</v>
      </c>
      <c r="P3307" t="s">
        <v>8333</v>
      </c>
      <c r="Q3307">
        <f t="shared" si="103"/>
        <v>2010</v>
      </c>
      <c r="R3307" s="14" t="s">
        <v>8315</v>
      </c>
    </row>
    <row r="3308" spans="1:18" ht="57.6" x14ac:dyDescent="0.3">
      <c r="A3308">
        <v>1486</v>
      </c>
      <c r="B3308" s="3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s="12">
        <f t="shared" si="102"/>
        <v>42032</v>
      </c>
      <c r="L3308" t="b">
        <v>0</v>
      </c>
      <c r="M3308">
        <v>3</v>
      </c>
      <c r="N3308" t="b">
        <v>0</v>
      </c>
      <c r="O3308" t="s">
        <v>8273</v>
      </c>
      <c r="P3308" t="s">
        <v>8351</v>
      </c>
      <c r="Q3308">
        <f t="shared" si="103"/>
        <v>2015</v>
      </c>
      <c r="R3308" s="14" t="s">
        <v>8310</v>
      </c>
    </row>
    <row r="3309" spans="1:18" ht="43.2" x14ac:dyDescent="0.3">
      <c r="A3309">
        <v>2136</v>
      </c>
      <c r="B3309" s="3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s="12">
        <f t="shared" si="102"/>
        <v>41536</v>
      </c>
      <c r="L3309" t="b">
        <v>0</v>
      </c>
      <c r="M3309">
        <v>4</v>
      </c>
      <c r="N3309" t="b">
        <v>0</v>
      </c>
      <c r="O3309" t="s">
        <v>8280</v>
      </c>
      <c r="P3309" t="s">
        <v>8333</v>
      </c>
      <c r="Q3309">
        <f t="shared" si="103"/>
        <v>2013</v>
      </c>
      <c r="R3309" s="14" t="s">
        <v>8315</v>
      </c>
    </row>
    <row r="3310" spans="1:18" ht="43.2" x14ac:dyDescent="0.3">
      <c r="A3310">
        <v>1097</v>
      </c>
      <c r="B3310" s="3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s="12">
        <f t="shared" si="102"/>
        <v>41660</v>
      </c>
      <c r="L3310" t="b">
        <v>0</v>
      </c>
      <c r="M3310">
        <v>7</v>
      </c>
      <c r="N3310" t="b">
        <v>0</v>
      </c>
      <c r="O3310" t="s">
        <v>8280</v>
      </c>
      <c r="P3310" t="s">
        <v>8333</v>
      </c>
      <c r="Q3310">
        <f t="shared" si="103"/>
        <v>2014</v>
      </c>
      <c r="R3310" s="14" t="s">
        <v>8315</v>
      </c>
    </row>
    <row r="3311" spans="1:18" ht="43.2" x14ac:dyDescent="0.3">
      <c r="A3311">
        <v>4086</v>
      </c>
      <c r="B3311" s="3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s="12">
        <f t="shared" si="102"/>
        <v>42304</v>
      </c>
      <c r="L3311" t="b">
        <v>0</v>
      </c>
      <c r="M3311">
        <v>5</v>
      </c>
      <c r="N3311" t="b">
        <v>0</v>
      </c>
      <c r="O3311" t="s">
        <v>8269</v>
      </c>
      <c r="P3311" t="s">
        <v>8325</v>
      </c>
      <c r="Q3311">
        <f t="shared" si="103"/>
        <v>2015</v>
      </c>
      <c r="R3311" s="14" t="s">
        <v>8322</v>
      </c>
    </row>
    <row r="3312" spans="1:18" ht="43.2" x14ac:dyDescent="0.3">
      <c r="A3312">
        <v>2436</v>
      </c>
      <c r="B3312" s="3" t="s">
        <v>2437</v>
      </c>
      <c r="C3312" s="3" t="s">
        <v>6546</v>
      </c>
      <c r="D3312" s="5">
        <v>117000</v>
      </c>
      <c r="E3312" s="7">
        <v>45</v>
      </c>
      <c r="F3312" t="s">
        <v>8220</v>
      </c>
      <c r="G3312" t="s">
        <v>8228</v>
      </c>
      <c r="H3312" t="s">
        <v>8250</v>
      </c>
      <c r="I3312">
        <v>1454078770</v>
      </c>
      <c r="J3312">
        <v>1448894770</v>
      </c>
      <c r="K3312" s="12">
        <f t="shared" si="102"/>
        <v>42338</v>
      </c>
      <c r="L3312" t="b">
        <v>0</v>
      </c>
      <c r="M3312">
        <v>2</v>
      </c>
      <c r="N3312" t="b">
        <v>0</v>
      </c>
      <c r="O3312" t="s">
        <v>8282</v>
      </c>
      <c r="P3312" t="s">
        <v>8344</v>
      </c>
      <c r="Q3312">
        <f t="shared" si="103"/>
        <v>2015</v>
      </c>
      <c r="R3312" s="14" t="s">
        <v>8318</v>
      </c>
    </row>
    <row r="3313" spans="1:18" ht="43.2" x14ac:dyDescent="0.3">
      <c r="A3313">
        <v>455</v>
      </c>
      <c r="B3313" s="3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s="12">
        <f t="shared" si="102"/>
        <v>40971</v>
      </c>
      <c r="L3313" t="b">
        <v>0</v>
      </c>
      <c r="M3313">
        <v>2</v>
      </c>
      <c r="N3313" t="b">
        <v>0</v>
      </c>
      <c r="O3313" t="s">
        <v>8268</v>
      </c>
      <c r="P3313" t="s">
        <v>8338</v>
      </c>
      <c r="Q3313">
        <f t="shared" si="103"/>
        <v>2012</v>
      </c>
      <c r="R3313" s="14" t="s">
        <v>8320</v>
      </c>
    </row>
    <row r="3314" spans="1:18" ht="57.6" x14ac:dyDescent="0.3">
      <c r="A3314">
        <v>1068</v>
      </c>
      <c r="B3314" s="3" t="s">
        <v>1069</v>
      </c>
      <c r="C3314" s="3" t="s">
        <v>5178</v>
      </c>
      <c r="D3314" s="5">
        <v>30000</v>
      </c>
      <c r="E3314" s="7">
        <v>45</v>
      </c>
      <c r="F3314" t="s">
        <v>8220</v>
      </c>
      <c r="G3314" t="s">
        <v>8223</v>
      </c>
      <c r="H3314" t="s">
        <v>8245</v>
      </c>
      <c r="I3314">
        <v>1460274864</v>
      </c>
      <c r="J3314">
        <v>1457686464</v>
      </c>
      <c r="K3314" s="12">
        <f t="shared" si="102"/>
        <v>42440</v>
      </c>
      <c r="L3314" t="b">
        <v>0</v>
      </c>
      <c r="M3314">
        <v>4</v>
      </c>
      <c r="N3314" t="b">
        <v>0</v>
      </c>
      <c r="O3314" t="s">
        <v>8280</v>
      </c>
      <c r="P3314" t="s">
        <v>8333</v>
      </c>
      <c r="Q3314">
        <f t="shared" si="103"/>
        <v>2016</v>
      </c>
      <c r="R3314" s="14" t="s">
        <v>8315</v>
      </c>
    </row>
    <row r="3315" spans="1:18" ht="43.2" x14ac:dyDescent="0.3">
      <c r="A3315">
        <v>1109</v>
      </c>
      <c r="B3315" s="3" t="s">
        <v>1110</v>
      </c>
      <c r="C3315" s="3" t="s">
        <v>5219</v>
      </c>
      <c r="D3315" s="5">
        <v>10000</v>
      </c>
      <c r="E3315" s="7">
        <v>45</v>
      </c>
      <c r="F3315" t="s">
        <v>8220</v>
      </c>
      <c r="G3315" t="s">
        <v>8223</v>
      </c>
      <c r="H3315" t="s">
        <v>8245</v>
      </c>
      <c r="I3315">
        <v>1479495790</v>
      </c>
      <c r="J3315">
        <v>1476900190</v>
      </c>
      <c r="K3315" s="12">
        <f t="shared" si="102"/>
        <v>42662</v>
      </c>
      <c r="L3315" t="b">
        <v>0</v>
      </c>
      <c r="M3315">
        <v>3</v>
      </c>
      <c r="N3315" t="b">
        <v>0</v>
      </c>
      <c r="O3315" t="s">
        <v>8280</v>
      </c>
      <c r="P3315" t="s">
        <v>8333</v>
      </c>
      <c r="Q3315">
        <f t="shared" si="103"/>
        <v>2016</v>
      </c>
      <c r="R3315" s="14" t="s">
        <v>8315</v>
      </c>
    </row>
    <row r="3316" spans="1:18" ht="57.6" x14ac:dyDescent="0.3">
      <c r="A3316">
        <v>3966</v>
      </c>
      <c r="B3316" s="3" t="s">
        <v>3963</v>
      </c>
      <c r="C3316" s="3" t="s">
        <v>8073</v>
      </c>
      <c r="D3316" s="5">
        <v>7500</v>
      </c>
      <c r="E3316" s="7">
        <v>45</v>
      </c>
      <c r="F3316" t="s">
        <v>8220</v>
      </c>
      <c r="G3316" t="s">
        <v>8223</v>
      </c>
      <c r="H3316" t="s">
        <v>8245</v>
      </c>
      <c r="I3316">
        <v>1406170740</v>
      </c>
      <c r="J3316">
        <v>1402506278</v>
      </c>
      <c r="K3316" s="12">
        <f t="shared" si="102"/>
        <v>41801</v>
      </c>
      <c r="L3316" t="b">
        <v>0</v>
      </c>
      <c r="M3316">
        <v>2</v>
      </c>
      <c r="N3316" t="b">
        <v>0</v>
      </c>
      <c r="O3316" t="s">
        <v>8269</v>
      </c>
      <c r="P3316" t="s">
        <v>8325</v>
      </c>
      <c r="Q3316">
        <f t="shared" si="103"/>
        <v>2014</v>
      </c>
      <c r="R3316" s="14" t="s">
        <v>8322</v>
      </c>
    </row>
    <row r="3317" spans="1:18" ht="43.2" x14ac:dyDescent="0.3">
      <c r="A3317">
        <v>2866</v>
      </c>
      <c r="B3317" s="3" t="s">
        <v>2866</v>
      </c>
      <c r="C3317" s="3" t="s">
        <v>6976</v>
      </c>
      <c r="D3317" s="5">
        <v>5000</v>
      </c>
      <c r="E3317" s="7">
        <v>45</v>
      </c>
      <c r="F3317" t="s">
        <v>8220</v>
      </c>
      <c r="G3317" t="s">
        <v>8223</v>
      </c>
      <c r="H3317" t="s">
        <v>8245</v>
      </c>
      <c r="I3317">
        <v>1476482400</v>
      </c>
      <c r="J3317">
        <v>1473893721</v>
      </c>
      <c r="K3317" s="12">
        <f t="shared" si="102"/>
        <v>42627</v>
      </c>
      <c r="L3317" t="b">
        <v>0</v>
      </c>
      <c r="M3317">
        <v>2</v>
      </c>
      <c r="N3317" t="b">
        <v>0</v>
      </c>
      <c r="O3317" t="s">
        <v>8269</v>
      </c>
      <c r="P3317" t="s">
        <v>8325</v>
      </c>
      <c r="Q3317">
        <f t="shared" si="103"/>
        <v>2016</v>
      </c>
      <c r="R3317" s="14" t="s">
        <v>8322</v>
      </c>
    </row>
    <row r="3318" spans="1:18" ht="43.2" x14ac:dyDescent="0.3">
      <c r="A3318">
        <v>2764</v>
      </c>
      <c r="B3318" s="3" t="s">
        <v>2764</v>
      </c>
      <c r="C3318" s="3" t="s">
        <v>6874</v>
      </c>
      <c r="D3318" s="5">
        <v>4000</v>
      </c>
      <c r="E3318" s="7">
        <v>45</v>
      </c>
      <c r="F3318" t="s">
        <v>8220</v>
      </c>
      <c r="G3318" t="s">
        <v>8223</v>
      </c>
      <c r="H3318" t="s">
        <v>8245</v>
      </c>
      <c r="I3318">
        <v>1338404400</v>
      </c>
      <c r="J3318">
        <v>1335855631</v>
      </c>
      <c r="K3318" s="12">
        <f t="shared" si="102"/>
        <v>41030</v>
      </c>
      <c r="L3318" t="b">
        <v>0</v>
      </c>
      <c r="M3318">
        <v>4</v>
      </c>
      <c r="N3318" t="b">
        <v>0</v>
      </c>
      <c r="O3318" t="s">
        <v>8302</v>
      </c>
      <c r="P3318" t="s">
        <v>8355</v>
      </c>
      <c r="Q3318">
        <f t="shared" si="103"/>
        <v>2012</v>
      </c>
      <c r="R3318" s="14" t="s">
        <v>8310</v>
      </c>
    </row>
    <row r="3319" spans="1:18" ht="28.8" x14ac:dyDescent="0.3">
      <c r="A3319">
        <v>873</v>
      </c>
      <c r="B3319" s="3" t="s">
        <v>874</v>
      </c>
      <c r="C3319" s="3" t="s">
        <v>4983</v>
      </c>
      <c r="D3319" s="5">
        <v>3500</v>
      </c>
      <c r="E3319" s="7">
        <v>45</v>
      </c>
      <c r="F3319" t="s">
        <v>8220</v>
      </c>
      <c r="G3319" t="s">
        <v>8223</v>
      </c>
      <c r="H3319" t="s">
        <v>8245</v>
      </c>
      <c r="I3319">
        <v>1352610040</v>
      </c>
      <c r="J3319">
        <v>1349150440</v>
      </c>
      <c r="K3319" s="12">
        <f t="shared" si="102"/>
        <v>41184</v>
      </c>
      <c r="L3319" t="b">
        <v>0</v>
      </c>
      <c r="M3319">
        <v>5</v>
      </c>
      <c r="N3319" t="b">
        <v>0</v>
      </c>
      <c r="O3319" t="s">
        <v>8276</v>
      </c>
      <c r="P3319" t="s">
        <v>8349</v>
      </c>
      <c r="Q3319">
        <f t="shared" si="103"/>
        <v>2012</v>
      </c>
      <c r="R3319" s="14" t="s">
        <v>8326</v>
      </c>
    </row>
    <row r="3320" spans="1:18" ht="43.2" x14ac:dyDescent="0.3">
      <c r="A3320">
        <v>3960</v>
      </c>
      <c r="B3320" s="3" t="s">
        <v>3957</v>
      </c>
      <c r="C3320" s="3" t="s">
        <v>8067</v>
      </c>
      <c r="D3320" s="5">
        <v>3000</v>
      </c>
      <c r="E3320" s="7">
        <v>45</v>
      </c>
      <c r="F3320" t="s">
        <v>8220</v>
      </c>
      <c r="G3320" t="s">
        <v>8223</v>
      </c>
      <c r="H3320" t="s">
        <v>8245</v>
      </c>
      <c r="I3320">
        <v>1451852256</v>
      </c>
      <c r="J3320">
        <v>1449260256</v>
      </c>
      <c r="K3320" s="12">
        <f t="shared" si="102"/>
        <v>42342</v>
      </c>
      <c r="L3320" t="b">
        <v>0</v>
      </c>
      <c r="M3320">
        <v>4</v>
      </c>
      <c r="N3320" t="b">
        <v>0</v>
      </c>
      <c r="O3320" t="s">
        <v>8269</v>
      </c>
      <c r="P3320" t="s">
        <v>8325</v>
      </c>
      <c r="Q3320">
        <f t="shared" si="103"/>
        <v>2015</v>
      </c>
      <c r="R3320" s="14" t="s">
        <v>8322</v>
      </c>
    </row>
    <row r="3321" spans="1:18" ht="43.2" x14ac:dyDescent="0.3">
      <c r="A3321">
        <v>3142</v>
      </c>
      <c r="B3321" s="3" t="s">
        <v>3142</v>
      </c>
      <c r="C3321" s="3" t="s">
        <v>7252</v>
      </c>
      <c r="D3321" s="5">
        <v>2750</v>
      </c>
      <c r="E3321" s="7">
        <v>45</v>
      </c>
      <c r="F3321" t="s">
        <v>8221</v>
      </c>
      <c r="G3321" t="s">
        <v>8224</v>
      </c>
      <c r="H3321" t="s">
        <v>8246</v>
      </c>
      <c r="I3321">
        <v>1489922339</v>
      </c>
      <c r="J3321">
        <v>1487333939</v>
      </c>
      <c r="K3321" s="12">
        <f t="shared" si="102"/>
        <v>42783</v>
      </c>
      <c r="L3321" t="b">
        <v>0</v>
      </c>
      <c r="M3321">
        <v>3</v>
      </c>
      <c r="N3321" t="b">
        <v>0</v>
      </c>
      <c r="O3321" t="s">
        <v>8269</v>
      </c>
      <c r="P3321" t="s">
        <v>8325</v>
      </c>
      <c r="Q3321">
        <f t="shared" si="103"/>
        <v>2017</v>
      </c>
      <c r="R3321" s="14" t="s">
        <v>8322</v>
      </c>
    </row>
    <row r="3322" spans="1:18" ht="43.2" x14ac:dyDescent="0.3">
      <c r="A3322">
        <v>865</v>
      </c>
      <c r="B3322" s="3" t="s">
        <v>866</v>
      </c>
      <c r="C3322" s="3" t="s">
        <v>4975</v>
      </c>
      <c r="D3322" s="5">
        <v>2200</v>
      </c>
      <c r="E3322" s="7">
        <v>45</v>
      </c>
      <c r="F3322" t="s">
        <v>8220</v>
      </c>
      <c r="G3322" t="s">
        <v>8223</v>
      </c>
      <c r="H3322" t="s">
        <v>8245</v>
      </c>
      <c r="I3322">
        <v>1358361197</v>
      </c>
      <c r="J3322">
        <v>1353177197</v>
      </c>
      <c r="K3322" s="12">
        <f t="shared" si="102"/>
        <v>41230</v>
      </c>
      <c r="L3322" t="b">
        <v>0</v>
      </c>
      <c r="M3322">
        <v>2</v>
      </c>
      <c r="N3322" t="b">
        <v>0</v>
      </c>
      <c r="O3322" t="s">
        <v>8276</v>
      </c>
      <c r="P3322" t="s">
        <v>8349</v>
      </c>
      <c r="Q3322">
        <f t="shared" si="103"/>
        <v>2012</v>
      </c>
      <c r="R3322" s="14" t="s">
        <v>8326</v>
      </c>
    </row>
    <row r="3323" spans="1:18" ht="43.2" x14ac:dyDescent="0.3">
      <c r="A3323">
        <v>449</v>
      </c>
      <c r="B3323" s="3" t="s">
        <v>450</v>
      </c>
      <c r="C3323" s="3" t="s">
        <v>4559</v>
      </c>
      <c r="D3323" s="5">
        <v>2000</v>
      </c>
      <c r="E3323" s="7">
        <v>45</v>
      </c>
      <c r="F3323" t="s">
        <v>8220</v>
      </c>
      <c r="G3323" t="s">
        <v>8224</v>
      </c>
      <c r="H3323" t="s">
        <v>8246</v>
      </c>
      <c r="I3323">
        <v>1382017085</v>
      </c>
      <c r="J3323">
        <v>1379425085</v>
      </c>
      <c r="K3323" s="12">
        <f t="shared" si="102"/>
        <v>41534</v>
      </c>
      <c r="L3323" t="b">
        <v>0</v>
      </c>
      <c r="M3323">
        <v>5</v>
      </c>
      <c r="N3323" t="b">
        <v>0</v>
      </c>
      <c r="O3323" t="s">
        <v>8268</v>
      </c>
      <c r="P3323" t="s">
        <v>8338</v>
      </c>
      <c r="Q3323">
        <f t="shared" si="103"/>
        <v>2013</v>
      </c>
      <c r="R3323" s="14" t="s">
        <v>8320</v>
      </c>
    </row>
    <row r="3324" spans="1:18" ht="57.6" x14ac:dyDescent="0.3">
      <c r="A3324">
        <v>3962</v>
      </c>
      <c r="B3324" s="3" t="s">
        <v>3959</v>
      </c>
      <c r="C3324" s="3" t="s">
        <v>8069</v>
      </c>
      <c r="D3324" s="5">
        <v>1400</v>
      </c>
      <c r="E3324" s="7">
        <v>45</v>
      </c>
      <c r="F3324" t="s">
        <v>8220</v>
      </c>
      <c r="G3324" t="s">
        <v>8224</v>
      </c>
      <c r="H3324" t="s">
        <v>8246</v>
      </c>
      <c r="I3324">
        <v>1448722494</v>
      </c>
      <c r="J3324">
        <v>1446562494</v>
      </c>
      <c r="K3324" s="12">
        <f t="shared" si="102"/>
        <v>42311</v>
      </c>
      <c r="L3324" t="b">
        <v>0</v>
      </c>
      <c r="M3324">
        <v>3</v>
      </c>
      <c r="N3324" t="b">
        <v>0</v>
      </c>
      <c r="O3324" t="s">
        <v>8269</v>
      </c>
      <c r="P3324" t="s">
        <v>8325</v>
      </c>
      <c r="Q3324">
        <f t="shared" si="103"/>
        <v>2015</v>
      </c>
      <c r="R3324" s="14" t="s">
        <v>8322</v>
      </c>
    </row>
    <row r="3325" spans="1:18" ht="28.8" x14ac:dyDescent="0.3">
      <c r="A3325">
        <v>1075</v>
      </c>
      <c r="B3325" s="3" t="s">
        <v>1076</v>
      </c>
      <c r="C3325" s="3" t="s">
        <v>5185</v>
      </c>
      <c r="D3325" s="5">
        <v>1000</v>
      </c>
      <c r="E3325" s="7">
        <v>45</v>
      </c>
      <c r="F3325" t="s">
        <v>8220</v>
      </c>
      <c r="G3325" t="s">
        <v>8223</v>
      </c>
      <c r="H3325" t="s">
        <v>8245</v>
      </c>
      <c r="I3325">
        <v>1336340516</v>
      </c>
      <c r="J3325">
        <v>1333748516</v>
      </c>
      <c r="K3325" s="12">
        <f t="shared" si="102"/>
        <v>41005</v>
      </c>
      <c r="L3325" t="b">
        <v>0</v>
      </c>
      <c r="M3325">
        <v>3</v>
      </c>
      <c r="N3325" t="b">
        <v>0</v>
      </c>
      <c r="O3325" t="s">
        <v>8280</v>
      </c>
      <c r="P3325" t="s">
        <v>8333</v>
      </c>
      <c r="Q3325">
        <f t="shared" si="103"/>
        <v>2012</v>
      </c>
      <c r="R3325" s="14" t="s">
        <v>8315</v>
      </c>
    </row>
    <row r="3326" spans="1:18" ht="43.2" x14ac:dyDescent="0.3">
      <c r="A3326">
        <v>1428</v>
      </c>
      <c r="B3326" s="3" t="s">
        <v>1429</v>
      </c>
      <c r="C3326" s="3" t="s">
        <v>5538</v>
      </c>
      <c r="D3326" s="5">
        <v>1000</v>
      </c>
      <c r="E3326" s="7">
        <v>45</v>
      </c>
      <c r="F3326" t="s">
        <v>8220</v>
      </c>
      <c r="G3326" t="s">
        <v>8226</v>
      </c>
      <c r="H3326" t="s">
        <v>8248</v>
      </c>
      <c r="I3326">
        <v>1459584417</v>
      </c>
      <c r="J3326">
        <v>1456996017</v>
      </c>
      <c r="K3326" s="12">
        <f t="shared" si="102"/>
        <v>42432</v>
      </c>
      <c r="L3326" t="b">
        <v>0</v>
      </c>
      <c r="M3326">
        <v>3</v>
      </c>
      <c r="N3326" t="b">
        <v>0</v>
      </c>
      <c r="O3326" t="s">
        <v>8285</v>
      </c>
      <c r="P3326" t="s">
        <v>8347</v>
      </c>
      <c r="Q3326">
        <f t="shared" si="103"/>
        <v>2016</v>
      </c>
      <c r="R3326" s="14" t="s">
        <v>8310</v>
      </c>
    </row>
    <row r="3327" spans="1:18" ht="57.6" x14ac:dyDescent="0.3">
      <c r="A3327">
        <v>1078</v>
      </c>
      <c r="B3327" s="3" t="s">
        <v>1079</v>
      </c>
      <c r="C3327" s="3" t="s">
        <v>5188</v>
      </c>
      <c r="D3327" s="5">
        <v>600</v>
      </c>
      <c r="E3327" s="7">
        <v>45</v>
      </c>
      <c r="F3327" t="s">
        <v>8220</v>
      </c>
      <c r="G3327" t="s">
        <v>8223</v>
      </c>
      <c r="H3327" t="s">
        <v>8245</v>
      </c>
      <c r="I3327">
        <v>1311309721</v>
      </c>
      <c r="J3327">
        <v>1307421721</v>
      </c>
      <c r="K3327" s="12">
        <f t="shared" si="102"/>
        <v>40701</v>
      </c>
      <c r="L3327" t="b">
        <v>0</v>
      </c>
      <c r="M3327">
        <v>5</v>
      </c>
      <c r="N3327" t="b">
        <v>0</v>
      </c>
      <c r="O3327" t="s">
        <v>8280</v>
      </c>
      <c r="P3327" t="s">
        <v>8333</v>
      </c>
      <c r="Q3327">
        <f t="shared" si="103"/>
        <v>2011</v>
      </c>
      <c r="R3327" s="14" t="s">
        <v>8315</v>
      </c>
    </row>
    <row r="3328" spans="1:18" ht="43.2" x14ac:dyDescent="0.3">
      <c r="A3328">
        <v>1093</v>
      </c>
      <c r="B3328" s="3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s="12">
        <f t="shared" si="102"/>
        <v>42396</v>
      </c>
      <c r="L3328" t="b">
        <v>0</v>
      </c>
      <c r="M3328">
        <v>4</v>
      </c>
      <c r="N3328" t="b">
        <v>0</v>
      </c>
      <c r="O3328" t="s">
        <v>8280</v>
      </c>
      <c r="P3328" t="s">
        <v>8333</v>
      </c>
      <c r="Q3328">
        <f t="shared" si="103"/>
        <v>2016</v>
      </c>
      <c r="R3328" s="14" t="s">
        <v>8315</v>
      </c>
    </row>
    <row r="3329" spans="1:18" ht="57.6" x14ac:dyDescent="0.3">
      <c r="A3329">
        <v>1905</v>
      </c>
      <c r="B3329" s="3" t="s">
        <v>1906</v>
      </c>
      <c r="C3329" s="3" t="s">
        <v>6015</v>
      </c>
      <c r="D3329" s="5">
        <v>25000</v>
      </c>
      <c r="E3329" s="7">
        <v>42</v>
      </c>
      <c r="F3329" t="s">
        <v>8220</v>
      </c>
      <c r="G3329" t="s">
        <v>8223</v>
      </c>
      <c r="H3329" t="s">
        <v>8245</v>
      </c>
      <c r="I3329">
        <v>1410127994</v>
      </c>
      <c r="J3329">
        <v>1407535994</v>
      </c>
      <c r="K3329" s="12">
        <f t="shared" si="102"/>
        <v>41859</v>
      </c>
      <c r="L3329" t="b">
        <v>0</v>
      </c>
      <c r="M3329">
        <v>4</v>
      </c>
      <c r="N3329" t="b">
        <v>0</v>
      </c>
      <c r="O3329" t="s">
        <v>8292</v>
      </c>
      <c r="P3329" t="s">
        <v>8317</v>
      </c>
      <c r="Q3329">
        <f t="shared" si="103"/>
        <v>2014</v>
      </c>
      <c r="R3329" s="14" t="s">
        <v>8307</v>
      </c>
    </row>
    <row r="3330" spans="1:18" ht="57.6" x14ac:dyDescent="0.3">
      <c r="A3330">
        <v>1182</v>
      </c>
      <c r="B3330" s="3" t="s">
        <v>1183</v>
      </c>
      <c r="C3330" s="3" t="s">
        <v>5292</v>
      </c>
      <c r="D3330" s="5">
        <v>1000</v>
      </c>
      <c r="E3330" s="7">
        <v>42</v>
      </c>
      <c r="F3330" t="s">
        <v>8220</v>
      </c>
      <c r="G3330" t="s">
        <v>8223</v>
      </c>
      <c r="H3330" t="s">
        <v>8245</v>
      </c>
      <c r="I3330">
        <v>1484239320</v>
      </c>
      <c r="J3330">
        <v>1482609088</v>
      </c>
      <c r="K3330" s="12">
        <f t="shared" si="102"/>
        <v>42728</v>
      </c>
      <c r="L3330" t="b">
        <v>0</v>
      </c>
      <c r="M3330">
        <v>4</v>
      </c>
      <c r="N3330" t="b">
        <v>0</v>
      </c>
      <c r="O3330" t="s">
        <v>8282</v>
      </c>
      <c r="P3330" t="s">
        <v>8344</v>
      </c>
      <c r="Q3330">
        <f t="shared" si="103"/>
        <v>2016</v>
      </c>
      <c r="R3330" s="14" t="s">
        <v>8318</v>
      </c>
    </row>
    <row r="3331" spans="1:18" ht="28.8" x14ac:dyDescent="0.3">
      <c r="A3331">
        <v>1101</v>
      </c>
      <c r="B3331" s="3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s="12">
        <f t="shared" ref="K3331:K3394" si="104">FLOOR(J3331/60/60/24,1) + DATE(1970,1,1)</f>
        <v>42538</v>
      </c>
      <c r="L3331" t="b">
        <v>0</v>
      </c>
      <c r="M3331">
        <v>6</v>
      </c>
      <c r="N3331" t="b">
        <v>0</v>
      </c>
      <c r="O3331" t="s">
        <v>8280</v>
      </c>
      <c r="P3331" t="s">
        <v>8333</v>
      </c>
      <c r="Q3331">
        <f t="shared" ref="Q3331:Q3394" si="105">YEAR(K3331)</f>
        <v>2016</v>
      </c>
      <c r="R3331" s="14" t="s">
        <v>8315</v>
      </c>
    </row>
    <row r="3332" spans="1:18" ht="43.2" x14ac:dyDescent="0.3">
      <c r="A3332">
        <v>4107</v>
      </c>
      <c r="B3332" s="3" t="s">
        <v>4103</v>
      </c>
      <c r="C3332" s="3" t="s">
        <v>8210</v>
      </c>
      <c r="D3332" s="5">
        <v>2000</v>
      </c>
      <c r="E3332" s="7">
        <v>41</v>
      </c>
      <c r="F3332" t="s">
        <v>8220</v>
      </c>
      <c r="G3332" t="s">
        <v>8223</v>
      </c>
      <c r="H3332" t="s">
        <v>8245</v>
      </c>
      <c r="I3332">
        <v>1411596001</v>
      </c>
      <c r="J3332">
        <v>1409608801</v>
      </c>
      <c r="K3332" s="12">
        <f t="shared" si="104"/>
        <v>41883</v>
      </c>
      <c r="L3332" t="b">
        <v>0</v>
      </c>
      <c r="M3332">
        <v>4</v>
      </c>
      <c r="N3332" t="b">
        <v>0</v>
      </c>
      <c r="O3332" t="s">
        <v>8269</v>
      </c>
      <c r="P3332" t="s">
        <v>8325</v>
      </c>
      <c r="Q3332">
        <f t="shared" si="105"/>
        <v>2014</v>
      </c>
      <c r="R3332" s="14" t="s">
        <v>8322</v>
      </c>
    </row>
    <row r="3333" spans="1:18" ht="57.6" x14ac:dyDescent="0.3">
      <c r="A3333">
        <v>3106</v>
      </c>
      <c r="B3333" s="3" t="s">
        <v>3106</v>
      </c>
      <c r="C3333" s="3" t="s">
        <v>7216</v>
      </c>
      <c r="D3333" s="5">
        <v>1000</v>
      </c>
      <c r="E3333" s="7">
        <v>41</v>
      </c>
      <c r="F3333" t="s">
        <v>8220</v>
      </c>
      <c r="G3333" t="s">
        <v>8224</v>
      </c>
      <c r="H3333" t="s">
        <v>8246</v>
      </c>
      <c r="I3333">
        <v>1442440800</v>
      </c>
      <c r="J3333">
        <v>1440497876</v>
      </c>
      <c r="K3333" s="12">
        <f t="shared" si="104"/>
        <v>42241</v>
      </c>
      <c r="L3333" t="b">
        <v>0</v>
      </c>
      <c r="M3333">
        <v>4</v>
      </c>
      <c r="N3333" t="b">
        <v>0</v>
      </c>
      <c r="O3333" t="s">
        <v>8301</v>
      </c>
      <c r="P3333" t="s">
        <v>8323</v>
      </c>
      <c r="Q3333">
        <f t="shared" si="105"/>
        <v>2015</v>
      </c>
      <c r="R3333" s="14" t="s">
        <v>8322</v>
      </c>
    </row>
    <row r="3334" spans="1:18" ht="43.2" x14ac:dyDescent="0.3">
      <c r="A3334">
        <v>1811</v>
      </c>
      <c r="B3334" s="3" t="s">
        <v>1812</v>
      </c>
      <c r="C3334" s="3" t="s">
        <v>5921</v>
      </c>
      <c r="D3334" s="5">
        <v>54000</v>
      </c>
      <c r="E3334" s="7">
        <v>40</v>
      </c>
      <c r="F3334" t="s">
        <v>8220</v>
      </c>
      <c r="G3334" t="s">
        <v>8223</v>
      </c>
      <c r="H3334" t="s">
        <v>8245</v>
      </c>
      <c r="I3334">
        <v>1414123200</v>
      </c>
      <c r="J3334">
        <v>1408962270</v>
      </c>
      <c r="K3334" s="12">
        <f t="shared" si="104"/>
        <v>41876</v>
      </c>
      <c r="L3334" t="b">
        <v>0</v>
      </c>
      <c r="M3334">
        <v>26</v>
      </c>
      <c r="N3334" t="b">
        <v>0</v>
      </c>
      <c r="O3334" t="s">
        <v>8283</v>
      </c>
      <c r="P3334" t="s">
        <v>8313</v>
      </c>
      <c r="Q3334">
        <f t="shared" si="105"/>
        <v>2014</v>
      </c>
      <c r="R3334" s="14" t="s">
        <v>8312</v>
      </c>
    </row>
    <row r="3335" spans="1:18" ht="43.2" x14ac:dyDescent="0.3">
      <c r="A3335">
        <v>148</v>
      </c>
      <c r="B3335" s="3" t="s">
        <v>150</v>
      </c>
      <c r="C3335" s="3" t="s">
        <v>4258</v>
      </c>
      <c r="D3335" s="5">
        <v>50000</v>
      </c>
      <c r="E3335" s="7">
        <v>40</v>
      </c>
      <c r="F3335" t="s">
        <v>8219</v>
      </c>
      <c r="G3335" t="s">
        <v>8223</v>
      </c>
      <c r="H3335" t="s">
        <v>8245</v>
      </c>
      <c r="I3335">
        <v>1456555536</v>
      </c>
      <c r="J3335">
        <v>1453963536</v>
      </c>
      <c r="K3335" s="12">
        <f t="shared" si="104"/>
        <v>42397</v>
      </c>
      <c r="L3335" t="b">
        <v>0</v>
      </c>
      <c r="M3335">
        <v>2</v>
      </c>
      <c r="N3335" t="b">
        <v>0</v>
      </c>
      <c r="O3335" t="s">
        <v>8265</v>
      </c>
      <c r="P3335" t="s">
        <v>8336</v>
      </c>
      <c r="Q3335">
        <f t="shared" si="105"/>
        <v>2016</v>
      </c>
      <c r="R3335" s="14" t="s">
        <v>8320</v>
      </c>
    </row>
    <row r="3336" spans="1:18" ht="57.6" x14ac:dyDescent="0.3">
      <c r="A3336">
        <v>3053</v>
      </c>
      <c r="B3336" s="3" t="s">
        <v>3053</v>
      </c>
      <c r="C3336" s="3" t="s">
        <v>7163</v>
      </c>
      <c r="D3336" s="5">
        <v>10000</v>
      </c>
      <c r="E3336" s="7">
        <v>40</v>
      </c>
      <c r="F3336" t="s">
        <v>8220</v>
      </c>
      <c r="G3336" t="s">
        <v>8223</v>
      </c>
      <c r="H3336" t="s">
        <v>8245</v>
      </c>
      <c r="I3336">
        <v>1412222340</v>
      </c>
      <c r="J3336">
        <v>1407781013</v>
      </c>
      <c r="K3336" s="12">
        <f t="shared" si="104"/>
        <v>41862</v>
      </c>
      <c r="L3336" t="b">
        <v>0</v>
      </c>
      <c r="M3336">
        <v>3</v>
      </c>
      <c r="N3336" t="b">
        <v>0</v>
      </c>
      <c r="O3336" t="s">
        <v>8301</v>
      </c>
      <c r="P3336" t="s">
        <v>8323</v>
      </c>
      <c r="Q3336">
        <f t="shared" si="105"/>
        <v>2014</v>
      </c>
      <c r="R3336" s="14" t="s">
        <v>8322</v>
      </c>
    </row>
    <row r="3337" spans="1:18" ht="43.2" x14ac:dyDescent="0.3">
      <c r="A3337">
        <v>1789</v>
      </c>
      <c r="B3337" s="3" t="s">
        <v>1790</v>
      </c>
      <c r="C3337" s="3" t="s">
        <v>5899</v>
      </c>
      <c r="D3337" s="5">
        <v>8000</v>
      </c>
      <c r="E3337" s="7">
        <v>40</v>
      </c>
      <c r="F3337" t="s">
        <v>8220</v>
      </c>
      <c r="G3337" t="s">
        <v>8223</v>
      </c>
      <c r="H3337" t="s">
        <v>8245</v>
      </c>
      <c r="I3337">
        <v>1421042403</v>
      </c>
      <c r="J3337">
        <v>1415858403</v>
      </c>
      <c r="K3337" s="12">
        <f t="shared" si="104"/>
        <v>41956</v>
      </c>
      <c r="L3337" t="b">
        <v>1</v>
      </c>
      <c r="M3337">
        <v>4</v>
      </c>
      <c r="N3337" t="b">
        <v>0</v>
      </c>
      <c r="O3337" t="s">
        <v>8283</v>
      </c>
      <c r="P3337" t="s">
        <v>8313</v>
      </c>
      <c r="Q3337">
        <f t="shared" si="105"/>
        <v>2014</v>
      </c>
      <c r="R3337" s="14" t="s">
        <v>8312</v>
      </c>
    </row>
    <row r="3338" spans="1:18" ht="43.2" x14ac:dyDescent="0.3">
      <c r="A3338">
        <v>1232</v>
      </c>
      <c r="B3338" s="3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s="12">
        <f t="shared" si="104"/>
        <v>41506</v>
      </c>
      <c r="L3338" t="b">
        <v>0</v>
      </c>
      <c r="M3338">
        <v>1</v>
      </c>
      <c r="N3338" t="b">
        <v>0</v>
      </c>
      <c r="O3338" t="s">
        <v>8284</v>
      </c>
      <c r="P3338" t="s">
        <v>8353</v>
      </c>
      <c r="Q3338">
        <f t="shared" si="105"/>
        <v>2013</v>
      </c>
      <c r="R3338" s="14" t="s">
        <v>8326</v>
      </c>
    </row>
    <row r="3339" spans="1:18" ht="43.2" x14ac:dyDescent="0.3">
      <c r="A3339">
        <v>2693</v>
      </c>
      <c r="B3339" s="3" t="s">
        <v>2693</v>
      </c>
      <c r="C3339" s="3" t="s">
        <v>6803</v>
      </c>
      <c r="D3339" s="5">
        <v>5000</v>
      </c>
      <c r="E3339" s="7">
        <v>40</v>
      </c>
      <c r="F3339" t="s">
        <v>8220</v>
      </c>
      <c r="G3339" t="s">
        <v>8223</v>
      </c>
      <c r="H3339" t="s">
        <v>8245</v>
      </c>
      <c r="I3339">
        <v>1407899966</v>
      </c>
      <c r="J3339">
        <v>1405307966</v>
      </c>
      <c r="K3339" s="12">
        <f t="shared" si="104"/>
        <v>41834</v>
      </c>
      <c r="L3339" t="b">
        <v>0</v>
      </c>
      <c r="M3339">
        <v>3</v>
      </c>
      <c r="N3339" t="b">
        <v>0</v>
      </c>
      <c r="O3339" t="s">
        <v>8282</v>
      </c>
      <c r="P3339" t="s">
        <v>8344</v>
      </c>
      <c r="Q3339">
        <f t="shared" si="105"/>
        <v>2014</v>
      </c>
      <c r="R3339" s="14" t="s">
        <v>8318</v>
      </c>
    </row>
    <row r="3340" spans="1:18" ht="43.2" x14ac:dyDescent="0.3">
      <c r="A3340">
        <v>937</v>
      </c>
      <c r="B3340" s="3" t="s">
        <v>938</v>
      </c>
      <c r="C3340" s="3" t="s">
        <v>5047</v>
      </c>
      <c r="D3340" s="5">
        <v>3500</v>
      </c>
      <c r="E3340" s="7">
        <v>40</v>
      </c>
      <c r="F3340" t="s">
        <v>8220</v>
      </c>
      <c r="G3340" t="s">
        <v>8223</v>
      </c>
      <c r="H3340" t="s">
        <v>8245</v>
      </c>
      <c r="I3340">
        <v>1383509357</v>
      </c>
      <c r="J3340">
        <v>1380913757</v>
      </c>
      <c r="K3340" s="12">
        <f t="shared" si="104"/>
        <v>41551</v>
      </c>
      <c r="L3340" t="b">
        <v>0</v>
      </c>
      <c r="M3340">
        <v>2</v>
      </c>
      <c r="N3340" t="b">
        <v>0</v>
      </c>
      <c r="O3340" t="s">
        <v>8276</v>
      </c>
      <c r="P3340" t="s">
        <v>8349</v>
      </c>
      <c r="Q3340">
        <f t="shared" si="105"/>
        <v>2013</v>
      </c>
      <c r="R3340" s="14" t="s">
        <v>8326</v>
      </c>
    </row>
    <row r="3341" spans="1:18" ht="43.2" x14ac:dyDescent="0.3">
      <c r="A3341">
        <v>1793</v>
      </c>
      <c r="B3341" s="3" t="s">
        <v>1794</v>
      </c>
      <c r="C3341" s="3" t="s">
        <v>5903</v>
      </c>
      <c r="D3341" s="5">
        <v>3000</v>
      </c>
      <c r="E3341" s="7">
        <v>40</v>
      </c>
      <c r="F3341" t="s">
        <v>8220</v>
      </c>
      <c r="G3341" t="s">
        <v>8225</v>
      </c>
      <c r="H3341" t="s">
        <v>8247</v>
      </c>
      <c r="I3341">
        <v>1417127040</v>
      </c>
      <c r="J3341">
        <v>1414531440</v>
      </c>
      <c r="K3341" s="12">
        <f t="shared" si="104"/>
        <v>41940</v>
      </c>
      <c r="L3341" t="b">
        <v>1</v>
      </c>
      <c r="M3341">
        <v>2</v>
      </c>
      <c r="N3341" t="b">
        <v>0</v>
      </c>
      <c r="O3341" t="s">
        <v>8283</v>
      </c>
      <c r="P3341" t="s">
        <v>8313</v>
      </c>
      <c r="Q3341">
        <f t="shared" si="105"/>
        <v>2014</v>
      </c>
      <c r="R3341" s="14" t="s">
        <v>8312</v>
      </c>
    </row>
    <row r="3342" spans="1:18" ht="43.2" x14ac:dyDescent="0.3">
      <c r="A3342">
        <v>4005</v>
      </c>
      <c r="B3342" s="3" t="s">
        <v>4001</v>
      </c>
      <c r="C3342" s="3" t="s">
        <v>8110</v>
      </c>
      <c r="D3342" s="5">
        <v>3000</v>
      </c>
      <c r="E3342" s="7">
        <v>40</v>
      </c>
      <c r="F3342" t="s">
        <v>8220</v>
      </c>
      <c r="G3342" t="s">
        <v>8223</v>
      </c>
      <c r="H3342" t="s">
        <v>8245</v>
      </c>
      <c r="I3342">
        <v>1413832985</v>
      </c>
      <c r="J3342">
        <v>1408648985</v>
      </c>
      <c r="K3342" s="12">
        <f t="shared" si="104"/>
        <v>41872</v>
      </c>
      <c r="L3342" t="b">
        <v>0</v>
      </c>
      <c r="M3342">
        <v>2</v>
      </c>
      <c r="N3342" t="b">
        <v>0</v>
      </c>
      <c r="O3342" t="s">
        <v>8269</v>
      </c>
      <c r="P3342" t="s">
        <v>8325</v>
      </c>
      <c r="Q3342">
        <f t="shared" si="105"/>
        <v>2014</v>
      </c>
      <c r="R3342" s="14" t="s">
        <v>8322</v>
      </c>
    </row>
    <row r="3343" spans="1:18" ht="43.2" x14ac:dyDescent="0.3">
      <c r="A3343">
        <v>939</v>
      </c>
      <c r="B3343" s="3" t="s">
        <v>940</v>
      </c>
      <c r="C3343" s="3" t="s">
        <v>5049</v>
      </c>
      <c r="D3343" s="5">
        <v>2750</v>
      </c>
      <c r="E3343" s="7">
        <v>40</v>
      </c>
      <c r="F3343" t="s">
        <v>8220</v>
      </c>
      <c r="G3343" t="s">
        <v>8223</v>
      </c>
      <c r="H3343" t="s">
        <v>8245</v>
      </c>
      <c r="I3343">
        <v>1372622280</v>
      </c>
      <c r="J3343">
        <v>1369246738</v>
      </c>
      <c r="K3343" s="12">
        <f t="shared" si="104"/>
        <v>41416</v>
      </c>
      <c r="L3343" t="b">
        <v>0</v>
      </c>
      <c r="M3343">
        <v>2</v>
      </c>
      <c r="N3343" t="b">
        <v>0</v>
      </c>
      <c r="O3343" t="s">
        <v>8276</v>
      </c>
      <c r="P3343" t="s">
        <v>8349</v>
      </c>
      <c r="Q3343">
        <f t="shared" si="105"/>
        <v>2013</v>
      </c>
      <c r="R3343" s="14" t="s">
        <v>8326</v>
      </c>
    </row>
    <row r="3344" spans="1:18" x14ac:dyDescent="0.3">
      <c r="A3344">
        <v>2864</v>
      </c>
      <c r="B3344" s="3" t="s">
        <v>2864</v>
      </c>
      <c r="C3344" s="3" t="s">
        <v>6974</v>
      </c>
      <c r="D3344" s="5">
        <v>2500</v>
      </c>
      <c r="E3344" s="7">
        <v>40</v>
      </c>
      <c r="F3344" t="s">
        <v>8220</v>
      </c>
      <c r="G3344" t="s">
        <v>8224</v>
      </c>
      <c r="H3344" t="s">
        <v>8246</v>
      </c>
      <c r="I3344">
        <v>1437139080</v>
      </c>
      <c r="J3344">
        <v>1434552207</v>
      </c>
      <c r="K3344" s="12">
        <f t="shared" si="104"/>
        <v>42172</v>
      </c>
      <c r="L3344" t="b">
        <v>0</v>
      </c>
      <c r="M3344">
        <v>3</v>
      </c>
      <c r="N3344" t="b">
        <v>0</v>
      </c>
      <c r="O3344" t="s">
        <v>8269</v>
      </c>
      <c r="P3344" t="s">
        <v>8325</v>
      </c>
      <c r="Q3344">
        <f t="shared" si="105"/>
        <v>2015</v>
      </c>
      <c r="R3344" s="14" t="s">
        <v>8322</v>
      </c>
    </row>
    <row r="3345" spans="1:18" ht="43.2" x14ac:dyDescent="0.3">
      <c r="A3345">
        <v>154</v>
      </c>
      <c r="B3345" s="3" t="s">
        <v>156</v>
      </c>
      <c r="C3345" s="3" t="s">
        <v>4264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1433336895</v>
      </c>
      <c r="J3345">
        <v>1429621695</v>
      </c>
      <c r="K3345" s="12">
        <f t="shared" si="104"/>
        <v>42115</v>
      </c>
      <c r="L3345" t="b">
        <v>0</v>
      </c>
      <c r="M3345">
        <v>3</v>
      </c>
      <c r="N3345" t="b">
        <v>0</v>
      </c>
      <c r="O3345" t="s">
        <v>8265</v>
      </c>
      <c r="P3345" t="s">
        <v>8336</v>
      </c>
      <c r="Q3345">
        <f t="shared" si="105"/>
        <v>2015</v>
      </c>
      <c r="R3345" s="14" t="s">
        <v>8320</v>
      </c>
    </row>
    <row r="3346" spans="1:18" ht="28.8" x14ac:dyDescent="0.3">
      <c r="A3346">
        <v>3871</v>
      </c>
      <c r="B3346" s="3" t="s">
        <v>3868</v>
      </c>
      <c r="C3346" s="3" t="s">
        <v>7980</v>
      </c>
      <c r="D3346" s="5">
        <v>1500</v>
      </c>
      <c r="E3346" s="7">
        <v>40</v>
      </c>
      <c r="F3346" t="s">
        <v>8219</v>
      </c>
      <c r="G3346" t="s">
        <v>8223</v>
      </c>
      <c r="H3346" t="s">
        <v>8245</v>
      </c>
      <c r="I3346">
        <v>1490809450</v>
      </c>
      <c r="J3346">
        <v>1485629050</v>
      </c>
      <c r="K3346" s="12">
        <f t="shared" si="104"/>
        <v>42763</v>
      </c>
      <c r="L3346" t="b">
        <v>0</v>
      </c>
      <c r="M3346">
        <v>3</v>
      </c>
      <c r="N3346" t="b">
        <v>0</v>
      </c>
      <c r="O3346" t="s">
        <v>8303</v>
      </c>
      <c r="P3346" t="s">
        <v>8334</v>
      </c>
      <c r="Q3346">
        <f t="shared" si="105"/>
        <v>2017</v>
      </c>
      <c r="R3346" s="14" t="s">
        <v>8322</v>
      </c>
    </row>
    <row r="3347" spans="1:18" ht="43.2" x14ac:dyDescent="0.3">
      <c r="A3347">
        <v>2346</v>
      </c>
      <c r="B3347" s="3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s="12">
        <f t="shared" si="104"/>
        <v>42615</v>
      </c>
      <c r="L3347" t="b">
        <v>0</v>
      </c>
      <c r="M3347">
        <v>3</v>
      </c>
      <c r="N3347" t="b">
        <v>0</v>
      </c>
      <c r="O3347" t="s">
        <v>8270</v>
      </c>
      <c r="P3347" t="s">
        <v>8341</v>
      </c>
      <c r="Q3347">
        <f t="shared" si="105"/>
        <v>2016</v>
      </c>
      <c r="R3347" s="14" t="s">
        <v>8307</v>
      </c>
    </row>
    <row r="3348" spans="1:18" ht="43.2" x14ac:dyDescent="0.3">
      <c r="A3348">
        <v>2903</v>
      </c>
      <c r="B3348" s="3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s="12">
        <f t="shared" si="104"/>
        <v>42196</v>
      </c>
      <c r="L3348" t="b">
        <v>0</v>
      </c>
      <c r="M3348">
        <v>4</v>
      </c>
      <c r="N3348" t="b">
        <v>0</v>
      </c>
      <c r="O3348" t="s">
        <v>8269</v>
      </c>
      <c r="P3348" t="s">
        <v>8325</v>
      </c>
      <c r="Q3348">
        <f t="shared" si="105"/>
        <v>2015</v>
      </c>
      <c r="R3348" s="14" t="s">
        <v>8322</v>
      </c>
    </row>
    <row r="3349" spans="1:18" ht="28.8" x14ac:dyDescent="0.3">
      <c r="A3349">
        <v>3850</v>
      </c>
      <c r="B3349" s="3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s="12">
        <f t="shared" si="104"/>
        <v>41975</v>
      </c>
      <c r="L3349" t="b">
        <v>1</v>
      </c>
      <c r="M3349">
        <v>4</v>
      </c>
      <c r="N3349" t="b">
        <v>0</v>
      </c>
      <c r="O3349" t="s">
        <v>8269</v>
      </c>
      <c r="P3349" t="s">
        <v>8325</v>
      </c>
      <c r="Q3349">
        <f t="shared" si="105"/>
        <v>2014</v>
      </c>
      <c r="R3349" s="14" t="s">
        <v>8322</v>
      </c>
    </row>
    <row r="3350" spans="1:18" ht="43.2" x14ac:dyDescent="0.3">
      <c r="A3350">
        <v>4073</v>
      </c>
      <c r="B3350" s="3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s="12">
        <f t="shared" si="104"/>
        <v>42078</v>
      </c>
      <c r="L3350" t="b">
        <v>0</v>
      </c>
      <c r="M3350">
        <v>2</v>
      </c>
      <c r="N3350" t="b">
        <v>0</v>
      </c>
      <c r="O3350" t="s">
        <v>8269</v>
      </c>
      <c r="P3350" t="s">
        <v>8325</v>
      </c>
      <c r="Q3350">
        <f t="shared" si="105"/>
        <v>2015</v>
      </c>
      <c r="R3350" s="14" t="s">
        <v>8322</v>
      </c>
    </row>
    <row r="3351" spans="1:18" ht="43.2" x14ac:dyDescent="0.3">
      <c r="A3351">
        <v>2683</v>
      </c>
      <c r="B3351" s="3" t="s">
        <v>2683</v>
      </c>
      <c r="C3351" s="3" t="s">
        <v>6793</v>
      </c>
      <c r="D3351" s="5">
        <v>15000</v>
      </c>
      <c r="E3351" s="7">
        <v>36</v>
      </c>
      <c r="F3351" t="s">
        <v>8220</v>
      </c>
      <c r="G3351" t="s">
        <v>8223</v>
      </c>
      <c r="H3351" t="s">
        <v>8245</v>
      </c>
      <c r="I3351">
        <v>1425233240</v>
      </c>
      <c r="J3351">
        <v>1422641240</v>
      </c>
      <c r="K3351" s="12">
        <f t="shared" si="104"/>
        <v>42034</v>
      </c>
      <c r="L3351" t="b">
        <v>0</v>
      </c>
      <c r="M3351">
        <v>3</v>
      </c>
      <c r="N3351" t="b">
        <v>0</v>
      </c>
      <c r="O3351" t="s">
        <v>8282</v>
      </c>
      <c r="P3351" t="s">
        <v>8344</v>
      </c>
      <c r="Q3351">
        <f t="shared" si="105"/>
        <v>2015</v>
      </c>
      <c r="R3351" s="14" t="s">
        <v>8318</v>
      </c>
    </row>
    <row r="3352" spans="1:18" ht="43.2" x14ac:dyDescent="0.3">
      <c r="A3352">
        <v>1873</v>
      </c>
      <c r="B3352" s="3" t="s">
        <v>1874</v>
      </c>
      <c r="C3352" s="3" t="s">
        <v>5983</v>
      </c>
      <c r="D3352" s="5">
        <v>8000</v>
      </c>
      <c r="E3352" s="7">
        <v>36</v>
      </c>
      <c r="F3352" t="s">
        <v>8220</v>
      </c>
      <c r="G3352" t="s">
        <v>8228</v>
      </c>
      <c r="H3352" t="s">
        <v>8250</v>
      </c>
      <c r="I3352">
        <v>1436373900</v>
      </c>
      <c r="J3352">
        <v>1433861210</v>
      </c>
      <c r="K3352" s="12">
        <f t="shared" si="104"/>
        <v>42164</v>
      </c>
      <c r="L3352" t="b">
        <v>0</v>
      </c>
      <c r="M3352">
        <v>2</v>
      </c>
      <c r="N3352" t="b">
        <v>0</v>
      </c>
      <c r="O3352" t="s">
        <v>8281</v>
      </c>
      <c r="P3352" t="s">
        <v>8343</v>
      </c>
      <c r="Q3352">
        <f t="shared" si="105"/>
        <v>2015</v>
      </c>
      <c r="R3352" s="14" t="s">
        <v>8315</v>
      </c>
    </row>
    <row r="3353" spans="1:18" ht="28.8" x14ac:dyDescent="0.3">
      <c r="A3353">
        <v>2761</v>
      </c>
      <c r="B3353" s="3" t="s">
        <v>2761</v>
      </c>
      <c r="C3353" s="3" t="s">
        <v>6871</v>
      </c>
      <c r="D3353" s="5">
        <v>5000</v>
      </c>
      <c r="E3353" s="7">
        <v>36</v>
      </c>
      <c r="F3353" t="s">
        <v>8220</v>
      </c>
      <c r="G3353" t="s">
        <v>8223</v>
      </c>
      <c r="H3353" t="s">
        <v>8245</v>
      </c>
      <c r="I3353">
        <v>1357176693</v>
      </c>
      <c r="J3353">
        <v>1354584693</v>
      </c>
      <c r="K3353" s="12">
        <f t="shared" si="104"/>
        <v>41247</v>
      </c>
      <c r="L3353" t="b">
        <v>0</v>
      </c>
      <c r="M3353">
        <v>4</v>
      </c>
      <c r="N3353" t="b">
        <v>0</v>
      </c>
      <c r="O3353" t="s">
        <v>8302</v>
      </c>
      <c r="P3353" t="s">
        <v>8355</v>
      </c>
      <c r="Q3353">
        <f t="shared" si="105"/>
        <v>2012</v>
      </c>
      <c r="R3353" s="14" t="s">
        <v>8310</v>
      </c>
    </row>
    <row r="3354" spans="1:18" ht="43.2" x14ac:dyDescent="0.3">
      <c r="A3354">
        <v>2647</v>
      </c>
      <c r="B3354" s="3" t="s">
        <v>2647</v>
      </c>
      <c r="C3354" s="3" t="s">
        <v>6757</v>
      </c>
      <c r="D3354" s="5">
        <v>2500</v>
      </c>
      <c r="E3354" s="7">
        <v>36</v>
      </c>
      <c r="F3354" t="s">
        <v>8219</v>
      </c>
      <c r="G3354" t="s">
        <v>8228</v>
      </c>
      <c r="H3354" t="s">
        <v>8250</v>
      </c>
      <c r="I3354">
        <v>1439533019</v>
      </c>
      <c r="J3354">
        <v>1436941019</v>
      </c>
      <c r="K3354" s="12">
        <f t="shared" si="104"/>
        <v>42200</v>
      </c>
      <c r="L3354" t="b">
        <v>0</v>
      </c>
      <c r="M3354">
        <v>3</v>
      </c>
      <c r="N3354" t="b">
        <v>0</v>
      </c>
      <c r="O3354" t="s">
        <v>8299</v>
      </c>
      <c r="P3354" t="s">
        <v>8314</v>
      </c>
      <c r="Q3354">
        <f t="shared" si="105"/>
        <v>2015</v>
      </c>
      <c r="R3354" s="14" t="s">
        <v>8307</v>
      </c>
    </row>
    <row r="3355" spans="1:18" ht="28.8" x14ac:dyDescent="0.3">
      <c r="A3355">
        <v>2691</v>
      </c>
      <c r="B3355" s="3" t="s">
        <v>2691</v>
      </c>
      <c r="C3355" s="3" t="s">
        <v>6801</v>
      </c>
      <c r="D3355" s="5">
        <v>65000</v>
      </c>
      <c r="E3355" s="7">
        <v>35</v>
      </c>
      <c r="F3355" t="s">
        <v>8220</v>
      </c>
      <c r="G3355" t="s">
        <v>8228</v>
      </c>
      <c r="H3355" t="s">
        <v>8250</v>
      </c>
      <c r="I3355">
        <v>1431278557</v>
      </c>
      <c r="J3355">
        <v>1427390557</v>
      </c>
      <c r="K3355" s="12">
        <f t="shared" si="104"/>
        <v>42089</v>
      </c>
      <c r="L3355" t="b">
        <v>0</v>
      </c>
      <c r="M3355">
        <v>2</v>
      </c>
      <c r="N3355" t="b">
        <v>0</v>
      </c>
      <c r="O3355" t="s">
        <v>8282</v>
      </c>
      <c r="P3355" t="s">
        <v>8344</v>
      </c>
      <c r="Q3355">
        <f t="shared" si="105"/>
        <v>2015</v>
      </c>
      <c r="R3355" s="14" t="s">
        <v>8318</v>
      </c>
    </row>
    <row r="3356" spans="1:18" ht="57.6" x14ac:dyDescent="0.3">
      <c r="A3356">
        <v>1162</v>
      </c>
      <c r="B3356" s="3" t="s">
        <v>1163</v>
      </c>
      <c r="C3356" s="3" t="s">
        <v>5272</v>
      </c>
      <c r="D3356" s="5">
        <v>60000</v>
      </c>
      <c r="E3356" s="7">
        <v>35</v>
      </c>
      <c r="F3356" t="s">
        <v>8220</v>
      </c>
      <c r="G3356" t="s">
        <v>8223</v>
      </c>
      <c r="H3356" t="s">
        <v>8245</v>
      </c>
      <c r="I3356">
        <v>1411662264</v>
      </c>
      <c r="J3356">
        <v>1408983864</v>
      </c>
      <c r="K3356" s="12">
        <f t="shared" si="104"/>
        <v>41876</v>
      </c>
      <c r="L3356" t="b">
        <v>0</v>
      </c>
      <c r="M3356">
        <v>2</v>
      </c>
      <c r="N3356" t="b">
        <v>0</v>
      </c>
      <c r="O3356" t="s">
        <v>8282</v>
      </c>
      <c r="P3356" t="s">
        <v>8344</v>
      </c>
      <c r="Q3356">
        <f t="shared" si="105"/>
        <v>2014</v>
      </c>
      <c r="R3356" s="14" t="s">
        <v>8318</v>
      </c>
    </row>
    <row r="3357" spans="1:18" ht="28.8" x14ac:dyDescent="0.3">
      <c r="A3357">
        <v>3792</v>
      </c>
      <c r="B3357" s="3" t="s">
        <v>3789</v>
      </c>
      <c r="C3357" s="3" t="s">
        <v>7902</v>
      </c>
      <c r="D3357" s="5">
        <v>12500</v>
      </c>
      <c r="E3357" s="7">
        <v>35</v>
      </c>
      <c r="F3357" t="s">
        <v>8220</v>
      </c>
      <c r="G3357" t="s">
        <v>8223</v>
      </c>
      <c r="H3357" t="s">
        <v>8245</v>
      </c>
      <c r="I3357">
        <v>1436957022</v>
      </c>
      <c r="J3357">
        <v>1434365022</v>
      </c>
      <c r="K3357" s="12">
        <f t="shared" si="104"/>
        <v>42170</v>
      </c>
      <c r="L3357" t="b">
        <v>0</v>
      </c>
      <c r="M3357">
        <v>2</v>
      </c>
      <c r="N3357" t="b">
        <v>0</v>
      </c>
      <c r="O3357" t="s">
        <v>8303</v>
      </c>
      <c r="P3357" t="s">
        <v>8334</v>
      </c>
      <c r="Q3357">
        <f t="shared" si="105"/>
        <v>2015</v>
      </c>
      <c r="R3357" s="14" t="s">
        <v>8322</v>
      </c>
    </row>
    <row r="3358" spans="1:18" ht="28.8" x14ac:dyDescent="0.3">
      <c r="A3358">
        <v>2741</v>
      </c>
      <c r="B3358" s="3" t="s">
        <v>2741</v>
      </c>
      <c r="C3358" s="3" t="s">
        <v>6851</v>
      </c>
      <c r="D3358" s="5">
        <v>8000</v>
      </c>
      <c r="E3358" s="7">
        <v>35</v>
      </c>
      <c r="F3358" t="s">
        <v>8220</v>
      </c>
      <c r="G3358" t="s">
        <v>8223</v>
      </c>
      <c r="H3358" t="s">
        <v>8245</v>
      </c>
      <c r="I3358">
        <v>1413770820</v>
      </c>
      <c r="J3358">
        <v>1412005602</v>
      </c>
      <c r="K3358" s="12">
        <f t="shared" si="104"/>
        <v>41911</v>
      </c>
      <c r="L3358" t="b">
        <v>0</v>
      </c>
      <c r="M3358">
        <v>4</v>
      </c>
      <c r="N3358" t="b">
        <v>0</v>
      </c>
      <c r="O3358" t="s">
        <v>8302</v>
      </c>
      <c r="P3358" t="s">
        <v>8355</v>
      </c>
      <c r="Q3358">
        <f t="shared" si="105"/>
        <v>2014</v>
      </c>
      <c r="R3358" s="14" t="s">
        <v>8310</v>
      </c>
    </row>
    <row r="3359" spans="1:18" ht="43.2" x14ac:dyDescent="0.3">
      <c r="A3359">
        <v>1158</v>
      </c>
      <c r="B3359" s="3" t="s">
        <v>1159</v>
      </c>
      <c r="C3359" s="3" t="s">
        <v>5268</v>
      </c>
      <c r="D3359" s="5">
        <v>7500</v>
      </c>
      <c r="E3359" s="7">
        <v>35</v>
      </c>
      <c r="F3359" t="s">
        <v>8220</v>
      </c>
      <c r="G3359" t="s">
        <v>8223</v>
      </c>
      <c r="H3359" t="s">
        <v>8245</v>
      </c>
      <c r="I3359">
        <v>1418091128</v>
      </c>
      <c r="J3359">
        <v>1415499128</v>
      </c>
      <c r="K3359" s="12">
        <f t="shared" si="104"/>
        <v>41952</v>
      </c>
      <c r="L3359" t="b">
        <v>0</v>
      </c>
      <c r="M3359">
        <v>3</v>
      </c>
      <c r="N3359" t="b">
        <v>0</v>
      </c>
      <c r="O3359" t="s">
        <v>8282</v>
      </c>
      <c r="P3359" t="s">
        <v>8344</v>
      </c>
      <c r="Q3359">
        <f t="shared" si="105"/>
        <v>2014</v>
      </c>
      <c r="R3359" s="14" t="s">
        <v>8318</v>
      </c>
    </row>
    <row r="3360" spans="1:18" ht="43.2" x14ac:dyDescent="0.3">
      <c r="A3360">
        <v>1724</v>
      </c>
      <c r="B3360" s="3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s="12">
        <f t="shared" si="104"/>
        <v>41912</v>
      </c>
      <c r="L3360" t="b">
        <v>0</v>
      </c>
      <c r="M3360">
        <v>4</v>
      </c>
      <c r="N3360" t="b">
        <v>0</v>
      </c>
      <c r="O3360" t="s">
        <v>8291</v>
      </c>
      <c r="P3360" t="s">
        <v>8329</v>
      </c>
      <c r="Q3360">
        <f t="shared" si="105"/>
        <v>2014</v>
      </c>
      <c r="R3360" s="14" t="s">
        <v>8326</v>
      </c>
    </row>
    <row r="3361" spans="1:18" ht="43.2" x14ac:dyDescent="0.3">
      <c r="A3361">
        <v>550</v>
      </c>
      <c r="B3361" s="3" t="s">
        <v>551</v>
      </c>
      <c r="C3361" s="3" t="s">
        <v>4660</v>
      </c>
      <c r="D3361" s="5">
        <v>5000</v>
      </c>
      <c r="E3361" s="7">
        <v>35</v>
      </c>
      <c r="F3361" t="s">
        <v>8220</v>
      </c>
      <c r="G3361" t="s">
        <v>8228</v>
      </c>
      <c r="H3361" t="s">
        <v>8250</v>
      </c>
      <c r="I3361">
        <v>1485838800</v>
      </c>
      <c r="J3361">
        <v>1484756245</v>
      </c>
      <c r="K3361" s="12">
        <f t="shared" si="104"/>
        <v>42753</v>
      </c>
      <c r="L3361" t="b">
        <v>0</v>
      </c>
      <c r="M3361">
        <v>4</v>
      </c>
      <c r="N3361" t="b">
        <v>0</v>
      </c>
      <c r="O3361" t="s">
        <v>8270</v>
      </c>
      <c r="P3361" t="s">
        <v>8341</v>
      </c>
      <c r="Q3361">
        <f t="shared" si="105"/>
        <v>2017</v>
      </c>
      <c r="R3361" s="14" t="s">
        <v>8307</v>
      </c>
    </row>
    <row r="3362" spans="1:18" ht="43.2" x14ac:dyDescent="0.3">
      <c r="A3362">
        <v>1719</v>
      </c>
      <c r="B3362" s="3" t="s">
        <v>1720</v>
      </c>
      <c r="C3362" s="3" t="s">
        <v>5829</v>
      </c>
      <c r="D3362" s="5">
        <v>4000</v>
      </c>
      <c r="E3362" s="7">
        <v>35</v>
      </c>
      <c r="F3362" t="s">
        <v>8220</v>
      </c>
      <c r="G3362" t="s">
        <v>8223</v>
      </c>
      <c r="H3362" t="s">
        <v>8245</v>
      </c>
      <c r="I3362">
        <v>1410958191</v>
      </c>
      <c r="J3362">
        <v>1408366191</v>
      </c>
      <c r="K3362" s="12">
        <f t="shared" si="104"/>
        <v>41869</v>
      </c>
      <c r="L3362" t="b">
        <v>0</v>
      </c>
      <c r="M3362">
        <v>3</v>
      </c>
      <c r="N3362" t="b">
        <v>0</v>
      </c>
      <c r="O3362" t="s">
        <v>8291</v>
      </c>
      <c r="P3362" t="s">
        <v>8329</v>
      </c>
      <c r="Q3362">
        <f t="shared" si="105"/>
        <v>2014</v>
      </c>
      <c r="R3362" s="14" t="s">
        <v>8326</v>
      </c>
    </row>
    <row r="3363" spans="1:18" ht="43.2" x14ac:dyDescent="0.3">
      <c r="A3363">
        <v>2859</v>
      </c>
      <c r="B3363" s="3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s="12">
        <f t="shared" si="104"/>
        <v>42233</v>
      </c>
      <c r="L3363" t="b">
        <v>0</v>
      </c>
      <c r="M3363">
        <v>1</v>
      </c>
      <c r="N3363" t="b">
        <v>0</v>
      </c>
      <c r="O3363" t="s">
        <v>8269</v>
      </c>
      <c r="P3363" t="s">
        <v>8325</v>
      </c>
      <c r="Q3363">
        <f t="shared" si="105"/>
        <v>2015</v>
      </c>
      <c r="R3363" s="14" t="s">
        <v>8322</v>
      </c>
    </row>
    <row r="3364" spans="1:18" ht="43.2" x14ac:dyDescent="0.3">
      <c r="A3364">
        <v>3887</v>
      </c>
      <c r="B3364" s="3" t="s">
        <v>3884</v>
      </c>
      <c r="C3364" s="3" t="s">
        <v>7995</v>
      </c>
      <c r="D3364" s="5">
        <v>2000</v>
      </c>
      <c r="E3364" s="7">
        <v>35</v>
      </c>
      <c r="F3364" t="s">
        <v>8219</v>
      </c>
      <c r="G3364" t="s">
        <v>8223</v>
      </c>
      <c r="H3364" t="s">
        <v>8245</v>
      </c>
      <c r="I3364">
        <v>1430517600</v>
      </c>
      <c r="J3364">
        <v>1426538129</v>
      </c>
      <c r="K3364" s="12">
        <f t="shared" si="104"/>
        <v>42079</v>
      </c>
      <c r="L3364" t="b">
        <v>0</v>
      </c>
      <c r="M3364">
        <v>2</v>
      </c>
      <c r="N3364" t="b">
        <v>0</v>
      </c>
      <c r="O3364" t="s">
        <v>8303</v>
      </c>
      <c r="P3364" t="s">
        <v>8334</v>
      </c>
      <c r="Q3364">
        <f t="shared" si="105"/>
        <v>2015</v>
      </c>
      <c r="R3364" s="14" t="s">
        <v>8322</v>
      </c>
    </row>
    <row r="3365" spans="1:18" ht="43.2" x14ac:dyDescent="0.3">
      <c r="A3365">
        <v>1558</v>
      </c>
      <c r="B3365" s="3" t="s">
        <v>1559</v>
      </c>
      <c r="C3365" s="3" t="s">
        <v>5668</v>
      </c>
      <c r="D3365" s="5">
        <v>750</v>
      </c>
      <c r="E3365" s="7">
        <v>35</v>
      </c>
      <c r="F3365" t="s">
        <v>8220</v>
      </c>
      <c r="G3365" t="s">
        <v>8224</v>
      </c>
      <c r="H3365" t="s">
        <v>8246</v>
      </c>
      <c r="I3365">
        <v>1440763920</v>
      </c>
      <c r="J3365">
        <v>1435656759</v>
      </c>
      <c r="K3365" s="12">
        <f t="shared" si="104"/>
        <v>42185</v>
      </c>
      <c r="L3365" t="b">
        <v>0</v>
      </c>
      <c r="M3365">
        <v>3</v>
      </c>
      <c r="N3365" t="b">
        <v>0</v>
      </c>
      <c r="O3365" t="s">
        <v>8287</v>
      </c>
      <c r="P3365" t="s">
        <v>8354</v>
      </c>
      <c r="Q3365">
        <f t="shared" si="105"/>
        <v>2015</v>
      </c>
      <c r="R3365" s="14" t="s">
        <v>8312</v>
      </c>
    </row>
    <row r="3366" spans="1:18" ht="43.2" x14ac:dyDescent="0.3">
      <c r="A3366">
        <v>4068</v>
      </c>
      <c r="B3366" s="3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s="12">
        <f t="shared" si="104"/>
        <v>42718</v>
      </c>
      <c r="L3366" t="b">
        <v>0</v>
      </c>
      <c r="M3366">
        <v>1</v>
      </c>
      <c r="N3366" t="b">
        <v>0</v>
      </c>
      <c r="O3366" t="s">
        <v>8269</v>
      </c>
      <c r="P3366" t="s">
        <v>8325</v>
      </c>
      <c r="Q3366">
        <f t="shared" si="105"/>
        <v>2016</v>
      </c>
      <c r="R3366" s="14" t="s">
        <v>8322</v>
      </c>
    </row>
    <row r="3367" spans="1:18" ht="43.2" x14ac:dyDescent="0.3">
      <c r="A3367">
        <v>2153</v>
      </c>
      <c r="B3367" s="3" t="s">
        <v>2154</v>
      </c>
      <c r="C3367" s="3" t="s">
        <v>6263</v>
      </c>
      <c r="D3367" s="5">
        <v>372625</v>
      </c>
      <c r="E3367" s="7">
        <v>34</v>
      </c>
      <c r="F3367" t="s">
        <v>8220</v>
      </c>
      <c r="G3367" t="s">
        <v>8223</v>
      </c>
      <c r="H3367" t="s">
        <v>8245</v>
      </c>
      <c r="I3367">
        <v>1420876740</v>
      </c>
      <c r="J3367">
        <v>1417470718</v>
      </c>
      <c r="K3367" s="12">
        <f t="shared" si="104"/>
        <v>41974</v>
      </c>
      <c r="L3367" t="b">
        <v>0</v>
      </c>
      <c r="M3367">
        <v>4</v>
      </c>
      <c r="N3367" t="b">
        <v>0</v>
      </c>
      <c r="O3367" t="s">
        <v>8280</v>
      </c>
      <c r="P3367" t="s">
        <v>8333</v>
      </c>
      <c r="Q3367">
        <f t="shared" si="105"/>
        <v>2014</v>
      </c>
      <c r="R3367" s="14" t="s">
        <v>8315</v>
      </c>
    </row>
    <row r="3368" spans="1:18" ht="28.8" x14ac:dyDescent="0.3">
      <c r="A3368">
        <v>1710</v>
      </c>
      <c r="B3368" s="3" t="s">
        <v>1711</v>
      </c>
      <c r="C3368" s="3" t="s">
        <v>5820</v>
      </c>
      <c r="D3368" s="5">
        <v>5000</v>
      </c>
      <c r="E3368" s="7">
        <v>34</v>
      </c>
      <c r="F3368" t="s">
        <v>8220</v>
      </c>
      <c r="G3368" t="s">
        <v>8235</v>
      </c>
      <c r="H3368" t="s">
        <v>8248</v>
      </c>
      <c r="I3368">
        <v>1453122000</v>
      </c>
      <c r="J3368">
        <v>1449151888</v>
      </c>
      <c r="K3368" s="12">
        <f t="shared" si="104"/>
        <v>42341</v>
      </c>
      <c r="L3368" t="b">
        <v>0</v>
      </c>
      <c r="M3368">
        <v>1</v>
      </c>
      <c r="N3368" t="b">
        <v>0</v>
      </c>
      <c r="O3368" t="s">
        <v>8291</v>
      </c>
      <c r="P3368" t="s">
        <v>8329</v>
      </c>
      <c r="Q3368">
        <f t="shared" si="105"/>
        <v>2015</v>
      </c>
      <c r="R3368" s="14" t="s">
        <v>8326</v>
      </c>
    </row>
    <row r="3369" spans="1:18" ht="43.2" x14ac:dyDescent="0.3">
      <c r="A3369">
        <v>2767</v>
      </c>
      <c r="B3369" s="3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s="12">
        <f t="shared" si="104"/>
        <v>42172</v>
      </c>
      <c r="L3369" t="b">
        <v>0</v>
      </c>
      <c r="M3369">
        <v>3</v>
      </c>
      <c r="N3369" t="b">
        <v>0</v>
      </c>
      <c r="O3369" t="s">
        <v>8302</v>
      </c>
      <c r="P3369" t="s">
        <v>8355</v>
      </c>
      <c r="Q3369">
        <f t="shared" si="105"/>
        <v>2015</v>
      </c>
      <c r="R3369" s="14" t="s">
        <v>8310</v>
      </c>
    </row>
    <row r="3370" spans="1:18" ht="43.2" x14ac:dyDescent="0.3">
      <c r="A3370">
        <v>773</v>
      </c>
      <c r="B3370" s="3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s="12">
        <f t="shared" si="104"/>
        <v>42100</v>
      </c>
      <c r="L3370" t="b">
        <v>0</v>
      </c>
      <c r="M3370">
        <v>2</v>
      </c>
      <c r="N3370" t="b">
        <v>0</v>
      </c>
      <c r="O3370" t="s">
        <v>8273</v>
      </c>
      <c r="P3370" t="s">
        <v>8351</v>
      </c>
      <c r="Q3370">
        <f t="shared" si="105"/>
        <v>2015</v>
      </c>
      <c r="R3370" s="14" t="s">
        <v>8310</v>
      </c>
    </row>
    <row r="3371" spans="1:18" ht="28.8" x14ac:dyDescent="0.3">
      <c r="A3371">
        <v>3988</v>
      </c>
      <c r="B3371" s="3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s="12">
        <f t="shared" si="104"/>
        <v>42230</v>
      </c>
      <c r="L3371" t="b">
        <v>0</v>
      </c>
      <c r="M3371">
        <v>4</v>
      </c>
      <c r="N3371" t="b">
        <v>0</v>
      </c>
      <c r="O3371" t="s">
        <v>8269</v>
      </c>
      <c r="P3371" t="s">
        <v>8325</v>
      </c>
      <c r="Q3371">
        <f t="shared" si="105"/>
        <v>2015</v>
      </c>
      <c r="R3371" s="14" t="s">
        <v>8322</v>
      </c>
    </row>
    <row r="3372" spans="1:18" ht="43.2" x14ac:dyDescent="0.3">
      <c r="A3372">
        <v>4090</v>
      </c>
      <c r="B3372" s="3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s="12">
        <f t="shared" si="104"/>
        <v>42209</v>
      </c>
      <c r="L3372" t="b">
        <v>0</v>
      </c>
      <c r="M3372">
        <v>3</v>
      </c>
      <c r="N3372" t="b">
        <v>0</v>
      </c>
      <c r="O3372" t="s">
        <v>8269</v>
      </c>
      <c r="P3372" t="s">
        <v>8325</v>
      </c>
      <c r="Q3372">
        <f t="shared" si="105"/>
        <v>2015</v>
      </c>
      <c r="R3372" s="14" t="s">
        <v>8322</v>
      </c>
    </row>
    <row r="3373" spans="1:18" ht="43.2" x14ac:dyDescent="0.3">
      <c r="A3373">
        <v>599</v>
      </c>
      <c r="B3373" s="3" t="s">
        <v>600</v>
      </c>
      <c r="C3373" s="3" t="s">
        <v>4709</v>
      </c>
      <c r="D3373" s="5">
        <v>50000</v>
      </c>
      <c r="E3373" s="7">
        <v>31</v>
      </c>
      <c r="F3373" t="s">
        <v>8220</v>
      </c>
      <c r="G3373" t="s">
        <v>8223</v>
      </c>
      <c r="H3373" t="s">
        <v>8245</v>
      </c>
      <c r="I3373">
        <v>1425827760</v>
      </c>
      <c r="J3373">
        <v>1423769402</v>
      </c>
      <c r="K3373" s="12">
        <f t="shared" si="104"/>
        <v>42047</v>
      </c>
      <c r="L3373" t="b">
        <v>0</v>
      </c>
      <c r="M3373">
        <v>2</v>
      </c>
      <c r="N3373" t="b">
        <v>0</v>
      </c>
      <c r="O3373" t="s">
        <v>8270</v>
      </c>
      <c r="P3373" t="s">
        <v>8341</v>
      </c>
      <c r="Q3373">
        <f t="shared" si="105"/>
        <v>2015</v>
      </c>
      <c r="R3373" s="14" t="s">
        <v>8307</v>
      </c>
    </row>
    <row r="3374" spans="1:18" ht="43.2" x14ac:dyDescent="0.3">
      <c r="A3374">
        <v>494</v>
      </c>
      <c r="B3374" s="3" t="s">
        <v>495</v>
      </c>
      <c r="C3374" s="3" t="s">
        <v>4604</v>
      </c>
      <c r="D3374" s="5">
        <v>20000</v>
      </c>
      <c r="E3374" s="7">
        <v>31</v>
      </c>
      <c r="F3374" t="s">
        <v>8220</v>
      </c>
      <c r="G3374" t="s">
        <v>8223</v>
      </c>
      <c r="H3374" t="s">
        <v>8245</v>
      </c>
      <c r="I3374">
        <v>1404356400</v>
      </c>
      <c r="J3374">
        <v>1402343765</v>
      </c>
      <c r="K3374" s="12">
        <f t="shared" si="104"/>
        <v>41799</v>
      </c>
      <c r="L3374" t="b">
        <v>0</v>
      </c>
      <c r="M3374">
        <v>3</v>
      </c>
      <c r="N3374" t="b">
        <v>0</v>
      </c>
      <c r="O3374" t="s">
        <v>8268</v>
      </c>
      <c r="P3374" t="s">
        <v>8338</v>
      </c>
      <c r="Q3374">
        <f t="shared" si="105"/>
        <v>2014</v>
      </c>
      <c r="R3374" s="14" t="s">
        <v>8320</v>
      </c>
    </row>
    <row r="3375" spans="1:18" ht="28.8" x14ac:dyDescent="0.3">
      <c r="A3375">
        <v>152</v>
      </c>
      <c r="B3375" s="3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s="12">
        <f t="shared" si="104"/>
        <v>41875</v>
      </c>
      <c r="L3375" t="b">
        <v>0</v>
      </c>
      <c r="M3375">
        <v>2</v>
      </c>
      <c r="N3375" t="b">
        <v>0</v>
      </c>
      <c r="O3375" t="s">
        <v>8265</v>
      </c>
      <c r="P3375" t="s">
        <v>8336</v>
      </c>
      <c r="Q3375">
        <f t="shared" si="105"/>
        <v>2014</v>
      </c>
      <c r="R3375" s="14" t="s">
        <v>8320</v>
      </c>
    </row>
    <row r="3376" spans="1:18" ht="43.2" x14ac:dyDescent="0.3">
      <c r="A3376">
        <v>1173</v>
      </c>
      <c r="B3376" s="3" t="s">
        <v>1174</v>
      </c>
      <c r="C3376" s="3" t="s">
        <v>5283</v>
      </c>
      <c r="D3376" s="5">
        <v>125000</v>
      </c>
      <c r="E3376" s="7">
        <v>30</v>
      </c>
      <c r="F3376" t="s">
        <v>8220</v>
      </c>
      <c r="G3376" t="s">
        <v>8223</v>
      </c>
      <c r="H3376" t="s">
        <v>8245</v>
      </c>
      <c r="I3376">
        <v>1438576057</v>
      </c>
      <c r="J3376">
        <v>1435552057</v>
      </c>
      <c r="K3376" s="12">
        <f t="shared" si="104"/>
        <v>42184</v>
      </c>
      <c r="L3376" t="b">
        <v>0</v>
      </c>
      <c r="M3376">
        <v>1</v>
      </c>
      <c r="N3376" t="b">
        <v>0</v>
      </c>
      <c r="O3376" t="s">
        <v>8282</v>
      </c>
      <c r="P3376" t="s">
        <v>8344</v>
      </c>
      <c r="Q3376">
        <f t="shared" si="105"/>
        <v>2015</v>
      </c>
      <c r="R3376" s="14" t="s">
        <v>8318</v>
      </c>
    </row>
    <row r="3377" spans="1:18" ht="57.6" x14ac:dyDescent="0.3">
      <c r="A3377">
        <v>2389</v>
      </c>
      <c r="B3377" s="3" t="s">
        <v>2390</v>
      </c>
      <c r="C3377" s="3" t="s">
        <v>6499</v>
      </c>
      <c r="D3377" s="5">
        <v>16000</v>
      </c>
      <c r="E3377" s="7">
        <v>30</v>
      </c>
      <c r="F3377" t="s">
        <v>8219</v>
      </c>
      <c r="G3377" t="s">
        <v>8229</v>
      </c>
      <c r="H3377" t="s">
        <v>8248</v>
      </c>
      <c r="I3377">
        <v>1437861540</v>
      </c>
      <c r="J3377">
        <v>1435160452</v>
      </c>
      <c r="K3377" s="12">
        <f t="shared" si="104"/>
        <v>42179</v>
      </c>
      <c r="L3377" t="b">
        <v>0</v>
      </c>
      <c r="M3377">
        <v>1</v>
      </c>
      <c r="N3377" t="b">
        <v>0</v>
      </c>
      <c r="O3377" t="s">
        <v>8270</v>
      </c>
      <c r="P3377" t="s">
        <v>8341</v>
      </c>
      <c r="Q3377">
        <f t="shared" si="105"/>
        <v>2015</v>
      </c>
      <c r="R3377" s="14" t="s">
        <v>8307</v>
      </c>
    </row>
    <row r="3378" spans="1:18" ht="43.2" x14ac:dyDescent="0.3">
      <c r="A3378">
        <v>2408</v>
      </c>
      <c r="B3378" s="3" t="s">
        <v>2409</v>
      </c>
      <c r="C3378" s="3" t="s">
        <v>6518</v>
      </c>
      <c r="D3378" s="5">
        <v>15000</v>
      </c>
      <c r="E3378" s="7">
        <v>30</v>
      </c>
      <c r="F3378" t="s">
        <v>8220</v>
      </c>
      <c r="G3378" t="s">
        <v>8223</v>
      </c>
      <c r="H3378" t="s">
        <v>8245</v>
      </c>
      <c r="I3378">
        <v>1415247757</v>
      </c>
      <c r="J3378">
        <v>1412652157</v>
      </c>
      <c r="K3378" s="12">
        <f t="shared" si="104"/>
        <v>41919</v>
      </c>
      <c r="L3378" t="b">
        <v>0</v>
      </c>
      <c r="M3378">
        <v>2</v>
      </c>
      <c r="N3378" t="b">
        <v>0</v>
      </c>
      <c r="O3378" t="s">
        <v>8282</v>
      </c>
      <c r="P3378" t="s">
        <v>8344</v>
      </c>
      <c r="Q3378">
        <f t="shared" si="105"/>
        <v>2014</v>
      </c>
      <c r="R3378" s="14" t="s">
        <v>8318</v>
      </c>
    </row>
    <row r="3379" spans="1:18" ht="43.2" x14ac:dyDescent="0.3">
      <c r="A3379">
        <v>917</v>
      </c>
      <c r="B3379" s="3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s="12">
        <f t="shared" si="104"/>
        <v>41802</v>
      </c>
      <c r="L3379" t="b">
        <v>0</v>
      </c>
      <c r="M3379">
        <v>1</v>
      </c>
      <c r="N3379" t="b">
        <v>0</v>
      </c>
      <c r="O3379" t="s">
        <v>8276</v>
      </c>
      <c r="P3379" t="s">
        <v>8349</v>
      </c>
      <c r="Q3379">
        <f t="shared" si="105"/>
        <v>2014</v>
      </c>
      <c r="R3379" s="14" t="s">
        <v>8326</v>
      </c>
    </row>
    <row r="3380" spans="1:18" ht="43.2" x14ac:dyDescent="0.3">
      <c r="A3380">
        <v>2506</v>
      </c>
      <c r="B3380" s="3" t="s">
        <v>2506</v>
      </c>
      <c r="C3380" s="3" t="s">
        <v>6616</v>
      </c>
      <c r="D3380" s="5">
        <v>5000</v>
      </c>
      <c r="E3380" s="7">
        <v>30</v>
      </c>
      <c r="F3380" t="s">
        <v>8220</v>
      </c>
      <c r="G3380" t="s">
        <v>8224</v>
      </c>
      <c r="H3380" t="s">
        <v>8246</v>
      </c>
      <c r="I3380">
        <v>1443906000</v>
      </c>
      <c r="J3380">
        <v>1441955269</v>
      </c>
      <c r="K3380" s="12">
        <f t="shared" si="104"/>
        <v>42258</v>
      </c>
      <c r="L3380" t="b">
        <v>0</v>
      </c>
      <c r="M3380">
        <v>2</v>
      </c>
      <c r="N3380" t="b">
        <v>0</v>
      </c>
      <c r="O3380" t="s">
        <v>8297</v>
      </c>
      <c r="P3380" t="s">
        <v>8356</v>
      </c>
      <c r="Q3380">
        <f t="shared" si="105"/>
        <v>2015</v>
      </c>
      <c r="R3380" s="14" t="s">
        <v>8318</v>
      </c>
    </row>
    <row r="3381" spans="1:18" x14ac:dyDescent="0.3">
      <c r="A3381">
        <v>497</v>
      </c>
      <c r="B3381" s="3" t="s">
        <v>498</v>
      </c>
      <c r="C3381" s="3" t="s">
        <v>4607</v>
      </c>
      <c r="D3381" s="5">
        <v>4480</v>
      </c>
      <c r="E3381" s="7">
        <v>30</v>
      </c>
      <c r="F3381" t="s">
        <v>8220</v>
      </c>
      <c r="G3381" t="s">
        <v>8223</v>
      </c>
      <c r="H3381" t="s">
        <v>8245</v>
      </c>
      <c r="I3381">
        <v>1419483600</v>
      </c>
      <c r="J3381">
        <v>1414889665</v>
      </c>
      <c r="K3381" s="12">
        <f t="shared" si="104"/>
        <v>41945</v>
      </c>
      <c r="L3381" t="b">
        <v>0</v>
      </c>
      <c r="M3381">
        <v>3</v>
      </c>
      <c r="N3381" t="b">
        <v>0</v>
      </c>
      <c r="O3381" t="s">
        <v>8268</v>
      </c>
      <c r="P3381" t="s">
        <v>8338</v>
      </c>
      <c r="Q3381">
        <f t="shared" si="105"/>
        <v>2014</v>
      </c>
      <c r="R3381" s="14" t="s">
        <v>8320</v>
      </c>
    </row>
    <row r="3382" spans="1:18" ht="57.6" x14ac:dyDescent="0.3">
      <c r="A3382">
        <v>1492</v>
      </c>
      <c r="B3382" s="3" t="s">
        <v>1493</v>
      </c>
      <c r="C3382" s="3" t="s">
        <v>5602</v>
      </c>
      <c r="D3382" s="5">
        <v>4000</v>
      </c>
      <c r="E3382" s="7">
        <v>30</v>
      </c>
      <c r="F3382" t="s">
        <v>8220</v>
      </c>
      <c r="G3382" t="s">
        <v>8223</v>
      </c>
      <c r="H3382" t="s">
        <v>8245</v>
      </c>
      <c r="I3382">
        <v>1308431646</v>
      </c>
      <c r="J3382">
        <v>1305839646</v>
      </c>
      <c r="K3382" s="12">
        <f t="shared" si="104"/>
        <v>40682</v>
      </c>
      <c r="L3382" t="b">
        <v>0</v>
      </c>
      <c r="M3382">
        <v>2</v>
      </c>
      <c r="N3382" t="b">
        <v>0</v>
      </c>
      <c r="O3382" t="s">
        <v>8273</v>
      </c>
      <c r="P3382" t="s">
        <v>8351</v>
      </c>
      <c r="Q3382">
        <f t="shared" si="105"/>
        <v>2011</v>
      </c>
      <c r="R3382" s="14" t="s">
        <v>8310</v>
      </c>
    </row>
    <row r="3383" spans="1:18" ht="43.2" x14ac:dyDescent="0.3">
      <c r="A3383">
        <v>881</v>
      </c>
      <c r="B3383" s="3" t="s">
        <v>882</v>
      </c>
      <c r="C3383" s="3" t="s">
        <v>4991</v>
      </c>
      <c r="D3383" s="5">
        <v>3750</v>
      </c>
      <c r="E3383" s="7">
        <v>30</v>
      </c>
      <c r="F3383" t="s">
        <v>8220</v>
      </c>
      <c r="G3383" t="s">
        <v>8223</v>
      </c>
      <c r="H3383" t="s">
        <v>8245</v>
      </c>
      <c r="I3383">
        <v>1326520886</v>
      </c>
      <c r="J3383">
        <v>1322632886</v>
      </c>
      <c r="K3383" s="12">
        <f t="shared" si="104"/>
        <v>40877</v>
      </c>
      <c r="L3383" t="b">
        <v>0</v>
      </c>
      <c r="M3383">
        <v>1</v>
      </c>
      <c r="N3383" t="b">
        <v>0</v>
      </c>
      <c r="O3383" t="s">
        <v>8277</v>
      </c>
      <c r="P3383" t="s">
        <v>8327</v>
      </c>
      <c r="Q3383">
        <f t="shared" si="105"/>
        <v>2011</v>
      </c>
      <c r="R3383" s="14" t="s">
        <v>8326</v>
      </c>
    </row>
    <row r="3384" spans="1:18" ht="43.2" x14ac:dyDescent="0.3">
      <c r="A3384">
        <v>912</v>
      </c>
      <c r="B3384" s="3" t="s">
        <v>913</v>
      </c>
      <c r="C3384" s="3" t="s">
        <v>5022</v>
      </c>
      <c r="D3384" s="5">
        <v>3500</v>
      </c>
      <c r="E3384" s="7">
        <v>30</v>
      </c>
      <c r="F3384" t="s">
        <v>8220</v>
      </c>
      <c r="G3384" t="s">
        <v>8223</v>
      </c>
      <c r="H3384" t="s">
        <v>8245</v>
      </c>
      <c r="I3384">
        <v>1355197047</v>
      </c>
      <c r="J3384">
        <v>1350009447</v>
      </c>
      <c r="K3384" s="12">
        <f t="shared" si="104"/>
        <v>41194</v>
      </c>
      <c r="L3384" t="b">
        <v>0</v>
      </c>
      <c r="M3384">
        <v>2</v>
      </c>
      <c r="N3384" t="b">
        <v>0</v>
      </c>
      <c r="O3384" t="s">
        <v>8276</v>
      </c>
      <c r="P3384" t="s">
        <v>8349</v>
      </c>
      <c r="Q3384">
        <f t="shared" si="105"/>
        <v>2012</v>
      </c>
      <c r="R3384" s="14" t="s">
        <v>8326</v>
      </c>
    </row>
    <row r="3385" spans="1:18" ht="43.2" x14ac:dyDescent="0.3">
      <c r="A3385">
        <v>2844</v>
      </c>
      <c r="B3385" s="3" t="s">
        <v>2844</v>
      </c>
      <c r="C3385" s="3" t="s">
        <v>6954</v>
      </c>
      <c r="D3385" s="5">
        <v>550</v>
      </c>
      <c r="E3385" s="7">
        <v>30</v>
      </c>
      <c r="F3385" t="s">
        <v>8220</v>
      </c>
      <c r="G3385" t="s">
        <v>8238</v>
      </c>
      <c r="H3385" t="s">
        <v>8248</v>
      </c>
      <c r="I3385">
        <v>1483535180</v>
      </c>
      <c r="J3385">
        <v>1480943180</v>
      </c>
      <c r="K3385" s="12">
        <f t="shared" si="104"/>
        <v>42709</v>
      </c>
      <c r="L3385" t="b">
        <v>0</v>
      </c>
      <c r="M3385">
        <v>1</v>
      </c>
      <c r="N3385" t="b">
        <v>0</v>
      </c>
      <c r="O3385" t="s">
        <v>8269</v>
      </c>
      <c r="P3385" t="s">
        <v>8325</v>
      </c>
      <c r="Q3385">
        <f t="shared" si="105"/>
        <v>2016</v>
      </c>
      <c r="R3385" s="14" t="s">
        <v>8322</v>
      </c>
    </row>
    <row r="3386" spans="1:18" ht="43.2" x14ac:dyDescent="0.3">
      <c r="A3386">
        <v>3647</v>
      </c>
      <c r="B3386" s="3" t="s">
        <v>3645</v>
      </c>
      <c r="C3386" s="3" t="s">
        <v>7757</v>
      </c>
      <c r="D3386" s="5">
        <v>500</v>
      </c>
      <c r="E3386" s="7">
        <v>30</v>
      </c>
      <c r="F3386" t="s">
        <v>8220</v>
      </c>
      <c r="G3386" t="s">
        <v>8224</v>
      </c>
      <c r="H3386" t="s">
        <v>8246</v>
      </c>
      <c r="I3386">
        <v>1475258327</v>
      </c>
      <c r="J3386">
        <v>1471370327</v>
      </c>
      <c r="K3386" s="12">
        <f t="shared" si="104"/>
        <v>42598</v>
      </c>
      <c r="L3386" t="b">
        <v>0</v>
      </c>
      <c r="M3386">
        <v>2</v>
      </c>
      <c r="N3386" t="b">
        <v>0</v>
      </c>
      <c r="O3386" t="s">
        <v>8303</v>
      </c>
      <c r="P3386" t="s">
        <v>8334</v>
      </c>
      <c r="Q3386">
        <f t="shared" si="105"/>
        <v>2016</v>
      </c>
      <c r="R3386" s="14" t="s">
        <v>8322</v>
      </c>
    </row>
    <row r="3387" spans="1:18" ht="43.2" x14ac:dyDescent="0.3">
      <c r="A3387">
        <v>1755</v>
      </c>
      <c r="B3387" s="3" t="s">
        <v>1756</v>
      </c>
      <c r="C3387" s="3" t="s">
        <v>5865</v>
      </c>
      <c r="D3387" s="5">
        <v>25</v>
      </c>
      <c r="E3387" s="7">
        <v>30</v>
      </c>
      <c r="F3387" t="s">
        <v>8218</v>
      </c>
      <c r="G3387" t="s">
        <v>8223</v>
      </c>
      <c r="H3387" t="s">
        <v>8245</v>
      </c>
      <c r="I3387">
        <v>1444071361</v>
      </c>
      <c r="J3387">
        <v>1441479361</v>
      </c>
      <c r="K3387" s="12">
        <f t="shared" si="104"/>
        <v>42252</v>
      </c>
      <c r="L3387" t="b">
        <v>0</v>
      </c>
      <c r="M3387">
        <v>4</v>
      </c>
      <c r="N3387" t="b">
        <v>1</v>
      </c>
      <c r="O3387" t="s">
        <v>8283</v>
      </c>
      <c r="P3387" t="s">
        <v>8313</v>
      </c>
      <c r="Q3387">
        <f t="shared" si="105"/>
        <v>2015</v>
      </c>
      <c r="R3387" s="14" t="s">
        <v>8312</v>
      </c>
    </row>
    <row r="3388" spans="1:18" ht="43.2" x14ac:dyDescent="0.3">
      <c r="A3388">
        <v>1121</v>
      </c>
      <c r="B3388" s="3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s="12">
        <f t="shared" si="104"/>
        <v>42412</v>
      </c>
      <c r="L3388" t="b">
        <v>0</v>
      </c>
      <c r="M3388">
        <v>5</v>
      </c>
      <c r="N3388" t="b">
        <v>0</v>
      </c>
      <c r="O3388" t="s">
        <v>8280</v>
      </c>
      <c r="P3388" t="s">
        <v>8333</v>
      </c>
      <c r="Q3388">
        <f t="shared" si="105"/>
        <v>2016</v>
      </c>
      <c r="R3388" s="14" t="s">
        <v>8315</v>
      </c>
    </row>
    <row r="3389" spans="1:18" ht="43.2" x14ac:dyDescent="0.3">
      <c r="A3389">
        <v>2879</v>
      </c>
      <c r="B3389" s="3" t="s">
        <v>2879</v>
      </c>
      <c r="C3389" s="3" t="s">
        <v>6989</v>
      </c>
      <c r="D3389" s="5">
        <v>11200</v>
      </c>
      <c r="E3389" s="7">
        <v>29</v>
      </c>
      <c r="F3389" t="s">
        <v>8220</v>
      </c>
      <c r="G3389" t="s">
        <v>8223</v>
      </c>
      <c r="H3389" t="s">
        <v>8245</v>
      </c>
      <c r="I3389">
        <v>1453310661</v>
      </c>
      <c r="J3389">
        <v>1450718661</v>
      </c>
      <c r="K3389" s="12">
        <f t="shared" si="104"/>
        <v>42359</v>
      </c>
      <c r="L3389" t="b">
        <v>0</v>
      </c>
      <c r="M3389">
        <v>1</v>
      </c>
      <c r="N3389" t="b">
        <v>0</v>
      </c>
      <c r="O3389" t="s">
        <v>8269</v>
      </c>
      <c r="P3389" t="s">
        <v>8325</v>
      </c>
      <c r="Q3389">
        <f t="shared" si="105"/>
        <v>2015</v>
      </c>
      <c r="R3389" s="14" t="s">
        <v>8322</v>
      </c>
    </row>
    <row r="3390" spans="1:18" ht="43.2" x14ac:dyDescent="0.3">
      <c r="A3390">
        <v>4019</v>
      </c>
      <c r="B3390" s="3" t="s">
        <v>4015</v>
      </c>
      <c r="C3390" s="3" t="s">
        <v>8124</v>
      </c>
      <c r="D3390" s="5">
        <v>3500</v>
      </c>
      <c r="E3390" s="7">
        <v>29</v>
      </c>
      <c r="F3390" t="s">
        <v>8220</v>
      </c>
      <c r="G3390" t="s">
        <v>8223</v>
      </c>
      <c r="H3390" t="s">
        <v>8245</v>
      </c>
      <c r="I3390">
        <v>1460737680</v>
      </c>
      <c r="J3390">
        <v>1455725596</v>
      </c>
      <c r="K3390" s="12">
        <f t="shared" si="104"/>
        <v>42417</v>
      </c>
      <c r="L3390" t="b">
        <v>0</v>
      </c>
      <c r="M3390">
        <v>4</v>
      </c>
      <c r="N3390" t="b">
        <v>0</v>
      </c>
      <c r="O3390" t="s">
        <v>8269</v>
      </c>
      <c r="P3390" t="s">
        <v>8325</v>
      </c>
      <c r="Q3390">
        <f t="shared" si="105"/>
        <v>2016</v>
      </c>
      <c r="R3390" s="14" t="s">
        <v>8322</v>
      </c>
    </row>
    <row r="3391" spans="1:18" ht="43.2" x14ac:dyDescent="0.3">
      <c r="A3391">
        <v>2536</v>
      </c>
      <c r="B3391" s="3" t="s">
        <v>2536</v>
      </c>
      <c r="C3391" s="3" t="s">
        <v>6646</v>
      </c>
      <c r="D3391" s="5">
        <v>25</v>
      </c>
      <c r="E3391" s="7">
        <v>29</v>
      </c>
      <c r="F3391" t="s">
        <v>8218</v>
      </c>
      <c r="G3391" t="s">
        <v>8223</v>
      </c>
      <c r="H3391" t="s">
        <v>8245</v>
      </c>
      <c r="I3391">
        <v>1375151566</v>
      </c>
      <c r="J3391">
        <v>1373337166</v>
      </c>
      <c r="K3391" s="12">
        <f t="shared" si="104"/>
        <v>41464</v>
      </c>
      <c r="L3391" t="b">
        <v>0</v>
      </c>
      <c r="M3391">
        <v>4</v>
      </c>
      <c r="N3391" t="b">
        <v>1</v>
      </c>
      <c r="O3391" t="s">
        <v>8298</v>
      </c>
      <c r="P3391" t="s">
        <v>8340</v>
      </c>
      <c r="Q3391">
        <f t="shared" si="105"/>
        <v>2013</v>
      </c>
      <c r="R3391" s="14" t="s">
        <v>8326</v>
      </c>
    </row>
    <row r="3392" spans="1:18" ht="43.2" x14ac:dyDescent="0.3">
      <c r="A3392">
        <v>1312</v>
      </c>
      <c r="B3392" s="3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s="12">
        <f t="shared" si="104"/>
        <v>42082</v>
      </c>
      <c r="L3392" t="b">
        <v>0</v>
      </c>
      <c r="M3392">
        <v>1</v>
      </c>
      <c r="N3392" t="b">
        <v>0</v>
      </c>
      <c r="O3392" t="s">
        <v>8271</v>
      </c>
      <c r="P3392" t="s">
        <v>8309</v>
      </c>
      <c r="Q3392">
        <f t="shared" si="105"/>
        <v>2015</v>
      </c>
      <c r="R3392" s="14" t="s">
        <v>8307</v>
      </c>
    </row>
    <row r="3393" spans="1:18" ht="28.8" x14ac:dyDescent="0.3">
      <c r="A3393">
        <v>1579</v>
      </c>
      <c r="B3393" s="3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s="12">
        <f t="shared" si="104"/>
        <v>41481</v>
      </c>
      <c r="L3393" t="b">
        <v>0</v>
      </c>
      <c r="M3393">
        <v>2</v>
      </c>
      <c r="N3393" t="b">
        <v>0</v>
      </c>
      <c r="O3393" t="s">
        <v>8288</v>
      </c>
      <c r="P3393" t="s">
        <v>8348</v>
      </c>
      <c r="Q3393">
        <f t="shared" si="105"/>
        <v>2013</v>
      </c>
      <c r="R3393" s="14" t="s">
        <v>8310</v>
      </c>
    </row>
    <row r="3394" spans="1:18" ht="28.8" x14ac:dyDescent="0.3">
      <c r="A3394">
        <v>4065</v>
      </c>
      <c r="B3394" s="3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s="12">
        <f t="shared" si="104"/>
        <v>41833</v>
      </c>
      <c r="L3394" t="b">
        <v>0</v>
      </c>
      <c r="M3394">
        <v>4</v>
      </c>
      <c r="N3394" t="b">
        <v>0</v>
      </c>
      <c r="O3394" t="s">
        <v>8269</v>
      </c>
      <c r="P3394" t="s">
        <v>8325</v>
      </c>
      <c r="Q3394">
        <f t="shared" si="105"/>
        <v>2014</v>
      </c>
      <c r="R3394" s="14" t="s">
        <v>8322</v>
      </c>
    </row>
    <row r="3395" spans="1:18" ht="43.2" x14ac:dyDescent="0.3">
      <c r="A3395">
        <v>2698</v>
      </c>
      <c r="B3395" s="3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s="12">
        <f t="shared" ref="K3395:K3458" si="106">FLOOR(J3395/60/60/24,1) + DATE(1970,1,1)</f>
        <v>41787</v>
      </c>
      <c r="L3395" t="b">
        <v>0</v>
      </c>
      <c r="M3395">
        <v>2</v>
      </c>
      <c r="N3395" t="b">
        <v>0</v>
      </c>
      <c r="O3395" t="s">
        <v>8282</v>
      </c>
      <c r="P3395" t="s">
        <v>8344</v>
      </c>
      <c r="Q3395">
        <f t="shared" ref="Q3395:Q3458" si="107">YEAR(K3395)</f>
        <v>2014</v>
      </c>
      <c r="R3395" s="14" t="s">
        <v>8318</v>
      </c>
    </row>
    <row r="3396" spans="1:18" ht="43.2" x14ac:dyDescent="0.3">
      <c r="A3396">
        <v>3124</v>
      </c>
      <c r="B3396" s="3" t="s">
        <v>3124</v>
      </c>
      <c r="C3396" s="3" t="s">
        <v>7234</v>
      </c>
      <c r="D3396" s="5">
        <v>800000</v>
      </c>
      <c r="E3396" s="7">
        <v>26</v>
      </c>
      <c r="F3396" t="s">
        <v>8219</v>
      </c>
      <c r="G3396" t="s">
        <v>8223</v>
      </c>
      <c r="H3396" t="s">
        <v>8245</v>
      </c>
      <c r="I3396">
        <v>1422902601</v>
      </c>
      <c r="J3396">
        <v>1417718601</v>
      </c>
      <c r="K3396" s="12">
        <f t="shared" si="106"/>
        <v>41977</v>
      </c>
      <c r="L3396" t="b">
        <v>0</v>
      </c>
      <c r="M3396">
        <v>4</v>
      </c>
      <c r="N3396" t="b">
        <v>0</v>
      </c>
      <c r="O3396" t="s">
        <v>8301</v>
      </c>
      <c r="P3396" t="s">
        <v>8323</v>
      </c>
      <c r="Q3396">
        <f t="shared" si="107"/>
        <v>2014</v>
      </c>
      <c r="R3396" s="14" t="s">
        <v>8322</v>
      </c>
    </row>
    <row r="3397" spans="1:18" ht="57.6" x14ac:dyDescent="0.3">
      <c r="A3397">
        <v>1874</v>
      </c>
      <c r="B3397" s="3" t="s">
        <v>1875</v>
      </c>
      <c r="C3397" s="3" t="s">
        <v>5984</v>
      </c>
      <c r="D3397" s="5">
        <v>160000</v>
      </c>
      <c r="E3397" s="7">
        <v>26</v>
      </c>
      <c r="F3397" t="s">
        <v>8220</v>
      </c>
      <c r="G3397" t="s">
        <v>8223</v>
      </c>
      <c r="H3397" t="s">
        <v>8245</v>
      </c>
      <c r="I3397">
        <v>1467155733</v>
      </c>
      <c r="J3397">
        <v>1465427733</v>
      </c>
      <c r="K3397" s="12">
        <f t="shared" si="106"/>
        <v>42529</v>
      </c>
      <c r="L3397" t="b">
        <v>0</v>
      </c>
      <c r="M3397">
        <v>2</v>
      </c>
      <c r="N3397" t="b">
        <v>0</v>
      </c>
      <c r="O3397" t="s">
        <v>8281</v>
      </c>
      <c r="P3397" t="s">
        <v>8343</v>
      </c>
      <c r="Q3397">
        <f t="shared" si="107"/>
        <v>2016</v>
      </c>
      <c r="R3397" s="14" t="s">
        <v>8315</v>
      </c>
    </row>
    <row r="3398" spans="1:18" ht="43.2" x14ac:dyDescent="0.3">
      <c r="A3398">
        <v>3853</v>
      </c>
      <c r="B3398" s="3" t="s">
        <v>3850</v>
      </c>
      <c r="C3398" s="3" t="s">
        <v>7962</v>
      </c>
      <c r="D3398" s="5">
        <v>100000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1409602178</v>
      </c>
      <c r="J3398">
        <v>1406578178</v>
      </c>
      <c r="K3398" s="12">
        <f t="shared" si="106"/>
        <v>41848</v>
      </c>
      <c r="L3398" t="b">
        <v>0</v>
      </c>
      <c r="M3398">
        <v>2</v>
      </c>
      <c r="N3398" t="b">
        <v>0</v>
      </c>
      <c r="O3398" t="s">
        <v>8269</v>
      </c>
      <c r="P3398" t="s">
        <v>8325</v>
      </c>
      <c r="Q3398">
        <f t="shared" si="107"/>
        <v>2014</v>
      </c>
      <c r="R3398" s="14" t="s">
        <v>8322</v>
      </c>
    </row>
    <row r="3399" spans="1:18" ht="43.2" x14ac:dyDescent="0.3">
      <c r="A3399">
        <v>453</v>
      </c>
      <c r="B3399" s="3" t="s">
        <v>454</v>
      </c>
      <c r="C3399" s="3" t="s">
        <v>4563</v>
      </c>
      <c r="D3399" s="5">
        <v>94875</v>
      </c>
      <c r="E3399" s="7">
        <v>26</v>
      </c>
      <c r="F3399" t="s">
        <v>8220</v>
      </c>
      <c r="G3399" t="s">
        <v>8223</v>
      </c>
      <c r="H3399" t="s">
        <v>8245</v>
      </c>
      <c r="I3399">
        <v>1424375279</v>
      </c>
      <c r="J3399">
        <v>1422992879</v>
      </c>
      <c r="K3399" s="12">
        <f t="shared" si="106"/>
        <v>42038</v>
      </c>
      <c r="L3399" t="b">
        <v>0</v>
      </c>
      <c r="M3399">
        <v>2</v>
      </c>
      <c r="N3399" t="b">
        <v>0</v>
      </c>
      <c r="O3399" t="s">
        <v>8268</v>
      </c>
      <c r="P3399" t="s">
        <v>8338</v>
      </c>
      <c r="Q3399">
        <f t="shared" si="107"/>
        <v>2015</v>
      </c>
      <c r="R3399" s="14" t="s">
        <v>8320</v>
      </c>
    </row>
    <row r="3400" spans="1:18" x14ac:dyDescent="0.3">
      <c r="A3400">
        <v>3108</v>
      </c>
      <c r="B3400" s="3" t="s">
        <v>3108</v>
      </c>
      <c r="C3400" s="3" t="s">
        <v>7218</v>
      </c>
      <c r="D3400" s="5">
        <v>50000</v>
      </c>
      <c r="E3400" s="7">
        <v>26</v>
      </c>
      <c r="F3400" t="s">
        <v>8220</v>
      </c>
      <c r="G3400" t="s">
        <v>8223</v>
      </c>
      <c r="H3400" t="s">
        <v>8245</v>
      </c>
      <c r="I3400">
        <v>1430234394</v>
      </c>
      <c r="J3400">
        <v>1425053994</v>
      </c>
      <c r="K3400" s="12">
        <f t="shared" si="106"/>
        <v>42062</v>
      </c>
      <c r="L3400" t="b">
        <v>0</v>
      </c>
      <c r="M3400">
        <v>2</v>
      </c>
      <c r="N3400" t="b">
        <v>0</v>
      </c>
      <c r="O3400" t="s">
        <v>8301</v>
      </c>
      <c r="P3400" t="s">
        <v>8323</v>
      </c>
      <c r="Q3400">
        <f t="shared" si="107"/>
        <v>2015</v>
      </c>
      <c r="R3400" s="14" t="s">
        <v>8322</v>
      </c>
    </row>
    <row r="3401" spans="1:18" ht="28.8" x14ac:dyDescent="0.3">
      <c r="A3401">
        <v>594</v>
      </c>
      <c r="B3401" s="3" t="s">
        <v>595</v>
      </c>
      <c r="C3401" s="3" t="s">
        <v>4704</v>
      </c>
      <c r="D3401" s="5">
        <v>25000</v>
      </c>
      <c r="E3401" s="7">
        <v>26</v>
      </c>
      <c r="F3401" t="s">
        <v>8220</v>
      </c>
      <c r="G3401" t="s">
        <v>8223</v>
      </c>
      <c r="H3401" t="s">
        <v>8245</v>
      </c>
      <c r="I3401">
        <v>1460832206</v>
      </c>
      <c r="J3401">
        <v>1458240206</v>
      </c>
      <c r="K3401" s="12">
        <f t="shared" si="106"/>
        <v>42446</v>
      </c>
      <c r="L3401" t="b">
        <v>0</v>
      </c>
      <c r="M3401">
        <v>2</v>
      </c>
      <c r="N3401" t="b">
        <v>0</v>
      </c>
      <c r="O3401" t="s">
        <v>8270</v>
      </c>
      <c r="P3401" t="s">
        <v>8341</v>
      </c>
      <c r="Q3401">
        <f t="shared" si="107"/>
        <v>2016</v>
      </c>
      <c r="R3401" s="14" t="s">
        <v>8307</v>
      </c>
    </row>
    <row r="3402" spans="1:18" ht="43.2" x14ac:dyDescent="0.3">
      <c r="A3402">
        <v>990</v>
      </c>
      <c r="B3402" s="3" t="s">
        <v>991</v>
      </c>
      <c r="C3402" s="3" t="s">
        <v>5100</v>
      </c>
      <c r="D3402" s="5">
        <v>25000</v>
      </c>
      <c r="E3402" s="7">
        <v>26</v>
      </c>
      <c r="F3402" t="s">
        <v>8220</v>
      </c>
      <c r="G3402" t="s">
        <v>8223</v>
      </c>
      <c r="H3402" t="s">
        <v>8245</v>
      </c>
      <c r="I3402">
        <v>1409770164</v>
      </c>
      <c r="J3402">
        <v>1407178164</v>
      </c>
      <c r="K3402" s="12">
        <f t="shared" si="106"/>
        <v>41855</v>
      </c>
      <c r="L3402" t="b">
        <v>0</v>
      </c>
      <c r="M3402">
        <v>2</v>
      </c>
      <c r="N3402" t="b">
        <v>0</v>
      </c>
      <c r="O3402" t="s">
        <v>8271</v>
      </c>
      <c r="P3402" t="s">
        <v>8309</v>
      </c>
      <c r="Q3402">
        <f t="shared" si="107"/>
        <v>2014</v>
      </c>
      <c r="R3402" s="14" t="s">
        <v>8307</v>
      </c>
    </row>
    <row r="3403" spans="1:18" ht="43.2" x14ac:dyDescent="0.3">
      <c r="A3403">
        <v>1422</v>
      </c>
      <c r="B3403" s="3" t="s">
        <v>1423</v>
      </c>
      <c r="C3403" s="3" t="s">
        <v>5532</v>
      </c>
      <c r="D3403" s="5">
        <v>25000</v>
      </c>
      <c r="E3403" s="7">
        <v>26</v>
      </c>
      <c r="F3403" t="s">
        <v>8220</v>
      </c>
      <c r="G3403" t="s">
        <v>8227</v>
      </c>
      <c r="H3403" t="s">
        <v>8249</v>
      </c>
      <c r="I3403">
        <v>1474436704</v>
      </c>
      <c r="J3403">
        <v>1471844704</v>
      </c>
      <c r="K3403" s="12">
        <f t="shared" si="106"/>
        <v>42604</v>
      </c>
      <c r="L3403" t="b">
        <v>0</v>
      </c>
      <c r="M3403">
        <v>2</v>
      </c>
      <c r="N3403" t="b">
        <v>0</v>
      </c>
      <c r="O3403" t="s">
        <v>8285</v>
      </c>
      <c r="P3403" t="s">
        <v>8347</v>
      </c>
      <c r="Q3403">
        <f t="shared" si="107"/>
        <v>2016</v>
      </c>
      <c r="R3403" s="14" t="s">
        <v>8310</v>
      </c>
    </row>
    <row r="3404" spans="1:18" ht="43.2" x14ac:dyDescent="0.3">
      <c r="A3404">
        <v>2434</v>
      </c>
      <c r="B3404" s="3" t="s">
        <v>2435</v>
      </c>
      <c r="C3404" s="3" t="s">
        <v>6544</v>
      </c>
      <c r="D3404" s="5">
        <v>20000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1438662474</v>
      </c>
      <c r="J3404">
        <v>1435206474</v>
      </c>
      <c r="K3404" s="12">
        <f t="shared" si="106"/>
        <v>42180</v>
      </c>
      <c r="L3404" t="b">
        <v>0</v>
      </c>
      <c r="M3404">
        <v>2</v>
      </c>
      <c r="N3404" t="b">
        <v>0</v>
      </c>
      <c r="O3404" t="s">
        <v>8282</v>
      </c>
      <c r="P3404" t="s">
        <v>8344</v>
      </c>
      <c r="Q3404">
        <f t="shared" si="107"/>
        <v>2015</v>
      </c>
      <c r="R3404" s="14" t="s">
        <v>8318</v>
      </c>
    </row>
    <row r="3405" spans="1:18" ht="57.6" x14ac:dyDescent="0.3">
      <c r="A3405">
        <v>2159</v>
      </c>
      <c r="B3405" s="3" t="s">
        <v>2160</v>
      </c>
      <c r="C3405" s="3" t="s">
        <v>6269</v>
      </c>
      <c r="D3405" s="5">
        <v>3600</v>
      </c>
      <c r="E3405" s="7">
        <v>26</v>
      </c>
      <c r="F3405" t="s">
        <v>8220</v>
      </c>
      <c r="G3405" t="s">
        <v>8223</v>
      </c>
      <c r="H3405" t="s">
        <v>8245</v>
      </c>
      <c r="I3405">
        <v>1310837574</v>
      </c>
      <c r="J3405">
        <v>1308245574</v>
      </c>
      <c r="K3405" s="12">
        <f t="shared" si="106"/>
        <v>40710</v>
      </c>
      <c r="L3405" t="b">
        <v>0</v>
      </c>
      <c r="M3405">
        <v>2</v>
      </c>
      <c r="N3405" t="b">
        <v>0</v>
      </c>
      <c r="O3405" t="s">
        <v>8280</v>
      </c>
      <c r="P3405" t="s">
        <v>8333</v>
      </c>
      <c r="Q3405">
        <f t="shared" si="107"/>
        <v>2011</v>
      </c>
      <c r="R3405" s="14" t="s">
        <v>8315</v>
      </c>
    </row>
    <row r="3406" spans="1:18" ht="57.6" x14ac:dyDescent="0.3">
      <c r="A3406">
        <v>4013</v>
      </c>
      <c r="B3406" s="3" t="s">
        <v>4009</v>
      </c>
      <c r="C3406" s="3" t="s">
        <v>8118</v>
      </c>
      <c r="D3406" s="5">
        <v>2000</v>
      </c>
      <c r="E3406" s="7">
        <v>26</v>
      </c>
      <c r="F3406" t="s">
        <v>8220</v>
      </c>
      <c r="G3406" t="s">
        <v>8223</v>
      </c>
      <c r="H3406" t="s">
        <v>8245</v>
      </c>
      <c r="I3406">
        <v>1424070823</v>
      </c>
      <c r="J3406">
        <v>1421478823</v>
      </c>
      <c r="K3406" s="12">
        <f t="shared" si="106"/>
        <v>42021</v>
      </c>
      <c r="L3406" t="b">
        <v>0</v>
      </c>
      <c r="M3406">
        <v>2</v>
      </c>
      <c r="N3406" t="b">
        <v>0</v>
      </c>
      <c r="O3406" t="s">
        <v>8269</v>
      </c>
      <c r="P3406" t="s">
        <v>8325</v>
      </c>
      <c r="Q3406">
        <f t="shared" si="107"/>
        <v>2015</v>
      </c>
      <c r="R3406" s="14" t="s">
        <v>8322</v>
      </c>
    </row>
    <row r="3407" spans="1:18" ht="43.2" x14ac:dyDescent="0.3">
      <c r="A3407">
        <v>2591</v>
      </c>
      <c r="B3407" s="3" t="s">
        <v>2591</v>
      </c>
      <c r="C3407" s="3" t="s">
        <v>6701</v>
      </c>
      <c r="D3407" s="5">
        <v>1500</v>
      </c>
      <c r="E3407" s="7">
        <v>26</v>
      </c>
      <c r="F3407" t="s">
        <v>8220</v>
      </c>
      <c r="G3407" t="s">
        <v>8223</v>
      </c>
      <c r="H3407" t="s">
        <v>8245</v>
      </c>
      <c r="I3407">
        <v>1457901924</v>
      </c>
      <c r="J3407">
        <v>1452721524</v>
      </c>
      <c r="K3407" s="12">
        <f t="shared" si="106"/>
        <v>42382</v>
      </c>
      <c r="L3407" t="b">
        <v>0</v>
      </c>
      <c r="M3407">
        <v>2</v>
      </c>
      <c r="N3407" t="b">
        <v>0</v>
      </c>
      <c r="O3407" t="s">
        <v>8282</v>
      </c>
      <c r="P3407" t="s">
        <v>8344</v>
      </c>
      <c r="Q3407">
        <f t="shared" si="107"/>
        <v>2016</v>
      </c>
      <c r="R3407" s="14" t="s">
        <v>8318</v>
      </c>
    </row>
    <row r="3408" spans="1:18" ht="43.2" x14ac:dyDescent="0.3">
      <c r="A3408">
        <v>2902</v>
      </c>
      <c r="B3408" s="3" t="s">
        <v>2902</v>
      </c>
      <c r="C3408" s="3" t="s">
        <v>7012</v>
      </c>
      <c r="D3408" s="5">
        <v>150000</v>
      </c>
      <c r="E3408" s="7">
        <v>25</v>
      </c>
      <c r="F3408" t="s">
        <v>8220</v>
      </c>
      <c r="G3408" t="s">
        <v>8223</v>
      </c>
      <c r="H3408" t="s">
        <v>8245</v>
      </c>
      <c r="I3408">
        <v>1440412396</v>
      </c>
      <c r="J3408">
        <v>1437820396</v>
      </c>
      <c r="K3408" s="12">
        <f t="shared" si="106"/>
        <v>42210</v>
      </c>
      <c r="L3408" t="b">
        <v>0</v>
      </c>
      <c r="M3408">
        <v>1</v>
      </c>
      <c r="N3408" t="b">
        <v>0</v>
      </c>
      <c r="O3408" t="s">
        <v>8269</v>
      </c>
      <c r="P3408" t="s">
        <v>8325</v>
      </c>
      <c r="Q3408">
        <f t="shared" si="107"/>
        <v>2015</v>
      </c>
      <c r="R3408" s="14" t="s">
        <v>8322</v>
      </c>
    </row>
    <row r="3409" spans="1:18" ht="43.2" x14ac:dyDescent="0.3">
      <c r="A3409">
        <v>3094</v>
      </c>
      <c r="B3409" s="3" t="s">
        <v>3094</v>
      </c>
      <c r="C3409" s="3" t="s">
        <v>7204</v>
      </c>
      <c r="D3409" s="5">
        <v>100000</v>
      </c>
      <c r="E3409" s="7">
        <v>25</v>
      </c>
      <c r="F3409" t="s">
        <v>8220</v>
      </c>
      <c r="G3409" t="s">
        <v>8223</v>
      </c>
      <c r="H3409" t="s">
        <v>8245</v>
      </c>
      <c r="I3409">
        <v>1442775956</v>
      </c>
      <c r="J3409">
        <v>1437591956</v>
      </c>
      <c r="K3409" s="12">
        <f t="shared" si="106"/>
        <v>42207</v>
      </c>
      <c r="L3409" t="b">
        <v>0</v>
      </c>
      <c r="M3409">
        <v>1</v>
      </c>
      <c r="N3409" t="b">
        <v>0</v>
      </c>
      <c r="O3409" t="s">
        <v>8301</v>
      </c>
      <c r="P3409" t="s">
        <v>8323</v>
      </c>
      <c r="Q3409">
        <f t="shared" si="107"/>
        <v>2015</v>
      </c>
      <c r="R3409" s="14" t="s">
        <v>8322</v>
      </c>
    </row>
    <row r="3410" spans="1:18" ht="43.2" x14ac:dyDescent="0.3">
      <c r="A3410">
        <v>459</v>
      </c>
      <c r="B3410" s="3" t="s">
        <v>460</v>
      </c>
      <c r="C3410" s="3" t="s">
        <v>4569</v>
      </c>
      <c r="D3410" s="5">
        <v>39000</v>
      </c>
      <c r="E3410" s="7">
        <v>25</v>
      </c>
      <c r="F3410" t="s">
        <v>8220</v>
      </c>
      <c r="G3410" t="s">
        <v>8223</v>
      </c>
      <c r="H3410" t="s">
        <v>8245</v>
      </c>
      <c r="I3410">
        <v>1321201327</v>
      </c>
      <c r="J3410">
        <v>1316013727</v>
      </c>
      <c r="K3410" s="12">
        <f t="shared" si="106"/>
        <v>40800</v>
      </c>
      <c r="L3410" t="b">
        <v>0</v>
      </c>
      <c r="M3410">
        <v>1</v>
      </c>
      <c r="N3410" t="b">
        <v>0</v>
      </c>
      <c r="O3410" t="s">
        <v>8268</v>
      </c>
      <c r="P3410" t="s">
        <v>8338</v>
      </c>
      <c r="Q3410">
        <f t="shared" si="107"/>
        <v>2011</v>
      </c>
      <c r="R3410" s="14" t="s">
        <v>8320</v>
      </c>
    </row>
    <row r="3411" spans="1:18" ht="43.2" x14ac:dyDescent="0.3">
      <c r="A3411">
        <v>2354</v>
      </c>
      <c r="B3411" s="3" t="s">
        <v>2355</v>
      </c>
      <c r="C3411" s="3" t="s">
        <v>6464</v>
      </c>
      <c r="D3411" s="5">
        <v>35000</v>
      </c>
      <c r="E3411" s="7">
        <v>25</v>
      </c>
      <c r="F3411" t="s">
        <v>8219</v>
      </c>
      <c r="G3411" t="s">
        <v>8223</v>
      </c>
      <c r="H3411" t="s">
        <v>8245</v>
      </c>
      <c r="I3411">
        <v>1420910460</v>
      </c>
      <c r="J3411">
        <v>1415726460</v>
      </c>
      <c r="K3411" s="12">
        <f t="shared" si="106"/>
        <v>41954</v>
      </c>
      <c r="L3411" t="b">
        <v>0</v>
      </c>
      <c r="M3411">
        <v>1</v>
      </c>
      <c r="N3411" t="b">
        <v>0</v>
      </c>
      <c r="O3411" t="s">
        <v>8270</v>
      </c>
      <c r="P3411" t="s">
        <v>8341</v>
      </c>
      <c r="Q3411">
        <f t="shared" si="107"/>
        <v>2014</v>
      </c>
      <c r="R3411" s="14" t="s">
        <v>8307</v>
      </c>
    </row>
    <row r="3412" spans="1:18" ht="43.2" x14ac:dyDescent="0.3">
      <c r="A3412">
        <v>3952</v>
      </c>
      <c r="B3412" s="3" t="s">
        <v>3949</v>
      </c>
      <c r="C3412" s="3" t="s">
        <v>8059</v>
      </c>
      <c r="D3412" s="5">
        <v>26000</v>
      </c>
      <c r="E3412" s="7">
        <v>25</v>
      </c>
      <c r="F3412" t="s">
        <v>8220</v>
      </c>
      <c r="G3412" t="s">
        <v>8223</v>
      </c>
      <c r="H3412" t="s">
        <v>8245</v>
      </c>
      <c r="I3412">
        <v>1445885890</v>
      </c>
      <c r="J3412">
        <v>1440701890</v>
      </c>
      <c r="K3412" s="12">
        <f t="shared" si="106"/>
        <v>42243</v>
      </c>
      <c r="L3412" t="b">
        <v>0</v>
      </c>
      <c r="M3412">
        <v>1</v>
      </c>
      <c r="N3412" t="b">
        <v>0</v>
      </c>
      <c r="O3412" t="s">
        <v>8269</v>
      </c>
      <c r="P3412" t="s">
        <v>8325</v>
      </c>
      <c r="Q3412">
        <f t="shared" si="107"/>
        <v>2015</v>
      </c>
      <c r="R3412" s="14" t="s">
        <v>8322</v>
      </c>
    </row>
    <row r="3413" spans="1:18" ht="43.2" x14ac:dyDescent="0.3">
      <c r="A3413">
        <v>1171</v>
      </c>
      <c r="B3413" s="3" t="s">
        <v>1172</v>
      </c>
      <c r="C3413" s="3" t="s">
        <v>5281</v>
      </c>
      <c r="D3413" s="5">
        <v>25000</v>
      </c>
      <c r="E3413" s="7">
        <v>25</v>
      </c>
      <c r="F3413" t="s">
        <v>8220</v>
      </c>
      <c r="G3413" t="s">
        <v>8223</v>
      </c>
      <c r="H3413" t="s">
        <v>8245</v>
      </c>
      <c r="I3413">
        <v>1415909927</v>
      </c>
      <c r="J3413">
        <v>1414351127</v>
      </c>
      <c r="K3413" s="12">
        <f t="shared" si="106"/>
        <v>41938</v>
      </c>
      <c r="L3413" t="b">
        <v>0</v>
      </c>
      <c r="M3413">
        <v>1</v>
      </c>
      <c r="N3413" t="b">
        <v>0</v>
      </c>
      <c r="O3413" t="s">
        <v>8282</v>
      </c>
      <c r="P3413" t="s">
        <v>8344</v>
      </c>
      <c r="Q3413">
        <f t="shared" si="107"/>
        <v>2014</v>
      </c>
      <c r="R3413" s="14" t="s">
        <v>8318</v>
      </c>
    </row>
    <row r="3414" spans="1:18" ht="28.8" x14ac:dyDescent="0.3">
      <c r="A3414">
        <v>2391</v>
      </c>
      <c r="B3414" s="3" t="s">
        <v>2392</v>
      </c>
      <c r="C3414" s="3" t="s">
        <v>6501</v>
      </c>
      <c r="D3414" s="5">
        <v>20000</v>
      </c>
      <c r="E3414" s="7">
        <v>25</v>
      </c>
      <c r="F3414" t="s">
        <v>8219</v>
      </c>
      <c r="G3414" t="s">
        <v>8223</v>
      </c>
      <c r="H3414" t="s">
        <v>8245</v>
      </c>
      <c r="I3414">
        <v>1427825044</v>
      </c>
      <c r="J3414">
        <v>1425236644</v>
      </c>
      <c r="K3414" s="12">
        <f t="shared" si="106"/>
        <v>42064</v>
      </c>
      <c r="L3414" t="b">
        <v>0</v>
      </c>
      <c r="M3414">
        <v>1</v>
      </c>
      <c r="N3414" t="b">
        <v>0</v>
      </c>
      <c r="O3414" t="s">
        <v>8270</v>
      </c>
      <c r="P3414" t="s">
        <v>8341</v>
      </c>
      <c r="Q3414">
        <f t="shared" si="107"/>
        <v>2015</v>
      </c>
      <c r="R3414" s="14" t="s">
        <v>8307</v>
      </c>
    </row>
    <row r="3415" spans="1:18" ht="43.2" x14ac:dyDescent="0.3">
      <c r="A3415">
        <v>2128</v>
      </c>
      <c r="B3415" s="3" t="s">
        <v>2129</v>
      </c>
      <c r="C3415" s="3" t="s">
        <v>6238</v>
      </c>
      <c r="D3415" s="5">
        <v>15000</v>
      </c>
      <c r="E3415" s="7">
        <v>25</v>
      </c>
      <c r="F3415" t="s">
        <v>8220</v>
      </c>
      <c r="G3415" t="s">
        <v>8228</v>
      </c>
      <c r="H3415" t="s">
        <v>8250</v>
      </c>
      <c r="I3415">
        <v>1411324369</v>
      </c>
      <c r="J3415">
        <v>1406140369</v>
      </c>
      <c r="K3415" s="12">
        <f t="shared" si="106"/>
        <v>41843</v>
      </c>
      <c r="L3415" t="b">
        <v>0</v>
      </c>
      <c r="M3415">
        <v>1</v>
      </c>
      <c r="N3415" t="b">
        <v>0</v>
      </c>
      <c r="O3415" t="s">
        <v>8280</v>
      </c>
      <c r="P3415" t="s">
        <v>8333</v>
      </c>
      <c r="Q3415">
        <f t="shared" si="107"/>
        <v>2014</v>
      </c>
      <c r="R3415" s="14" t="s">
        <v>8315</v>
      </c>
    </row>
    <row r="3416" spans="1:18" ht="57.6" x14ac:dyDescent="0.3">
      <c r="A3416">
        <v>4066</v>
      </c>
      <c r="B3416" s="3" t="s">
        <v>4062</v>
      </c>
      <c r="C3416" s="3" t="s">
        <v>8170</v>
      </c>
      <c r="D3416" s="5">
        <v>15000</v>
      </c>
      <c r="E3416" s="7">
        <v>25</v>
      </c>
      <c r="F3416" t="s">
        <v>8220</v>
      </c>
      <c r="G3416" t="s">
        <v>8223</v>
      </c>
      <c r="H3416" t="s">
        <v>8245</v>
      </c>
      <c r="I3416">
        <v>1463619388</v>
      </c>
      <c r="J3416">
        <v>1461027388</v>
      </c>
      <c r="K3416" s="12">
        <f t="shared" si="106"/>
        <v>42479</v>
      </c>
      <c r="L3416" t="b">
        <v>0</v>
      </c>
      <c r="M3416">
        <v>1</v>
      </c>
      <c r="N3416" t="b">
        <v>0</v>
      </c>
      <c r="O3416" t="s">
        <v>8269</v>
      </c>
      <c r="P3416" t="s">
        <v>8325</v>
      </c>
      <c r="Q3416">
        <f t="shared" si="107"/>
        <v>2016</v>
      </c>
      <c r="R3416" s="14" t="s">
        <v>8322</v>
      </c>
    </row>
    <row r="3417" spans="1:18" ht="28.8" x14ac:dyDescent="0.3">
      <c r="A3417">
        <v>460</v>
      </c>
      <c r="B3417" s="3" t="s">
        <v>461</v>
      </c>
      <c r="C3417" s="3" t="s">
        <v>4570</v>
      </c>
      <c r="D3417" s="5">
        <v>8500</v>
      </c>
      <c r="E3417" s="7">
        <v>25</v>
      </c>
      <c r="F3417" t="s">
        <v>8220</v>
      </c>
      <c r="G3417" t="s">
        <v>8223</v>
      </c>
      <c r="H3417" t="s">
        <v>8245</v>
      </c>
      <c r="I3417">
        <v>1401595200</v>
      </c>
      <c r="J3417">
        <v>1398862875</v>
      </c>
      <c r="K3417" s="12">
        <f t="shared" si="106"/>
        <v>41759</v>
      </c>
      <c r="L3417" t="b">
        <v>0</v>
      </c>
      <c r="M3417">
        <v>2</v>
      </c>
      <c r="N3417" t="b">
        <v>0</v>
      </c>
      <c r="O3417" t="s">
        <v>8268</v>
      </c>
      <c r="P3417" t="s">
        <v>8338</v>
      </c>
      <c r="Q3417">
        <f t="shared" si="107"/>
        <v>2014</v>
      </c>
      <c r="R3417" s="14" t="s">
        <v>8320</v>
      </c>
    </row>
    <row r="3418" spans="1:18" ht="43.2" x14ac:dyDescent="0.3">
      <c r="A3418">
        <v>938</v>
      </c>
      <c r="B3418" s="3" t="s">
        <v>939</v>
      </c>
      <c r="C3418" s="3" t="s">
        <v>5048</v>
      </c>
      <c r="D3418" s="5">
        <v>7000</v>
      </c>
      <c r="E3418" s="7">
        <v>25</v>
      </c>
      <c r="F3418" t="s">
        <v>8220</v>
      </c>
      <c r="G3418" t="s">
        <v>8223</v>
      </c>
      <c r="H3418" t="s">
        <v>8245</v>
      </c>
      <c r="I3418">
        <v>1346585448</v>
      </c>
      <c r="J3418">
        <v>1343993448</v>
      </c>
      <c r="K3418" s="12">
        <f t="shared" si="106"/>
        <v>41124</v>
      </c>
      <c r="L3418" t="b">
        <v>0</v>
      </c>
      <c r="M3418">
        <v>1</v>
      </c>
      <c r="N3418" t="b">
        <v>0</v>
      </c>
      <c r="O3418" t="s">
        <v>8276</v>
      </c>
      <c r="P3418" t="s">
        <v>8349</v>
      </c>
      <c r="Q3418">
        <f t="shared" si="107"/>
        <v>2012</v>
      </c>
      <c r="R3418" s="14" t="s">
        <v>8326</v>
      </c>
    </row>
    <row r="3419" spans="1:18" x14ac:dyDescent="0.3">
      <c r="A3419">
        <v>1988</v>
      </c>
      <c r="B3419" s="3" t="s">
        <v>1989</v>
      </c>
      <c r="C3419" s="3" t="s">
        <v>6098</v>
      </c>
      <c r="D3419" s="5">
        <v>6000</v>
      </c>
      <c r="E3419" s="7">
        <v>25</v>
      </c>
      <c r="F3419" t="s">
        <v>8220</v>
      </c>
      <c r="G3419" t="s">
        <v>8223</v>
      </c>
      <c r="H3419" t="s">
        <v>8245</v>
      </c>
      <c r="I3419">
        <v>1440094742</v>
      </c>
      <c r="J3419">
        <v>1437502742</v>
      </c>
      <c r="K3419" s="12">
        <f t="shared" si="106"/>
        <v>42206</v>
      </c>
      <c r="L3419" t="b">
        <v>0</v>
      </c>
      <c r="M3419">
        <v>1</v>
      </c>
      <c r="N3419" t="b">
        <v>0</v>
      </c>
      <c r="O3419" t="s">
        <v>8294</v>
      </c>
      <c r="P3419" t="s">
        <v>8352</v>
      </c>
      <c r="Q3419">
        <f t="shared" si="107"/>
        <v>2015</v>
      </c>
      <c r="R3419" s="14" t="s">
        <v>8312</v>
      </c>
    </row>
    <row r="3420" spans="1:18" ht="57.6" x14ac:dyDescent="0.3">
      <c r="A3420">
        <v>1099</v>
      </c>
      <c r="B3420" s="3" t="s">
        <v>1100</v>
      </c>
      <c r="C3420" s="3" t="s">
        <v>5209</v>
      </c>
      <c r="D3420" s="5">
        <v>5000</v>
      </c>
      <c r="E3420" s="7">
        <v>25</v>
      </c>
      <c r="F3420" t="s">
        <v>8220</v>
      </c>
      <c r="G3420" t="s">
        <v>8224</v>
      </c>
      <c r="H3420" t="s">
        <v>8246</v>
      </c>
      <c r="I3420">
        <v>1431547468</v>
      </c>
      <c r="J3420">
        <v>1428955468</v>
      </c>
      <c r="K3420" s="12">
        <f t="shared" si="106"/>
        <v>42107</v>
      </c>
      <c r="L3420" t="b">
        <v>0</v>
      </c>
      <c r="M3420">
        <v>1</v>
      </c>
      <c r="N3420" t="b">
        <v>0</v>
      </c>
      <c r="O3420" t="s">
        <v>8280</v>
      </c>
      <c r="P3420" t="s">
        <v>8333</v>
      </c>
      <c r="Q3420">
        <f t="shared" si="107"/>
        <v>2015</v>
      </c>
      <c r="R3420" s="14" t="s">
        <v>8315</v>
      </c>
    </row>
    <row r="3421" spans="1:18" x14ac:dyDescent="0.3">
      <c r="A3421">
        <v>2893</v>
      </c>
      <c r="B3421" s="3" t="s">
        <v>2893</v>
      </c>
      <c r="C3421" s="3" t="s">
        <v>7003</v>
      </c>
      <c r="D3421" s="5">
        <v>5000</v>
      </c>
      <c r="E3421" s="7">
        <v>25</v>
      </c>
      <c r="F3421" t="s">
        <v>8220</v>
      </c>
      <c r="G3421" t="s">
        <v>8223</v>
      </c>
      <c r="H3421" t="s">
        <v>8245</v>
      </c>
      <c r="I3421">
        <v>1420768800</v>
      </c>
      <c r="J3421">
        <v>1415644395</v>
      </c>
      <c r="K3421" s="12">
        <f t="shared" si="106"/>
        <v>41953</v>
      </c>
      <c r="L3421" t="b">
        <v>0</v>
      </c>
      <c r="M3421">
        <v>2</v>
      </c>
      <c r="N3421" t="b">
        <v>0</v>
      </c>
      <c r="O3421" t="s">
        <v>8269</v>
      </c>
      <c r="P3421" t="s">
        <v>8325</v>
      </c>
      <c r="Q3421">
        <f t="shared" si="107"/>
        <v>2014</v>
      </c>
      <c r="R3421" s="14" t="s">
        <v>8322</v>
      </c>
    </row>
    <row r="3422" spans="1:18" ht="43.2" x14ac:dyDescent="0.3">
      <c r="A3422">
        <v>541</v>
      </c>
      <c r="B3422" s="3" t="s">
        <v>542</v>
      </c>
      <c r="C3422" s="3" t="s">
        <v>4651</v>
      </c>
      <c r="D3422" s="5">
        <v>4500</v>
      </c>
      <c r="E3422" s="7">
        <v>25</v>
      </c>
      <c r="F3422" t="s">
        <v>8220</v>
      </c>
      <c r="G3422" t="s">
        <v>8223</v>
      </c>
      <c r="H3422" t="s">
        <v>8245</v>
      </c>
      <c r="I3422">
        <v>1446080834</v>
      </c>
      <c r="J3422">
        <v>1443488834</v>
      </c>
      <c r="K3422" s="12">
        <f t="shared" si="106"/>
        <v>42276</v>
      </c>
      <c r="L3422" t="b">
        <v>0</v>
      </c>
      <c r="M3422">
        <v>1</v>
      </c>
      <c r="N3422" t="b">
        <v>0</v>
      </c>
      <c r="O3422" t="s">
        <v>8270</v>
      </c>
      <c r="P3422" t="s">
        <v>8341</v>
      </c>
      <c r="Q3422">
        <f t="shared" si="107"/>
        <v>2015</v>
      </c>
      <c r="R3422" s="14" t="s">
        <v>8307</v>
      </c>
    </row>
    <row r="3423" spans="1:18" ht="57.6" x14ac:dyDescent="0.3">
      <c r="A3423">
        <v>3950</v>
      </c>
      <c r="B3423" s="3" t="s">
        <v>3947</v>
      </c>
      <c r="C3423" s="3" t="s">
        <v>8058</v>
      </c>
      <c r="D3423" s="5">
        <v>4000</v>
      </c>
      <c r="E3423" s="7">
        <v>25</v>
      </c>
      <c r="F3423" t="s">
        <v>8220</v>
      </c>
      <c r="G3423" t="s">
        <v>8223</v>
      </c>
      <c r="H3423" t="s">
        <v>8245</v>
      </c>
      <c r="I3423">
        <v>1460140500</v>
      </c>
      <c r="J3423">
        <v>1457628680</v>
      </c>
      <c r="K3423" s="12">
        <f t="shared" si="106"/>
        <v>42439</v>
      </c>
      <c r="L3423" t="b">
        <v>0</v>
      </c>
      <c r="M3423">
        <v>1</v>
      </c>
      <c r="N3423" t="b">
        <v>0</v>
      </c>
      <c r="O3423" t="s">
        <v>8269</v>
      </c>
      <c r="P3423" t="s">
        <v>8325</v>
      </c>
      <c r="Q3423">
        <f t="shared" si="107"/>
        <v>2016</v>
      </c>
      <c r="R3423" s="14" t="s">
        <v>8322</v>
      </c>
    </row>
    <row r="3424" spans="1:18" ht="43.2" x14ac:dyDescent="0.3">
      <c r="A3424">
        <v>2692</v>
      </c>
      <c r="B3424" s="3" t="s">
        <v>2692</v>
      </c>
      <c r="C3424" s="3" t="s">
        <v>6802</v>
      </c>
      <c r="D3424" s="5">
        <v>3500</v>
      </c>
      <c r="E3424" s="7">
        <v>25</v>
      </c>
      <c r="F3424" t="s">
        <v>8220</v>
      </c>
      <c r="G3424" t="s">
        <v>8223</v>
      </c>
      <c r="H3424" t="s">
        <v>8245</v>
      </c>
      <c r="I3424">
        <v>1427266860</v>
      </c>
      <c r="J3424">
        <v>1424678460</v>
      </c>
      <c r="K3424" s="12">
        <f t="shared" si="106"/>
        <v>42058</v>
      </c>
      <c r="L3424" t="b">
        <v>0</v>
      </c>
      <c r="M3424">
        <v>1</v>
      </c>
      <c r="N3424" t="b">
        <v>0</v>
      </c>
      <c r="O3424" t="s">
        <v>8282</v>
      </c>
      <c r="P3424" t="s">
        <v>8344</v>
      </c>
      <c r="Q3424">
        <f t="shared" si="107"/>
        <v>2015</v>
      </c>
      <c r="R3424" s="14" t="s">
        <v>8318</v>
      </c>
    </row>
    <row r="3425" spans="1:18" ht="43.2" x14ac:dyDescent="0.3">
      <c r="A3425">
        <v>2762</v>
      </c>
      <c r="B3425" s="3" t="s">
        <v>2762</v>
      </c>
      <c r="C3425" s="3" t="s">
        <v>6872</v>
      </c>
      <c r="D3425" s="5">
        <v>3250</v>
      </c>
      <c r="E3425" s="7">
        <v>25</v>
      </c>
      <c r="F3425" t="s">
        <v>8220</v>
      </c>
      <c r="G3425" t="s">
        <v>8223</v>
      </c>
      <c r="H3425" t="s">
        <v>8245</v>
      </c>
      <c r="I3425">
        <v>1332114795</v>
      </c>
      <c r="J3425">
        <v>1326934395</v>
      </c>
      <c r="K3425" s="12">
        <f t="shared" si="106"/>
        <v>40927</v>
      </c>
      <c r="L3425" t="b">
        <v>0</v>
      </c>
      <c r="M3425">
        <v>1</v>
      </c>
      <c r="N3425" t="b">
        <v>0</v>
      </c>
      <c r="O3425" t="s">
        <v>8302</v>
      </c>
      <c r="P3425" t="s">
        <v>8355</v>
      </c>
      <c r="Q3425">
        <f t="shared" si="107"/>
        <v>2012</v>
      </c>
      <c r="R3425" s="14" t="s">
        <v>8310</v>
      </c>
    </row>
    <row r="3426" spans="1:18" ht="43.2" x14ac:dyDescent="0.3">
      <c r="A3426">
        <v>2413</v>
      </c>
      <c r="B3426" s="3" t="s">
        <v>2414</v>
      </c>
      <c r="C3426" s="3" t="s">
        <v>6523</v>
      </c>
      <c r="D3426" s="5">
        <v>3000</v>
      </c>
      <c r="E3426" s="7">
        <v>25</v>
      </c>
      <c r="F3426" t="s">
        <v>8220</v>
      </c>
      <c r="G3426" t="s">
        <v>8223</v>
      </c>
      <c r="H3426" t="s">
        <v>8245</v>
      </c>
      <c r="I3426">
        <v>1401579000</v>
      </c>
      <c r="J3426">
        <v>1398911882</v>
      </c>
      <c r="K3426" s="12">
        <f t="shared" si="106"/>
        <v>41760</v>
      </c>
      <c r="L3426" t="b">
        <v>0</v>
      </c>
      <c r="M3426">
        <v>3</v>
      </c>
      <c r="N3426" t="b">
        <v>0</v>
      </c>
      <c r="O3426" t="s">
        <v>8282</v>
      </c>
      <c r="P3426" t="s">
        <v>8344</v>
      </c>
      <c r="Q3426">
        <f t="shared" si="107"/>
        <v>2014</v>
      </c>
      <c r="R3426" s="14" t="s">
        <v>8318</v>
      </c>
    </row>
    <row r="3427" spans="1:18" ht="43.2" x14ac:dyDescent="0.3">
      <c r="A3427">
        <v>3901</v>
      </c>
      <c r="B3427" s="3" t="s">
        <v>3898</v>
      </c>
      <c r="C3427" s="3" t="s">
        <v>8009</v>
      </c>
      <c r="D3427" s="5">
        <v>3000</v>
      </c>
      <c r="E3427" s="7">
        <v>25</v>
      </c>
      <c r="F3427" t="s">
        <v>8220</v>
      </c>
      <c r="G3427" t="s">
        <v>8223</v>
      </c>
      <c r="H3427" t="s">
        <v>8245</v>
      </c>
      <c r="I3427">
        <v>1450554599</v>
      </c>
      <c r="J3427">
        <v>1447098599</v>
      </c>
      <c r="K3427" s="12">
        <f t="shared" si="106"/>
        <v>42317</v>
      </c>
      <c r="L3427" t="b">
        <v>0</v>
      </c>
      <c r="M3427">
        <v>1</v>
      </c>
      <c r="N3427" t="b">
        <v>0</v>
      </c>
      <c r="O3427" t="s">
        <v>8269</v>
      </c>
      <c r="P3427" t="s">
        <v>8325</v>
      </c>
      <c r="Q3427">
        <f t="shared" si="107"/>
        <v>2015</v>
      </c>
      <c r="R3427" s="14" t="s">
        <v>8322</v>
      </c>
    </row>
    <row r="3428" spans="1:18" ht="57.6" x14ac:dyDescent="0.3">
      <c r="A3428">
        <v>1229</v>
      </c>
      <c r="B3428" s="3" t="s">
        <v>1230</v>
      </c>
      <c r="C3428" s="3" t="s">
        <v>5339</v>
      </c>
      <c r="D3428" s="5">
        <v>2750</v>
      </c>
      <c r="E3428" s="7">
        <v>25</v>
      </c>
      <c r="F3428" t="s">
        <v>8219</v>
      </c>
      <c r="G3428" t="s">
        <v>8223</v>
      </c>
      <c r="H3428" t="s">
        <v>8245</v>
      </c>
      <c r="I3428">
        <v>1334592000</v>
      </c>
      <c r="J3428">
        <v>1331982127</v>
      </c>
      <c r="K3428" s="12">
        <f t="shared" si="106"/>
        <v>40985</v>
      </c>
      <c r="L3428" t="b">
        <v>0</v>
      </c>
      <c r="M3428">
        <v>1</v>
      </c>
      <c r="N3428" t="b">
        <v>0</v>
      </c>
      <c r="O3428" t="s">
        <v>8284</v>
      </c>
      <c r="P3428" t="s">
        <v>8353</v>
      </c>
      <c r="Q3428">
        <f t="shared" si="107"/>
        <v>2012</v>
      </c>
      <c r="R3428" s="14" t="s">
        <v>8326</v>
      </c>
    </row>
    <row r="3429" spans="1:18" ht="28.8" x14ac:dyDescent="0.3">
      <c r="A3429">
        <v>3747</v>
      </c>
      <c r="B3429" s="3" t="s">
        <v>3744</v>
      </c>
      <c r="C3429" s="3" t="s">
        <v>7857</v>
      </c>
      <c r="D3429" s="5">
        <v>2500</v>
      </c>
      <c r="E3429" s="7">
        <v>25</v>
      </c>
      <c r="F3429" t="s">
        <v>8220</v>
      </c>
      <c r="G3429" t="s">
        <v>8224</v>
      </c>
      <c r="H3429" t="s">
        <v>8246</v>
      </c>
      <c r="I3429">
        <v>1436137140</v>
      </c>
      <c r="J3429">
        <v>1433833896</v>
      </c>
      <c r="K3429" s="12">
        <f t="shared" si="106"/>
        <v>42164</v>
      </c>
      <c r="L3429" t="b">
        <v>0</v>
      </c>
      <c r="M3429">
        <v>1</v>
      </c>
      <c r="N3429" t="b">
        <v>0</v>
      </c>
      <c r="O3429" t="s">
        <v>8269</v>
      </c>
      <c r="P3429" t="s">
        <v>8325</v>
      </c>
      <c r="Q3429">
        <f t="shared" si="107"/>
        <v>2015</v>
      </c>
      <c r="R3429" s="14" t="s">
        <v>8322</v>
      </c>
    </row>
    <row r="3430" spans="1:18" ht="43.2" x14ac:dyDescent="0.3">
      <c r="A3430">
        <v>3927</v>
      </c>
      <c r="B3430" s="3" t="s">
        <v>3924</v>
      </c>
      <c r="C3430" s="3" t="s">
        <v>8035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1407565504</v>
      </c>
      <c r="J3430">
        <v>1404973504</v>
      </c>
      <c r="K3430" s="12">
        <f t="shared" si="106"/>
        <v>41830</v>
      </c>
      <c r="L3430" t="b">
        <v>0</v>
      </c>
      <c r="M3430">
        <v>2</v>
      </c>
      <c r="N3430" t="b">
        <v>0</v>
      </c>
      <c r="O3430" t="s">
        <v>8269</v>
      </c>
      <c r="P3430" t="s">
        <v>8325</v>
      </c>
      <c r="Q3430">
        <f t="shared" si="107"/>
        <v>2014</v>
      </c>
      <c r="R3430" s="14" t="s">
        <v>8322</v>
      </c>
    </row>
    <row r="3431" spans="1:18" ht="43.2" x14ac:dyDescent="0.3">
      <c r="A3431">
        <v>3201</v>
      </c>
      <c r="B3431" s="3" t="s">
        <v>3201</v>
      </c>
      <c r="C3431" s="3" t="s">
        <v>7311</v>
      </c>
      <c r="D3431" s="5">
        <v>2000</v>
      </c>
      <c r="E3431" s="7">
        <v>25</v>
      </c>
      <c r="F3431" t="s">
        <v>8220</v>
      </c>
      <c r="G3431" t="s">
        <v>8224</v>
      </c>
      <c r="H3431" t="s">
        <v>8246</v>
      </c>
      <c r="I3431">
        <v>1409509477</v>
      </c>
      <c r="J3431">
        <v>1407695077</v>
      </c>
      <c r="K3431" s="12">
        <f t="shared" si="106"/>
        <v>41861</v>
      </c>
      <c r="L3431" t="b">
        <v>0</v>
      </c>
      <c r="M3431">
        <v>2</v>
      </c>
      <c r="N3431" t="b">
        <v>0</v>
      </c>
      <c r="O3431" t="s">
        <v>8303</v>
      </c>
      <c r="P3431" t="s">
        <v>8334</v>
      </c>
      <c r="Q3431">
        <f t="shared" si="107"/>
        <v>2014</v>
      </c>
      <c r="R3431" s="14" t="s">
        <v>8322</v>
      </c>
    </row>
    <row r="3432" spans="1:18" ht="43.2" x14ac:dyDescent="0.3">
      <c r="A3432">
        <v>1819</v>
      </c>
      <c r="B3432" s="3" t="s">
        <v>1820</v>
      </c>
      <c r="C3432" s="3" t="s">
        <v>5929</v>
      </c>
      <c r="D3432" s="5">
        <v>1200</v>
      </c>
      <c r="E3432" s="7">
        <v>25</v>
      </c>
      <c r="F3432" t="s">
        <v>8220</v>
      </c>
      <c r="G3432" t="s">
        <v>8223</v>
      </c>
      <c r="H3432" t="s">
        <v>8245</v>
      </c>
      <c r="I3432">
        <v>1406743396</v>
      </c>
      <c r="J3432">
        <v>1404151396</v>
      </c>
      <c r="K3432" s="12">
        <f t="shared" si="106"/>
        <v>41820</v>
      </c>
      <c r="L3432" t="b">
        <v>0</v>
      </c>
      <c r="M3432">
        <v>4</v>
      </c>
      <c r="N3432" t="b">
        <v>0</v>
      </c>
      <c r="O3432" t="s">
        <v>8283</v>
      </c>
      <c r="P3432" t="s">
        <v>8313</v>
      </c>
      <c r="Q3432">
        <f t="shared" si="107"/>
        <v>2014</v>
      </c>
      <c r="R3432" s="14" t="s">
        <v>8312</v>
      </c>
    </row>
    <row r="3433" spans="1:18" ht="43.2" x14ac:dyDescent="0.3">
      <c r="A3433">
        <v>2949</v>
      </c>
      <c r="B3433" s="3" t="s">
        <v>2949</v>
      </c>
      <c r="C3433" s="3" t="s">
        <v>7059</v>
      </c>
      <c r="D3433" s="5">
        <v>1000</v>
      </c>
      <c r="E3433" s="7">
        <v>25</v>
      </c>
      <c r="F3433" t="s">
        <v>8220</v>
      </c>
      <c r="G3433" t="s">
        <v>8223</v>
      </c>
      <c r="H3433" t="s">
        <v>8245</v>
      </c>
      <c r="I3433">
        <v>1447965917</v>
      </c>
      <c r="J3433">
        <v>1445370317</v>
      </c>
      <c r="K3433" s="12">
        <f t="shared" si="106"/>
        <v>42297</v>
      </c>
      <c r="L3433" t="b">
        <v>0</v>
      </c>
      <c r="M3433">
        <v>2</v>
      </c>
      <c r="N3433" t="b">
        <v>0</v>
      </c>
      <c r="O3433" t="s">
        <v>8301</v>
      </c>
      <c r="P3433" t="s">
        <v>8323</v>
      </c>
      <c r="Q3433">
        <f t="shared" si="107"/>
        <v>2015</v>
      </c>
      <c r="R3433" s="14" t="s">
        <v>8322</v>
      </c>
    </row>
    <row r="3434" spans="1:18" ht="57.6" x14ac:dyDescent="0.3">
      <c r="A3434">
        <v>3855</v>
      </c>
      <c r="B3434" s="3" t="s">
        <v>3852</v>
      </c>
      <c r="C3434" s="3" t="s">
        <v>7964</v>
      </c>
      <c r="D3434" s="5">
        <v>1000</v>
      </c>
      <c r="E3434" s="7">
        <v>25</v>
      </c>
      <c r="F3434" t="s">
        <v>8220</v>
      </c>
      <c r="G3434" t="s">
        <v>8223</v>
      </c>
      <c r="H3434" t="s">
        <v>8245</v>
      </c>
      <c r="I3434">
        <v>1427408271</v>
      </c>
      <c r="J3434">
        <v>1424819871</v>
      </c>
      <c r="K3434" s="12">
        <f t="shared" si="106"/>
        <v>42059</v>
      </c>
      <c r="L3434" t="b">
        <v>0</v>
      </c>
      <c r="M3434">
        <v>1</v>
      </c>
      <c r="N3434" t="b">
        <v>0</v>
      </c>
      <c r="O3434" t="s">
        <v>8269</v>
      </c>
      <c r="P3434" t="s">
        <v>8325</v>
      </c>
      <c r="Q3434">
        <f t="shared" si="107"/>
        <v>2015</v>
      </c>
      <c r="R3434" s="14" t="s">
        <v>8322</v>
      </c>
    </row>
    <row r="3435" spans="1:18" ht="43.2" x14ac:dyDescent="0.3">
      <c r="A3435">
        <v>2131</v>
      </c>
      <c r="B3435" s="3" t="s">
        <v>2132</v>
      </c>
      <c r="C3435" s="3" t="s">
        <v>6241</v>
      </c>
      <c r="D3435" s="5">
        <v>500</v>
      </c>
      <c r="E3435" s="7">
        <v>25</v>
      </c>
      <c r="F3435" t="s">
        <v>8220</v>
      </c>
      <c r="G3435" t="s">
        <v>8223</v>
      </c>
      <c r="H3435" t="s">
        <v>8245</v>
      </c>
      <c r="I3435">
        <v>1436677091</v>
      </c>
      <c r="J3435">
        <v>1434085091</v>
      </c>
      <c r="K3435" s="12">
        <f t="shared" si="106"/>
        <v>42167</v>
      </c>
      <c r="L3435" t="b">
        <v>0</v>
      </c>
      <c r="M3435">
        <v>3</v>
      </c>
      <c r="N3435" t="b">
        <v>0</v>
      </c>
      <c r="O3435" t="s">
        <v>8280</v>
      </c>
      <c r="P3435" t="s">
        <v>8333</v>
      </c>
      <c r="Q3435">
        <f t="shared" si="107"/>
        <v>2015</v>
      </c>
      <c r="R3435" s="14" t="s">
        <v>8315</v>
      </c>
    </row>
    <row r="3436" spans="1:18" ht="28.8" x14ac:dyDescent="0.3">
      <c r="A3436">
        <v>3881</v>
      </c>
      <c r="B3436" s="3" t="s">
        <v>3878</v>
      </c>
      <c r="C3436" s="3" t="s">
        <v>7990</v>
      </c>
      <c r="D3436" s="5">
        <v>500</v>
      </c>
      <c r="E3436" s="7">
        <v>25</v>
      </c>
      <c r="F3436" t="s">
        <v>8219</v>
      </c>
      <c r="G3436" t="s">
        <v>8223</v>
      </c>
      <c r="H3436" t="s">
        <v>8245</v>
      </c>
      <c r="I3436">
        <v>1487550399</v>
      </c>
      <c r="J3436">
        <v>1484958399</v>
      </c>
      <c r="K3436" s="12">
        <f t="shared" si="106"/>
        <v>42756</v>
      </c>
      <c r="L3436" t="b">
        <v>0</v>
      </c>
      <c r="M3436">
        <v>1</v>
      </c>
      <c r="N3436" t="b">
        <v>0</v>
      </c>
      <c r="O3436" t="s">
        <v>8303</v>
      </c>
      <c r="P3436" t="s">
        <v>8334</v>
      </c>
      <c r="Q3436">
        <f t="shared" si="107"/>
        <v>2017</v>
      </c>
      <c r="R3436" s="14" t="s">
        <v>8322</v>
      </c>
    </row>
    <row r="3437" spans="1:18" ht="43.2" x14ac:dyDescent="0.3">
      <c r="A3437">
        <v>1091</v>
      </c>
      <c r="B3437" s="3" t="s">
        <v>1092</v>
      </c>
      <c r="C3437" s="3" t="s">
        <v>5201</v>
      </c>
      <c r="D3437" s="5">
        <v>200</v>
      </c>
      <c r="E3437" s="7">
        <v>25</v>
      </c>
      <c r="F3437" t="s">
        <v>8220</v>
      </c>
      <c r="G3437" t="s">
        <v>8224</v>
      </c>
      <c r="H3437" t="s">
        <v>8246</v>
      </c>
      <c r="I3437">
        <v>1460313672</v>
      </c>
      <c r="J3437">
        <v>1457725272</v>
      </c>
      <c r="K3437" s="12">
        <f t="shared" si="106"/>
        <v>42440</v>
      </c>
      <c r="L3437" t="b">
        <v>0</v>
      </c>
      <c r="M3437">
        <v>2</v>
      </c>
      <c r="N3437" t="b">
        <v>0</v>
      </c>
      <c r="O3437" t="s">
        <v>8280</v>
      </c>
      <c r="P3437" t="s">
        <v>8333</v>
      </c>
      <c r="Q3437">
        <f t="shared" si="107"/>
        <v>2016</v>
      </c>
      <c r="R3437" s="14" t="s">
        <v>8315</v>
      </c>
    </row>
    <row r="3438" spans="1:18" ht="57.6" x14ac:dyDescent="0.3">
      <c r="A3438">
        <v>2948</v>
      </c>
      <c r="B3438" s="3" t="s">
        <v>2948</v>
      </c>
      <c r="C3438" s="3" t="s">
        <v>7058</v>
      </c>
      <c r="D3438" s="5">
        <v>500000</v>
      </c>
      <c r="E3438" s="7">
        <v>24</v>
      </c>
      <c r="F3438" t="s">
        <v>8220</v>
      </c>
      <c r="G3438" t="s">
        <v>8223</v>
      </c>
      <c r="H3438" t="s">
        <v>8245</v>
      </c>
      <c r="I3438">
        <v>1433259293</v>
      </c>
      <c r="J3438">
        <v>1428075293</v>
      </c>
      <c r="K3438" s="12">
        <f t="shared" si="106"/>
        <v>42097</v>
      </c>
      <c r="L3438" t="b">
        <v>0</v>
      </c>
      <c r="M3438">
        <v>9</v>
      </c>
      <c r="N3438" t="b">
        <v>0</v>
      </c>
      <c r="O3438" t="s">
        <v>8301</v>
      </c>
      <c r="P3438" t="s">
        <v>8323</v>
      </c>
      <c r="Q3438">
        <f t="shared" si="107"/>
        <v>2015</v>
      </c>
      <c r="R3438" s="14" t="s">
        <v>8322</v>
      </c>
    </row>
    <row r="3439" spans="1:18" ht="43.2" x14ac:dyDescent="0.3">
      <c r="A3439">
        <v>430</v>
      </c>
      <c r="B3439" s="3" t="s">
        <v>431</v>
      </c>
      <c r="C3439" s="3" t="s">
        <v>4540</v>
      </c>
      <c r="D3439" s="5">
        <v>1000</v>
      </c>
      <c r="E3439" s="7">
        <v>24</v>
      </c>
      <c r="F3439" t="s">
        <v>8220</v>
      </c>
      <c r="G3439" t="s">
        <v>8223</v>
      </c>
      <c r="H3439" t="s">
        <v>8245</v>
      </c>
      <c r="I3439">
        <v>1378866867</v>
      </c>
      <c r="J3439">
        <v>1377570867</v>
      </c>
      <c r="K3439" s="12">
        <f t="shared" si="106"/>
        <v>41513</v>
      </c>
      <c r="L3439" t="b">
        <v>0</v>
      </c>
      <c r="M3439">
        <v>5</v>
      </c>
      <c r="N3439" t="b">
        <v>0</v>
      </c>
      <c r="O3439" t="s">
        <v>8268</v>
      </c>
      <c r="P3439" t="s">
        <v>8338</v>
      </c>
      <c r="Q3439">
        <f t="shared" si="107"/>
        <v>2013</v>
      </c>
      <c r="R3439" s="14" t="s">
        <v>8320</v>
      </c>
    </row>
    <row r="3440" spans="1:18" ht="43.2" x14ac:dyDescent="0.3">
      <c r="A3440">
        <v>4002</v>
      </c>
      <c r="B3440" s="3" t="s">
        <v>3998</v>
      </c>
      <c r="C3440" s="3" t="s">
        <v>8108</v>
      </c>
      <c r="D3440" s="5">
        <v>1250</v>
      </c>
      <c r="E3440" s="7">
        <v>23</v>
      </c>
      <c r="F3440" t="s">
        <v>8220</v>
      </c>
      <c r="G3440" t="s">
        <v>8223</v>
      </c>
      <c r="H3440" t="s">
        <v>8245</v>
      </c>
      <c r="I3440">
        <v>1411779761</v>
      </c>
      <c r="J3440">
        <v>1409187761</v>
      </c>
      <c r="K3440" s="12">
        <f t="shared" si="106"/>
        <v>41879</v>
      </c>
      <c r="L3440" t="b">
        <v>0</v>
      </c>
      <c r="M3440">
        <v>4</v>
      </c>
      <c r="N3440" t="b">
        <v>0</v>
      </c>
      <c r="O3440" t="s">
        <v>8269</v>
      </c>
      <c r="P3440" t="s">
        <v>8325</v>
      </c>
      <c r="Q3440">
        <f t="shared" si="107"/>
        <v>2014</v>
      </c>
      <c r="R3440" s="14" t="s">
        <v>8322</v>
      </c>
    </row>
    <row r="3441" spans="1:18" ht="43.2" x14ac:dyDescent="0.3">
      <c r="A3441">
        <v>2895</v>
      </c>
      <c r="B3441" s="3" t="s">
        <v>2895</v>
      </c>
      <c r="C3441" s="3" t="s">
        <v>7005</v>
      </c>
      <c r="D3441" s="5">
        <v>500</v>
      </c>
      <c r="E3441" s="7">
        <v>23</v>
      </c>
      <c r="F3441" t="s">
        <v>8220</v>
      </c>
      <c r="G3441" t="s">
        <v>8223</v>
      </c>
      <c r="H3441" t="s">
        <v>8245</v>
      </c>
      <c r="I3441">
        <v>1403470800</v>
      </c>
      <c r="J3441">
        <v>1403356792</v>
      </c>
      <c r="K3441" s="12">
        <f t="shared" si="106"/>
        <v>41811</v>
      </c>
      <c r="L3441" t="b">
        <v>0</v>
      </c>
      <c r="M3441">
        <v>4</v>
      </c>
      <c r="N3441" t="b">
        <v>0</v>
      </c>
      <c r="O3441" t="s">
        <v>8269</v>
      </c>
      <c r="P3441" t="s">
        <v>8325</v>
      </c>
      <c r="Q3441">
        <f t="shared" si="107"/>
        <v>2014</v>
      </c>
      <c r="R3441" s="14" t="s">
        <v>8322</v>
      </c>
    </row>
    <row r="3442" spans="1:18" ht="57.6" x14ac:dyDescent="0.3">
      <c r="A3442">
        <v>3074</v>
      </c>
      <c r="B3442" s="3" t="s">
        <v>3074</v>
      </c>
      <c r="C3442" s="3" t="s">
        <v>7184</v>
      </c>
      <c r="D3442" s="5">
        <v>25000</v>
      </c>
      <c r="E3442" s="7">
        <v>22</v>
      </c>
      <c r="F3442" t="s">
        <v>8220</v>
      </c>
      <c r="G3442" t="s">
        <v>8229</v>
      </c>
      <c r="H3442" t="s">
        <v>8248</v>
      </c>
      <c r="I3442">
        <v>1457617359</v>
      </c>
      <c r="J3442">
        <v>1455025359</v>
      </c>
      <c r="K3442" s="12">
        <f t="shared" si="106"/>
        <v>42409</v>
      </c>
      <c r="L3442" t="b">
        <v>0</v>
      </c>
      <c r="M3442">
        <v>3</v>
      </c>
      <c r="N3442" t="b">
        <v>0</v>
      </c>
      <c r="O3442" t="s">
        <v>8301</v>
      </c>
      <c r="P3442" t="s">
        <v>8323</v>
      </c>
      <c r="Q3442">
        <f t="shared" si="107"/>
        <v>2016</v>
      </c>
      <c r="R3442" s="14" t="s">
        <v>8322</v>
      </c>
    </row>
    <row r="3443" spans="1:18" ht="28.8" x14ac:dyDescent="0.3">
      <c r="A3443">
        <v>1736</v>
      </c>
      <c r="B3443" s="3" t="s">
        <v>1737</v>
      </c>
      <c r="C3443" s="3" t="s">
        <v>5846</v>
      </c>
      <c r="D3443" s="5">
        <v>3000</v>
      </c>
      <c r="E3443" s="7">
        <v>22</v>
      </c>
      <c r="F3443" t="s">
        <v>8220</v>
      </c>
      <c r="G3443" t="s">
        <v>8223</v>
      </c>
      <c r="H3443" t="s">
        <v>8245</v>
      </c>
      <c r="I3443">
        <v>1447018833</v>
      </c>
      <c r="J3443">
        <v>1444423233</v>
      </c>
      <c r="K3443" s="12">
        <f t="shared" si="106"/>
        <v>42286</v>
      </c>
      <c r="L3443" t="b">
        <v>0</v>
      </c>
      <c r="M3443">
        <v>1</v>
      </c>
      <c r="N3443" t="b">
        <v>0</v>
      </c>
      <c r="O3443" t="s">
        <v>8291</v>
      </c>
      <c r="P3443" t="s">
        <v>8329</v>
      </c>
      <c r="Q3443">
        <f t="shared" si="107"/>
        <v>2015</v>
      </c>
      <c r="R3443" s="14" t="s">
        <v>8326</v>
      </c>
    </row>
    <row r="3444" spans="1:18" ht="43.2" x14ac:dyDescent="0.3">
      <c r="A3444">
        <v>1129</v>
      </c>
      <c r="B3444" s="3" t="s">
        <v>1130</v>
      </c>
      <c r="C3444" s="3" t="s">
        <v>5239</v>
      </c>
      <c r="D3444" s="5">
        <v>20000</v>
      </c>
      <c r="E3444" s="7">
        <v>21</v>
      </c>
      <c r="F3444" t="s">
        <v>8220</v>
      </c>
      <c r="G3444" t="s">
        <v>8223</v>
      </c>
      <c r="H3444" t="s">
        <v>8245</v>
      </c>
      <c r="I3444">
        <v>1465107693</v>
      </c>
      <c r="J3444">
        <v>1462515693</v>
      </c>
      <c r="K3444" s="12">
        <f t="shared" si="106"/>
        <v>42496</v>
      </c>
      <c r="L3444" t="b">
        <v>0</v>
      </c>
      <c r="M3444">
        <v>2</v>
      </c>
      <c r="N3444" t="b">
        <v>0</v>
      </c>
      <c r="O3444" t="s">
        <v>8281</v>
      </c>
      <c r="P3444" t="s">
        <v>8343</v>
      </c>
      <c r="Q3444">
        <f t="shared" si="107"/>
        <v>2016</v>
      </c>
      <c r="R3444" s="14" t="s">
        <v>8315</v>
      </c>
    </row>
    <row r="3445" spans="1:18" ht="43.2" x14ac:dyDescent="0.3">
      <c r="A3445">
        <v>4042</v>
      </c>
      <c r="B3445" s="3" t="s">
        <v>4038</v>
      </c>
      <c r="C3445" s="3" t="s">
        <v>8146</v>
      </c>
      <c r="D3445" s="5">
        <v>10000</v>
      </c>
      <c r="E3445" s="7">
        <v>21</v>
      </c>
      <c r="F3445" t="s">
        <v>8220</v>
      </c>
      <c r="G3445" t="s">
        <v>8223</v>
      </c>
      <c r="H3445" t="s">
        <v>8245</v>
      </c>
      <c r="I3445">
        <v>1421781360</v>
      </c>
      <c r="J3445">
        <v>1419213664</v>
      </c>
      <c r="K3445" s="12">
        <f t="shared" si="106"/>
        <v>41995</v>
      </c>
      <c r="L3445" t="b">
        <v>0</v>
      </c>
      <c r="M3445">
        <v>3</v>
      </c>
      <c r="N3445" t="b">
        <v>0</v>
      </c>
      <c r="O3445" t="s">
        <v>8269</v>
      </c>
      <c r="P3445" t="s">
        <v>8325</v>
      </c>
      <c r="Q3445">
        <f t="shared" si="107"/>
        <v>2014</v>
      </c>
      <c r="R3445" s="14" t="s">
        <v>8322</v>
      </c>
    </row>
    <row r="3446" spans="1:18" ht="28.8" x14ac:dyDescent="0.3">
      <c r="A3446">
        <v>900</v>
      </c>
      <c r="B3446" s="3" t="s">
        <v>901</v>
      </c>
      <c r="C3446" s="3" t="s">
        <v>5010</v>
      </c>
      <c r="D3446" s="5">
        <v>5000</v>
      </c>
      <c r="E3446" s="7">
        <v>21</v>
      </c>
      <c r="F3446" t="s">
        <v>8220</v>
      </c>
      <c r="G3446" t="s">
        <v>8223</v>
      </c>
      <c r="H3446" t="s">
        <v>8245</v>
      </c>
      <c r="I3446">
        <v>1459365802</v>
      </c>
      <c r="J3446">
        <v>1456777402</v>
      </c>
      <c r="K3446" s="12">
        <f t="shared" si="106"/>
        <v>42429</v>
      </c>
      <c r="L3446" t="b">
        <v>0</v>
      </c>
      <c r="M3446">
        <v>2</v>
      </c>
      <c r="N3446" t="b">
        <v>0</v>
      </c>
      <c r="O3446" t="s">
        <v>8276</v>
      </c>
      <c r="P3446" t="s">
        <v>8349</v>
      </c>
      <c r="Q3446">
        <f t="shared" si="107"/>
        <v>2016</v>
      </c>
      <c r="R3446" s="14" t="s">
        <v>8326</v>
      </c>
    </row>
    <row r="3447" spans="1:18" ht="57.6" x14ac:dyDescent="0.3">
      <c r="A3447">
        <v>3961</v>
      </c>
      <c r="B3447" s="3" t="s">
        <v>3958</v>
      </c>
      <c r="C3447" s="3" t="s">
        <v>8068</v>
      </c>
      <c r="D3447" s="5">
        <v>5000</v>
      </c>
      <c r="E3447" s="7">
        <v>21</v>
      </c>
      <c r="F3447" t="s">
        <v>8220</v>
      </c>
      <c r="G3447" t="s">
        <v>8224</v>
      </c>
      <c r="H3447" t="s">
        <v>8246</v>
      </c>
      <c r="I3447">
        <v>1399584210</v>
      </c>
      <c r="J3447">
        <v>1397683410</v>
      </c>
      <c r="K3447" s="12">
        <f t="shared" si="106"/>
        <v>41745</v>
      </c>
      <c r="L3447" t="b">
        <v>0</v>
      </c>
      <c r="M3447">
        <v>2</v>
      </c>
      <c r="N3447" t="b">
        <v>0</v>
      </c>
      <c r="O3447" t="s">
        <v>8269</v>
      </c>
      <c r="P3447" t="s">
        <v>8325</v>
      </c>
      <c r="Q3447">
        <f t="shared" si="107"/>
        <v>2014</v>
      </c>
      <c r="R3447" s="14" t="s">
        <v>8322</v>
      </c>
    </row>
    <row r="3448" spans="1:18" ht="28.8" x14ac:dyDescent="0.3">
      <c r="A3448">
        <v>4041</v>
      </c>
      <c r="B3448" s="3" t="s">
        <v>4037</v>
      </c>
      <c r="C3448" s="3" t="s">
        <v>8145</v>
      </c>
      <c r="D3448" s="5">
        <v>5000</v>
      </c>
      <c r="E3448" s="7">
        <v>21</v>
      </c>
      <c r="F3448" t="s">
        <v>8220</v>
      </c>
      <c r="G3448" t="s">
        <v>8224</v>
      </c>
      <c r="H3448" t="s">
        <v>8246</v>
      </c>
      <c r="I3448">
        <v>1473160954</v>
      </c>
      <c r="J3448">
        <v>1467976954</v>
      </c>
      <c r="K3448" s="12">
        <f t="shared" si="106"/>
        <v>42559</v>
      </c>
      <c r="L3448" t="b">
        <v>0</v>
      </c>
      <c r="M3448">
        <v>2</v>
      </c>
      <c r="N3448" t="b">
        <v>0</v>
      </c>
      <c r="O3448" t="s">
        <v>8269</v>
      </c>
      <c r="P3448" t="s">
        <v>8325</v>
      </c>
      <c r="Q3448">
        <f t="shared" si="107"/>
        <v>2016</v>
      </c>
      <c r="R3448" s="14" t="s">
        <v>8322</v>
      </c>
    </row>
    <row r="3449" spans="1:18" ht="43.2" x14ac:dyDescent="0.3">
      <c r="A3449">
        <v>777</v>
      </c>
      <c r="B3449" s="3" t="s">
        <v>778</v>
      </c>
      <c r="C3449" s="3" t="s">
        <v>4887</v>
      </c>
      <c r="D3449" s="5">
        <v>3000</v>
      </c>
      <c r="E3449" s="7">
        <v>21</v>
      </c>
      <c r="F3449" t="s">
        <v>8220</v>
      </c>
      <c r="G3449" t="s">
        <v>8223</v>
      </c>
      <c r="H3449" t="s">
        <v>8245</v>
      </c>
      <c r="I3449">
        <v>1375313577</v>
      </c>
      <c r="J3449">
        <v>1372721577</v>
      </c>
      <c r="K3449" s="12">
        <f t="shared" si="106"/>
        <v>41456</v>
      </c>
      <c r="L3449" t="b">
        <v>0</v>
      </c>
      <c r="M3449">
        <v>3</v>
      </c>
      <c r="N3449" t="b">
        <v>0</v>
      </c>
      <c r="O3449" t="s">
        <v>8273</v>
      </c>
      <c r="P3449" t="s">
        <v>8351</v>
      </c>
      <c r="Q3449">
        <f t="shared" si="107"/>
        <v>2013</v>
      </c>
      <c r="R3449" s="14" t="s">
        <v>8310</v>
      </c>
    </row>
    <row r="3450" spans="1:18" ht="57.6" x14ac:dyDescent="0.3">
      <c r="A3450">
        <v>2430</v>
      </c>
      <c r="B3450" s="3" t="s">
        <v>2431</v>
      </c>
      <c r="C3450" s="3" t="s">
        <v>6540</v>
      </c>
      <c r="D3450" s="5">
        <v>3000</v>
      </c>
      <c r="E3450" s="7">
        <v>21</v>
      </c>
      <c r="F3450" t="s">
        <v>8220</v>
      </c>
      <c r="G3450" t="s">
        <v>8223</v>
      </c>
      <c r="H3450" t="s">
        <v>8245</v>
      </c>
      <c r="I3450">
        <v>1455246504</v>
      </c>
      <c r="J3450">
        <v>1452654504</v>
      </c>
      <c r="K3450" s="12">
        <f t="shared" si="106"/>
        <v>42382</v>
      </c>
      <c r="L3450" t="b">
        <v>0</v>
      </c>
      <c r="M3450">
        <v>2</v>
      </c>
      <c r="N3450" t="b">
        <v>0</v>
      </c>
      <c r="O3450" t="s">
        <v>8282</v>
      </c>
      <c r="P3450" t="s">
        <v>8344</v>
      </c>
      <c r="Q3450">
        <f t="shared" si="107"/>
        <v>2016</v>
      </c>
      <c r="R3450" s="14" t="s">
        <v>8318</v>
      </c>
    </row>
    <row r="3451" spans="1:18" ht="57.6" x14ac:dyDescent="0.3">
      <c r="A3451">
        <v>1092</v>
      </c>
      <c r="B3451" s="3" t="s">
        <v>1093</v>
      </c>
      <c r="C3451" s="3" t="s">
        <v>5202</v>
      </c>
      <c r="D3451" s="5">
        <v>2000</v>
      </c>
      <c r="E3451" s="7">
        <v>21</v>
      </c>
      <c r="F3451" t="s">
        <v>8220</v>
      </c>
      <c r="G3451" t="s">
        <v>8223</v>
      </c>
      <c r="H3451" t="s">
        <v>8245</v>
      </c>
      <c r="I3451">
        <v>1357432638</v>
      </c>
      <c r="J3451">
        <v>1354840638</v>
      </c>
      <c r="K3451" s="12">
        <f t="shared" si="106"/>
        <v>41250</v>
      </c>
      <c r="L3451" t="b">
        <v>0</v>
      </c>
      <c r="M3451">
        <v>7</v>
      </c>
      <c r="N3451" t="b">
        <v>0</v>
      </c>
      <c r="O3451" t="s">
        <v>8280</v>
      </c>
      <c r="P3451" t="s">
        <v>8333</v>
      </c>
      <c r="Q3451">
        <f t="shared" si="107"/>
        <v>2012</v>
      </c>
      <c r="R3451" s="14" t="s">
        <v>8315</v>
      </c>
    </row>
    <row r="3452" spans="1:18" ht="43.2" x14ac:dyDescent="0.3">
      <c r="A3452">
        <v>2890</v>
      </c>
      <c r="B3452" s="3" t="s">
        <v>2890</v>
      </c>
      <c r="C3452" s="3" t="s">
        <v>7000</v>
      </c>
      <c r="D3452" s="5">
        <v>2000</v>
      </c>
      <c r="E3452" s="7">
        <v>21</v>
      </c>
      <c r="F3452" t="s">
        <v>8220</v>
      </c>
      <c r="G3452" t="s">
        <v>8223</v>
      </c>
      <c r="H3452" t="s">
        <v>8245</v>
      </c>
      <c r="I3452">
        <v>1407553200</v>
      </c>
      <c r="J3452">
        <v>1405100992</v>
      </c>
      <c r="K3452" s="12">
        <f t="shared" si="106"/>
        <v>41831</v>
      </c>
      <c r="L3452" t="b">
        <v>0</v>
      </c>
      <c r="M3452">
        <v>3</v>
      </c>
      <c r="N3452" t="b">
        <v>0</v>
      </c>
      <c r="O3452" t="s">
        <v>8269</v>
      </c>
      <c r="P3452" t="s">
        <v>8325</v>
      </c>
      <c r="Q3452">
        <f t="shared" si="107"/>
        <v>2014</v>
      </c>
      <c r="R3452" s="14" t="s">
        <v>8322</v>
      </c>
    </row>
    <row r="3453" spans="1:18" ht="43.2" x14ac:dyDescent="0.3">
      <c r="A3453">
        <v>2909</v>
      </c>
      <c r="B3453" s="3" t="s">
        <v>2909</v>
      </c>
      <c r="C3453" s="3" t="s">
        <v>7019</v>
      </c>
      <c r="D3453" s="5">
        <v>180000</v>
      </c>
      <c r="E3453" s="7">
        <v>20</v>
      </c>
      <c r="F3453" t="s">
        <v>8220</v>
      </c>
      <c r="G3453" t="s">
        <v>8223</v>
      </c>
      <c r="H3453" t="s">
        <v>8245</v>
      </c>
      <c r="I3453">
        <v>1416944760</v>
      </c>
      <c r="J3453">
        <v>1413527001</v>
      </c>
      <c r="K3453" s="12">
        <f t="shared" si="106"/>
        <v>41929</v>
      </c>
      <c r="L3453" t="b">
        <v>0</v>
      </c>
      <c r="M3453">
        <v>1</v>
      </c>
      <c r="N3453" t="b">
        <v>0</v>
      </c>
      <c r="O3453" t="s">
        <v>8269</v>
      </c>
      <c r="P3453" t="s">
        <v>8325</v>
      </c>
      <c r="Q3453">
        <f t="shared" si="107"/>
        <v>2014</v>
      </c>
      <c r="R3453" s="14" t="s">
        <v>8322</v>
      </c>
    </row>
    <row r="3454" spans="1:18" ht="43.2" x14ac:dyDescent="0.3">
      <c r="A3454">
        <v>4092</v>
      </c>
      <c r="B3454" s="3" t="s">
        <v>4088</v>
      </c>
      <c r="C3454" s="3" t="s">
        <v>8195</v>
      </c>
      <c r="D3454" s="5">
        <v>110000</v>
      </c>
      <c r="E3454" s="7">
        <v>20</v>
      </c>
      <c r="F3454" t="s">
        <v>8220</v>
      </c>
      <c r="G3454" t="s">
        <v>8223</v>
      </c>
      <c r="H3454" t="s">
        <v>8245</v>
      </c>
      <c r="I3454">
        <v>1428205247</v>
      </c>
      <c r="J3454">
        <v>1423024847</v>
      </c>
      <c r="K3454" s="12">
        <f t="shared" si="106"/>
        <v>42039</v>
      </c>
      <c r="L3454" t="b">
        <v>0</v>
      </c>
      <c r="M3454">
        <v>1</v>
      </c>
      <c r="N3454" t="b">
        <v>0</v>
      </c>
      <c r="O3454" t="s">
        <v>8269</v>
      </c>
      <c r="P3454" t="s">
        <v>8325</v>
      </c>
      <c r="Q3454">
        <f t="shared" si="107"/>
        <v>2015</v>
      </c>
      <c r="R3454" s="14" t="s">
        <v>8322</v>
      </c>
    </row>
    <row r="3455" spans="1:18" ht="43.2" x14ac:dyDescent="0.3">
      <c r="A3455">
        <v>213</v>
      </c>
      <c r="B3455" s="3" t="s">
        <v>215</v>
      </c>
      <c r="C3455" s="3" t="s">
        <v>4323</v>
      </c>
      <c r="D3455" s="5">
        <v>50000</v>
      </c>
      <c r="E3455" s="7">
        <v>20</v>
      </c>
      <c r="F3455" t="s">
        <v>8220</v>
      </c>
      <c r="G3455" t="s">
        <v>8223</v>
      </c>
      <c r="H3455" t="s">
        <v>8245</v>
      </c>
      <c r="I3455">
        <v>1439734001</v>
      </c>
      <c r="J3455">
        <v>1437142547</v>
      </c>
      <c r="K3455" s="12">
        <f t="shared" si="106"/>
        <v>42202</v>
      </c>
      <c r="L3455" t="b">
        <v>0</v>
      </c>
      <c r="M3455">
        <v>1</v>
      </c>
      <c r="N3455" t="b">
        <v>0</v>
      </c>
      <c r="O3455" t="s">
        <v>8266</v>
      </c>
      <c r="P3455" t="s">
        <v>8324</v>
      </c>
      <c r="Q3455">
        <f t="shared" si="107"/>
        <v>2015</v>
      </c>
      <c r="R3455" s="14" t="s">
        <v>8320</v>
      </c>
    </row>
    <row r="3456" spans="1:18" ht="43.2" x14ac:dyDescent="0.3">
      <c r="A3456">
        <v>2863</v>
      </c>
      <c r="B3456" s="3" t="s">
        <v>2863</v>
      </c>
      <c r="C3456" s="3" t="s">
        <v>6973</v>
      </c>
      <c r="D3456" s="5">
        <v>50000</v>
      </c>
      <c r="E3456" s="7">
        <v>20</v>
      </c>
      <c r="F3456" t="s">
        <v>8220</v>
      </c>
      <c r="G3456" t="s">
        <v>8223</v>
      </c>
      <c r="H3456" t="s">
        <v>8245</v>
      </c>
      <c r="I3456">
        <v>1410279123</v>
      </c>
      <c r="J3456">
        <v>1405095123</v>
      </c>
      <c r="K3456" s="12">
        <f t="shared" si="106"/>
        <v>41831</v>
      </c>
      <c r="L3456" t="b">
        <v>0</v>
      </c>
      <c r="M3456">
        <v>1</v>
      </c>
      <c r="N3456" t="b">
        <v>0</v>
      </c>
      <c r="O3456" t="s">
        <v>8269</v>
      </c>
      <c r="P3456" t="s">
        <v>8325</v>
      </c>
      <c r="Q3456">
        <f t="shared" si="107"/>
        <v>2014</v>
      </c>
      <c r="R3456" s="14" t="s">
        <v>8322</v>
      </c>
    </row>
    <row r="3457" spans="1:18" ht="43.2" x14ac:dyDescent="0.3">
      <c r="A3457">
        <v>3852</v>
      </c>
      <c r="B3457" s="3" t="s">
        <v>3849</v>
      </c>
      <c r="C3457" s="3" t="s">
        <v>7961</v>
      </c>
      <c r="D3457" s="5">
        <v>10000</v>
      </c>
      <c r="E3457" s="7">
        <v>20</v>
      </c>
      <c r="F3457" t="s">
        <v>8220</v>
      </c>
      <c r="G3457" t="s">
        <v>8223</v>
      </c>
      <c r="H3457" t="s">
        <v>8245</v>
      </c>
      <c r="I3457">
        <v>1427427276</v>
      </c>
      <c r="J3457">
        <v>1425270876</v>
      </c>
      <c r="K3457" s="12">
        <f t="shared" si="106"/>
        <v>42065</v>
      </c>
      <c r="L3457" t="b">
        <v>0</v>
      </c>
      <c r="M3457">
        <v>2</v>
      </c>
      <c r="N3457" t="b">
        <v>0</v>
      </c>
      <c r="O3457" t="s">
        <v>8269</v>
      </c>
      <c r="P3457" t="s">
        <v>8325</v>
      </c>
      <c r="Q3457">
        <f t="shared" si="107"/>
        <v>2015</v>
      </c>
      <c r="R3457" s="14" t="s">
        <v>8322</v>
      </c>
    </row>
    <row r="3458" spans="1:18" ht="43.2" x14ac:dyDescent="0.3">
      <c r="A3458">
        <v>597</v>
      </c>
      <c r="B3458" s="3" t="s">
        <v>598</v>
      </c>
      <c r="C3458" s="3" t="s">
        <v>4707</v>
      </c>
      <c r="D3458" s="5">
        <v>7500</v>
      </c>
      <c r="E3458" s="7">
        <v>20</v>
      </c>
      <c r="F3458" t="s">
        <v>8220</v>
      </c>
      <c r="G3458" t="s">
        <v>8223</v>
      </c>
      <c r="H3458" t="s">
        <v>8245</v>
      </c>
      <c r="I3458">
        <v>1469980800</v>
      </c>
      <c r="J3458">
        <v>1466787335</v>
      </c>
      <c r="K3458" s="12">
        <f t="shared" si="106"/>
        <v>42545</v>
      </c>
      <c r="L3458" t="b">
        <v>0</v>
      </c>
      <c r="M3458">
        <v>2</v>
      </c>
      <c r="N3458" t="b">
        <v>0</v>
      </c>
      <c r="O3458" t="s">
        <v>8270</v>
      </c>
      <c r="P3458" t="s">
        <v>8341</v>
      </c>
      <c r="Q3458">
        <f t="shared" si="107"/>
        <v>2016</v>
      </c>
      <c r="R3458" s="14" t="s">
        <v>8307</v>
      </c>
    </row>
    <row r="3459" spans="1:18" ht="28.8" x14ac:dyDescent="0.3">
      <c r="A3459">
        <v>1738</v>
      </c>
      <c r="B3459" s="3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s="12">
        <f t="shared" ref="K3459:K3522" si="108">FLOOR(J3459/60/60/24,1) + DATE(1970,1,1)</f>
        <v>41884</v>
      </c>
      <c r="L3459" t="b">
        <v>0</v>
      </c>
      <c r="M3459">
        <v>1</v>
      </c>
      <c r="N3459" t="b">
        <v>0</v>
      </c>
      <c r="O3459" t="s">
        <v>8291</v>
      </c>
      <c r="P3459" t="s">
        <v>8329</v>
      </c>
      <c r="Q3459">
        <f t="shared" ref="Q3459:Q3522" si="109">YEAR(K3459)</f>
        <v>2014</v>
      </c>
      <c r="R3459" s="14" t="s">
        <v>8326</v>
      </c>
    </row>
    <row r="3460" spans="1:18" ht="43.2" x14ac:dyDescent="0.3">
      <c r="A3460">
        <v>1133</v>
      </c>
      <c r="B3460" s="3" t="s">
        <v>1134</v>
      </c>
      <c r="C3460" s="3" t="s">
        <v>5243</v>
      </c>
      <c r="D3460" s="5">
        <v>3000</v>
      </c>
      <c r="E3460" s="7">
        <v>20</v>
      </c>
      <c r="F3460" t="s">
        <v>8220</v>
      </c>
      <c r="G3460" t="s">
        <v>8224</v>
      </c>
      <c r="H3460" t="s">
        <v>8246</v>
      </c>
      <c r="I3460">
        <v>1406799981</v>
      </c>
      <c r="J3460">
        <v>1404207981</v>
      </c>
      <c r="K3460" s="12">
        <f t="shared" si="108"/>
        <v>41821</v>
      </c>
      <c r="L3460" t="b">
        <v>0</v>
      </c>
      <c r="M3460">
        <v>1</v>
      </c>
      <c r="N3460" t="b">
        <v>0</v>
      </c>
      <c r="O3460" t="s">
        <v>8281</v>
      </c>
      <c r="P3460" t="s">
        <v>8343</v>
      </c>
      <c r="Q3460">
        <f t="shared" si="109"/>
        <v>2014</v>
      </c>
      <c r="R3460" s="14" t="s">
        <v>8315</v>
      </c>
    </row>
    <row r="3461" spans="1:18" ht="43.2" x14ac:dyDescent="0.3">
      <c r="A3461">
        <v>569</v>
      </c>
      <c r="B3461" s="3" t="s">
        <v>570</v>
      </c>
      <c r="C3461" s="3" t="s">
        <v>4679</v>
      </c>
      <c r="D3461" s="5">
        <v>2500</v>
      </c>
      <c r="E3461" s="7">
        <v>20</v>
      </c>
      <c r="F3461" t="s">
        <v>8220</v>
      </c>
      <c r="G3461" t="s">
        <v>8228</v>
      </c>
      <c r="H3461" t="s">
        <v>8250</v>
      </c>
      <c r="I3461">
        <v>1451679612</v>
      </c>
      <c r="J3461">
        <v>1449087612</v>
      </c>
      <c r="K3461" s="12">
        <f t="shared" si="108"/>
        <v>42340</v>
      </c>
      <c r="L3461" t="b">
        <v>0</v>
      </c>
      <c r="M3461">
        <v>1</v>
      </c>
      <c r="N3461" t="b">
        <v>0</v>
      </c>
      <c r="O3461" t="s">
        <v>8270</v>
      </c>
      <c r="P3461" t="s">
        <v>8341</v>
      </c>
      <c r="Q3461">
        <f t="shared" si="109"/>
        <v>2015</v>
      </c>
      <c r="R3461" s="14" t="s">
        <v>8307</v>
      </c>
    </row>
    <row r="3462" spans="1:18" ht="43.2" x14ac:dyDescent="0.3">
      <c r="A3462">
        <v>884</v>
      </c>
      <c r="B3462" s="3" t="s">
        <v>885</v>
      </c>
      <c r="C3462" s="3" t="s">
        <v>4994</v>
      </c>
      <c r="D3462" s="5">
        <v>2000</v>
      </c>
      <c r="E3462" s="7">
        <v>20</v>
      </c>
      <c r="F3462" t="s">
        <v>8220</v>
      </c>
      <c r="G3462" t="s">
        <v>8223</v>
      </c>
      <c r="H3462" t="s">
        <v>8245</v>
      </c>
      <c r="I3462">
        <v>1336789860</v>
      </c>
      <c r="J3462">
        <v>1331666146</v>
      </c>
      <c r="K3462" s="12">
        <f t="shared" si="108"/>
        <v>40981</v>
      </c>
      <c r="L3462" t="b">
        <v>0</v>
      </c>
      <c r="M3462">
        <v>2</v>
      </c>
      <c r="N3462" t="b">
        <v>0</v>
      </c>
      <c r="O3462" t="s">
        <v>8277</v>
      </c>
      <c r="P3462" t="s">
        <v>8327</v>
      </c>
      <c r="Q3462">
        <f t="shared" si="109"/>
        <v>2012</v>
      </c>
      <c r="R3462" s="14" t="s">
        <v>8326</v>
      </c>
    </row>
    <row r="3463" spans="1:18" ht="43.2" x14ac:dyDescent="0.3">
      <c r="A3463">
        <v>1542</v>
      </c>
      <c r="B3463" s="3" t="s">
        <v>1543</v>
      </c>
      <c r="C3463" s="3" t="s">
        <v>5652</v>
      </c>
      <c r="D3463" s="5">
        <v>500</v>
      </c>
      <c r="E3463" s="7">
        <v>20</v>
      </c>
      <c r="F3463" t="s">
        <v>8220</v>
      </c>
      <c r="G3463" t="s">
        <v>8228</v>
      </c>
      <c r="H3463" t="s">
        <v>8250</v>
      </c>
      <c r="I3463">
        <v>1435708500</v>
      </c>
      <c r="J3463">
        <v>1434412500</v>
      </c>
      <c r="K3463" s="12">
        <f t="shared" si="108"/>
        <v>42170</v>
      </c>
      <c r="L3463" t="b">
        <v>0</v>
      </c>
      <c r="M3463">
        <v>1</v>
      </c>
      <c r="N3463" t="b">
        <v>0</v>
      </c>
      <c r="O3463" t="s">
        <v>8287</v>
      </c>
      <c r="P3463" t="s">
        <v>8354</v>
      </c>
      <c r="Q3463">
        <f t="shared" si="109"/>
        <v>2015</v>
      </c>
      <c r="R3463" s="14" t="s">
        <v>8312</v>
      </c>
    </row>
    <row r="3464" spans="1:18" ht="28.8" x14ac:dyDescent="0.3">
      <c r="A3464">
        <v>3735</v>
      </c>
      <c r="B3464" s="3" t="s">
        <v>3732</v>
      </c>
      <c r="C3464" s="3" t="s">
        <v>7845</v>
      </c>
      <c r="D3464" s="5">
        <v>150</v>
      </c>
      <c r="E3464" s="7">
        <v>20</v>
      </c>
      <c r="F3464" t="s">
        <v>8220</v>
      </c>
      <c r="G3464" t="s">
        <v>8224</v>
      </c>
      <c r="H3464" t="s">
        <v>8246</v>
      </c>
      <c r="I3464">
        <v>1432831089</v>
      </c>
      <c r="J3464">
        <v>1430239089</v>
      </c>
      <c r="K3464" s="12">
        <f t="shared" si="108"/>
        <v>42122</v>
      </c>
      <c r="L3464" t="b">
        <v>0</v>
      </c>
      <c r="M3464">
        <v>2</v>
      </c>
      <c r="N3464" t="b">
        <v>0</v>
      </c>
      <c r="O3464" t="s">
        <v>8269</v>
      </c>
      <c r="P3464" t="s">
        <v>8325</v>
      </c>
      <c r="Q3464">
        <f t="shared" si="109"/>
        <v>2015</v>
      </c>
      <c r="R3464" s="14" t="s">
        <v>8322</v>
      </c>
    </row>
    <row r="3465" spans="1:18" ht="57.6" x14ac:dyDescent="0.3">
      <c r="A3465">
        <v>2660</v>
      </c>
      <c r="B3465" s="3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s="12">
        <f t="shared" si="108"/>
        <v>42272</v>
      </c>
      <c r="L3465" t="b">
        <v>0</v>
      </c>
      <c r="M3465">
        <v>5</v>
      </c>
      <c r="N3465" t="b">
        <v>0</v>
      </c>
      <c r="O3465" t="s">
        <v>8299</v>
      </c>
      <c r="P3465" t="s">
        <v>8314</v>
      </c>
      <c r="Q3465">
        <f t="shared" si="109"/>
        <v>2015</v>
      </c>
      <c r="R3465" s="14" t="s">
        <v>8307</v>
      </c>
    </row>
    <row r="3466" spans="1:18" ht="43.2" x14ac:dyDescent="0.3">
      <c r="A3466">
        <v>4011</v>
      </c>
      <c r="B3466" s="3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s="12">
        <f t="shared" si="108"/>
        <v>42002</v>
      </c>
      <c r="L3466" t="b">
        <v>0</v>
      </c>
      <c r="M3466">
        <v>4</v>
      </c>
      <c r="N3466" t="b">
        <v>0</v>
      </c>
      <c r="O3466" t="s">
        <v>8269</v>
      </c>
      <c r="P3466" t="s">
        <v>8325</v>
      </c>
      <c r="Q3466">
        <f t="shared" si="109"/>
        <v>2014</v>
      </c>
      <c r="R3466" s="14" t="s">
        <v>8322</v>
      </c>
    </row>
    <row r="3467" spans="1:18" x14ac:dyDescent="0.3">
      <c r="A3467">
        <v>638</v>
      </c>
      <c r="B3467" s="3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s="12">
        <f t="shared" si="108"/>
        <v>42759</v>
      </c>
      <c r="L3467" t="b">
        <v>0</v>
      </c>
      <c r="M3467">
        <v>6</v>
      </c>
      <c r="N3467" t="b">
        <v>0</v>
      </c>
      <c r="O3467" t="s">
        <v>8270</v>
      </c>
      <c r="P3467" t="s">
        <v>8341</v>
      </c>
      <c r="Q3467">
        <f t="shared" si="109"/>
        <v>2017</v>
      </c>
      <c r="R3467" s="14" t="s">
        <v>8307</v>
      </c>
    </row>
    <row r="3468" spans="1:18" ht="43.2" x14ac:dyDescent="0.3">
      <c r="A3468">
        <v>1686</v>
      </c>
      <c r="B3468" s="3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s="12">
        <f t="shared" si="108"/>
        <v>42792</v>
      </c>
      <c r="L3468" t="b">
        <v>0</v>
      </c>
      <c r="M3468">
        <v>1</v>
      </c>
      <c r="N3468" t="b">
        <v>0</v>
      </c>
      <c r="O3468" t="s">
        <v>8291</v>
      </c>
      <c r="P3468" t="s">
        <v>8329</v>
      </c>
      <c r="Q3468">
        <f t="shared" si="109"/>
        <v>2017</v>
      </c>
      <c r="R3468" s="14" t="s">
        <v>8326</v>
      </c>
    </row>
    <row r="3469" spans="1:18" ht="57.6" x14ac:dyDescent="0.3">
      <c r="A3469">
        <v>192</v>
      </c>
      <c r="B3469" s="3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s="12">
        <f t="shared" si="108"/>
        <v>41899</v>
      </c>
      <c r="L3469" t="b">
        <v>0</v>
      </c>
      <c r="M3469">
        <v>3</v>
      </c>
      <c r="N3469" t="b">
        <v>0</v>
      </c>
      <c r="O3469" t="s">
        <v>8266</v>
      </c>
      <c r="P3469" t="s">
        <v>8324</v>
      </c>
      <c r="Q3469">
        <f t="shared" si="109"/>
        <v>2014</v>
      </c>
      <c r="R3469" s="14" t="s">
        <v>8320</v>
      </c>
    </row>
    <row r="3470" spans="1:18" ht="43.2" x14ac:dyDescent="0.3">
      <c r="A3470">
        <v>1169</v>
      </c>
      <c r="B3470" s="3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s="12">
        <f t="shared" si="108"/>
        <v>42027</v>
      </c>
      <c r="L3470" t="b">
        <v>0</v>
      </c>
      <c r="M3470">
        <v>3</v>
      </c>
      <c r="N3470" t="b">
        <v>0</v>
      </c>
      <c r="O3470" t="s">
        <v>8282</v>
      </c>
      <c r="P3470" t="s">
        <v>8344</v>
      </c>
      <c r="Q3470">
        <f t="shared" si="109"/>
        <v>2015</v>
      </c>
      <c r="R3470" s="14" t="s">
        <v>8318</v>
      </c>
    </row>
    <row r="3471" spans="1:18" ht="43.2" x14ac:dyDescent="0.3">
      <c r="A3471">
        <v>4049</v>
      </c>
      <c r="B3471" s="3" t="s">
        <v>4045</v>
      </c>
      <c r="C3471" s="3" t="s">
        <v>8153</v>
      </c>
      <c r="D3471" s="5">
        <v>20000</v>
      </c>
      <c r="E3471" s="7">
        <v>16</v>
      </c>
      <c r="F3471" t="s">
        <v>8220</v>
      </c>
      <c r="G3471" t="s">
        <v>8223</v>
      </c>
      <c r="H3471" t="s">
        <v>8245</v>
      </c>
      <c r="I3471">
        <v>1436914815</v>
      </c>
      <c r="J3471">
        <v>1434322815</v>
      </c>
      <c r="K3471" s="12">
        <f t="shared" si="108"/>
        <v>42169</v>
      </c>
      <c r="L3471" t="b">
        <v>0</v>
      </c>
      <c r="M3471">
        <v>1</v>
      </c>
      <c r="N3471" t="b">
        <v>0</v>
      </c>
      <c r="O3471" t="s">
        <v>8269</v>
      </c>
      <c r="P3471" t="s">
        <v>8325</v>
      </c>
      <c r="Q3471">
        <f t="shared" si="109"/>
        <v>2015</v>
      </c>
      <c r="R3471" s="14" t="s">
        <v>8322</v>
      </c>
    </row>
    <row r="3472" spans="1:18" ht="43.2" x14ac:dyDescent="0.3">
      <c r="A3472">
        <v>2133</v>
      </c>
      <c r="B3472" s="3" t="s">
        <v>2134</v>
      </c>
      <c r="C3472" s="3" t="s">
        <v>6243</v>
      </c>
      <c r="D3472" s="5">
        <v>1000</v>
      </c>
      <c r="E3472" s="7">
        <v>16</v>
      </c>
      <c r="F3472" t="s">
        <v>8220</v>
      </c>
      <c r="G3472" t="s">
        <v>8223</v>
      </c>
      <c r="H3472" t="s">
        <v>8245</v>
      </c>
      <c r="I3472">
        <v>1303628340</v>
      </c>
      <c r="J3472">
        <v>1300328399</v>
      </c>
      <c r="K3472" s="12">
        <f t="shared" si="108"/>
        <v>40619</v>
      </c>
      <c r="L3472" t="b">
        <v>0</v>
      </c>
      <c r="M3472">
        <v>3</v>
      </c>
      <c r="N3472" t="b">
        <v>0</v>
      </c>
      <c r="O3472" t="s">
        <v>8280</v>
      </c>
      <c r="P3472" t="s">
        <v>8333</v>
      </c>
      <c r="Q3472">
        <f t="shared" si="109"/>
        <v>2011</v>
      </c>
      <c r="R3472" s="14" t="s">
        <v>8315</v>
      </c>
    </row>
    <row r="3473" spans="1:18" ht="28.8" x14ac:dyDescent="0.3">
      <c r="A3473">
        <v>674</v>
      </c>
      <c r="B3473" s="3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s="12">
        <f t="shared" si="108"/>
        <v>41803</v>
      </c>
      <c r="L3473" t="b">
        <v>0</v>
      </c>
      <c r="M3473">
        <v>2</v>
      </c>
      <c r="N3473" t="b">
        <v>0</v>
      </c>
      <c r="O3473" t="s">
        <v>8271</v>
      </c>
      <c r="P3473" t="s">
        <v>8309</v>
      </c>
      <c r="Q3473">
        <f t="shared" si="109"/>
        <v>2014</v>
      </c>
      <c r="R3473" s="14" t="s">
        <v>8307</v>
      </c>
    </row>
    <row r="3474" spans="1:18" ht="57.6" x14ac:dyDescent="0.3">
      <c r="A3474">
        <v>1583</v>
      </c>
      <c r="B3474" s="3" t="s">
        <v>1584</v>
      </c>
      <c r="C3474" s="3" t="s">
        <v>5693</v>
      </c>
      <c r="D3474" s="5">
        <v>20000</v>
      </c>
      <c r="E3474" s="7">
        <v>15</v>
      </c>
      <c r="F3474" t="s">
        <v>8220</v>
      </c>
      <c r="G3474" t="s">
        <v>8224</v>
      </c>
      <c r="H3474" t="s">
        <v>8246</v>
      </c>
      <c r="I3474">
        <v>1411681391</v>
      </c>
      <c r="J3474">
        <v>1409089391</v>
      </c>
      <c r="K3474" s="12">
        <f t="shared" si="108"/>
        <v>41877</v>
      </c>
      <c r="L3474" t="b">
        <v>0</v>
      </c>
      <c r="M3474">
        <v>1</v>
      </c>
      <c r="N3474" t="b">
        <v>0</v>
      </c>
      <c r="O3474" t="s">
        <v>8289</v>
      </c>
      <c r="P3474" t="s">
        <v>8350</v>
      </c>
      <c r="Q3474">
        <f t="shared" si="109"/>
        <v>2014</v>
      </c>
      <c r="R3474" s="14" t="s">
        <v>8312</v>
      </c>
    </row>
    <row r="3475" spans="1:18" x14ac:dyDescent="0.3">
      <c r="A3475">
        <v>1086</v>
      </c>
      <c r="B3475" s="3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s="12">
        <f t="shared" si="108"/>
        <v>41845</v>
      </c>
      <c r="L3475" t="b">
        <v>0</v>
      </c>
      <c r="M3475">
        <v>2</v>
      </c>
      <c r="N3475" t="b">
        <v>0</v>
      </c>
      <c r="O3475" t="s">
        <v>8280</v>
      </c>
      <c r="P3475" t="s">
        <v>8333</v>
      </c>
      <c r="Q3475">
        <f t="shared" si="109"/>
        <v>2014</v>
      </c>
      <c r="R3475" s="14" t="s">
        <v>8315</v>
      </c>
    </row>
    <row r="3476" spans="1:18" ht="43.2" x14ac:dyDescent="0.3">
      <c r="A3476">
        <v>1435</v>
      </c>
      <c r="B3476" s="3" t="s">
        <v>1436</v>
      </c>
      <c r="C3476" s="3" t="s">
        <v>5545</v>
      </c>
      <c r="D3476" s="5">
        <v>15000</v>
      </c>
      <c r="E3476" s="7">
        <v>15</v>
      </c>
      <c r="F3476" t="s">
        <v>8220</v>
      </c>
      <c r="G3476" t="s">
        <v>8236</v>
      </c>
      <c r="H3476" t="s">
        <v>8248</v>
      </c>
      <c r="I3476">
        <v>1444589020</v>
      </c>
      <c r="J3476">
        <v>1441997020</v>
      </c>
      <c r="K3476" s="12">
        <f t="shared" si="108"/>
        <v>42258</v>
      </c>
      <c r="L3476" t="b">
        <v>0</v>
      </c>
      <c r="M3476">
        <v>2</v>
      </c>
      <c r="N3476" t="b">
        <v>0</v>
      </c>
      <c r="O3476" t="s">
        <v>8285</v>
      </c>
      <c r="P3476" t="s">
        <v>8347</v>
      </c>
      <c r="Q3476">
        <f t="shared" si="109"/>
        <v>2015</v>
      </c>
      <c r="R3476" s="14" t="s">
        <v>8310</v>
      </c>
    </row>
    <row r="3477" spans="1:18" x14ac:dyDescent="0.3">
      <c r="A3477">
        <v>1406</v>
      </c>
      <c r="B3477" s="3" t="s">
        <v>1407</v>
      </c>
      <c r="C3477" s="3" t="s">
        <v>5516</v>
      </c>
      <c r="D3477" s="5">
        <v>12000</v>
      </c>
      <c r="E3477" s="7">
        <v>15</v>
      </c>
      <c r="F3477" t="s">
        <v>8220</v>
      </c>
      <c r="G3477" t="s">
        <v>8236</v>
      </c>
      <c r="H3477" t="s">
        <v>8248</v>
      </c>
      <c r="I3477">
        <v>1449914400</v>
      </c>
      <c r="J3477">
        <v>1445336607</v>
      </c>
      <c r="K3477" s="12">
        <f t="shared" si="108"/>
        <v>42297</v>
      </c>
      <c r="L3477" t="b">
        <v>0</v>
      </c>
      <c r="M3477">
        <v>3</v>
      </c>
      <c r="N3477" t="b">
        <v>0</v>
      </c>
      <c r="O3477" t="s">
        <v>8285</v>
      </c>
      <c r="P3477" t="s">
        <v>8347</v>
      </c>
      <c r="Q3477">
        <f t="shared" si="109"/>
        <v>2015</v>
      </c>
      <c r="R3477" s="14" t="s">
        <v>8310</v>
      </c>
    </row>
    <row r="3478" spans="1:18" ht="28.8" x14ac:dyDescent="0.3">
      <c r="A3478">
        <v>3926</v>
      </c>
      <c r="B3478" s="3" t="s">
        <v>3923</v>
      </c>
      <c r="C3478" s="3" t="s">
        <v>8034</v>
      </c>
      <c r="D3478" s="5">
        <v>5000</v>
      </c>
      <c r="E3478" s="7">
        <v>15</v>
      </c>
      <c r="F3478" t="s">
        <v>8220</v>
      </c>
      <c r="G3478" t="s">
        <v>8225</v>
      </c>
      <c r="H3478" t="s">
        <v>8247</v>
      </c>
      <c r="I3478">
        <v>1419645748</v>
      </c>
      <c r="J3478">
        <v>1417053748</v>
      </c>
      <c r="K3478" s="12">
        <f t="shared" si="108"/>
        <v>41970</v>
      </c>
      <c r="L3478" t="b">
        <v>0</v>
      </c>
      <c r="M3478">
        <v>1</v>
      </c>
      <c r="N3478" t="b">
        <v>0</v>
      </c>
      <c r="O3478" t="s">
        <v>8269</v>
      </c>
      <c r="P3478" t="s">
        <v>8325</v>
      </c>
      <c r="Q3478">
        <f t="shared" si="109"/>
        <v>2014</v>
      </c>
      <c r="R3478" s="14" t="s">
        <v>8322</v>
      </c>
    </row>
    <row r="3479" spans="1:18" ht="43.2" x14ac:dyDescent="0.3">
      <c r="A3479">
        <v>1407</v>
      </c>
      <c r="B3479" s="3" t="s">
        <v>1408</v>
      </c>
      <c r="C3479" s="3" t="s">
        <v>5517</v>
      </c>
      <c r="D3479" s="5">
        <v>3000</v>
      </c>
      <c r="E3479" s="7">
        <v>15</v>
      </c>
      <c r="F3479" t="s">
        <v>8220</v>
      </c>
      <c r="G3479" t="s">
        <v>8223</v>
      </c>
      <c r="H3479" t="s">
        <v>8245</v>
      </c>
      <c r="I3479">
        <v>1407847978</v>
      </c>
      <c r="J3479">
        <v>1405687978</v>
      </c>
      <c r="K3479" s="12">
        <f t="shared" si="108"/>
        <v>41838</v>
      </c>
      <c r="L3479" t="b">
        <v>0</v>
      </c>
      <c r="M3479">
        <v>2</v>
      </c>
      <c r="N3479" t="b">
        <v>0</v>
      </c>
      <c r="O3479" t="s">
        <v>8285</v>
      </c>
      <c r="P3479" t="s">
        <v>8347</v>
      </c>
      <c r="Q3479">
        <f t="shared" si="109"/>
        <v>2014</v>
      </c>
      <c r="R3479" s="14" t="s">
        <v>8310</v>
      </c>
    </row>
    <row r="3480" spans="1:18" ht="43.2" x14ac:dyDescent="0.3">
      <c r="A3480">
        <v>1454</v>
      </c>
      <c r="B3480" s="3" t="s">
        <v>1455</v>
      </c>
      <c r="C3480" s="3" t="s">
        <v>5564</v>
      </c>
      <c r="D3480" s="5">
        <v>1750</v>
      </c>
      <c r="E3480" s="7">
        <v>15</v>
      </c>
      <c r="F3480" t="s">
        <v>8219</v>
      </c>
      <c r="G3480" t="s">
        <v>8226</v>
      </c>
      <c r="H3480" t="s">
        <v>8248</v>
      </c>
      <c r="I3480">
        <v>1461535140</v>
      </c>
      <c r="J3480">
        <v>1459716480</v>
      </c>
      <c r="K3480" s="12">
        <f t="shared" si="108"/>
        <v>42463</v>
      </c>
      <c r="L3480" t="b">
        <v>0</v>
      </c>
      <c r="M3480">
        <v>1</v>
      </c>
      <c r="N3480" t="b">
        <v>0</v>
      </c>
      <c r="O3480" t="s">
        <v>8285</v>
      </c>
      <c r="P3480" t="s">
        <v>8347</v>
      </c>
      <c r="Q3480">
        <f t="shared" si="109"/>
        <v>2016</v>
      </c>
      <c r="R3480" s="14" t="s">
        <v>8310</v>
      </c>
    </row>
    <row r="3481" spans="1:18" ht="43.2" x14ac:dyDescent="0.3">
      <c r="A3481">
        <v>1053</v>
      </c>
      <c r="B3481" s="3" t="s">
        <v>1054</v>
      </c>
      <c r="C3481" s="3" t="s">
        <v>5163</v>
      </c>
      <c r="D3481" s="5">
        <v>1500</v>
      </c>
      <c r="E3481" s="7">
        <v>15</v>
      </c>
      <c r="F3481" t="s">
        <v>8219</v>
      </c>
      <c r="G3481" t="s">
        <v>8223</v>
      </c>
      <c r="H3481" t="s">
        <v>8245</v>
      </c>
      <c r="I3481">
        <v>1488773332</v>
      </c>
      <c r="J3481">
        <v>1486613332</v>
      </c>
      <c r="K3481" s="12">
        <f t="shared" si="108"/>
        <v>42775</v>
      </c>
      <c r="L3481" t="b">
        <v>0</v>
      </c>
      <c r="M3481">
        <v>1</v>
      </c>
      <c r="N3481" t="b">
        <v>0</v>
      </c>
      <c r="O3481" t="s">
        <v>8279</v>
      </c>
      <c r="P3481" t="s">
        <v>8346</v>
      </c>
      <c r="Q3481">
        <f t="shared" si="109"/>
        <v>2017</v>
      </c>
      <c r="R3481" s="14" t="s">
        <v>8345</v>
      </c>
    </row>
    <row r="3482" spans="1:18" ht="28.8" x14ac:dyDescent="0.3">
      <c r="A3482">
        <v>2641</v>
      </c>
      <c r="B3482" s="3" t="s">
        <v>2641</v>
      </c>
      <c r="C3482" s="3" t="s">
        <v>6751</v>
      </c>
      <c r="D3482" s="5">
        <v>1500</v>
      </c>
      <c r="E3482" s="7">
        <v>15</v>
      </c>
      <c r="F3482" t="s">
        <v>8220</v>
      </c>
      <c r="G3482" t="s">
        <v>8223</v>
      </c>
      <c r="H3482" t="s">
        <v>8245</v>
      </c>
      <c r="I3482">
        <v>1410811740</v>
      </c>
      <c r="J3482">
        <v>1409341863</v>
      </c>
      <c r="K3482" s="12">
        <f t="shared" si="108"/>
        <v>41880</v>
      </c>
      <c r="L3482" t="b">
        <v>0</v>
      </c>
      <c r="M3482">
        <v>1</v>
      </c>
      <c r="N3482" t="b">
        <v>0</v>
      </c>
      <c r="O3482" t="s">
        <v>8299</v>
      </c>
      <c r="P3482" t="s">
        <v>8314</v>
      </c>
      <c r="Q3482">
        <f t="shared" si="109"/>
        <v>2014</v>
      </c>
      <c r="R3482" s="14" t="s">
        <v>8307</v>
      </c>
    </row>
    <row r="3483" spans="1:18" ht="43.2" x14ac:dyDescent="0.3">
      <c r="A3483">
        <v>2347</v>
      </c>
      <c r="B3483" s="3" t="s">
        <v>2348</v>
      </c>
      <c r="C3483" s="3" t="s">
        <v>6457</v>
      </c>
      <c r="D3483" s="5">
        <v>1000</v>
      </c>
      <c r="E3483" s="7">
        <v>15</v>
      </c>
      <c r="F3483" t="s">
        <v>8219</v>
      </c>
      <c r="G3483" t="s">
        <v>8223</v>
      </c>
      <c r="H3483" t="s">
        <v>8245</v>
      </c>
      <c r="I3483">
        <v>1472135676</v>
      </c>
      <c r="J3483">
        <v>1469543676</v>
      </c>
      <c r="K3483" s="12">
        <f t="shared" si="108"/>
        <v>42577</v>
      </c>
      <c r="L3483" t="b">
        <v>0</v>
      </c>
      <c r="M3483">
        <v>1</v>
      </c>
      <c r="N3483" t="b">
        <v>0</v>
      </c>
      <c r="O3483" t="s">
        <v>8270</v>
      </c>
      <c r="P3483" t="s">
        <v>8341</v>
      </c>
      <c r="Q3483">
        <f t="shared" si="109"/>
        <v>2016</v>
      </c>
      <c r="R3483" s="14" t="s">
        <v>8307</v>
      </c>
    </row>
    <row r="3484" spans="1:18" ht="57.6" x14ac:dyDescent="0.3">
      <c r="A3484">
        <v>3642</v>
      </c>
      <c r="B3484" s="3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s="12">
        <f t="shared" si="108"/>
        <v>42297</v>
      </c>
      <c r="L3484" t="b">
        <v>0</v>
      </c>
      <c r="M3484">
        <v>2</v>
      </c>
      <c r="N3484" t="b">
        <v>0</v>
      </c>
      <c r="O3484" t="s">
        <v>8303</v>
      </c>
      <c r="P3484" t="s">
        <v>8334</v>
      </c>
      <c r="Q3484">
        <f t="shared" si="109"/>
        <v>2015</v>
      </c>
      <c r="R3484" s="14" t="s">
        <v>8322</v>
      </c>
    </row>
    <row r="3485" spans="1:18" ht="43.2" x14ac:dyDescent="0.3">
      <c r="A3485">
        <v>1810</v>
      </c>
      <c r="B3485" s="3" t="s">
        <v>1811</v>
      </c>
      <c r="C3485" s="3" t="s">
        <v>5920</v>
      </c>
      <c r="D3485" s="5">
        <v>450</v>
      </c>
      <c r="E3485" s="7">
        <v>15</v>
      </c>
      <c r="F3485" t="s">
        <v>8220</v>
      </c>
      <c r="G3485" t="s">
        <v>8223</v>
      </c>
      <c r="H3485" t="s">
        <v>8245</v>
      </c>
      <c r="I3485">
        <v>1408657826</v>
      </c>
      <c r="J3485">
        <v>1407621026</v>
      </c>
      <c r="K3485" s="12">
        <f t="shared" si="108"/>
        <v>41860</v>
      </c>
      <c r="L3485" t="b">
        <v>0</v>
      </c>
      <c r="M3485">
        <v>2</v>
      </c>
      <c r="N3485" t="b">
        <v>0</v>
      </c>
      <c r="O3485" t="s">
        <v>8283</v>
      </c>
      <c r="P3485" t="s">
        <v>8313</v>
      </c>
      <c r="Q3485">
        <f t="shared" si="109"/>
        <v>2014</v>
      </c>
      <c r="R3485" s="14" t="s">
        <v>8312</v>
      </c>
    </row>
    <row r="3486" spans="1:18" ht="43.2" x14ac:dyDescent="0.3">
      <c r="A3486">
        <v>3925</v>
      </c>
      <c r="B3486" s="3" t="s">
        <v>3922</v>
      </c>
      <c r="C3486" s="3" t="s">
        <v>8033</v>
      </c>
      <c r="D3486" s="5">
        <v>150</v>
      </c>
      <c r="E3486" s="7">
        <v>15</v>
      </c>
      <c r="F3486" t="s">
        <v>8220</v>
      </c>
      <c r="G3486" t="s">
        <v>8223</v>
      </c>
      <c r="H3486" t="s">
        <v>8245</v>
      </c>
      <c r="I3486">
        <v>1406753639</v>
      </c>
      <c r="J3486">
        <v>1404161639</v>
      </c>
      <c r="K3486" s="12">
        <f t="shared" si="108"/>
        <v>41820</v>
      </c>
      <c r="L3486" t="b">
        <v>0</v>
      </c>
      <c r="M3486">
        <v>3</v>
      </c>
      <c r="N3486" t="b">
        <v>0</v>
      </c>
      <c r="O3486" t="s">
        <v>8269</v>
      </c>
      <c r="P3486" t="s">
        <v>8325</v>
      </c>
      <c r="Q3486">
        <f t="shared" si="109"/>
        <v>2014</v>
      </c>
      <c r="R3486" s="14" t="s">
        <v>8322</v>
      </c>
    </row>
    <row r="3487" spans="1:18" ht="43.2" x14ac:dyDescent="0.3">
      <c r="A3487">
        <v>420</v>
      </c>
      <c r="B3487" s="3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s="12">
        <f t="shared" si="108"/>
        <v>41682</v>
      </c>
      <c r="L3487" t="b">
        <v>0</v>
      </c>
      <c r="M3487">
        <v>3</v>
      </c>
      <c r="N3487" t="b">
        <v>0</v>
      </c>
      <c r="O3487" t="s">
        <v>8268</v>
      </c>
      <c r="P3487" t="s">
        <v>8338</v>
      </c>
      <c r="Q3487">
        <f t="shared" si="109"/>
        <v>2014</v>
      </c>
      <c r="R3487" s="14" t="s">
        <v>8320</v>
      </c>
    </row>
    <row r="3488" spans="1:18" ht="28.8" x14ac:dyDescent="0.3">
      <c r="A3488">
        <v>578</v>
      </c>
      <c r="B3488" s="3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s="12">
        <f t="shared" si="108"/>
        <v>42230</v>
      </c>
      <c r="L3488" t="b">
        <v>0</v>
      </c>
      <c r="M3488">
        <v>7</v>
      </c>
      <c r="N3488" t="b">
        <v>0</v>
      </c>
      <c r="O3488" t="s">
        <v>8270</v>
      </c>
      <c r="P3488" t="s">
        <v>8341</v>
      </c>
      <c r="Q3488">
        <f t="shared" si="109"/>
        <v>2015</v>
      </c>
      <c r="R3488" s="14" t="s">
        <v>8307</v>
      </c>
    </row>
    <row r="3489" spans="1:18" ht="43.2" x14ac:dyDescent="0.3">
      <c r="A3489">
        <v>31</v>
      </c>
      <c r="B3489" s="3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s="12">
        <f t="shared" si="108"/>
        <v>42376</v>
      </c>
      <c r="L3489" t="b">
        <v>0</v>
      </c>
      <c r="M3489">
        <v>1</v>
      </c>
      <c r="N3489" t="b">
        <v>1</v>
      </c>
      <c r="O3489" t="s">
        <v>8263</v>
      </c>
      <c r="P3489" t="s">
        <v>8331</v>
      </c>
      <c r="Q3489">
        <f t="shared" si="109"/>
        <v>2016</v>
      </c>
      <c r="R3489" s="14" t="s">
        <v>8320</v>
      </c>
    </row>
    <row r="3490" spans="1:18" ht="28.8" x14ac:dyDescent="0.3">
      <c r="A3490">
        <v>3600</v>
      </c>
      <c r="B3490" s="3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s="12">
        <f t="shared" si="108"/>
        <v>42628</v>
      </c>
      <c r="L3490" t="b">
        <v>0</v>
      </c>
      <c r="M3490">
        <v>4</v>
      </c>
      <c r="N3490" t="b">
        <v>1</v>
      </c>
      <c r="O3490" t="s">
        <v>8269</v>
      </c>
      <c r="P3490" t="s">
        <v>8325</v>
      </c>
      <c r="Q3490">
        <f t="shared" si="109"/>
        <v>2016</v>
      </c>
      <c r="R3490" s="14" t="s">
        <v>8322</v>
      </c>
    </row>
    <row r="3491" spans="1:18" ht="43.2" x14ac:dyDescent="0.3">
      <c r="A3491">
        <v>560</v>
      </c>
      <c r="B3491" s="3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s="12">
        <f t="shared" si="108"/>
        <v>41960</v>
      </c>
      <c r="L3491" t="b">
        <v>0</v>
      </c>
      <c r="M3491">
        <v>3</v>
      </c>
      <c r="N3491" t="b">
        <v>0</v>
      </c>
      <c r="O3491" t="s">
        <v>8270</v>
      </c>
      <c r="P3491" t="s">
        <v>8341</v>
      </c>
      <c r="Q3491">
        <f t="shared" si="109"/>
        <v>2014</v>
      </c>
      <c r="R3491" s="14" t="s">
        <v>8307</v>
      </c>
    </row>
    <row r="3492" spans="1:18" ht="43.2" x14ac:dyDescent="0.3">
      <c r="A3492">
        <v>1081</v>
      </c>
      <c r="B3492" s="3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s="12">
        <f t="shared" si="108"/>
        <v>42002</v>
      </c>
      <c r="L3492" t="b">
        <v>0</v>
      </c>
      <c r="M3492">
        <v>4</v>
      </c>
      <c r="N3492" t="b">
        <v>0</v>
      </c>
      <c r="O3492" t="s">
        <v>8280</v>
      </c>
      <c r="P3492" t="s">
        <v>8333</v>
      </c>
      <c r="Q3492">
        <f t="shared" si="109"/>
        <v>2014</v>
      </c>
      <c r="R3492" s="14" t="s">
        <v>8315</v>
      </c>
    </row>
    <row r="3493" spans="1:18" ht="43.2" x14ac:dyDescent="0.3">
      <c r="A3493">
        <v>1902</v>
      </c>
      <c r="B3493" s="3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s="12">
        <f t="shared" si="108"/>
        <v>42037</v>
      </c>
      <c r="L3493" t="b">
        <v>0</v>
      </c>
      <c r="M3493">
        <v>3</v>
      </c>
      <c r="N3493" t="b">
        <v>0</v>
      </c>
      <c r="O3493" t="s">
        <v>8292</v>
      </c>
      <c r="P3493" t="s">
        <v>8317</v>
      </c>
      <c r="Q3493">
        <f t="shared" si="109"/>
        <v>2015</v>
      </c>
      <c r="R3493" s="14" t="s">
        <v>8307</v>
      </c>
    </row>
    <row r="3494" spans="1:18" ht="43.2" x14ac:dyDescent="0.3">
      <c r="A3494">
        <v>167</v>
      </c>
      <c r="B3494" s="3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s="12">
        <f t="shared" si="108"/>
        <v>42160</v>
      </c>
      <c r="L3494" t="b">
        <v>0</v>
      </c>
      <c r="M3494">
        <v>2</v>
      </c>
      <c r="N3494" t="b">
        <v>0</v>
      </c>
      <c r="O3494" t="s">
        <v>8266</v>
      </c>
      <c r="P3494" t="s">
        <v>8324</v>
      </c>
      <c r="Q3494">
        <f t="shared" si="109"/>
        <v>2015</v>
      </c>
      <c r="R3494" s="14" t="s">
        <v>8320</v>
      </c>
    </row>
    <row r="3495" spans="1:18" ht="57.6" x14ac:dyDescent="0.3">
      <c r="A3495">
        <v>981</v>
      </c>
      <c r="B3495" s="3" t="s">
        <v>982</v>
      </c>
      <c r="C3495" s="3" t="s">
        <v>5091</v>
      </c>
      <c r="D3495" s="5">
        <v>88888</v>
      </c>
      <c r="E3495" s="7">
        <v>11</v>
      </c>
      <c r="F3495" t="s">
        <v>8220</v>
      </c>
      <c r="G3495" t="s">
        <v>8223</v>
      </c>
      <c r="H3495" t="s">
        <v>8245</v>
      </c>
      <c r="I3495">
        <v>1407624222</v>
      </c>
      <c r="J3495">
        <v>1405032222</v>
      </c>
      <c r="K3495" s="12">
        <f t="shared" si="108"/>
        <v>41830</v>
      </c>
      <c r="L3495" t="b">
        <v>0</v>
      </c>
      <c r="M3495">
        <v>4</v>
      </c>
      <c r="N3495" t="b">
        <v>0</v>
      </c>
      <c r="O3495" t="s">
        <v>8271</v>
      </c>
      <c r="P3495" t="s">
        <v>8309</v>
      </c>
      <c r="Q3495">
        <f t="shared" si="109"/>
        <v>2014</v>
      </c>
      <c r="R3495" s="14" t="s">
        <v>8307</v>
      </c>
    </row>
    <row r="3496" spans="1:18" ht="57.6" x14ac:dyDescent="0.3">
      <c r="A3496">
        <v>3970</v>
      </c>
      <c r="B3496" s="3" t="s">
        <v>3967</v>
      </c>
      <c r="C3496" s="3" t="s">
        <v>8077</v>
      </c>
      <c r="D3496" s="5">
        <v>15000</v>
      </c>
      <c r="E3496" s="7">
        <v>11</v>
      </c>
      <c r="F3496" t="s">
        <v>8220</v>
      </c>
      <c r="G3496" t="s">
        <v>8223</v>
      </c>
      <c r="H3496" t="s">
        <v>8245</v>
      </c>
      <c r="I3496">
        <v>1460925811</v>
      </c>
      <c r="J3496">
        <v>1458333811</v>
      </c>
      <c r="K3496" s="12">
        <f t="shared" si="108"/>
        <v>42447</v>
      </c>
      <c r="L3496" t="b">
        <v>0</v>
      </c>
      <c r="M3496">
        <v>2</v>
      </c>
      <c r="N3496" t="b">
        <v>0</v>
      </c>
      <c r="O3496" t="s">
        <v>8269</v>
      </c>
      <c r="P3496" t="s">
        <v>8325</v>
      </c>
      <c r="Q3496">
        <f t="shared" si="109"/>
        <v>2016</v>
      </c>
      <c r="R3496" s="14" t="s">
        <v>8322</v>
      </c>
    </row>
    <row r="3497" spans="1:18" ht="43.2" x14ac:dyDescent="0.3">
      <c r="A3497">
        <v>512</v>
      </c>
      <c r="B3497" s="3" t="s">
        <v>513</v>
      </c>
      <c r="C3497" s="3" t="s">
        <v>4622</v>
      </c>
      <c r="D3497" s="5">
        <v>8000</v>
      </c>
      <c r="E3497" s="7">
        <v>11</v>
      </c>
      <c r="F3497" t="s">
        <v>8220</v>
      </c>
      <c r="G3497" t="s">
        <v>8223</v>
      </c>
      <c r="H3497" t="s">
        <v>8245</v>
      </c>
      <c r="I3497">
        <v>1479667727</v>
      </c>
      <c r="J3497">
        <v>1475776127</v>
      </c>
      <c r="K3497" s="12">
        <f t="shared" si="108"/>
        <v>42649</v>
      </c>
      <c r="L3497" t="b">
        <v>0</v>
      </c>
      <c r="M3497">
        <v>2</v>
      </c>
      <c r="N3497" t="b">
        <v>0</v>
      </c>
      <c r="O3497" t="s">
        <v>8268</v>
      </c>
      <c r="P3497" t="s">
        <v>8338</v>
      </c>
      <c r="Q3497">
        <f t="shared" si="109"/>
        <v>2016</v>
      </c>
      <c r="R3497" s="14" t="s">
        <v>8320</v>
      </c>
    </row>
    <row r="3498" spans="1:18" ht="43.2" x14ac:dyDescent="0.3">
      <c r="A3498">
        <v>1123</v>
      </c>
      <c r="B3498" s="3" t="s">
        <v>1124</v>
      </c>
      <c r="C3498" s="3" t="s">
        <v>5233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1397910848</v>
      </c>
      <c r="J3498">
        <v>1395318848</v>
      </c>
      <c r="K3498" s="12">
        <f t="shared" si="108"/>
        <v>41718</v>
      </c>
      <c r="L3498" t="b">
        <v>0</v>
      </c>
      <c r="M3498">
        <v>3</v>
      </c>
      <c r="N3498" t="b">
        <v>0</v>
      </c>
      <c r="O3498" t="s">
        <v>8280</v>
      </c>
      <c r="P3498" t="s">
        <v>8333</v>
      </c>
      <c r="Q3498">
        <f t="shared" si="109"/>
        <v>2014</v>
      </c>
      <c r="R3498" s="14" t="s">
        <v>8315</v>
      </c>
    </row>
    <row r="3499" spans="1:18" ht="43.2" x14ac:dyDescent="0.3">
      <c r="A3499">
        <v>1130</v>
      </c>
      <c r="B3499" s="3" t="s">
        <v>1131</v>
      </c>
      <c r="C3499" s="3" t="s">
        <v>5240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1416963300</v>
      </c>
      <c r="J3499">
        <v>1411775700</v>
      </c>
      <c r="K3499" s="12">
        <f t="shared" si="108"/>
        <v>41908</v>
      </c>
      <c r="L3499" t="b">
        <v>0</v>
      </c>
      <c r="M3499">
        <v>3</v>
      </c>
      <c r="N3499" t="b">
        <v>0</v>
      </c>
      <c r="O3499" t="s">
        <v>8281</v>
      </c>
      <c r="P3499" t="s">
        <v>8343</v>
      </c>
      <c r="Q3499">
        <f t="shared" si="109"/>
        <v>2014</v>
      </c>
      <c r="R3499" s="14" t="s">
        <v>8315</v>
      </c>
    </row>
    <row r="3500" spans="1:18" ht="43.2" x14ac:dyDescent="0.3">
      <c r="A3500">
        <v>1715</v>
      </c>
      <c r="B3500" s="3" t="s">
        <v>1716</v>
      </c>
      <c r="C3500" s="3" t="s">
        <v>5825</v>
      </c>
      <c r="D3500" s="5">
        <v>5000</v>
      </c>
      <c r="E3500" s="7">
        <v>11</v>
      </c>
      <c r="F3500" t="s">
        <v>8220</v>
      </c>
      <c r="G3500" t="s">
        <v>8223</v>
      </c>
      <c r="H3500" t="s">
        <v>8245</v>
      </c>
      <c r="I3500">
        <v>1427772120</v>
      </c>
      <c r="J3500">
        <v>1425186785</v>
      </c>
      <c r="K3500" s="12">
        <f t="shared" si="108"/>
        <v>42064</v>
      </c>
      <c r="L3500" t="b">
        <v>0</v>
      </c>
      <c r="M3500">
        <v>2</v>
      </c>
      <c r="N3500" t="b">
        <v>0</v>
      </c>
      <c r="O3500" t="s">
        <v>8291</v>
      </c>
      <c r="P3500" t="s">
        <v>8329</v>
      </c>
      <c r="Q3500">
        <f t="shared" si="109"/>
        <v>2015</v>
      </c>
      <c r="R3500" s="14" t="s">
        <v>8326</v>
      </c>
    </row>
    <row r="3501" spans="1:18" ht="43.2" x14ac:dyDescent="0.3">
      <c r="A3501">
        <v>3940</v>
      </c>
      <c r="B3501" s="3" t="s">
        <v>3937</v>
      </c>
      <c r="C3501" s="3" t="s">
        <v>8048</v>
      </c>
      <c r="D3501" s="5">
        <v>5000</v>
      </c>
      <c r="E3501" s="7">
        <v>11</v>
      </c>
      <c r="F3501" t="s">
        <v>8220</v>
      </c>
      <c r="G3501" t="s">
        <v>8223</v>
      </c>
      <c r="H3501" t="s">
        <v>8245</v>
      </c>
      <c r="I3501">
        <v>1420199351</v>
      </c>
      <c r="J3501">
        <v>1416311351</v>
      </c>
      <c r="K3501" s="12">
        <f t="shared" si="108"/>
        <v>41961</v>
      </c>
      <c r="L3501" t="b">
        <v>0</v>
      </c>
      <c r="M3501">
        <v>2</v>
      </c>
      <c r="N3501" t="b">
        <v>0</v>
      </c>
      <c r="O3501" t="s">
        <v>8269</v>
      </c>
      <c r="P3501" t="s">
        <v>8325</v>
      </c>
      <c r="Q3501">
        <f t="shared" si="109"/>
        <v>2014</v>
      </c>
      <c r="R3501" s="14" t="s">
        <v>8322</v>
      </c>
    </row>
    <row r="3502" spans="1:18" ht="28.8" x14ac:dyDescent="0.3">
      <c r="A3502">
        <v>3103</v>
      </c>
      <c r="B3502" s="3" t="s">
        <v>3103</v>
      </c>
      <c r="C3502" s="3" t="s">
        <v>7213</v>
      </c>
      <c r="D3502" s="5">
        <v>4100</v>
      </c>
      <c r="E3502" s="7">
        <v>11</v>
      </c>
      <c r="F3502" t="s">
        <v>8220</v>
      </c>
      <c r="G3502" t="s">
        <v>8223</v>
      </c>
      <c r="H3502" t="s">
        <v>8245</v>
      </c>
      <c r="I3502">
        <v>1434080706</v>
      </c>
      <c r="J3502">
        <v>1428896706</v>
      </c>
      <c r="K3502" s="12">
        <f t="shared" si="108"/>
        <v>42107</v>
      </c>
      <c r="L3502" t="b">
        <v>0</v>
      </c>
      <c r="M3502">
        <v>2</v>
      </c>
      <c r="N3502" t="b">
        <v>0</v>
      </c>
      <c r="O3502" t="s">
        <v>8301</v>
      </c>
      <c r="P3502" t="s">
        <v>8323</v>
      </c>
      <c r="Q3502">
        <f t="shared" si="109"/>
        <v>2015</v>
      </c>
      <c r="R3502" s="14" t="s">
        <v>8322</v>
      </c>
    </row>
    <row r="3503" spans="1:18" ht="28.8" x14ac:dyDescent="0.3">
      <c r="A3503">
        <v>3866</v>
      </c>
      <c r="B3503" s="3" t="s">
        <v>3863</v>
      </c>
      <c r="C3503" s="3" t="s">
        <v>7975</v>
      </c>
      <c r="D3503" s="5">
        <v>2000</v>
      </c>
      <c r="E3503" s="7">
        <v>11</v>
      </c>
      <c r="F3503" t="s">
        <v>8220</v>
      </c>
      <c r="G3503" t="s">
        <v>8223</v>
      </c>
      <c r="H3503" t="s">
        <v>8245</v>
      </c>
      <c r="I3503">
        <v>1458703740</v>
      </c>
      <c r="J3503">
        <v>1454453021</v>
      </c>
      <c r="K3503" s="12">
        <f t="shared" si="108"/>
        <v>42402</v>
      </c>
      <c r="L3503" t="b">
        <v>0</v>
      </c>
      <c r="M3503">
        <v>2</v>
      </c>
      <c r="N3503" t="b">
        <v>0</v>
      </c>
      <c r="O3503" t="s">
        <v>8269</v>
      </c>
      <c r="P3503" t="s">
        <v>8325</v>
      </c>
      <c r="Q3503">
        <f t="shared" si="109"/>
        <v>2016</v>
      </c>
      <c r="R3503" s="14" t="s">
        <v>8322</v>
      </c>
    </row>
    <row r="3504" spans="1:18" ht="43.2" x14ac:dyDescent="0.3">
      <c r="A3504">
        <v>159</v>
      </c>
      <c r="B3504" s="3" t="s">
        <v>161</v>
      </c>
      <c r="C3504" s="3" t="s">
        <v>4269</v>
      </c>
      <c r="D3504" s="5">
        <v>500000</v>
      </c>
      <c r="E3504" s="7">
        <v>10</v>
      </c>
      <c r="F3504" t="s">
        <v>8219</v>
      </c>
      <c r="G3504" t="s">
        <v>8223</v>
      </c>
      <c r="H3504" t="s">
        <v>8245</v>
      </c>
      <c r="I3504">
        <v>1467541545</v>
      </c>
      <c r="J3504">
        <v>1464085545</v>
      </c>
      <c r="K3504" s="12">
        <f t="shared" si="108"/>
        <v>42514</v>
      </c>
      <c r="L3504" t="b">
        <v>0</v>
      </c>
      <c r="M3504">
        <v>1</v>
      </c>
      <c r="N3504" t="b">
        <v>0</v>
      </c>
      <c r="O3504" t="s">
        <v>8265</v>
      </c>
      <c r="P3504" t="s">
        <v>8336</v>
      </c>
      <c r="Q3504">
        <f t="shared" si="109"/>
        <v>2016</v>
      </c>
      <c r="R3504" s="14" t="s">
        <v>8320</v>
      </c>
    </row>
    <row r="3505" spans="1:18" ht="57.6" x14ac:dyDescent="0.3">
      <c r="A3505">
        <v>1176</v>
      </c>
      <c r="B3505" s="3" t="s">
        <v>1177</v>
      </c>
      <c r="C3505" s="3" t="s">
        <v>5286</v>
      </c>
      <c r="D3505" s="5">
        <v>175000</v>
      </c>
      <c r="E3505" s="7">
        <v>10</v>
      </c>
      <c r="F3505" t="s">
        <v>8220</v>
      </c>
      <c r="G3505" t="s">
        <v>8225</v>
      </c>
      <c r="H3505" t="s">
        <v>8247</v>
      </c>
      <c r="I3505">
        <v>1488805200</v>
      </c>
      <c r="J3505">
        <v>1484094498</v>
      </c>
      <c r="K3505" s="12">
        <f t="shared" si="108"/>
        <v>42746</v>
      </c>
      <c r="L3505" t="b">
        <v>0</v>
      </c>
      <c r="M3505">
        <v>1</v>
      </c>
      <c r="N3505" t="b">
        <v>0</v>
      </c>
      <c r="O3505" t="s">
        <v>8282</v>
      </c>
      <c r="P3505" t="s">
        <v>8344</v>
      </c>
      <c r="Q3505">
        <f t="shared" si="109"/>
        <v>2017</v>
      </c>
      <c r="R3505" s="14" t="s">
        <v>8318</v>
      </c>
    </row>
    <row r="3506" spans="1:18" ht="57.6" x14ac:dyDescent="0.3">
      <c r="A3506">
        <v>120</v>
      </c>
      <c r="B3506" s="3" t="s">
        <v>122</v>
      </c>
      <c r="C3506" s="3" t="s">
        <v>4231</v>
      </c>
      <c r="D3506" s="5">
        <v>70000</v>
      </c>
      <c r="E3506" s="7">
        <v>10</v>
      </c>
      <c r="F3506" t="s">
        <v>8219</v>
      </c>
      <c r="G3506" t="s">
        <v>8230</v>
      </c>
      <c r="H3506" t="s">
        <v>8251</v>
      </c>
      <c r="I3506">
        <v>1475457107</v>
      </c>
      <c r="J3506">
        <v>1472865107</v>
      </c>
      <c r="K3506" s="12">
        <f t="shared" si="108"/>
        <v>42616</v>
      </c>
      <c r="L3506" t="b">
        <v>0</v>
      </c>
      <c r="M3506">
        <v>1</v>
      </c>
      <c r="N3506" t="b">
        <v>0</v>
      </c>
      <c r="O3506" t="s">
        <v>8265</v>
      </c>
      <c r="P3506" t="s">
        <v>8336</v>
      </c>
      <c r="Q3506">
        <f t="shared" si="109"/>
        <v>2016</v>
      </c>
      <c r="R3506" s="14" t="s">
        <v>8320</v>
      </c>
    </row>
    <row r="3507" spans="1:18" ht="43.2" x14ac:dyDescent="0.3">
      <c r="A3507">
        <v>2685</v>
      </c>
      <c r="B3507" s="3" t="s">
        <v>2685</v>
      </c>
      <c r="C3507" s="3" t="s">
        <v>6795</v>
      </c>
      <c r="D3507" s="5">
        <v>50000</v>
      </c>
      <c r="E3507" s="7">
        <v>10</v>
      </c>
      <c r="F3507" t="s">
        <v>8220</v>
      </c>
      <c r="G3507" t="s">
        <v>8223</v>
      </c>
      <c r="H3507" t="s">
        <v>8245</v>
      </c>
      <c r="I3507">
        <v>1430149330</v>
      </c>
      <c r="J3507">
        <v>1424968930</v>
      </c>
      <c r="K3507" s="12">
        <f t="shared" si="108"/>
        <v>42061</v>
      </c>
      <c r="L3507" t="b">
        <v>0</v>
      </c>
      <c r="M3507">
        <v>1</v>
      </c>
      <c r="N3507" t="b">
        <v>0</v>
      </c>
      <c r="O3507" t="s">
        <v>8282</v>
      </c>
      <c r="P3507" t="s">
        <v>8344</v>
      </c>
      <c r="Q3507">
        <f t="shared" si="109"/>
        <v>2015</v>
      </c>
      <c r="R3507" s="14" t="s">
        <v>8318</v>
      </c>
    </row>
    <row r="3508" spans="1:18" ht="57.6" x14ac:dyDescent="0.3">
      <c r="A3508">
        <v>1911</v>
      </c>
      <c r="B3508" s="3" t="s">
        <v>1912</v>
      </c>
      <c r="C3508" s="3" t="s">
        <v>6021</v>
      </c>
      <c r="D3508" s="5">
        <v>42500</v>
      </c>
      <c r="E3508" s="7">
        <v>10</v>
      </c>
      <c r="F3508" t="s">
        <v>8220</v>
      </c>
      <c r="G3508" t="s">
        <v>8227</v>
      </c>
      <c r="H3508" t="s">
        <v>8249</v>
      </c>
      <c r="I3508">
        <v>1407545334</v>
      </c>
      <c r="J3508">
        <v>1404953334</v>
      </c>
      <c r="K3508" s="12">
        <f t="shared" si="108"/>
        <v>41830</v>
      </c>
      <c r="L3508" t="b">
        <v>0</v>
      </c>
      <c r="M3508">
        <v>1</v>
      </c>
      <c r="N3508" t="b">
        <v>0</v>
      </c>
      <c r="O3508" t="s">
        <v>8292</v>
      </c>
      <c r="P3508" t="s">
        <v>8317</v>
      </c>
      <c r="Q3508">
        <f t="shared" si="109"/>
        <v>2014</v>
      </c>
      <c r="R3508" s="14" t="s">
        <v>8307</v>
      </c>
    </row>
    <row r="3509" spans="1:18" ht="43.2" x14ac:dyDescent="0.3">
      <c r="A3509">
        <v>771</v>
      </c>
      <c r="B3509" s="3" t="s">
        <v>772</v>
      </c>
      <c r="C3509" s="3" t="s">
        <v>4881</v>
      </c>
      <c r="D3509" s="5">
        <v>38000</v>
      </c>
      <c r="E3509" s="7">
        <v>10</v>
      </c>
      <c r="F3509" t="s">
        <v>8220</v>
      </c>
      <c r="G3509" t="s">
        <v>8223</v>
      </c>
      <c r="H3509" t="s">
        <v>8245</v>
      </c>
      <c r="I3509">
        <v>1454183202</v>
      </c>
      <c r="J3509">
        <v>1449863202</v>
      </c>
      <c r="K3509" s="12">
        <f t="shared" si="108"/>
        <v>42349</v>
      </c>
      <c r="L3509" t="b">
        <v>0</v>
      </c>
      <c r="M3509">
        <v>1</v>
      </c>
      <c r="N3509" t="b">
        <v>0</v>
      </c>
      <c r="O3509" t="s">
        <v>8273</v>
      </c>
      <c r="P3509" t="s">
        <v>8351</v>
      </c>
      <c r="Q3509">
        <f t="shared" si="109"/>
        <v>2015</v>
      </c>
      <c r="R3509" s="14" t="s">
        <v>8310</v>
      </c>
    </row>
    <row r="3510" spans="1:18" ht="28.8" x14ac:dyDescent="0.3">
      <c r="A3510">
        <v>3132</v>
      </c>
      <c r="B3510" s="3" t="s">
        <v>3132</v>
      </c>
      <c r="C3510" s="3" t="s">
        <v>7242</v>
      </c>
      <c r="D3510" s="5">
        <v>30000</v>
      </c>
      <c r="E3510" s="7">
        <v>10</v>
      </c>
      <c r="F3510" t="s">
        <v>8221</v>
      </c>
      <c r="G3510" t="s">
        <v>8223</v>
      </c>
      <c r="H3510" t="s">
        <v>8245</v>
      </c>
      <c r="I3510">
        <v>1492759460</v>
      </c>
      <c r="J3510">
        <v>1487579060</v>
      </c>
      <c r="K3510" s="12">
        <f t="shared" si="108"/>
        <v>42786</v>
      </c>
      <c r="L3510" t="b">
        <v>0</v>
      </c>
      <c r="M3510">
        <v>1</v>
      </c>
      <c r="N3510" t="b">
        <v>0</v>
      </c>
      <c r="O3510" t="s">
        <v>8269</v>
      </c>
      <c r="P3510" t="s">
        <v>8325</v>
      </c>
      <c r="Q3510">
        <f t="shared" si="109"/>
        <v>2017</v>
      </c>
      <c r="R3510" s="14" t="s">
        <v>8322</v>
      </c>
    </row>
    <row r="3511" spans="1:18" ht="43.2" x14ac:dyDescent="0.3">
      <c r="A3511">
        <v>3065</v>
      </c>
      <c r="B3511" s="3" t="s">
        <v>3065</v>
      </c>
      <c r="C3511" s="3" t="s">
        <v>7175</v>
      </c>
      <c r="D3511" s="5">
        <v>25000</v>
      </c>
      <c r="E3511" s="7">
        <v>10</v>
      </c>
      <c r="F3511" t="s">
        <v>8220</v>
      </c>
      <c r="G3511" t="s">
        <v>8223</v>
      </c>
      <c r="H3511" t="s">
        <v>8245</v>
      </c>
      <c r="I3511">
        <v>1406683172</v>
      </c>
      <c r="J3511">
        <v>1404523172</v>
      </c>
      <c r="K3511" s="12">
        <f t="shared" si="108"/>
        <v>41825</v>
      </c>
      <c r="L3511" t="b">
        <v>0</v>
      </c>
      <c r="M3511">
        <v>2</v>
      </c>
      <c r="N3511" t="b">
        <v>0</v>
      </c>
      <c r="O3511" t="s">
        <v>8301</v>
      </c>
      <c r="P3511" t="s">
        <v>8323</v>
      </c>
      <c r="Q3511">
        <f t="shared" si="109"/>
        <v>2014</v>
      </c>
      <c r="R3511" s="14" t="s">
        <v>8322</v>
      </c>
    </row>
    <row r="3512" spans="1:18" ht="43.2" x14ac:dyDescent="0.3">
      <c r="A3512">
        <v>3110</v>
      </c>
      <c r="B3512" s="3" t="s">
        <v>3110</v>
      </c>
      <c r="C3512" s="3" t="s">
        <v>7220</v>
      </c>
      <c r="D3512" s="5">
        <v>25000</v>
      </c>
      <c r="E3512" s="7">
        <v>10</v>
      </c>
      <c r="F3512" t="s">
        <v>8220</v>
      </c>
      <c r="G3512" t="s">
        <v>8223</v>
      </c>
      <c r="H3512" t="s">
        <v>8245</v>
      </c>
      <c r="I3512">
        <v>1487465119</v>
      </c>
      <c r="J3512">
        <v>1484009119</v>
      </c>
      <c r="K3512" s="12">
        <f t="shared" si="108"/>
        <v>42745</v>
      </c>
      <c r="L3512" t="b">
        <v>0</v>
      </c>
      <c r="M3512">
        <v>1</v>
      </c>
      <c r="N3512" t="b">
        <v>0</v>
      </c>
      <c r="O3512" t="s">
        <v>8301</v>
      </c>
      <c r="P3512" t="s">
        <v>8323</v>
      </c>
      <c r="Q3512">
        <f t="shared" si="109"/>
        <v>2017</v>
      </c>
      <c r="R3512" s="14" t="s">
        <v>8322</v>
      </c>
    </row>
    <row r="3513" spans="1:18" ht="43.2" x14ac:dyDescent="0.3">
      <c r="A3513">
        <v>2374</v>
      </c>
      <c r="B3513" s="3" t="s">
        <v>2375</v>
      </c>
      <c r="C3513" s="3" t="s">
        <v>6484</v>
      </c>
      <c r="D3513" s="5">
        <v>22000</v>
      </c>
      <c r="E3513" s="7">
        <v>10</v>
      </c>
      <c r="F3513" t="s">
        <v>8219</v>
      </c>
      <c r="G3513" t="s">
        <v>8223</v>
      </c>
      <c r="H3513" t="s">
        <v>8245</v>
      </c>
      <c r="I3513">
        <v>1423772060</v>
      </c>
      <c r="J3513">
        <v>1421180060</v>
      </c>
      <c r="K3513" s="12">
        <f t="shared" si="108"/>
        <v>42017</v>
      </c>
      <c r="L3513" t="b">
        <v>0</v>
      </c>
      <c r="M3513">
        <v>1</v>
      </c>
      <c r="N3513" t="b">
        <v>0</v>
      </c>
      <c r="O3513" t="s">
        <v>8270</v>
      </c>
      <c r="P3513" t="s">
        <v>8341</v>
      </c>
      <c r="Q3513">
        <f t="shared" si="109"/>
        <v>2015</v>
      </c>
      <c r="R3513" s="14" t="s">
        <v>8307</v>
      </c>
    </row>
    <row r="3514" spans="1:18" ht="43.2" x14ac:dyDescent="0.3">
      <c r="A3514">
        <v>1867</v>
      </c>
      <c r="B3514" s="3" t="s">
        <v>1868</v>
      </c>
      <c r="C3514" s="3" t="s">
        <v>5977</v>
      </c>
      <c r="D3514" s="5">
        <v>20000</v>
      </c>
      <c r="E3514" s="7">
        <v>10</v>
      </c>
      <c r="F3514" t="s">
        <v>8220</v>
      </c>
      <c r="G3514" t="s">
        <v>8223</v>
      </c>
      <c r="H3514" t="s">
        <v>8245</v>
      </c>
      <c r="I3514">
        <v>1478383912</v>
      </c>
      <c r="J3514">
        <v>1475791912</v>
      </c>
      <c r="K3514" s="12">
        <f t="shared" si="108"/>
        <v>42649</v>
      </c>
      <c r="L3514" t="b">
        <v>0</v>
      </c>
      <c r="M3514">
        <v>1</v>
      </c>
      <c r="N3514" t="b">
        <v>0</v>
      </c>
      <c r="O3514" t="s">
        <v>8281</v>
      </c>
      <c r="P3514" t="s">
        <v>8343</v>
      </c>
      <c r="Q3514">
        <f t="shared" si="109"/>
        <v>2016</v>
      </c>
      <c r="R3514" s="14" t="s">
        <v>8315</v>
      </c>
    </row>
    <row r="3515" spans="1:18" ht="43.2" x14ac:dyDescent="0.3">
      <c r="A3515">
        <v>2126</v>
      </c>
      <c r="B3515" s="3" t="s">
        <v>2127</v>
      </c>
      <c r="C3515" s="3" t="s">
        <v>6236</v>
      </c>
      <c r="D3515" s="5">
        <v>20000</v>
      </c>
      <c r="E3515" s="7">
        <v>10</v>
      </c>
      <c r="F3515" t="s">
        <v>8220</v>
      </c>
      <c r="G3515" t="s">
        <v>8223</v>
      </c>
      <c r="H3515" t="s">
        <v>8245</v>
      </c>
      <c r="I3515">
        <v>1418080887</v>
      </c>
      <c r="J3515">
        <v>1415488887</v>
      </c>
      <c r="K3515" s="12">
        <f t="shared" si="108"/>
        <v>41951</v>
      </c>
      <c r="L3515" t="b">
        <v>0</v>
      </c>
      <c r="M3515">
        <v>2</v>
      </c>
      <c r="N3515" t="b">
        <v>0</v>
      </c>
      <c r="O3515" t="s">
        <v>8280</v>
      </c>
      <c r="P3515" t="s">
        <v>8333</v>
      </c>
      <c r="Q3515">
        <f t="shared" si="109"/>
        <v>2014</v>
      </c>
      <c r="R3515" s="14" t="s">
        <v>8315</v>
      </c>
    </row>
    <row r="3516" spans="1:18" ht="43.2" x14ac:dyDescent="0.3">
      <c r="A3516">
        <v>3878</v>
      </c>
      <c r="B3516" s="3" t="s">
        <v>3875</v>
      </c>
      <c r="C3516" s="3" t="s">
        <v>7987</v>
      </c>
      <c r="D3516" s="5">
        <v>18000</v>
      </c>
      <c r="E3516" s="7">
        <v>10</v>
      </c>
      <c r="F3516" t="s">
        <v>8219</v>
      </c>
      <c r="G3516" t="s">
        <v>8223</v>
      </c>
      <c r="H3516" t="s">
        <v>8245</v>
      </c>
      <c r="I3516">
        <v>1435636740</v>
      </c>
      <c r="J3516">
        <v>1433014746</v>
      </c>
      <c r="K3516" s="12">
        <f t="shared" si="108"/>
        <v>42154</v>
      </c>
      <c r="L3516" t="b">
        <v>0</v>
      </c>
      <c r="M3516">
        <v>1</v>
      </c>
      <c r="N3516" t="b">
        <v>0</v>
      </c>
      <c r="O3516" t="s">
        <v>8303</v>
      </c>
      <c r="P3516" t="s">
        <v>8334</v>
      </c>
      <c r="Q3516">
        <f t="shared" si="109"/>
        <v>2015</v>
      </c>
      <c r="R3516" s="14" t="s">
        <v>8322</v>
      </c>
    </row>
    <row r="3517" spans="1:18" ht="57.6" x14ac:dyDescent="0.3">
      <c r="A3517">
        <v>630</v>
      </c>
      <c r="B3517" s="3" t="s">
        <v>631</v>
      </c>
      <c r="C3517" s="3" t="s">
        <v>4740</v>
      </c>
      <c r="D3517" s="5">
        <v>11999</v>
      </c>
      <c r="E3517" s="7">
        <v>10</v>
      </c>
      <c r="F3517" t="s">
        <v>8219</v>
      </c>
      <c r="G3517" t="s">
        <v>8223</v>
      </c>
      <c r="H3517" t="s">
        <v>8245</v>
      </c>
      <c r="I3517">
        <v>1441516200</v>
      </c>
      <c r="J3517">
        <v>1438959121</v>
      </c>
      <c r="K3517" s="12">
        <f t="shared" si="108"/>
        <v>42223</v>
      </c>
      <c r="L3517" t="b">
        <v>0</v>
      </c>
      <c r="M3517">
        <v>1</v>
      </c>
      <c r="N3517" t="b">
        <v>0</v>
      </c>
      <c r="O3517" t="s">
        <v>8270</v>
      </c>
      <c r="P3517" t="s">
        <v>8341</v>
      </c>
      <c r="Q3517">
        <f t="shared" si="109"/>
        <v>2015</v>
      </c>
      <c r="R3517" s="14" t="s">
        <v>8307</v>
      </c>
    </row>
    <row r="3518" spans="1:18" ht="43.2" x14ac:dyDescent="0.3">
      <c r="A3518">
        <v>443</v>
      </c>
      <c r="B3518" s="3" t="s">
        <v>444</v>
      </c>
      <c r="C3518" s="3" t="s">
        <v>4553</v>
      </c>
      <c r="D3518" s="5">
        <v>10000</v>
      </c>
      <c r="E3518" s="7">
        <v>10</v>
      </c>
      <c r="F3518" t="s">
        <v>8220</v>
      </c>
      <c r="G3518" t="s">
        <v>8228</v>
      </c>
      <c r="H3518" t="s">
        <v>8250</v>
      </c>
      <c r="I3518">
        <v>1391991701</v>
      </c>
      <c r="J3518">
        <v>1389399701</v>
      </c>
      <c r="K3518" s="12">
        <f t="shared" si="108"/>
        <v>41650</v>
      </c>
      <c r="L3518" t="b">
        <v>0</v>
      </c>
      <c r="M3518">
        <v>2</v>
      </c>
      <c r="N3518" t="b">
        <v>0</v>
      </c>
      <c r="O3518" t="s">
        <v>8268</v>
      </c>
      <c r="P3518" t="s">
        <v>8338</v>
      </c>
      <c r="Q3518">
        <f t="shared" si="109"/>
        <v>2014</v>
      </c>
      <c r="R3518" s="14" t="s">
        <v>8320</v>
      </c>
    </row>
    <row r="3519" spans="1:18" ht="43.2" x14ac:dyDescent="0.3">
      <c r="A3519">
        <v>482</v>
      </c>
      <c r="B3519" s="3" t="s">
        <v>483</v>
      </c>
      <c r="C3519" s="3" t="s">
        <v>4592</v>
      </c>
      <c r="D3519" s="5">
        <v>10000</v>
      </c>
      <c r="E3519" s="7">
        <v>10</v>
      </c>
      <c r="F3519" t="s">
        <v>8220</v>
      </c>
      <c r="G3519" t="s">
        <v>8223</v>
      </c>
      <c r="H3519" t="s">
        <v>8245</v>
      </c>
      <c r="I3519">
        <v>1460644440</v>
      </c>
      <c r="J3519">
        <v>1458336690</v>
      </c>
      <c r="K3519" s="12">
        <f t="shared" si="108"/>
        <v>42447</v>
      </c>
      <c r="L3519" t="b">
        <v>0</v>
      </c>
      <c r="M3519">
        <v>1</v>
      </c>
      <c r="N3519" t="b">
        <v>0</v>
      </c>
      <c r="O3519" t="s">
        <v>8268</v>
      </c>
      <c r="P3519" t="s">
        <v>8338</v>
      </c>
      <c r="Q3519">
        <f t="shared" si="109"/>
        <v>2016</v>
      </c>
      <c r="R3519" s="14" t="s">
        <v>8320</v>
      </c>
    </row>
    <row r="3520" spans="1:18" ht="43.2" x14ac:dyDescent="0.3">
      <c r="A3520">
        <v>1564</v>
      </c>
      <c r="B3520" s="3" t="s">
        <v>1565</v>
      </c>
      <c r="C3520" s="3" t="s">
        <v>5674</v>
      </c>
      <c r="D3520" s="5">
        <v>10000</v>
      </c>
      <c r="E3520" s="7">
        <v>10</v>
      </c>
      <c r="F3520" t="s">
        <v>8219</v>
      </c>
      <c r="G3520" t="s">
        <v>8223</v>
      </c>
      <c r="H3520" t="s">
        <v>8245</v>
      </c>
      <c r="I3520">
        <v>1432843500</v>
      </c>
      <c r="J3520">
        <v>1430124509</v>
      </c>
      <c r="K3520" s="12">
        <f t="shared" si="108"/>
        <v>42121</v>
      </c>
      <c r="L3520" t="b">
        <v>0</v>
      </c>
      <c r="M3520">
        <v>1</v>
      </c>
      <c r="N3520" t="b">
        <v>0</v>
      </c>
      <c r="O3520" t="s">
        <v>8288</v>
      </c>
      <c r="P3520" t="s">
        <v>8348</v>
      </c>
      <c r="Q3520">
        <f t="shared" si="109"/>
        <v>2015</v>
      </c>
      <c r="R3520" s="14" t="s">
        <v>8310</v>
      </c>
    </row>
    <row r="3521" spans="1:18" ht="28.8" x14ac:dyDescent="0.3">
      <c r="A3521">
        <v>4000</v>
      </c>
      <c r="B3521" s="3" t="s">
        <v>3996</v>
      </c>
      <c r="C3521" s="3" t="s">
        <v>8106</v>
      </c>
      <c r="D3521" s="5">
        <v>8000</v>
      </c>
      <c r="E3521" s="7">
        <v>10</v>
      </c>
      <c r="F3521" t="s">
        <v>8220</v>
      </c>
      <c r="G3521" t="s">
        <v>8223</v>
      </c>
      <c r="H3521" t="s">
        <v>8245</v>
      </c>
      <c r="I3521">
        <v>1462631358</v>
      </c>
      <c r="J3521">
        <v>1457450958</v>
      </c>
      <c r="K3521" s="12">
        <f t="shared" si="108"/>
        <v>42437</v>
      </c>
      <c r="L3521" t="b">
        <v>0</v>
      </c>
      <c r="M3521">
        <v>1</v>
      </c>
      <c r="N3521" t="b">
        <v>0</v>
      </c>
      <c r="O3521" t="s">
        <v>8269</v>
      </c>
      <c r="P3521" t="s">
        <v>8325</v>
      </c>
      <c r="Q3521">
        <f t="shared" si="109"/>
        <v>2016</v>
      </c>
      <c r="R3521" s="14" t="s">
        <v>8322</v>
      </c>
    </row>
    <row r="3522" spans="1:18" ht="43.2" x14ac:dyDescent="0.3">
      <c r="A3522">
        <v>1114</v>
      </c>
      <c r="B3522" s="3" t="s">
        <v>1115</v>
      </c>
      <c r="C3522" s="3" t="s">
        <v>5224</v>
      </c>
      <c r="D3522" s="5">
        <v>6000</v>
      </c>
      <c r="E3522" s="7">
        <v>10</v>
      </c>
      <c r="F3522" t="s">
        <v>8220</v>
      </c>
      <c r="G3522" t="s">
        <v>8224</v>
      </c>
      <c r="H3522" t="s">
        <v>8246</v>
      </c>
      <c r="I3522">
        <v>1381306687</v>
      </c>
      <c r="J3522">
        <v>1378714687</v>
      </c>
      <c r="K3522" s="12">
        <f t="shared" si="108"/>
        <v>41526</v>
      </c>
      <c r="L3522" t="b">
        <v>0</v>
      </c>
      <c r="M3522">
        <v>3</v>
      </c>
      <c r="N3522" t="b">
        <v>0</v>
      </c>
      <c r="O3522" t="s">
        <v>8280</v>
      </c>
      <c r="P3522" t="s">
        <v>8333</v>
      </c>
      <c r="Q3522">
        <f t="shared" si="109"/>
        <v>2013</v>
      </c>
      <c r="R3522" s="14" t="s">
        <v>8315</v>
      </c>
    </row>
    <row r="3523" spans="1:18" ht="43.2" x14ac:dyDescent="0.3">
      <c r="A3523">
        <v>1701</v>
      </c>
      <c r="B3523" s="3" t="s">
        <v>1702</v>
      </c>
      <c r="C3523" s="3" t="s">
        <v>5811</v>
      </c>
      <c r="D3523" s="5">
        <v>5050</v>
      </c>
      <c r="E3523" s="7">
        <v>10</v>
      </c>
      <c r="F3523" t="s">
        <v>8220</v>
      </c>
      <c r="G3523" t="s">
        <v>8223</v>
      </c>
      <c r="H3523" t="s">
        <v>8245</v>
      </c>
      <c r="I3523">
        <v>1421337405</v>
      </c>
      <c r="J3523">
        <v>1418745405</v>
      </c>
      <c r="K3523" s="12">
        <f t="shared" ref="K3523:K3586" si="110">FLOOR(J3523/60/60/24,1) + DATE(1970,1,1)</f>
        <v>41989</v>
      </c>
      <c r="L3523" t="b">
        <v>0</v>
      </c>
      <c r="M3523">
        <v>2</v>
      </c>
      <c r="N3523" t="b">
        <v>0</v>
      </c>
      <c r="O3523" t="s">
        <v>8291</v>
      </c>
      <c r="P3523" t="s">
        <v>8329</v>
      </c>
      <c r="Q3523">
        <f t="shared" ref="Q3523:Q3586" si="111">YEAR(K3523)</f>
        <v>2014</v>
      </c>
      <c r="R3523" s="14" t="s">
        <v>8326</v>
      </c>
    </row>
    <row r="3524" spans="1:18" ht="43.2" x14ac:dyDescent="0.3">
      <c r="A3524">
        <v>509</v>
      </c>
      <c r="B3524" s="3" t="s">
        <v>510</v>
      </c>
      <c r="C3524" s="3" t="s">
        <v>4619</v>
      </c>
      <c r="D3524" s="5">
        <v>5000</v>
      </c>
      <c r="E3524" s="7">
        <v>10</v>
      </c>
      <c r="F3524" t="s">
        <v>8220</v>
      </c>
      <c r="G3524" t="s">
        <v>8224</v>
      </c>
      <c r="H3524" t="s">
        <v>8246</v>
      </c>
      <c r="I3524">
        <v>1435504170</v>
      </c>
      <c r="J3524">
        <v>1432912170</v>
      </c>
      <c r="K3524" s="12">
        <f t="shared" si="110"/>
        <v>42153</v>
      </c>
      <c r="L3524" t="b">
        <v>0</v>
      </c>
      <c r="M3524">
        <v>1</v>
      </c>
      <c r="N3524" t="b">
        <v>0</v>
      </c>
      <c r="O3524" t="s">
        <v>8268</v>
      </c>
      <c r="P3524" t="s">
        <v>8338</v>
      </c>
      <c r="Q3524">
        <f t="shared" si="111"/>
        <v>2015</v>
      </c>
      <c r="R3524" s="14" t="s">
        <v>8320</v>
      </c>
    </row>
    <row r="3525" spans="1:18" ht="43.2" x14ac:dyDescent="0.3">
      <c r="A3525">
        <v>577</v>
      </c>
      <c r="B3525" s="3" t="s">
        <v>578</v>
      </c>
      <c r="C3525" s="3" t="s">
        <v>4687</v>
      </c>
      <c r="D3525" s="5">
        <v>5000</v>
      </c>
      <c r="E3525" s="7">
        <v>10</v>
      </c>
      <c r="F3525" t="s">
        <v>8220</v>
      </c>
      <c r="G3525" t="s">
        <v>8223</v>
      </c>
      <c r="H3525" t="s">
        <v>8245</v>
      </c>
      <c r="I3525">
        <v>1463753302</v>
      </c>
      <c r="J3525">
        <v>1458569302</v>
      </c>
      <c r="K3525" s="12">
        <f t="shared" si="110"/>
        <v>42450</v>
      </c>
      <c r="L3525" t="b">
        <v>0</v>
      </c>
      <c r="M3525">
        <v>1</v>
      </c>
      <c r="N3525" t="b">
        <v>0</v>
      </c>
      <c r="O3525" t="s">
        <v>8270</v>
      </c>
      <c r="P3525" t="s">
        <v>8341</v>
      </c>
      <c r="Q3525">
        <f t="shared" si="111"/>
        <v>2016</v>
      </c>
      <c r="R3525" s="14" t="s">
        <v>8307</v>
      </c>
    </row>
    <row r="3526" spans="1:18" ht="57.6" x14ac:dyDescent="0.3">
      <c r="A3526">
        <v>606</v>
      </c>
      <c r="B3526" s="3" t="s">
        <v>607</v>
      </c>
      <c r="C3526" s="3" t="s">
        <v>4716</v>
      </c>
      <c r="D3526" s="5">
        <v>5000</v>
      </c>
      <c r="E3526" s="7">
        <v>10</v>
      </c>
      <c r="F3526" t="s">
        <v>8219</v>
      </c>
      <c r="G3526" t="s">
        <v>8232</v>
      </c>
      <c r="H3526" t="s">
        <v>8248</v>
      </c>
      <c r="I3526">
        <v>1432479600</v>
      </c>
      <c r="J3526">
        <v>1428507409</v>
      </c>
      <c r="K3526" s="12">
        <f t="shared" si="110"/>
        <v>42102</v>
      </c>
      <c r="L3526" t="b">
        <v>0</v>
      </c>
      <c r="M3526">
        <v>1</v>
      </c>
      <c r="N3526" t="b">
        <v>0</v>
      </c>
      <c r="O3526" t="s">
        <v>8270</v>
      </c>
      <c r="P3526" t="s">
        <v>8341</v>
      </c>
      <c r="Q3526">
        <f t="shared" si="111"/>
        <v>2015</v>
      </c>
      <c r="R3526" s="14" t="s">
        <v>8307</v>
      </c>
    </row>
    <row r="3527" spans="1:18" ht="43.2" x14ac:dyDescent="0.3">
      <c r="A3527">
        <v>2396</v>
      </c>
      <c r="B3527" s="3" t="s">
        <v>2397</v>
      </c>
      <c r="C3527" s="3" t="s">
        <v>6506</v>
      </c>
      <c r="D3527" s="5">
        <v>5000</v>
      </c>
      <c r="E3527" s="7">
        <v>10</v>
      </c>
      <c r="F3527" t="s">
        <v>8219</v>
      </c>
      <c r="G3527" t="s">
        <v>8239</v>
      </c>
      <c r="H3527" t="s">
        <v>8256</v>
      </c>
      <c r="I3527">
        <v>1444940558</v>
      </c>
      <c r="J3527">
        <v>1442348558</v>
      </c>
      <c r="K3527" s="12">
        <f t="shared" si="110"/>
        <v>42262</v>
      </c>
      <c r="L3527" t="b">
        <v>0</v>
      </c>
      <c r="M3527">
        <v>1</v>
      </c>
      <c r="N3527" t="b">
        <v>0</v>
      </c>
      <c r="O3527" t="s">
        <v>8270</v>
      </c>
      <c r="P3527" t="s">
        <v>8341</v>
      </c>
      <c r="Q3527">
        <f t="shared" si="111"/>
        <v>2015</v>
      </c>
      <c r="R3527" s="14" t="s">
        <v>8307</v>
      </c>
    </row>
    <row r="3528" spans="1:18" ht="28.8" x14ac:dyDescent="0.3">
      <c r="A3528">
        <v>2440</v>
      </c>
      <c r="B3528" s="3" t="s">
        <v>2441</v>
      </c>
      <c r="C3528" s="3" t="s">
        <v>6550</v>
      </c>
      <c r="D3528" s="5">
        <v>5000</v>
      </c>
      <c r="E3528" s="7">
        <v>10</v>
      </c>
      <c r="F3528" t="s">
        <v>8220</v>
      </c>
      <c r="G3528" t="s">
        <v>8241</v>
      </c>
      <c r="H3528" t="s">
        <v>8248</v>
      </c>
      <c r="I3528">
        <v>1455399313</v>
      </c>
      <c r="J3528">
        <v>1452807313</v>
      </c>
      <c r="K3528" s="12">
        <f t="shared" si="110"/>
        <v>42383</v>
      </c>
      <c r="L3528" t="b">
        <v>0</v>
      </c>
      <c r="M3528">
        <v>2</v>
      </c>
      <c r="N3528" t="b">
        <v>0</v>
      </c>
      <c r="O3528" t="s">
        <v>8282</v>
      </c>
      <c r="P3528" t="s">
        <v>8344</v>
      </c>
      <c r="Q3528">
        <f t="shared" si="111"/>
        <v>2016</v>
      </c>
      <c r="R3528" s="14" t="s">
        <v>8318</v>
      </c>
    </row>
    <row r="3529" spans="1:18" x14ac:dyDescent="0.3">
      <c r="A3529">
        <v>3868</v>
      </c>
      <c r="B3529" s="3" t="s">
        <v>3865</v>
      </c>
      <c r="C3529" s="3" t="s">
        <v>7977</v>
      </c>
      <c r="D3529" s="5">
        <v>5000</v>
      </c>
      <c r="E3529" s="7">
        <v>10</v>
      </c>
      <c r="F3529" t="s">
        <v>8219</v>
      </c>
      <c r="G3529" t="s">
        <v>8224</v>
      </c>
      <c r="H3529" t="s">
        <v>8246</v>
      </c>
      <c r="I3529">
        <v>1410191405</v>
      </c>
      <c r="J3529">
        <v>1408031405</v>
      </c>
      <c r="K3529" s="12">
        <f t="shared" si="110"/>
        <v>41865</v>
      </c>
      <c r="L3529" t="b">
        <v>0</v>
      </c>
      <c r="M3529">
        <v>1</v>
      </c>
      <c r="N3529" t="b">
        <v>0</v>
      </c>
      <c r="O3529" t="s">
        <v>8303</v>
      </c>
      <c r="P3529" t="s">
        <v>8334</v>
      </c>
      <c r="Q3529">
        <f t="shared" si="111"/>
        <v>2014</v>
      </c>
      <c r="R3529" s="14" t="s">
        <v>8322</v>
      </c>
    </row>
    <row r="3530" spans="1:18" ht="43.2" x14ac:dyDescent="0.3">
      <c r="A3530">
        <v>215</v>
      </c>
      <c r="B3530" s="3" t="s">
        <v>217</v>
      </c>
      <c r="C3530" s="3" t="s">
        <v>4325</v>
      </c>
      <c r="D3530" s="5">
        <v>4400</v>
      </c>
      <c r="E3530" s="7">
        <v>10</v>
      </c>
      <c r="F3530" t="s">
        <v>8220</v>
      </c>
      <c r="G3530" t="s">
        <v>8224</v>
      </c>
      <c r="H3530" t="s">
        <v>8246</v>
      </c>
      <c r="I3530">
        <v>1455753540</v>
      </c>
      <c r="J3530">
        <v>1452058282</v>
      </c>
      <c r="K3530" s="12">
        <f t="shared" si="110"/>
        <v>42375</v>
      </c>
      <c r="L3530" t="b">
        <v>0</v>
      </c>
      <c r="M3530">
        <v>1</v>
      </c>
      <c r="N3530" t="b">
        <v>0</v>
      </c>
      <c r="O3530" t="s">
        <v>8266</v>
      </c>
      <c r="P3530" t="s">
        <v>8324</v>
      </c>
      <c r="Q3530">
        <f t="shared" si="111"/>
        <v>2016</v>
      </c>
      <c r="R3530" s="14" t="s">
        <v>8320</v>
      </c>
    </row>
    <row r="3531" spans="1:18" ht="43.2" x14ac:dyDescent="0.3">
      <c r="A3531">
        <v>3917</v>
      </c>
      <c r="B3531" s="3" t="s">
        <v>3914</v>
      </c>
      <c r="C3531" s="3" t="s">
        <v>8025</v>
      </c>
      <c r="D3531" s="5">
        <v>3500</v>
      </c>
      <c r="E3531" s="7">
        <v>10</v>
      </c>
      <c r="F3531" t="s">
        <v>8220</v>
      </c>
      <c r="G3531" t="s">
        <v>8224</v>
      </c>
      <c r="H3531" t="s">
        <v>8246</v>
      </c>
      <c r="I3531">
        <v>1410439161</v>
      </c>
      <c r="J3531">
        <v>1407847161</v>
      </c>
      <c r="K3531" s="12">
        <f t="shared" si="110"/>
        <v>41863</v>
      </c>
      <c r="L3531" t="b">
        <v>0</v>
      </c>
      <c r="M3531">
        <v>1</v>
      </c>
      <c r="N3531" t="b">
        <v>0</v>
      </c>
      <c r="O3531" t="s">
        <v>8269</v>
      </c>
      <c r="P3531" t="s">
        <v>8325</v>
      </c>
      <c r="Q3531">
        <f t="shared" si="111"/>
        <v>2014</v>
      </c>
      <c r="R3531" s="14" t="s">
        <v>8322</v>
      </c>
    </row>
    <row r="3532" spans="1:18" ht="43.2" x14ac:dyDescent="0.3">
      <c r="A3532">
        <v>4085</v>
      </c>
      <c r="B3532" s="3" t="s">
        <v>4081</v>
      </c>
      <c r="C3532" s="3" t="s">
        <v>8188</v>
      </c>
      <c r="D3532" s="5">
        <v>3500</v>
      </c>
      <c r="E3532" s="7">
        <v>10</v>
      </c>
      <c r="F3532" t="s">
        <v>8220</v>
      </c>
      <c r="G3532" t="s">
        <v>8223</v>
      </c>
      <c r="H3532" t="s">
        <v>8245</v>
      </c>
      <c r="I3532">
        <v>1427169540</v>
      </c>
      <c r="J3532">
        <v>1424701775</v>
      </c>
      <c r="K3532" s="12">
        <f t="shared" si="110"/>
        <v>42058</v>
      </c>
      <c r="L3532" t="b">
        <v>0</v>
      </c>
      <c r="M3532">
        <v>1</v>
      </c>
      <c r="N3532" t="b">
        <v>0</v>
      </c>
      <c r="O3532" t="s">
        <v>8269</v>
      </c>
      <c r="P3532" t="s">
        <v>8325</v>
      </c>
      <c r="Q3532">
        <f t="shared" si="111"/>
        <v>2015</v>
      </c>
      <c r="R3532" s="14" t="s">
        <v>8322</v>
      </c>
    </row>
    <row r="3533" spans="1:18" ht="43.2" x14ac:dyDescent="0.3">
      <c r="A3533">
        <v>142</v>
      </c>
      <c r="B3533" s="3" t="s">
        <v>144</v>
      </c>
      <c r="C3533" s="3" t="s">
        <v>4252</v>
      </c>
      <c r="D3533" s="5">
        <v>3000</v>
      </c>
      <c r="E3533" s="7">
        <v>10</v>
      </c>
      <c r="F3533" t="s">
        <v>8219</v>
      </c>
      <c r="G3533" t="s">
        <v>8223</v>
      </c>
      <c r="H3533" t="s">
        <v>8245</v>
      </c>
      <c r="I3533">
        <v>1416176778</v>
      </c>
      <c r="J3533">
        <v>1414358778</v>
      </c>
      <c r="K3533" s="12">
        <f t="shared" si="110"/>
        <v>41938</v>
      </c>
      <c r="L3533" t="b">
        <v>0</v>
      </c>
      <c r="M3533">
        <v>1</v>
      </c>
      <c r="N3533" t="b">
        <v>0</v>
      </c>
      <c r="O3533" t="s">
        <v>8265</v>
      </c>
      <c r="P3533" t="s">
        <v>8336</v>
      </c>
      <c r="Q3533">
        <f t="shared" si="111"/>
        <v>2014</v>
      </c>
      <c r="R3533" s="14" t="s">
        <v>8320</v>
      </c>
    </row>
    <row r="3534" spans="1:18" ht="43.2" x14ac:dyDescent="0.3">
      <c r="A3534">
        <v>2777</v>
      </c>
      <c r="B3534" s="3" t="s">
        <v>2777</v>
      </c>
      <c r="C3534" s="3" t="s">
        <v>6887</v>
      </c>
      <c r="D3534" s="5">
        <v>3000</v>
      </c>
      <c r="E3534" s="7">
        <v>10</v>
      </c>
      <c r="F3534" t="s">
        <v>8220</v>
      </c>
      <c r="G3534" t="s">
        <v>8223</v>
      </c>
      <c r="H3534" t="s">
        <v>8245</v>
      </c>
      <c r="I3534">
        <v>1437149004</v>
      </c>
      <c r="J3534">
        <v>1434557004</v>
      </c>
      <c r="K3534" s="12">
        <f t="shared" si="110"/>
        <v>42172</v>
      </c>
      <c r="L3534" t="b">
        <v>0</v>
      </c>
      <c r="M3534">
        <v>1</v>
      </c>
      <c r="N3534" t="b">
        <v>0</v>
      </c>
      <c r="O3534" t="s">
        <v>8302</v>
      </c>
      <c r="P3534" t="s">
        <v>8355</v>
      </c>
      <c r="Q3534">
        <f t="shared" si="111"/>
        <v>2015</v>
      </c>
      <c r="R3534" s="14" t="s">
        <v>8310</v>
      </c>
    </row>
    <row r="3535" spans="1:18" ht="57.6" x14ac:dyDescent="0.3">
      <c r="A3535">
        <v>4084</v>
      </c>
      <c r="B3535" s="3" t="s">
        <v>4080</v>
      </c>
      <c r="C3535" s="3" t="s">
        <v>8187</v>
      </c>
      <c r="D3535" s="5">
        <v>3000</v>
      </c>
      <c r="E3535" s="7">
        <v>10</v>
      </c>
      <c r="F3535" t="s">
        <v>8220</v>
      </c>
      <c r="G3535" t="s">
        <v>8236</v>
      </c>
      <c r="H3535" t="s">
        <v>8248</v>
      </c>
      <c r="I3535">
        <v>1476008906</v>
      </c>
      <c r="J3535">
        <v>1473416906</v>
      </c>
      <c r="K3535" s="12">
        <f t="shared" si="110"/>
        <v>42622</v>
      </c>
      <c r="L3535" t="b">
        <v>0</v>
      </c>
      <c r="M3535">
        <v>1</v>
      </c>
      <c r="N3535" t="b">
        <v>0</v>
      </c>
      <c r="O3535" t="s">
        <v>8269</v>
      </c>
      <c r="P3535" t="s">
        <v>8325</v>
      </c>
      <c r="Q3535">
        <f t="shared" si="111"/>
        <v>2016</v>
      </c>
      <c r="R3535" s="14" t="s">
        <v>8322</v>
      </c>
    </row>
    <row r="3536" spans="1:18" ht="43.2" x14ac:dyDescent="0.3">
      <c r="A3536">
        <v>1863</v>
      </c>
      <c r="B3536" s="3" t="s">
        <v>1864</v>
      </c>
      <c r="C3536" s="3" t="s">
        <v>5973</v>
      </c>
      <c r="D3536" s="5">
        <v>2500</v>
      </c>
      <c r="E3536" s="7">
        <v>10</v>
      </c>
      <c r="F3536" t="s">
        <v>8220</v>
      </c>
      <c r="G3536" t="s">
        <v>8223</v>
      </c>
      <c r="H3536" t="s">
        <v>8245</v>
      </c>
      <c r="I3536">
        <v>1402600085</v>
      </c>
      <c r="J3536">
        <v>1400008085</v>
      </c>
      <c r="K3536" s="12">
        <f t="shared" si="110"/>
        <v>41772</v>
      </c>
      <c r="L3536" t="b">
        <v>0</v>
      </c>
      <c r="M3536">
        <v>2</v>
      </c>
      <c r="N3536" t="b">
        <v>0</v>
      </c>
      <c r="O3536" t="s">
        <v>8281</v>
      </c>
      <c r="P3536" t="s">
        <v>8343</v>
      </c>
      <c r="Q3536">
        <f t="shared" si="111"/>
        <v>2014</v>
      </c>
      <c r="R3536" s="14" t="s">
        <v>8315</v>
      </c>
    </row>
    <row r="3537" spans="1:18" ht="43.2" x14ac:dyDescent="0.3">
      <c r="A3537">
        <v>1543</v>
      </c>
      <c r="B3537" s="3" t="s">
        <v>1544</v>
      </c>
      <c r="C3537" s="3" t="s">
        <v>5653</v>
      </c>
      <c r="D3537" s="5">
        <v>2250</v>
      </c>
      <c r="E3537" s="7">
        <v>10</v>
      </c>
      <c r="F3537" t="s">
        <v>8220</v>
      </c>
      <c r="G3537" t="s">
        <v>8223</v>
      </c>
      <c r="H3537" t="s">
        <v>8245</v>
      </c>
      <c r="I3537">
        <v>1416662034</v>
      </c>
      <c r="J3537">
        <v>1414066434</v>
      </c>
      <c r="K3537" s="12">
        <f t="shared" si="110"/>
        <v>41935</v>
      </c>
      <c r="L3537" t="b">
        <v>0</v>
      </c>
      <c r="M3537">
        <v>1</v>
      </c>
      <c r="N3537" t="b">
        <v>0</v>
      </c>
      <c r="O3537" t="s">
        <v>8287</v>
      </c>
      <c r="P3537" t="s">
        <v>8354</v>
      </c>
      <c r="Q3537">
        <f t="shared" si="111"/>
        <v>2014</v>
      </c>
      <c r="R3537" s="14" t="s">
        <v>8312</v>
      </c>
    </row>
    <row r="3538" spans="1:18" ht="43.2" x14ac:dyDescent="0.3">
      <c r="A3538">
        <v>1126</v>
      </c>
      <c r="B3538" s="3" t="s">
        <v>1127</v>
      </c>
      <c r="C3538" s="3" t="s">
        <v>5236</v>
      </c>
      <c r="D3538" s="5">
        <v>2000</v>
      </c>
      <c r="E3538" s="7">
        <v>10</v>
      </c>
      <c r="F3538" t="s">
        <v>8220</v>
      </c>
      <c r="G3538" t="s">
        <v>8223</v>
      </c>
      <c r="H3538" t="s">
        <v>8245</v>
      </c>
      <c r="I3538">
        <v>1468482694</v>
      </c>
      <c r="J3538">
        <v>1465890694</v>
      </c>
      <c r="K3538" s="12">
        <f t="shared" si="110"/>
        <v>42535</v>
      </c>
      <c r="L3538" t="b">
        <v>0</v>
      </c>
      <c r="M3538">
        <v>2</v>
      </c>
      <c r="N3538" t="b">
        <v>0</v>
      </c>
      <c r="O3538" t="s">
        <v>8281</v>
      </c>
      <c r="P3538" t="s">
        <v>8343</v>
      </c>
      <c r="Q3538">
        <f t="shared" si="111"/>
        <v>2016</v>
      </c>
      <c r="R3538" s="14" t="s">
        <v>8315</v>
      </c>
    </row>
    <row r="3539" spans="1:18" ht="28.8" x14ac:dyDescent="0.3">
      <c r="A3539">
        <v>2757</v>
      </c>
      <c r="B3539" s="3" t="s">
        <v>2757</v>
      </c>
      <c r="C3539" s="3" t="s">
        <v>6867</v>
      </c>
      <c r="D3539" s="5">
        <v>1500</v>
      </c>
      <c r="E3539" s="7">
        <v>10</v>
      </c>
      <c r="F3539" t="s">
        <v>8220</v>
      </c>
      <c r="G3539" t="s">
        <v>8223</v>
      </c>
      <c r="H3539" t="s">
        <v>8245</v>
      </c>
      <c r="I3539">
        <v>1470498332</v>
      </c>
      <c r="J3539">
        <v>1469202332</v>
      </c>
      <c r="K3539" s="12">
        <f t="shared" si="110"/>
        <v>42573</v>
      </c>
      <c r="L3539" t="b">
        <v>0</v>
      </c>
      <c r="M3539">
        <v>2</v>
      </c>
      <c r="N3539" t="b">
        <v>0</v>
      </c>
      <c r="O3539" t="s">
        <v>8302</v>
      </c>
      <c r="P3539" t="s">
        <v>8355</v>
      </c>
      <c r="Q3539">
        <f t="shared" si="111"/>
        <v>2016</v>
      </c>
      <c r="R3539" s="14" t="s">
        <v>8310</v>
      </c>
    </row>
    <row r="3540" spans="1:18" ht="28.8" x14ac:dyDescent="0.3">
      <c r="A3540">
        <v>3121</v>
      </c>
      <c r="B3540" s="3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s="12">
        <f t="shared" si="110"/>
        <v>41848</v>
      </c>
      <c r="L3540" t="b">
        <v>0</v>
      </c>
      <c r="M3540">
        <v>1</v>
      </c>
      <c r="N3540" t="b">
        <v>0</v>
      </c>
      <c r="O3540" t="s">
        <v>8301</v>
      </c>
      <c r="P3540" t="s">
        <v>8323</v>
      </c>
      <c r="Q3540">
        <f t="shared" si="111"/>
        <v>2014</v>
      </c>
      <c r="R3540" s="14" t="s">
        <v>8322</v>
      </c>
    </row>
    <row r="3541" spans="1:18" ht="43.2" x14ac:dyDescent="0.3">
      <c r="A3541">
        <v>3736</v>
      </c>
      <c r="B3541" s="3" t="s">
        <v>3733</v>
      </c>
      <c r="C3541" s="3" t="s">
        <v>7846</v>
      </c>
      <c r="D3541" s="5">
        <v>1500</v>
      </c>
      <c r="E3541" s="7">
        <v>10</v>
      </c>
      <c r="F3541" t="s">
        <v>8220</v>
      </c>
      <c r="G3541" t="s">
        <v>8224</v>
      </c>
      <c r="H3541" t="s">
        <v>8246</v>
      </c>
      <c r="I3541">
        <v>1427133600</v>
      </c>
      <c r="J3541">
        <v>1423847093</v>
      </c>
      <c r="K3541" s="12">
        <f t="shared" si="110"/>
        <v>42048</v>
      </c>
      <c r="L3541" t="b">
        <v>0</v>
      </c>
      <c r="M3541">
        <v>1</v>
      </c>
      <c r="N3541" t="b">
        <v>0</v>
      </c>
      <c r="O3541" t="s">
        <v>8269</v>
      </c>
      <c r="P3541" t="s">
        <v>8325</v>
      </c>
      <c r="Q3541">
        <f t="shared" si="111"/>
        <v>2015</v>
      </c>
      <c r="R3541" s="14" t="s">
        <v>8322</v>
      </c>
    </row>
    <row r="3542" spans="1:18" ht="43.2" x14ac:dyDescent="0.3">
      <c r="A3542">
        <v>3129</v>
      </c>
      <c r="B3542" s="3" t="s">
        <v>3129</v>
      </c>
      <c r="C3542" s="3" t="s">
        <v>7239</v>
      </c>
      <c r="D3542" s="5">
        <v>1250</v>
      </c>
      <c r="E3542" s="7">
        <v>10</v>
      </c>
      <c r="F3542" t="s">
        <v>8221</v>
      </c>
      <c r="G3542" t="s">
        <v>8223</v>
      </c>
      <c r="H3542" t="s">
        <v>8245</v>
      </c>
      <c r="I3542">
        <v>1492542819</v>
      </c>
      <c r="J3542">
        <v>1489090419</v>
      </c>
      <c r="K3542" s="12">
        <f t="shared" si="110"/>
        <v>42803</v>
      </c>
      <c r="L3542" t="b">
        <v>0</v>
      </c>
      <c r="M3542">
        <v>1</v>
      </c>
      <c r="N3542" t="b">
        <v>0</v>
      </c>
      <c r="O3542" t="s">
        <v>8269</v>
      </c>
      <c r="P3542" t="s">
        <v>8325</v>
      </c>
      <c r="Q3542">
        <f t="shared" si="111"/>
        <v>2017</v>
      </c>
      <c r="R3542" s="14" t="s">
        <v>8322</v>
      </c>
    </row>
    <row r="3543" spans="1:18" ht="43.2" x14ac:dyDescent="0.3">
      <c r="A3543">
        <v>584</v>
      </c>
      <c r="B3543" s="3" t="s">
        <v>585</v>
      </c>
      <c r="C3543" s="3" t="s">
        <v>4694</v>
      </c>
      <c r="D3543" s="5">
        <v>1000</v>
      </c>
      <c r="E3543" s="7">
        <v>10</v>
      </c>
      <c r="F3543" t="s">
        <v>8220</v>
      </c>
      <c r="G3543" t="s">
        <v>8223</v>
      </c>
      <c r="H3543" t="s">
        <v>8245</v>
      </c>
      <c r="I3543">
        <v>1426522316</v>
      </c>
      <c r="J3543">
        <v>1423933916</v>
      </c>
      <c r="K3543" s="12">
        <f t="shared" si="110"/>
        <v>42049</v>
      </c>
      <c r="L3543" t="b">
        <v>0</v>
      </c>
      <c r="M3543">
        <v>2</v>
      </c>
      <c r="N3543" t="b">
        <v>0</v>
      </c>
      <c r="O3543" t="s">
        <v>8270</v>
      </c>
      <c r="P3543" t="s">
        <v>8341</v>
      </c>
      <c r="Q3543">
        <f t="shared" si="111"/>
        <v>2015</v>
      </c>
      <c r="R3543" s="14" t="s">
        <v>8307</v>
      </c>
    </row>
    <row r="3544" spans="1:18" ht="43.2" x14ac:dyDescent="0.3">
      <c r="A3544">
        <v>2841</v>
      </c>
      <c r="B3544" s="3" t="s">
        <v>2841</v>
      </c>
      <c r="C3544" s="3" t="s">
        <v>6951</v>
      </c>
      <c r="D3544" s="5">
        <v>1000</v>
      </c>
      <c r="E3544" s="7">
        <v>10</v>
      </c>
      <c r="F3544" t="s">
        <v>8220</v>
      </c>
      <c r="G3544" t="s">
        <v>8224</v>
      </c>
      <c r="H3544" t="s">
        <v>8246</v>
      </c>
      <c r="I3544">
        <v>1450032297</v>
      </c>
      <c r="J3544">
        <v>1444844697</v>
      </c>
      <c r="K3544" s="12">
        <f t="shared" si="110"/>
        <v>42291</v>
      </c>
      <c r="L3544" t="b">
        <v>0</v>
      </c>
      <c r="M3544">
        <v>1</v>
      </c>
      <c r="N3544" t="b">
        <v>0</v>
      </c>
      <c r="O3544" t="s">
        <v>8269</v>
      </c>
      <c r="P3544" t="s">
        <v>8325</v>
      </c>
      <c r="Q3544">
        <f t="shared" si="111"/>
        <v>2015</v>
      </c>
      <c r="R3544" s="14" t="s">
        <v>8322</v>
      </c>
    </row>
    <row r="3545" spans="1:18" ht="43.2" x14ac:dyDescent="0.3">
      <c r="A3545">
        <v>4024</v>
      </c>
      <c r="B3545" s="3" t="s">
        <v>4020</v>
      </c>
      <c r="C3545" s="3" t="s">
        <v>8129</v>
      </c>
      <c r="D3545" s="5">
        <v>800</v>
      </c>
      <c r="E3545" s="7">
        <v>10</v>
      </c>
      <c r="F3545" t="s">
        <v>8220</v>
      </c>
      <c r="G3545" t="s">
        <v>8223</v>
      </c>
      <c r="H3545" t="s">
        <v>8245</v>
      </c>
      <c r="I3545">
        <v>1441037097</v>
      </c>
      <c r="J3545">
        <v>1438445097</v>
      </c>
      <c r="K3545" s="12">
        <f t="shared" si="110"/>
        <v>42217</v>
      </c>
      <c r="L3545" t="b">
        <v>0</v>
      </c>
      <c r="M3545">
        <v>1</v>
      </c>
      <c r="N3545" t="b">
        <v>0</v>
      </c>
      <c r="O3545" t="s">
        <v>8269</v>
      </c>
      <c r="P3545" t="s">
        <v>8325</v>
      </c>
      <c r="Q3545">
        <f t="shared" si="111"/>
        <v>2015</v>
      </c>
      <c r="R3545" s="14" t="s">
        <v>8322</v>
      </c>
    </row>
    <row r="3546" spans="1:18" ht="28.8" x14ac:dyDescent="0.3">
      <c r="A3546">
        <v>1073</v>
      </c>
      <c r="B3546" s="3" t="s">
        <v>1074</v>
      </c>
      <c r="C3546" s="3" t="s">
        <v>5183</v>
      </c>
      <c r="D3546" s="5">
        <v>750</v>
      </c>
      <c r="E3546" s="7">
        <v>10</v>
      </c>
      <c r="F3546" t="s">
        <v>8220</v>
      </c>
      <c r="G3546" t="s">
        <v>8223</v>
      </c>
      <c r="H3546" t="s">
        <v>8245</v>
      </c>
      <c r="I3546">
        <v>1318806541</v>
      </c>
      <c r="J3546">
        <v>1316214541</v>
      </c>
      <c r="K3546" s="12">
        <f t="shared" si="110"/>
        <v>40802</v>
      </c>
      <c r="L3546" t="b">
        <v>0</v>
      </c>
      <c r="M3546">
        <v>1</v>
      </c>
      <c r="N3546" t="b">
        <v>0</v>
      </c>
      <c r="O3546" t="s">
        <v>8280</v>
      </c>
      <c r="P3546" t="s">
        <v>8333</v>
      </c>
      <c r="Q3546">
        <f t="shared" si="111"/>
        <v>2011</v>
      </c>
      <c r="R3546" s="14" t="s">
        <v>8315</v>
      </c>
    </row>
    <row r="3547" spans="1:18" ht="43.2" x14ac:dyDescent="0.3">
      <c r="A3547">
        <v>1042</v>
      </c>
      <c r="B3547" s="3" t="s">
        <v>1043</v>
      </c>
      <c r="C3547" s="3" t="s">
        <v>5152</v>
      </c>
      <c r="D3547" s="5">
        <v>650</v>
      </c>
      <c r="E3547" s="7">
        <v>10</v>
      </c>
      <c r="F3547" t="s">
        <v>8219</v>
      </c>
      <c r="G3547" t="s">
        <v>8223</v>
      </c>
      <c r="H3547" t="s">
        <v>8245</v>
      </c>
      <c r="I3547">
        <v>1410516000</v>
      </c>
      <c r="J3547">
        <v>1406824948</v>
      </c>
      <c r="K3547" s="12">
        <f t="shared" si="110"/>
        <v>41851</v>
      </c>
      <c r="L3547" t="b">
        <v>0</v>
      </c>
      <c r="M3547">
        <v>1</v>
      </c>
      <c r="N3547" t="b">
        <v>0</v>
      </c>
      <c r="O3547" t="s">
        <v>8279</v>
      </c>
      <c r="P3547" t="s">
        <v>8346</v>
      </c>
      <c r="Q3547">
        <f t="shared" si="111"/>
        <v>2014</v>
      </c>
      <c r="R3547" s="14" t="s">
        <v>8345</v>
      </c>
    </row>
    <row r="3548" spans="1:18" ht="43.2" x14ac:dyDescent="0.3">
      <c r="A3548">
        <v>3795</v>
      </c>
      <c r="B3548" s="3" t="s">
        <v>3792</v>
      </c>
      <c r="C3548" s="3" t="s">
        <v>7905</v>
      </c>
      <c r="D3548" s="5">
        <v>600</v>
      </c>
      <c r="E3548" s="7">
        <v>10</v>
      </c>
      <c r="F3548" t="s">
        <v>8220</v>
      </c>
      <c r="G3548" t="s">
        <v>8224</v>
      </c>
      <c r="H3548" t="s">
        <v>8246</v>
      </c>
      <c r="I3548">
        <v>1440801000</v>
      </c>
      <c r="J3548">
        <v>1437042490</v>
      </c>
      <c r="K3548" s="12">
        <f t="shared" si="110"/>
        <v>42201</v>
      </c>
      <c r="L3548" t="b">
        <v>0</v>
      </c>
      <c r="M3548">
        <v>2</v>
      </c>
      <c r="N3548" t="b">
        <v>0</v>
      </c>
      <c r="O3548" t="s">
        <v>8303</v>
      </c>
      <c r="P3548" t="s">
        <v>8334</v>
      </c>
      <c r="Q3548">
        <f t="shared" si="111"/>
        <v>2015</v>
      </c>
      <c r="R3548" s="14" t="s">
        <v>8322</v>
      </c>
    </row>
    <row r="3549" spans="1:18" ht="57.6" x14ac:dyDescent="0.3">
      <c r="A3549">
        <v>3858</v>
      </c>
      <c r="B3549" s="3" t="s">
        <v>3855</v>
      </c>
      <c r="C3549" s="3" t="s">
        <v>7967</v>
      </c>
      <c r="D3549" s="5">
        <v>500</v>
      </c>
      <c r="E3549" s="7">
        <v>10</v>
      </c>
      <c r="F3549" t="s">
        <v>8220</v>
      </c>
      <c r="G3549" t="s">
        <v>8224</v>
      </c>
      <c r="H3549" t="s">
        <v>8246</v>
      </c>
      <c r="I3549">
        <v>1432328400</v>
      </c>
      <c r="J3549">
        <v>1430734844</v>
      </c>
      <c r="K3549" s="12">
        <f t="shared" si="110"/>
        <v>42128</v>
      </c>
      <c r="L3549" t="b">
        <v>0</v>
      </c>
      <c r="M3549">
        <v>1</v>
      </c>
      <c r="N3549" t="b">
        <v>0</v>
      </c>
      <c r="O3549" t="s">
        <v>8269</v>
      </c>
      <c r="P3549" t="s">
        <v>8325</v>
      </c>
      <c r="Q3549">
        <f t="shared" si="111"/>
        <v>2015</v>
      </c>
      <c r="R3549" s="14" t="s">
        <v>8322</v>
      </c>
    </row>
    <row r="3550" spans="1:18" ht="43.2" x14ac:dyDescent="0.3">
      <c r="A3550">
        <v>2886</v>
      </c>
      <c r="B3550" s="3" t="s">
        <v>2886</v>
      </c>
      <c r="C3550" s="3" t="s">
        <v>6996</v>
      </c>
      <c r="D3550" s="5">
        <v>200</v>
      </c>
      <c r="E3550" s="7">
        <v>10</v>
      </c>
      <c r="F3550" t="s">
        <v>8220</v>
      </c>
      <c r="G3550" t="s">
        <v>8223</v>
      </c>
      <c r="H3550" t="s">
        <v>8245</v>
      </c>
      <c r="I3550">
        <v>1442635140</v>
      </c>
      <c r="J3550">
        <v>1442243484</v>
      </c>
      <c r="K3550" s="12">
        <f t="shared" si="110"/>
        <v>42261</v>
      </c>
      <c r="L3550" t="b">
        <v>0</v>
      </c>
      <c r="M3550">
        <v>1</v>
      </c>
      <c r="N3550" t="b">
        <v>0</v>
      </c>
      <c r="O3550" t="s">
        <v>8269</v>
      </c>
      <c r="P3550" t="s">
        <v>8325</v>
      </c>
      <c r="Q3550">
        <f t="shared" si="111"/>
        <v>2015</v>
      </c>
      <c r="R3550" s="14" t="s">
        <v>8322</v>
      </c>
    </row>
    <row r="3551" spans="1:18" ht="43.2" x14ac:dyDescent="0.3">
      <c r="A3551">
        <v>3745</v>
      </c>
      <c r="B3551" s="3" t="s">
        <v>3742</v>
      </c>
      <c r="C3551" s="3" t="s">
        <v>7855</v>
      </c>
      <c r="D3551" s="5">
        <v>100</v>
      </c>
      <c r="E3551" s="7">
        <v>10</v>
      </c>
      <c r="F3551" t="s">
        <v>8220</v>
      </c>
      <c r="G3551" t="s">
        <v>8223</v>
      </c>
      <c r="H3551" t="s">
        <v>8245</v>
      </c>
      <c r="I3551">
        <v>1407689102</v>
      </c>
      <c r="J3551">
        <v>1405097102</v>
      </c>
      <c r="K3551" s="12">
        <f t="shared" si="110"/>
        <v>41831</v>
      </c>
      <c r="L3551" t="b">
        <v>0</v>
      </c>
      <c r="M3551">
        <v>1</v>
      </c>
      <c r="N3551" t="b">
        <v>0</v>
      </c>
      <c r="O3551" t="s">
        <v>8269</v>
      </c>
      <c r="P3551" t="s">
        <v>8325</v>
      </c>
      <c r="Q3551">
        <f t="shared" si="111"/>
        <v>2014</v>
      </c>
      <c r="R3551" s="14" t="s">
        <v>8322</v>
      </c>
    </row>
    <row r="3552" spans="1:18" ht="28.8" x14ac:dyDescent="0.3">
      <c r="A3552">
        <v>847</v>
      </c>
      <c r="B3552" s="3" t="s">
        <v>848</v>
      </c>
      <c r="C3552" s="3" t="s">
        <v>4957</v>
      </c>
      <c r="D3552" s="5">
        <v>10</v>
      </c>
      <c r="E3552" s="7">
        <v>10</v>
      </c>
      <c r="F3552" t="s">
        <v>8218</v>
      </c>
      <c r="G3552" t="s">
        <v>8223</v>
      </c>
      <c r="H3552" t="s">
        <v>8245</v>
      </c>
      <c r="I3552">
        <v>1436555376</v>
      </c>
      <c r="J3552">
        <v>1433963376</v>
      </c>
      <c r="K3552" s="12">
        <f t="shared" si="110"/>
        <v>42165</v>
      </c>
      <c r="L3552" t="b">
        <v>0</v>
      </c>
      <c r="M3552">
        <v>1</v>
      </c>
      <c r="N3552" t="b">
        <v>1</v>
      </c>
      <c r="O3552" t="s">
        <v>8275</v>
      </c>
      <c r="P3552" t="s">
        <v>8335</v>
      </c>
      <c r="Q3552">
        <f t="shared" si="111"/>
        <v>2015</v>
      </c>
      <c r="R3552" s="14" t="s">
        <v>8326</v>
      </c>
    </row>
    <row r="3553" spans="1:18" ht="57.6" x14ac:dyDescent="0.3">
      <c r="A3553">
        <v>2213</v>
      </c>
      <c r="B3553" s="3" t="s">
        <v>2214</v>
      </c>
      <c r="C3553" s="3" t="s">
        <v>6323</v>
      </c>
      <c r="D3553" s="5">
        <v>5</v>
      </c>
      <c r="E3553" s="7">
        <v>10</v>
      </c>
      <c r="F3553" t="s">
        <v>8218</v>
      </c>
      <c r="G3553" t="s">
        <v>8223</v>
      </c>
      <c r="H3553" t="s">
        <v>8245</v>
      </c>
      <c r="I3553">
        <v>1431719379</v>
      </c>
      <c r="J3553">
        <v>1429127379</v>
      </c>
      <c r="K3553" s="12">
        <f t="shared" si="110"/>
        <v>42109</v>
      </c>
      <c r="L3553" t="b">
        <v>0</v>
      </c>
      <c r="M3553">
        <v>1</v>
      </c>
      <c r="N3553" t="b">
        <v>1</v>
      </c>
      <c r="O3553" t="s">
        <v>8278</v>
      </c>
      <c r="P3553" t="s">
        <v>8328</v>
      </c>
      <c r="Q3553">
        <f t="shared" si="111"/>
        <v>2015</v>
      </c>
      <c r="R3553" s="14" t="s">
        <v>8326</v>
      </c>
    </row>
    <row r="3554" spans="1:18" ht="43.2" x14ac:dyDescent="0.3">
      <c r="A3554">
        <v>548</v>
      </c>
      <c r="B3554" s="3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s="12">
        <f t="shared" si="110"/>
        <v>42276</v>
      </c>
      <c r="L3554" t="b">
        <v>0</v>
      </c>
      <c r="M3554">
        <v>1</v>
      </c>
      <c r="N3554" t="b">
        <v>0</v>
      </c>
      <c r="O3554" t="s">
        <v>8270</v>
      </c>
      <c r="P3554" t="s">
        <v>8341</v>
      </c>
      <c r="Q3554">
        <f t="shared" si="111"/>
        <v>2015</v>
      </c>
      <c r="R3554" s="14" t="s">
        <v>8307</v>
      </c>
    </row>
    <row r="3555" spans="1:18" ht="43.2" x14ac:dyDescent="0.3">
      <c r="A3555">
        <v>666</v>
      </c>
      <c r="B3555" s="3" t="s">
        <v>667</v>
      </c>
      <c r="C3555" s="3" t="s">
        <v>4776</v>
      </c>
      <c r="D3555" s="5">
        <v>200000</v>
      </c>
      <c r="E3555" s="7">
        <v>8</v>
      </c>
      <c r="F3555" t="s">
        <v>8220</v>
      </c>
      <c r="G3555" t="s">
        <v>8223</v>
      </c>
      <c r="H3555" t="s">
        <v>8245</v>
      </c>
      <c r="I3555">
        <v>1408305498</v>
      </c>
      <c r="J3555">
        <v>1405713498</v>
      </c>
      <c r="K3555" s="12">
        <f t="shared" si="110"/>
        <v>41838</v>
      </c>
      <c r="L3555" t="b">
        <v>0</v>
      </c>
      <c r="M3555">
        <v>4</v>
      </c>
      <c r="N3555" t="b">
        <v>0</v>
      </c>
      <c r="O3555" t="s">
        <v>8271</v>
      </c>
      <c r="P3555" t="s">
        <v>8309</v>
      </c>
      <c r="Q3555">
        <f t="shared" si="111"/>
        <v>2014</v>
      </c>
      <c r="R3555" s="14" t="s">
        <v>8307</v>
      </c>
    </row>
    <row r="3556" spans="1:18" ht="43.2" x14ac:dyDescent="0.3">
      <c r="A3556">
        <v>2423</v>
      </c>
      <c r="B3556" s="3" t="s">
        <v>2424</v>
      </c>
      <c r="C3556" s="3" t="s">
        <v>6533</v>
      </c>
      <c r="D3556" s="5">
        <v>60000</v>
      </c>
      <c r="E3556" s="7">
        <v>8</v>
      </c>
      <c r="F3556" t="s">
        <v>8220</v>
      </c>
      <c r="G3556" t="s">
        <v>8223</v>
      </c>
      <c r="H3556" t="s">
        <v>8245</v>
      </c>
      <c r="I3556">
        <v>1420044890</v>
      </c>
      <c r="J3556">
        <v>1417452890</v>
      </c>
      <c r="K3556" s="12">
        <f t="shared" si="110"/>
        <v>41974</v>
      </c>
      <c r="L3556" t="b">
        <v>0</v>
      </c>
      <c r="M3556">
        <v>1</v>
      </c>
      <c r="N3556" t="b">
        <v>0</v>
      </c>
      <c r="O3556" t="s">
        <v>8282</v>
      </c>
      <c r="P3556" t="s">
        <v>8344</v>
      </c>
      <c r="Q3556">
        <f t="shared" si="111"/>
        <v>2014</v>
      </c>
      <c r="R3556" s="14" t="s">
        <v>8318</v>
      </c>
    </row>
    <row r="3557" spans="1:18" ht="43.2" x14ac:dyDescent="0.3">
      <c r="A3557">
        <v>157</v>
      </c>
      <c r="B3557" s="3" t="s">
        <v>159</v>
      </c>
      <c r="C3557" s="3" t="s">
        <v>4267</v>
      </c>
      <c r="D3557" s="5">
        <v>2995</v>
      </c>
      <c r="E3557" s="7">
        <v>8</v>
      </c>
      <c r="F3557" t="s">
        <v>8219</v>
      </c>
      <c r="G3557" t="s">
        <v>8223</v>
      </c>
      <c r="H3557" t="s">
        <v>8245</v>
      </c>
      <c r="I3557">
        <v>1456523572</v>
      </c>
      <c r="J3557">
        <v>1453931572</v>
      </c>
      <c r="K3557" s="12">
        <f t="shared" si="110"/>
        <v>42396</v>
      </c>
      <c r="L3557" t="b">
        <v>0</v>
      </c>
      <c r="M3557">
        <v>2</v>
      </c>
      <c r="N3557" t="b">
        <v>0</v>
      </c>
      <c r="O3557" t="s">
        <v>8265</v>
      </c>
      <c r="P3557" t="s">
        <v>8336</v>
      </c>
      <c r="Q3557">
        <f t="shared" si="111"/>
        <v>2016</v>
      </c>
      <c r="R3557" s="14" t="s">
        <v>8320</v>
      </c>
    </row>
    <row r="3558" spans="1:18" ht="57.6" x14ac:dyDescent="0.3">
      <c r="A3558">
        <v>2384</v>
      </c>
      <c r="B3558" s="3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s="12">
        <f t="shared" si="110"/>
        <v>41927</v>
      </c>
      <c r="L3558" t="b">
        <v>0</v>
      </c>
      <c r="M3558">
        <v>8</v>
      </c>
      <c r="N3558" t="b">
        <v>0</v>
      </c>
      <c r="O3558" t="s">
        <v>8270</v>
      </c>
      <c r="P3558" t="s">
        <v>8341</v>
      </c>
      <c r="Q3558">
        <f t="shared" si="111"/>
        <v>2014</v>
      </c>
      <c r="R3558" s="14" t="s">
        <v>8307</v>
      </c>
    </row>
    <row r="3559" spans="1:18" ht="43.2" x14ac:dyDescent="0.3">
      <c r="A3559">
        <v>1915</v>
      </c>
      <c r="B3559" s="3" t="s">
        <v>1916</v>
      </c>
      <c r="C3559" s="3" t="s">
        <v>6025</v>
      </c>
      <c r="D3559" s="5">
        <v>500</v>
      </c>
      <c r="E3559" s="7">
        <v>8</v>
      </c>
      <c r="F3559" t="s">
        <v>8220</v>
      </c>
      <c r="G3559" t="s">
        <v>8223</v>
      </c>
      <c r="H3559" t="s">
        <v>8245</v>
      </c>
      <c r="I3559">
        <v>1409620222</v>
      </c>
      <c r="J3559">
        <v>1407892222</v>
      </c>
      <c r="K3559" s="12">
        <f t="shared" si="110"/>
        <v>41864</v>
      </c>
      <c r="L3559" t="b">
        <v>0</v>
      </c>
      <c r="M3559">
        <v>4</v>
      </c>
      <c r="N3559" t="b">
        <v>0</v>
      </c>
      <c r="O3559" t="s">
        <v>8292</v>
      </c>
      <c r="P3559" t="s">
        <v>8317</v>
      </c>
      <c r="Q3559">
        <f t="shared" si="111"/>
        <v>2014</v>
      </c>
      <c r="R3559" s="14" t="s">
        <v>8307</v>
      </c>
    </row>
    <row r="3560" spans="1:18" ht="43.2" x14ac:dyDescent="0.3">
      <c r="A3560">
        <v>3957</v>
      </c>
      <c r="B3560" s="3" t="s">
        <v>3954</v>
      </c>
      <c r="C3560" s="3" t="s">
        <v>8064</v>
      </c>
      <c r="D3560" s="5">
        <v>28000</v>
      </c>
      <c r="E3560" s="7">
        <v>7</v>
      </c>
      <c r="F3560" t="s">
        <v>8220</v>
      </c>
      <c r="G3560" t="s">
        <v>8223</v>
      </c>
      <c r="H3560" t="s">
        <v>8245</v>
      </c>
      <c r="I3560">
        <v>1468020354</v>
      </c>
      <c r="J3560">
        <v>1464045954</v>
      </c>
      <c r="K3560" s="12">
        <f t="shared" si="110"/>
        <v>42513</v>
      </c>
      <c r="L3560" t="b">
        <v>0</v>
      </c>
      <c r="M3560">
        <v>1</v>
      </c>
      <c r="N3560" t="b">
        <v>0</v>
      </c>
      <c r="O3560" t="s">
        <v>8269</v>
      </c>
      <c r="P3560" t="s">
        <v>8325</v>
      </c>
      <c r="Q3560">
        <f t="shared" si="111"/>
        <v>2016</v>
      </c>
      <c r="R3560" s="14" t="s">
        <v>8322</v>
      </c>
    </row>
    <row r="3561" spans="1:18" ht="43.2" x14ac:dyDescent="0.3">
      <c r="A3561">
        <v>2875</v>
      </c>
      <c r="B3561" s="3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s="12">
        <f t="shared" si="110"/>
        <v>42465</v>
      </c>
      <c r="L3561" t="b">
        <v>0</v>
      </c>
      <c r="M3561">
        <v>3</v>
      </c>
      <c r="N3561" t="b">
        <v>0</v>
      </c>
      <c r="O3561" t="s">
        <v>8269</v>
      </c>
      <c r="P3561" t="s">
        <v>8325</v>
      </c>
      <c r="Q3561">
        <f t="shared" si="111"/>
        <v>2016</v>
      </c>
      <c r="R3561" s="14" t="s">
        <v>8322</v>
      </c>
    </row>
    <row r="3562" spans="1:18" ht="57.6" x14ac:dyDescent="0.3">
      <c r="A3562">
        <v>1411</v>
      </c>
      <c r="B3562" s="3" t="s">
        <v>1412</v>
      </c>
      <c r="C3562" s="3" t="s">
        <v>5521</v>
      </c>
      <c r="D3562" s="5">
        <v>3000</v>
      </c>
      <c r="E3562" s="7">
        <v>7</v>
      </c>
      <c r="F3562" t="s">
        <v>8220</v>
      </c>
      <c r="G3562" t="s">
        <v>8224</v>
      </c>
      <c r="H3562" t="s">
        <v>8246</v>
      </c>
      <c r="I3562">
        <v>1423185900</v>
      </c>
      <c r="J3562">
        <v>1420766700</v>
      </c>
      <c r="K3562" s="12">
        <f t="shared" si="110"/>
        <v>42013</v>
      </c>
      <c r="L3562" t="b">
        <v>0</v>
      </c>
      <c r="M3562">
        <v>3</v>
      </c>
      <c r="N3562" t="b">
        <v>0</v>
      </c>
      <c r="O3562" t="s">
        <v>8285</v>
      </c>
      <c r="P3562" t="s">
        <v>8347</v>
      </c>
      <c r="Q3562">
        <f t="shared" si="111"/>
        <v>2015</v>
      </c>
      <c r="R3562" s="14" t="s">
        <v>8310</v>
      </c>
    </row>
    <row r="3563" spans="1:18" ht="43.2" x14ac:dyDescent="0.3">
      <c r="A3563">
        <v>425</v>
      </c>
      <c r="B3563" s="3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s="12">
        <f t="shared" si="110"/>
        <v>42275</v>
      </c>
      <c r="L3563" t="b">
        <v>0</v>
      </c>
      <c r="M3563">
        <v>2</v>
      </c>
      <c r="N3563" t="b">
        <v>0</v>
      </c>
      <c r="O3563" t="s">
        <v>8268</v>
      </c>
      <c r="P3563" t="s">
        <v>8338</v>
      </c>
      <c r="Q3563">
        <f t="shared" si="111"/>
        <v>2015</v>
      </c>
      <c r="R3563" s="14" t="s">
        <v>8320</v>
      </c>
    </row>
    <row r="3564" spans="1:18" ht="28.8" x14ac:dyDescent="0.3">
      <c r="A3564">
        <v>596</v>
      </c>
      <c r="B3564" s="3" t="s">
        <v>597</v>
      </c>
      <c r="C3564" s="3" t="s">
        <v>4706</v>
      </c>
      <c r="D3564" s="5">
        <v>20000</v>
      </c>
      <c r="E3564" s="7">
        <v>6</v>
      </c>
      <c r="F3564" t="s">
        <v>8220</v>
      </c>
      <c r="G3564" t="s">
        <v>8223</v>
      </c>
      <c r="H3564" t="s">
        <v>8245</v>
      </c>
      <c r="I3564">
        <v>1478122292</v>
      </c>
      <c r="J3564">
        <v>1475530292</v>
      </c>
      <c r="K3564" s="12">
        <f t="shared" si="110"/>
        <v>42646</v>
      </c>
      <c r="L3564" t="b">
        <v>0</v>
      </c>
      <c r="M3564">
        <v>2</v>
      </c>
      <c r="N3564" t="b">
        <v>0</v>
      </c>
      <c r="O3564" t="s">
        <v>8270</v>
      </c>
      <c r="P3564" t="s">
        <v>8341</v>
      </c>
      <c r="Q3564">
        <f t="shared" si="111"/>
        <v>2016</v>
      </c>
      <c r="R3564" s="14" t="s">
        <v>8307</v>
      </c>
    </row>
    <row r="3565" spans="1:18" ht="43.2" x14ac:dyDescent="0.3">
      <c r="A3565">
        <v>1541</v>
      </c>
      <c r="B3565" s="3" t="s">
        <v>1542</v>
      </c>
      <c r="C3565" s="3" t="s">
        <v>5651</v>
      </c>
      <c r="D3565" s="5">
        <v>18000</v>
      </c>
      <c r="E3565" s="7">
        <v>6</v>
      </c>
      <c r="F3565" t="s">
        <v>8220</v>
      </c>
      <c r="G3565" t="s">
        <v>8223</v>
      </c>
      <c r="H3565" t="s">
        <v>8245</v>
      </c>
      <c r="I3565">
        <v>1420045538</v>
      </c>
      <c r="J3565">
        <v>1417453538</v>
      </c>
      <c r="K3565" s="12">
        <f t="shared" si="110"/>
        <v>41974</v>
      </c>
      <c r="L3565" t="b">
        <v>0</v>
      </c>
      <c r="M3565">
        <v>2</v>
      </c>
      <c r="N3565" t="b">
        <v>0</v>
      </c>
      <c r="O3565" t="s">
        <v>8287</v>
      </c>
      <c r="P3565" t="s">
        <v>8354</v>
      </c>
      <c r="Q3565">
        <f t="shared" si="111"/>
        <v>2014</v>
      </c>
      <c r="R3565" s="14" t="s">
        <v>8312</v>
      </c>
    </row>
    <row r="3566" spans="1:18" ht="43.2" x14ac:dyDescent="0.3">
      <c r="A3566">
        <v>1044</v>
      </c>
      <c r="B3566" s="3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s="12">
        <f t="shared" si="110"/>
        <v>42011</v>
      </c>
      <c r="L3566" t="b">
        <v>0</v>
      </c>
      <c r="M3566">
        <v>2</v>
      </c>
      <c r="N3566" t="b">
        <v>0</v>
      </c>
      <c r="O3566" t="s">
        <v>8279</v>
      </c>
      <c r="P3566" t="s">
        <v>8346</v>
      </c>
      <c r="Q3566">
        <f t="shared" si="111"/>
        <v>2015</v>
      </c>
      <c r="R3566" s="14" t="s">
        <v>8345</v>
      </c>
    </row>
    <row r="3567" spans="1:18" ht="43.2" x14ac:dyDescent="0.3">
      <c r="A3567">
        <v>1879</v>
      </c>
      <c r="B3567" s="3" t="s">
        <v>1880</v>
      </c>
      <c r="C3567" s="3" t="s">
        <v>5989</v>
      </c>
      <c r="D3567" s="5">
        <v>5000</v>
      </c>
      <c r="E3567" s="7">
        <v>6</v>
      </c>
      <c r="F3567" t="s">
        <v>8220</v>
      </c>
      <c r="G3567" t="s">
        <v>8226</v>
      </c>
      <c r="H3567" t="s">
        <v>8248</v>
      </c>
      <c r="I3567">
        <v>1457966129</v>
      </c>
      <c r="J3567">
        <v>1455377729</v>
      </c>
      <c r="K3567" s="12">
        <f t="shared" si="110"/>
        <v>42413</v>
      </c>
      <c r="L3567" t="b">
        <v>0</v>
      </c>
      <c r="M3567">
        <v>2</v>
      </c>
      <c r="N3567" t="b">
        <v>0</v>
      </c>
      <c r="O3567" t="s">
        <v>8281</v>
      </c>
      <c r="P3567" t="s">
        <v>8343</v>
      </c>
      <c r="Q3567">
        <f t="shared" si="111"/>
        <v>2016</v>
      </c>
      <c r="R3567" s="14" t="s">
        <v>8315</v>
      </c>
    </row>
    <row r="3568" spans="1:18" ht="57.6" x14ac:dyDescent="0.3">
      <c r="A3568">
        <v>1418</v>
      </c>
      <c r="B3568" s="3" t="s">
        <v>1419</v>
      </c>
      <c r="C3568" s="3" t="s">
        <v>5528</v>
      </c>
      <c r="D3568" s="5">
        <v>3000</v>
      </c>
      <c r="E3568" s="7">
        <v>6</v>
      </c>
      <c r="F3568" t="s">
        <v>8220</v>
      </c>
      <c r="G3568" t="s">
        <v>8226</v>
      </c>
      <c r="H3568" t="s">
        <v>8248</v>
      </c>
      <c r="I3568">
        <v>1456397834</v>
      </c>
      <c r="J3568">
        <v>1453805834</v>
      </c>
      <c r="K3568" s="12">
        <f t="shared" si="110"/>
        <v>42395</v>
      </c>
      <c r="L3568" t="b">
        <v>0</v>
      </c>
      <c r="M3568">
        <v>1</v>
      </c>
      <c r="N3568" t="b">
        <v>0</v>
      </c>
      <c r="O3568" t="s">
        <v>8285</v>
      </c>
      <c r="P3568" t="s">
        <v>8347</v>
      </c>
      <c r="Q3568">
        <f t="shared" si="111"/>
        <v>2016</v>
      </c>
      <c r="R3568" s="14" t="s">
        <v>8310</v>
      </c>
    </row>
    <row r="3569" spans="1:18" ht="43.2" x14ac:dyDescent="0.3">
      <c r="A3569">
        <v>2901</v>
      </c>
      <c r="B3569" s="3" t="s">
        <v>2901</v>
      </c>
      <c r="C3569" s="3" t="s">
        <v>7011</v>
      </c>
      <c r="D3569" s="5">
        <v>750</v>
      </c>
      <c r="E3569" s="7">
        <v>6</v>
      </c>
      <c r="F3569" t="s">
        <v>8220</v>
      </c>
      <c r="G3569" t="s">
        <v>8223</v>
      </c>
      <c r="H3569" t="s">
        <v>8245</v>
      </c>
      <c r="I3569">
        <v>1423345339</v>
      </c>
      <c r="J3569">
        <v>1418161339</v>
      </c>
      <c r="K3569" s="12">
        <f t="shared" si="110"/>
        <v>41982</v>
      </c>
      <c r="L3569" t="b">
        <v>0</v>
      </c>
      <c r="M3569">
        <v>2</v>
      </c>
      <c r="N3569" t="b">
        <v>0</v>
      </c>
      <c r="O3569" t="s">
        <v>8269</v>
      </c>
      <c r="P3569" t="s">
        <v>8325</v>
      </c>
      <c r="Q3569">
        <f t="shared" si="111"/>
        <v>2014</v>
      </c>
      <c r="R3569" s="14" t="s">
        <v>8322</v>
      </c>
    </row>
    <row r="3570" spans="1:18" ht="43.2" x14ac:dyDescent="0.3">
      <c r="A3570">
        <v>544</v>
      </c>
      <c r="B3570" s="3" t="s">
        <v>545</v>
      </c>
      <c r="C3570" s="3" t="s">
        <v>4654</v>
      </c>
      <c r="D3570" s="5">
        <v>500</v>
      </c>
      <c r="E3570" s="7">
        <v>6</v>
      </c>
      <c r="F3570" t="s">
        <v>8220</v>
      </c>
      <c r="G3570" t="s">
        <v>8223</v>
      </c>
      <c r="H3570" t="s">
        <v>8245</v>
      </c>
      <c r="I3570">
        <v>1467647160</v>
      </c>
      <c r="J3570">
        <v>1465055160</v>
      </c>
      <c r="K3570" s="12">
        <f t="shared" si="110"/>
        <v>42525</v>
      </c>
      <c r="L3570" t="b">
        <v>0</v>
      </c>
      <c r="M3570">
        <v>2</v>
      </c>
      <c r="N3570" t="b">
        <v>0</v>
      </c>
      <c r="O3570" t="s">
        <v>8270</v>
      </c>
      <c r="P3570" t="s">
        <v>8341</v>
      </c>
      <c r="Q3570">
        <f t="shared" si="111"/>
        <v>2016</v>
      </c>
      <c r="R3570" s="14" t="s">
        <v>8307</v>
      </c>
    </row>
    <row r="3571" spans="1:18" ht="43.2" x14ac:dyDescent="0.3">
      <c r="A3571">
        <v>1178</v>
      </c>
      <c r="B3571" s="3" t="s">
        <v>1179</v>
      </c>
      <c r="C3571" s="3" t="s">
        <v>5288</v>
      </c>
      <c r="D3571" s="5">
        <v>75000</v>
      </c>
      <c r="E3571" s="7">
        <v>5</v>
      </c>
      <c r="F3571" t="s">
        <v>8220</v>
      </c>
      <c r="G3571" t="s">
        <v>8223</v>
      </c>
      <c r="H3571" t="s">
        <v>8245</v>
      </c>
      <c r="I3571">
        <v>1408225452</v>
      </c>
      <c r="J3571">
        <v>1405633452</v>
      </c>
      <c r="K3571" s="12">
        <f t="shared" si="110"/>
        <v>41837</v>
      </c>
      <c r="L3571" t="b">
        <v>0</v>
      </c>
      <c r="M3571">
        <v>1</v>
      </c>
      <c r="N3571" t="b">
        <v>0</v>
      </c>
      <c r="O3571" t="s">
        <v>8282</v>
      </c>
      <c r="P3571" t="s">
        <v>8344</v>
      </c>
      <c r="Q3571">
        <f t="shared" si="111"/>
        <v>2014</v>
      </c>
      <c r="R3571" s="14" t="s">
        <v>8318</v>
      </c>
    </row>
    <row r="3572" spans="1:18" ht="43.2" x14ac:dyDescent="0.3">
      <c r="A3572">
        <v>161</v>
      </c>
      <c r="B3572" s="3" t="s">
        <v>163</v>
      </c>
      <c r="C3572" s="3" t="s">
        <v>4271</v>
      </c>
      <c r="D3572" s="5">
        <v>50000</v>
      </c>
      <c r="E3572" s="7">
        <v>5</v>
      </c>
      <c r="F3572" t="s">
        <v>8220</v>
      </c>
      <c r="G3572" t="s">
        <v>8223</v>
      </c>
      <c r="H3572" t="s">
        <v>8245</v>
      </c>
      <c r="I3572">
        <v>1404318595</v>
      </c>
      <c r="J3572">
        <v>1401726595</v>
      </c>
      <c r="K3572" s="12">
        <f t="shared" si="110"/>
        <v>41792</v>
      </c>
      <c r="L3572" t="b">
        <v>0</v>
      </c>
      <c r="M3572">
        <v>1</v>
      </c>
      <c r="N3572" t="b">
        <v>0</v>
      </c>
      <c r="O3572" t="s">
        <v>8266</v>
      </c>
      <c r="P3572" t="s">
        <v>8324</v>
      </c>
      <c r="Q3572">
        <f t="shared" si="111"/>
        <v>2014</v>
      </c>
      <c r="R3572" s="14" t="s">
        <v>8320</v>
      </c>
    </row>
    <row r="3573" spans="1:18" ht="43.2" x14ac:dyDescent="0.3">
      <c r="A3573">
        <v>2589</v>
      </c>
      <c r="B3573" s="3" t="s">
        <v>2589</v>
      </c>
      <c r="C3573" s="3" t="s">
        <v>6699</v>
      </c>
      <c r="D3573" s="5">
        <v>50000</v>
      </c>
      <c r="E3573" s="7">
        <v>5</v>
      </c>
      <c r="F3573" t="s">
        <v>8220</v>
      </c>
      <c r="G3573" t="s">
        <v>8231</v>
      </c>
      <c r="H3573" t="s">
        <v>8252</v>
      </c>
      <c r="I3573">
        <v>1458733927</v>
      </c>
      <c r="J3573">
        <v>1456145527</v>
      </c>
      <c r="K3573" s="12">
        <f t="shared" si="110"/>
        <v>42422</v>
      </c>
      <c r="L3573" t="b">
        <v>0</v>
      </c>
      <c r="M3573">
        <v>1</v>
      </c>
      <c r="N3573" t="b">
        <v>0</v>
      </c>
      <c r="O3573" t="s">
        <v>8282</v>
      </c>
      <c r="P3573" t="s">
        <v>8344</v>
      </c>
      <c r="Q3573">
        <f t="shared" si="111"/>
        <v>2016</v>
      </c>
      <c r="R3573" s="14" t="s">
        <v>8318</v>
      </c>
    </row>
    <row r="3574" spans="1:18" ht="43.2" x14ac:dyDescent="0.3">
      <c r="A3574">
        <v>447</v>
      </c>
      <c r="B3574" s="3" t="s">
        <v>448</v>
      </c>
      <c r="C3574" s="3" t="s">
        <v>4557</v>
      </c>
      <c r="D3574" s="5">
        <v>30000</v>
      </c>
      <c r="E3574" s="7">
        <v>5</v>
      </c>
      <c r="F3574" t="s">
        <v>8220</v>
      </c>
      <c r="G3574" t="s">
        <v>8224</v>
      </c>
      <c r="H3574" t="s">
        <v>8246</v>
      </c>
      <c r="I3574">
        <v>1364041163</v>
      </c>
      <c r="J3574">
        <v>1361884763</v>
      </c>
      <c r="K3574" s="12">
        <f t="shared" si="110"/>
        <v>41331</v>
      </c>
      <c r="L3574" t="b">
        <v>0</v>
      </c>
      <c r="M3574">
        <v>1</v>
      </c>
      <c r="N3574" t="b">
        <v>0</v>
      </c>
      <c r="O3574" t="s">
        <v>8268</v>
      </c>
      <c r="P3574" t="s">
        <v>8338</v>
      </c>
      <c r="Q3574">
        <f t="shared" si="111"/>
        <v>2013</v>
      </c>
      <c r="R3574" s="14" t="s">
        <v>8320</v>
      </c>
    </row>
    <row r="3575" spans="1:18" x14ac:dyDescent="0.3">
      <c r="A3575">
        <v>2418</v>
      </c>
      <c r="B3575" s="3" t="s">
        <v>2419</v>
      </c>
      <c r="C3575" s="3" t="s">
        <v>6528</v>
      </c>
      <c r="D3575" s="5">
        <v>25000</v>
      </c>
      <c r="E3575" s="7">
        <v>5</v>
      </c>
      <c r="F3575" t="s">
        <v>8220</v>
      </c>
      <c r="G3575" t="s">
        <v>8223</v>
      </c>
      <c r="H3575" t="s">
        <v>8245</v>
      </c>
      <c r="I3575">
        <v>1427225644</v>
      </c>
      <c r="J3575">
        <v>1422045244</v>
      </c>
      <c r="K3575" s="12">
        <f t="shared" si="110"/>
        <v>42027</v>
      </c>
      <c r="L3575" t="b">
        <v>0</v>
      </c>
      <c r="M3575">
        <v>5</v>
      </c>
      <c r="N3575" t="b">
        <v>0</v>
      </c>
      <c r="O3575" t="s">
        <v>8282</v>
      </c>
      <c r="P3575" t="s">
        <v>8344</v>
      </c>
      <c r="Q3575">
        <f t="shared" si="111"/>
        <v>2015</v>
      </c>
      <c r="R3575" s="14" t="s">
        <v>8318</v>
      </c>
    </row>
    <row r="3576" spans="1:18" ht="43.2" x14ac:dyDescent="0.3">
      <c r="A3576">
        <v>2416</v>
      </c>
      <c r="B3576" s="3" t="s">
        <v>2417</v>
      </c>
      <c r="C3576" s="3" t="s">
        <v>6526</v>
      </c>
      <c r="D3576" s="5">
        <v>20000</v>
      </c>
      <c r="E3576" s="7">
        <v>5</v>
      </c>
      <c r="F3576" t="s">
        <v>8220</v>
      </c>
      <c r="G3576" t="s">
        <v>8223</v>
      </c>
      <c r="H3576" t="s">
        <v>8245</v>
      </c>
      <c r="I3576">
        <v>1426345200</v>
      </c>
      <c r="J3576">
        <v>1421343743</v>
      </c>
      <c r="K3576" s="12">
        <f t="shared" si="110"/>
        <v>42019</v>
      </c>
      <c r="L3576" t="b">
        <v>0</v>
      </c>
      <c r="M3576">
        <v>1</v>
      </c>
      <c r="N3576" t="b">
        <v>0</v>
      </c>
      <c r="O3576" t="s">
        <v>8282</v>
      </c>
      <c r="P3576" t="s">
        <v>8344</v>
      </c>
      <c r="Q3576">
        <f t="shared" si="111"/>
        <v>2015</v>
      </c>
      <c r="R3576" s="14" t="s">
        <v>8318</v>
      </c>
    </row>
    <row r="3577" spans="1:18" ht="43.2" x14ac:dyDescent="0.3">
      <c r="A3577">
        <v>1090</v>
      </c>
      <c r="B3577" s="3" t="s">
        <v>1091</v>
      </c>
      <c r="C3577" s="3" t="s">
        <v>5200</v>
      </c>
      <c r="D3577" s="5">
        <v>12999</v>
      </c>
      <c r="E3577" s="7">
        <v>5</v>
      </c>
      <c r="F3577" t="s">
        <v>8220</v>
      </c>
      <c r="G3577" t="s">
        <v>8225</v>
      </c>
      <c r="H3577" t="s">
        <v>8247</v>
      </c>
      <c r="I3577">
        <v>1432873653</v>
      </c>
      <c r="J3577">
        <v>1430281653</v>
      </c>
      <c r="K3577" s="12">
        <f t="shared" si="110"/>
        <v>42123</v>
      </c>
      <c r="L3577" t="b">
        <v>0</v>
      </c>
      <c r="M3577">
        <v>1</v>
      </c>
      <c r="N3577" t="b">
        <v>0</v>
      </c>
      <c r="O3577" t="s">
        <v>8280</v>
      </c>
      <c r="P3577" t="s">
        <v>8333</v>
      </c>
      <c r="Q3577">
        <f t="shared" si="111"/>
        <v>2015</v>
      </c>
      <c r="R3577" s="14" t="s">
        <v>8315</v>
      </c>
    </row>
    <row r="3578" spans="1:18" ht="43.2" x14ac:dyDescent="0.3">
      <c r="A3578">
        <v>1694</v>
      </c>
      <c r="B3578" s="3" t="s">
        <v>1695</v>
      </c>
      <c r="C3578" s="3" t="s">
        <v>5804</v>
      </c>
      <c r="D3578" s="5">
        <v>10000</v>
      </c>
      <c r="E3578" s="7">
        <v>5</v>
      </c>
      <c r="F3578" t="s">
        <v>8221</v>
      </c>
      <c r="G3578" t="s">
        <v>8223</v>
      </c>
      <c r="H3578" t="s">
        <v>8245</v>
      </c>
      <c r="I3578">
        <v>1490589360</v>
      </c>
      <c r="J3578">
        <v>1488038674</v>
      </c>
      <c r="K3578" s="12">
        <f t="shared" si="110"/>
        <v>42791</v>
      </c>
      <c r="L3578" t="b">
        <v>0</v>
      </c>
      <c r="M3578">
        <v>1</v>
      </c>
      <c r="N3578" t="b">
        <v>0</v>
      </c>
      <c r="O3578" t="s">
        <v>8291</v>
      </c>
      <c r="P3578" t="s">
        <v>8329</v>
      </c>
      <c r="Q3578">
        <f t="shared" si="111"/>
        <v>2017</v>
      </c>
      <c r="R3578" s="14" t="s">
        <v>8326</v>
      </c>
    </row>
    <row r="3579" spans="1:18" ht="57.6" x14ac:dyDescent="0.3">
      <c r="A3579">
        <v>3119</v>
      </c>
      <c r="B3579" s="3" t="s">
        <v>3119</v>
      </c>
      <c r="C3579" s="3" t="s">
        <v>7229</v>
      </c>
      <c r="D3579" s="5">
        <v>10000</v>
      </c>
      <c r="E3579" s="7">
        <v>5</v>
      </c>
      <c r="F3579" t="s">
        <v>8220</v>
      </c>
      <c r="G3579" t="s">
        <v>8223</v>
      </c>
      <c r="H3579" t="s">
        <v>8245</v>
      </c>
      <c r="I3579">
        <v>1427414732</v>
      </c>
      <c r="J3579">
        <v>1424826332</v>
      </c>
      <c r="K3579" s="12">
        <f t="shared" si="110"/>
        <v>42060</v>
      </c>
      <c r="L3579" t="b">
        <v>0</v>
      </c>
      <c r="M3579">
        <v>1</v>
      </c>
      <c r="N3579" t="b">
        <v>0</v>
      </c>
      <c r="O3579" t="s">
        <v>8301</v>
      </c>
      <c r="P3579" t="s">
        <v>8323</v>
      </c>
      <c r="Q3579">
        <f t="shared" si="111"/>
        <v>2015</v>
      </c>
      <c r="R3579" s="14" t="s">
        <v>8322</v>
      </c>
    </row>
    <row r="3580" spans="1:18" ht="43.2" x14ac:dyDescent="0.3">
      <c r="A3580">
        <v>1139</v>
      </c>
      <c r="B3580" s="3" t="s">
        <v>1140</v>
      </c>
      <c r="C3580" s="3" t="s">
        <v>5249</v>
      </c>
      <c r="D3580" s="5">
        <v>8000</v>
      </c>
      <c r="E3580" s="7">
        <v>5</v>
      </c>
      <c r="F3580" t="s">
        <v>8220</v>
      </c>
      <c r="G3580" t="s">
        <v>8223</v>
      </c>
      <c r="H3580" t="s">
        <v>8245</v>
      </c>
      <c r="I3580">
        <v>1420100426</v>
      </c>
      <c r="J3580">
        <v>1417508426</v>
      </c>
      <c r="K3580" s="12">
        <f t="shared" si="110"/>
        <v>41975</v>
      </c>
      <c r="L3580" t="b">
        <v>0</v>
      </c>
      <c r="M3580">
        <v>1</v>
      </c>
      <c r="N3580" t="b">
        <v>0</v>
      </c>
      <c r="O3580" t="s">
        <v>8281</v>
      </c>
      <c r="P3580" t="s">
        <v>8343</v>
      </c>
      <c r="Q3580">
        <f t="shared" si="111"/>
        <v>2014</v>
      </c>
      <c r="R3580" s="14" t="s">
        <v>8315</v>
      </c>
    </row>
    <row r="3581" spans="1:18" ht="57.6" x14ac:dyDescent="0.3">
      <c r="A3581">
        <v>3806</v>
      </c>
      <c r="B3581" s="3" t="s">
        <v>3803</v>
      </c>
      <c r="C3581" s="3" t="s">
        <v>7916</v>
      </c>
      <c r="D3581" s="5">
        <v>7500</v>
      </c>
      <c r="E3581" s="7">
        <v>5</v>
      </c>
      <c r="F3581" t="s">
        <v>8220</v>
      </c>
      <c r="G3581" t="s">
        <v>8225</v>
      </c>
      <c r="H3581" t="s">
        <v>8247</v>
      </c>
      <c r="I3581">
        <v>1404022381</v>
      </c>
      <c r="J3581">
        <v>1402294381</v>
      </c>
      <c r="K3581" s="12">
        <f t="shared" si="110"/>
        <v>41799</v>
      </c>
      <c r="L3581" t="b">
        <v>0</v>
      </c>
      <c r="M3581">
        <v>1</v>
      </c>
      <c r="N3581" t="b">
        <v>0</v>
      </c>
      <c r="O3581" t="s">
        <v>8303</v>
      </c>
      <c r="P3581" t="s">
        <v>8334</v>
      </c>
      <c r="Q3581">
        <f t="shared" si="111"/>
        <v>2014</v>
      </c>
      <c r="R3581" s="14" t="s">
        <v>8322</v>
      </c>
    </row>
    <row r="3582" spans="1:18" ht="43.2" x14ac:dyDescent="0.3">
      <c r="A3582">
        <v>440</v>
      </c>
      <c r="B3582" s="3" t="s">
        <v>441</v>
      </c>
      <c r="C3582" s="3" t="s">
        <v>4550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1458859153</v>
      </c>
      <c r="J3582">
        <v>1456270753</v>
      </c>
      <c r="K3582" s="12">
        <f t="shared" si="110"/>
        <v>42423</v>
      </c>
      <c r="L3582" t="b">
        <v>0</v>
      </c>
      <c r="M3582">
        <v>1</v>
      </c>
      <c r="N3582" t="b">
        <v>0</v>
      </c>
      <c r="O3582" t="s">
        <v>8268</v>
      </c>
      <c r="P3582" t="s">
        <v>8338</v>
      </c>
      <c r="Q3582">
        <f t="shared" si="111"/>
        <v>2016</v>
      </c>
      <c r="R3582" s="14" t="s">
        <v>8320</v>
      </c>
    </row>
    <row r="3583" spans="1:18" ht="43.2" x14ac:dyDescent="0.3">
      <c r="A3583">
        <v>1482</v>
      </c>
      <c r="B3583" s="3" t="s">
        <v>1483</v>
      </c>
      <c r="C3583" s="3" t="s">
        <v>5592</v>
      </c>
      <c r="D3583" s="5">
        <v>5000</v>
      </c>
      <c r="E3583" s="7">
        <v>5</v>
      </c>
      <c r="F3583" t="s">
        <v>8220</v>
      </c>
      <c r="G3583" t="s">
        <v>8223</v>
      </c>
      <c r="H3583" t="s">
        <v>8245</v>
      </c>
      <c r="I3583">
        <v>1347004260</v>
      </c>
      <c r="J3583">
        <v>1345062936</v>
      </c>
      <c r="K3583" s="12">
        <f t="shared" si="110"/>
        <v>41136</v>
      </c>
      <c r="L3583" t="b">
        <v>0</v>
      </c>
      <c r="M3583">
        <v>1</v>
      </c>
      <c r="N3583" t="b">
        <v>0</v>
      </c>
      <c r="O3583" t="s">
        <v>8273</v>
      </c>
      <c r="P3583" t="s">
        <v>8351</v>
      </c>
      <c r="Q3583">
        <f t="shared" si="111"/>
        <v>2012</v>
      </c>
      <c r="R3583" s="14" t="s">
        <v>8310</v>
      </c>
    </row>
    <row r="3584" spans="1:18" ht="43.2" x14ac:dyDescent="0.3">
      <c r="A3584">
        <v>3939</v>
      </c>
      <c r="B3584" s="3" t="s">
        <v>3936</v>
      </c>
      <c r="C3584" s="3" t="s">
        <v>8047</v>
      </c>
      <c r="D3584" s="5">
        <v>5000</v>
      </c>
      <c r="E3584" s="7">
        <v>5</v>
      </c>
      <c r="F3584" t="s">
        <v>8220</v>
      </c>
      <c r="G3584" t="s">
        <v>8225</v>
      </c>
      <c r="H3584" t="s">
        <v>8247</v>
      </c>
      <c r="I3584">
        <v>1412656200</v>
      </c>
      <c r="J3584">
        <v>1412328979</v>
      </c>
      <c r="K3584" s="12">
        <f t="shared" si="110"/>
        <v>41915</v>
      </c>
      <c r="L3584" t="b">
        <v>0</v>
      </c>
      <c r="M3584">
        <v>1</v>
      </c>
      <c r="N3584" t="b">
        <v>0</v>
      </c>
      <c r="O3584" t="s">
        <v>8269</v>
      </c>
      <c r="P3584" t="s">
        <v>8325</v>
      </c>
      <c r="Q3584">
        <f t="shared" si="111"/>
        <v>2014</v>
      </c>
      <c r="R3584" s="14" t="s">
        <v>8322</v>
      </c>
    </row>
    <row r="3585" spans="1:18" ht="43.2" x14ac:dyDescent="0.3">
      <c r="A3585">
        <v>763</v>
      </c>
      <c r="B3585" s="3" t="s">
        <v>764</v>
      </c>
      <c r="C3585" s="3" t="s">
        <v>4873</v>
      </c>
      <c r="D3585" s="5">
        <v>4290</v>
      </c>
      <c r="E3585" s="7">
        <v>5</v>
      </c>
      <c r="F3585" t="s">
        <v>8220</v>
      </c>
      <c r="G3585" t="s">
        <v>8224</v>
      </c>
      <c r="H3585" t="s">
        <v>8246</v>
      </c>
      <c r="I3585">
        <v>1376563408</v>
      </c>
      <c r="J3585">
        <v>1373971408</v>
      </c>
      <c r="K3585" s="12">
        <f t="shared" si="110"/>
        <v>41471</v>
      </c>
      <c r="L3585" t="b">
        <v>0</v>
      </c>
      <c r="M3585">
        <v>1</v>
      </c>
      <c r="N3585" t="b">
        <v>0</v>
      </c>
      <c r="O3585" t="s">
        <v>8273</v>
      </c>
      <c r="P3585" t="s">
        <v>8351</v>
      </c>
      <c r="Q3585">
        <f t="shared" si="111"/>
        <v>2013</v>
      </c>
      <c r="R3585" s="14" t="s">
        <v>8310</v>
      </c>
    </row>
    <row r="3586" spans="1:18" ht="28.8" x14ac:dyDescent="0.3">
      <c r="A3586">
        <v>2586</v>
      </c>
      <c r="B3586" s="3" t="s">
        <v>2586</v>
      </c>
      <c r="C3586" s="3" t="s">
        <v>6696</v>
      </c>
      <c r="D3586" s="5">
        <v>3000</v>
      </c>
      <c r="E3586" s="7">
        <v>5</v>
      </c>
      <c r="F3586" t="s">
        <v>8220</v>
      </c>
      <c r="G3586" t="s">
        <v>8224</v>
      </c>
      <c r="H3586" t="s">
        <v>8246</v>
      </c>
      <c r="I3586">
        <v>1451030136</v>
      </c>
      <c r="J3586">
        <v>1448438136</v>
      </c>
      <c r="K3586" s="12">
        <f t="shared" si="110"/>
        <v>42333</v>
      </c>
      <c r="L3586" t="b">
        <v>0</v>
      </c>
      <c r="M3586">
        <v>1</v>
      </c>
      <c r="N3586" t="b">
        <v>0</v>
      </c>
      <c r="O3586" t="s">
        <v>8282</v>
      </c>
      <c r="P3586" t="s">
        <v>8344</v>
      </c>
      <c r="Q3586">
        <f t="shared" si="111"/>
        <v>2015</v>
      </c>
      <c r="R3586" s="14" t="s">
        <v>8318</v>
      </c>
    </row>
    <row r="3587" spans="1:18" ht="43.2" x14ac:dyDescent="0.3">
      <c r="A3587">
        <v>2887</v>
      </c>
      <c r="B3587" s="3" t="s">
        <v>2887</v>
      </c>
      <c r="C3587" s="3" t="s">
        <v>6997</v>
      </c>
      <c r="D3587" s="5">
        <v>3000</v>
      </c>
      <c r="E3587" s="7">
        <v>5</v>
      </c>
      <c r="F3587" t="s">
        <v>8220</v>
      </c>
      <c r="G3587" t="s">
        <v>8223</v>
      </c>
      <c r="H3587" t="s">
        <v>8245</v>
      </c>
      <c r="I3587">
        <v>1420971324</v>
      </c>
      <c r="J3587">
        <v>1418379324</v>
      </c>
      <c r="K3587" s="12">
        <f t="shared" ref="K3587:K3650" si="112">FLOOR(J3587/60/60/24,1) + DATE(1970,1,1)</f>
        <v>41985</v>
      </c>
      <c r="L3587" t="b">
        <v>0</v>
      </c>
      <c r="M3587">
        <v>1</v>
      </c>
      <c r="N3587" t="b">
        <v>0</v>
      </c>
      <c r="O3587" t="s">
        <v>8269</v>
      </c>
      <c r="P3587" t="s">
        <v>8325</v>
      </c>
      <c r="Q3587">
        <f t="shared" ref="Q3587:Q3650" si="113">YEAR(K3587)</f>
        <v>2014</v>
      </c>
      <c r="R3587" s="14" t="s">
        <v>8322</v>
      </c>
    </row>
    <row r="3588" spans="1:18" ht="43.2" x14ac:dyDescent="0.3">
      <c r="A3588">
        <v>4079</v>
      </c>
      <c r="B3588" s="3" t="s">
        <v>4075</v>
      </c>
      <c r="C3588" s="3" t="s">
        <v>8182</v>
      </c>
      <c r="D3588" s="5">
        <v>3000</v>
      </c>
      <c r="E3588" s="7">
        <v>5</v>
      </c>
      <c r="F3588" t="s">
        <v>8220</v>
      </c>
      <c r="G3588" t="s">
        <v>8223</v>
      </c>
      <c r="H3588" t="s">
        <v>8245</v>
      </c>
      <c r="I3588">
        <v>1466375521</v>
      </c>
      <c r="J3588">
        <v>1463783521</v>
      </c>
      <c r="K3588" s="12">
        <f t="shared" si="112"/>
        <v>42510</v>
      </c>
      <c r="L3588" t="b">
        <v>0</v>
      </c>
      <c r="M3588">
        <v>1</v>
      </c>
      <c r="N3588" t="b">
        <v>0</v>
      </c>
      <c r="O3588" t="s">
        <v>8269</v>
      </c>
      <c r="P3588" t="s">
        <v>8325</v>
      </c>
      <c r="Q3588">
        <f t="shared" si="113"/>
        <v>2016</v>
      </c>
      <c r="R3588" s="14" t="s">
        <v>8322</v>
      </c>
    </row>
    <row r="3589" spans="1:18" ht="57.6" x14ac:dyDescent="0.3">
      <c r="A3589">
        <v>1119</v>
      </c>
      <c r="B3589" s="3" t="s">
        <v>1120</v>
      </c>
      <c r="C3589" s="3" t="s">
        <v>5229</v>
      </c>
      <c r="D3589" s="5">
        <v>2100</v>
      </c>
      <c r="E3589" s="7">
        <v>5</v>
      </c>
      <c r="F3589" t="s">
        <v>8220</v>
      </c>
      <c r="G3589" t="s">
        <v>8223</v>
      </c>
      <c r="H3589" t="s">
        <v>8245</v>
      </c>
      <c r="I3589">
        <v>1396810864</v>
      </c>
      <c r="J3589">
        <v>1395687664</v>
      </c>
      <c r="K3589" s="12">
        <f t="shared" si="112"/>
        <v>41722</v>
      </c>
      <c r="L3589" t="b">
        <v>0</v>
      </c>
      <c r="M3589">
        <v>1</v>
      </c>
      <c r="N3589" t="b">
        <v>0</v>
      </c>
      <c r="O3589" t="s">
        <v>8280</v>
      </c>
      <c r="P3589" t="s">
        <v>8333</v>
      </c>
      <c r="Q3589">
        <f t="shared" si="113"/>
        <v>2014</v>
      </c>
      <c r="R3589" s="14" t="s">
        <v>8315</v>
      </c>
    </row>
    <row r="3590" spans="1:18" ht="43.2" x14ac:dyDescent="0.3">
      <c r="A3590">
        <v>1499</v>
      </c>
      <c r="B3590" s="3" t="s">
        <v>1500</v>
      </c>
      <c r="C3590" s="3" t="s">
        <v>5609</v>
      </c>
      <c r="D3590" s="5">
        <v>2000</v>
      </c>
      <c r="E3590" s="7">
        <v>5</v>
      </c>
      <c r="F3590" t="s">
        <v>8220</v>
      </c>
      <c r="G3590" t="s">
        <v>8223</v>
      </c>
      <c r="H3590" t="s">
        <v>8245</v>
      </c>
      <c r="I3590">
        <v>1470355833</v>
      </c>
      <c r="J3590">
        <v>1465171833</v>
      </c>
      <c r="K3590" s="12">
        <f t="shared" si="112"/>
        <v>42527</v>
      </c>
      <c r="L3590" t="b">
        <v>0</v>
      </c>
      <c r="M3590">
        <v>1</v>
      </c>
      <c r="N3590" t="b">
        <v>0</v>
      </c>
      <c r="O3590" t="s">
        <v>8273</v>
      </c>
      <c r="P3590" t="s">
        <v>8351</v>
      </c>
      <c r="Q3590">
        <f t="shared" si="113"/>
        <v>2016</v>
      </c>
      <c r="R3590" s="14" t="s">
        <v>8310</v>
      </c>
    </row>
    <row r="3591" spans="1:18" ht="43.2" x14ac:dyDescent="0.3">
      <c r="A3591">
        <v>3945</v>
      </c>
      <c r="B3591" s="3" t="s">
        <v>3942</v>
      </c>
      <c r="C3591" s="3" t="s">
        <v>8053</v>
      </c>
      <c r="D3591" s="5">
        <v>2000</v>
      </c>
      <c r="E3591" s="7">
        <v>5</v>
      </c>
      <c r="F3591" t="s">
        <v>8220</v>
      </c>
      <c r="G3591" t="s">
        <v>8223</v>
      </c>
      <c r="H3591" t="s">
        <v>8245</v>
      </c>
      <c r="I3591">
        <v>1431717268</v>
      </c>
      <c r="J3591">
        <v>1429125268</v>
      </c>
      <c r="K3591" s="12">
        <f t="shared" si="112"/>
        <v>42109</v>
      </c>
      <c r="L3591" t="b">
        <v>0</v>
      </c>
      <c r="M3591">
        <v>1</v>
      </c>
      <c r="N3591" t="b">
        <v>0</v>
      </c>
      <c r="O3591" t="s">
        <v>8269</v>
      </c>
      <c r="P3591" t="s">
        <v>8325</v>
      </c>
      <c r="Q3591">
        <f t="shared" si="113"/>
        <v>2015</v>
      </c>
      <c r="R3591" s="14" t="s">
        <v>8322</v>
      </c>
    </row>
    <row r="3592" spans="1:18" ht="43.2" x14ac:dyDescent="0.3">
      <c r="A3592">
        <v>3994</v>
      </c>
      <c r="B3592" s="3" t="s">
        <v>3990</v>
      </c>
      <c r="C3592" s="3" t="s">
        <v>8100</v>
      </c>
      <c r="D3592" s="5">
        <v>2000</v>
      </c>
      <c r="E3592" s="7">
        <v>5</v>
      </c>
      <c r="F3592" t="s">
        <v>8220</v>
      </c>
      <c r="G3592" t="s">
        <v>8223</v>
      </c>
      <c r="H3592" t="s">
        <v>8245</v>
      </c>
      <c r="I3592">
        <v>1405761690</v>
      </c>
      <c r="J3592">
        <v>1403169690</v>
      </c>
      <c r="K3592" s="12">
        <f t="shared" si="112"/>
        <v>41809</v>
      </c>
      <c r="L3592" t="b">
        <v>0</v>
      </c>
      <c r="M3592">
        <v>1</v>
      </c>
      <c r="N3592" t="b">
        <v>0</v>
      </c>
      <c r="O3592" t="s">
        <v>8269</v>
      </c>
      <c r="P3592" t="s">
        <v>8325</v>
      </c>
      <c r="Q3592">
        <f t="shared" si="113"/>
        <v>2014</v>
      </c>
      <c r="R3592" s="14" t="s">
        <v>8322</v>
      </c>
    </row>
    <row r="3593" spans="1:18" ht="43.2" x14ac:dyDescent="0.3">
      <c r="A3593">
        <v>4007</v>
      </c>
      <c r="B3593" s="3" t="s">
        <v>4003</v>
      </c>
      <c r="C3593" s="3" t="s">
        <v>8112</v>
      </c>
      <c r="D3593" s="5">
        <v>2000</v>
      </c>
      <c r="E3593" s="7">
        <v>5</v>
      </c>
      <c r="F3593" t="s">
        <v>8220</v>
      </c>
      <c r="G3593" t="s">
        <v>8223</v>
      </c>
      <c r="H3593" t="s">
        <v>8245</v>
      </c>
      <c r="I3593">
        <v>1409070480</v>
      </c>
      <c r="J3593">
        <v>1406572381</v>
      </c>
      <c r="K3593" s="12">
        <f t="shared" si="112"/>
        <v>41848</v>
      </c>
      <c r="L3593" t="b">
        <v>0</v>
      </c>
      <c r="M3593">
        <v>1</v>
      </c>
      <c r="N3593" t="b">
        <v>0</v>
      </c>
      <c r="O3593" t="s">
        <v>8269</v>
      </c>
      <c r="P3593" t="s">
        <v>8325</v>
      </c>
      <c r="Q3593">
        <f t="shared" si="113"/>
        <v>2014</v>
      </c>
      <c r="R3593" s="14" t="s">
        <v>8322</v>
      </c>
    </row>
    <row r="3594" spans="1:18" ht="43.2" x14ac:dyDescent="0.3">
      <c r="A3594">
        <v>3915</v>
      </c>
      <c r="B3594" s="3" t="s">
        <v>3912</v>
      </c>
      <c r="C3594" s="3" t="s">
        <v>8023</v>
      </c>
      <c r="D3594" s="5">
        <v>1500</v>
      </c>
      <c r="E3594" s="7">
        <v>5</v>
      </c>
      <c r="F3594" t="s">
        <v>8220</v>
      </c>
      <c r="G3594" t="s">
        <v>8224</v>
      </c>
      <c r="H3594" t="s">
        <v>8246</v>
      </c>
      <c r="I3594">
        <v>1464824309</v>
      </c>
      <c r="J3594">
        <v>1462232309</v>
      </c>
      <c r="K3594" s="12">
        <f t="shared" si="112"/>
        <v>42492</v>
      </c>
      <c r="L3594" t="b">
        <v>0</v>
      </c>
      <c r="M3594">
        <v>1</v>
      </c>
      <c r="N3594" t="b">
        <v>0</v>
      </c>
      <c r="O3594" t="s">
        <v>8269</v>
      </c>
      <c r="P3594" t="s">
        <v>8325</v>
      </c>
      <c r="Q3594">
        <f t="shared" si="113"/>
        <v>2016</v>
      </c>
      <c r="R3594" s="14" t="s">
        <v>8322</v>
      </c>
    </row>
    <row r="3595" spans="1:18" ht="43.2" x14ac:dyDescent="0.3">
      <c r="A3595">
        <v>1113</v>
      </c>
      <c r="B3595" s="3" t="s">
        <v>1114</v>
      </c>
      <c r="C3595" s="3" t="s">
        <v>5223</v>
      </c>
      <c r="D3595" s="5">
        <v>1000</v>
      </c>
      <c r="E3595" s="7">
        <v>5</v>
      </c>
      <c r="F3595" t="s">
        <v>8220</v>
      </c>
      <c r="G3595" t="s">
        <v>8224</v>
      </c>
      <c r="H3595" t="s">
        <v>8246</v>
      </c>
      <c r="I3595">
        <v>1408058820</v>
      </c>
      <c r="J3595">
        <v>1405466820</v>
      </c>
      <c r="K3595" s="12">
        <f t="shared" si="112"/>
        <v>41835</v>
      </c>
      <c r="L3595" t="b">
        <v>0</v>
      </c>
      <c r="M3595">
        <v>1</v>
      </c>
      <c r="N3595" t="b">
        <v>0</v>
      </c>
      <c r="O3595" t="s">
        <v>8280</v>
      </c>
      <c r="P3595" t="s">
        <v>8333</v>
      </c>
      <c r="Q3595">
        <f t="shared" si="113"/>
        <v>2014</v>
      </c>
      <c r="R3595" s="14" t="s">
        <v>8315</v>
      </c>
    </row>
    <row r="3596" spans="1:18" ht="43.2" x14ac:dyDescent="0.3">
      <c r="A3596">
        <v>1581</v>
      </c>
      <c r="B3596" s="3" t="s">
        <v>1582</v>
      </c>
      <c r="C3596" s="3" t="s">
        <v>5691</v>
      </c>
      <c r="D3596" s="5">
        <v>1000</v>
      </c>
      <c r="E3596" s="7">
        <v>5</v>
      </c>
      <c r="F3596" t="s">
        <v>8220</v>
      </c>
      <c r="G3596" t="s">
        <v>8224</v>
      </c>
      <c r="H3596" t="s">
        <v>8246</v>
      </c>
      <c r="I3596">
        <v>1450521990</v>
      </c>
      <c r="J3596">
        <v>1447757190</v>
      </c>
      <c r="K3596" s="12">
        <f t="shared" si="112"/>
        <v>42325</v>
      </c>
      <c r="L3596" t="b">
        <v>0</v>
      </c>
      <c r="M3596">
        <v>1</v>
      </c>
      <c r="N3596" t="b">
        <v>0</v>
      </c>
      <c r="O3596" t="s">
        <v>8289</v>
      </c>
      <c r="P3596" t="s">
        <v>8350</v>
      </c>
      <c r="Q3596">
        <f t="shared" si="113"/>
        <v>2015</v>
      </c>
      <c r="R3596" s="14" t="s">
        <v>8312</v>
      </c>
    </row>
    <row r="3597" spans="1:18" ht="43.2" x14ac:dyDescent="0.3">
      <c r="A3597">
        <v>2583</v>
      </c>
      <c r="B3597" s="3" t="s">
        <v>2583</v>
      </c>
      <c r="C3597" s="3" t="s">
        <v>6693</v>
      </c>
      <c r="D3597" s="5">
        <v>1000</v>
      </c>
      <c r="E3597" s="7">
        <v>5</v>
      </c>
      <c r="F3597" t="s">
        <v>8220</v>
      </c>
      <c r="G3597" t="s">
        <v>8223</v>
      </c>
      <c r="H3597" t="s">
        <v>8245</v>
      </c>
      <c r="I3597">
        <v>1426526880</v>
      </c>
      <c r="J3597">
        <v>1421346480</v>
      </c>
      <c r="K3597" s="12">
        <f t="shared" si="112"/>
        <v>42019</v>
      </c>
      <c r="L3597" t="b">
        <v>0</v>
      </c>
      <c r="M3597">
        <v>5</v>
      </c>
      <c r="N3597" t="b">
        <v>0</v>
      </c>
      <c r="O3597" t="s">
        <v>8282</v>
      </c>
      <c r="P3597" t="s">
        <v>8344</v>
      </c>
      <c r="Q3597">
        <f t="shared" si="113"/>
        <v>2015</v>
      </c>
      <c r="R3597" s="14" t="s">
        <v>8318</v>
      </c>
    </row>
    <row r="3598" spans="1:18" ht="43.2" x14ac:dyDescent="0.3">
      <c r="A3598">
        <v>1242</v>
      </c>
      <c r="B3598" s="3" t="s">
        <v>1243</v>
      </c>
      <c r="C3598" s="3" t="s">
        <v>5352</v>
      </c>
      <c r="D3598" s="5">
        <v>911</v>
      </c>
      <c r="E3598" s="7">
        <v>5</v>
      </c>
      <c r="F3598" t="s">
        <v>8219</v>
      </c>
      <c r="G3598" t="s">
        <v>8223</v>
      </c>
      <c r="H3598" t="s">
        <v>8245</v>
      </c>
      <c r="I3598">
        <v>1315747080</v>
      </c>
      <c r="J3598">
        <v>1314417502</v>
      </c>
      <c r="K3598" s="12">
        <f t="shared" si="112"/>
        <v>40782</v>
      </c>
      <c r="L3598" t="b">
        <v>0</v>
      </c>
      <c r="M3598">
        <v>1</v>
      </c>
      <c r="N3598" t="b">
        <v>0</v>
      </c>
      <c r="O3598" t="s">
        <v>8284</v>
      </c>
      <c r="P3598" t="s">
        <v>8353</v>
      </c>
      <c r="Q3598">
        <f t="shared" si="113"/>
        <v>2011</v>
      </c>
      <c r="R3598" s="14" t="s">
        <v>8326</v>
      </c>
    </row>
    <row r="3599" spans="1:18" ht="43.2" x14ac:dyDescent="0.3">
      <c r="A3599">
        <v>609</v>
      </c>
      <c r="B3599" s="3" t="s">
        <v>610</v>
      </c>
      <c r="C3599" s="3" t="s">
        <v>4719</v>
      </c>
      <c r="D3599" s="5">
        <v>780</v>
      </c>
      <c r="E3599" s="7">
        <v>5</v>
      </c>
      <c r="F3599" t="s">
        <v>8219</v>
      </c>
      <c r="G3599" t="s">
        <v>8224</v>
      </c>
      <c r="H3599" t="s">
        <v>8246</v>
      </c>
      <c r="I3599">
        <v>1448761744</v>
      </c>
      <c r="J3599">
        <v>1446166144</v>
      </c>
      <c r="K3599" s="12">
        <f t="shared" si="112"/>
        <v>42307</v>
      </c>
      <c r="L3599" t="b">
        <v>0</v>
      </c>
      <c r="M3599">
        <v>1</v>
      </c>
      <c r="N3599" t="b">
        <v>0</v>
      </c>
      <c r="O3599" t="s">
        <v>8270</v>
      </c>
      <c r="P3599" t="s">
        <v>8341</v>
      </c>
      <c r="Q3599">
        <f t="shared" si="113"/>
        <v>2015</v>
      </c>
      <c r="R3599" s="14" t="s">
        <v>8307</v>
      </c>
    </row>
    <row r="3600" spans="1:18" ht="43.2" x14ac:dyDescent="0.3">
      <c r="A3600">
        <v>2849</v>
      </c>
      <c r="B3600" s="3" t="s">
        <v>2849</v>
      </c>
      <c r="C3600" s="3" t="s">
        <v>6959</v>
      </c>
      <c r="D3600" s="5">
        <v>500</v>
      </c>
      <c r="E3600" s="7">
        <v>5</v>
      </c>
      <c r="F3600" t="s">
        <v>8220</v>
      </c>
      <c r="G3600" t="s">
        <v>8224</v>
      </c>
      <c r="H3600" t="s">
        <v>8246</v>
      </c>
      <c r="I3600">
        <v>1461406600</v>
      </c>
      <c r="J3600">
        <v>1458814600</v>
      </c>
      <c r="K3600" s="12">
        <f t="shared" si="112"/>
        <v>42453</v>
      </c>
      <c r="L3600" t="b">
        <v>0</v>
      </c>
      <c r="M3600">
        <v>1</v>
      </c>
      <c r="N3600" t="b">
        <v>0</v>
      </c>
      <c r="O3600" t="s">
        <v>8269</v>
      </c>
      <c r="P3600" t="s">
        <v>8325</v>
      </c>
      <c r="Q3600">
        <f t="shared" si="113"/>
        <v>2016</v>
      </c>
      <c r="R3600" s="14" t="s">
        <v>8322</v>
      </c>
    </row>
    <row r="3601" spans="1:18" ht="57.6" x14ac:dyDescent="0.3">
      <c r="A3601">
        <v>1865</v>
      </c>
      <c r="B3601" s="3" t="s">
        <v>1866</v>
      </c>
      <c r="C3601" s="3" t="s">
        <v>5975</v>
      </c>
      <c r="D3601" s="5">
        <v>110000</v>
      </c>
      <c r="E3601" s="7">
        <v>4</v>
      </c>
      <c r="F3601" t="s">
        <v>8220</v>
      </c>
      <c r="G3601" t="s">
        <v>8224</v>
      </c>
      <c r="H3601" t="s">
        <v>8246</v>
      </c>
      <c r="I3601">
        <v>1478425747</v>
      </c>
      <c r="J3601">
        <v>1475398147</v>
      </c>
      <c r="K3601" s="12">
        <f t="shared" si="112"/>
        <v>42645</v>
      </c>
      <c r="L3601" t="b">
        <v>0</v>
      </c>
      <c r="M3601">
        <v>2</v>
      </c>
      <c r="N3601" t="b">
        <v>0</v>
      </c>
      <c r="O3601" t="s">
        <v>8281</v>
      </c>
      <c r="P3601" t="s">
        <v>8343</v>
      </c>
      <c r="Q3601">
        <f t="shared" si="113"/>
        <v>2016</v>
      </c>
      <c r="R3601" s="14" t="s">
        <v>8315</v>
      </c>
    </row>
    <row r="3602" spans="1:18" ht="28.8" x14ac:dyDescent="0.3">
      <c r="A3602">
        <v>1181</v>
      </c>
      <c r="B3602" s="3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s="12">
        <f t="shared" si="112"/>
        <v>42034</v>
      </c>
      <c r="L3602" t="b">
        <v>0</v>
      </c>
      <c r="M3602">
        <v>3</v>
      </c>
      <c r="N3602" t="b">
        <v>0</v>
      </c>
      <c r="O3602" t="s">
        <v>8282</v>
      </c>
      <c r="P3602" t="s">
        <v>8344</v>
      </c>
      <c r="Q3602">
        <f t="shared" si="113"/>
        <v>2015</v>
      </c>
      <c r="R3602" s="14" t="s">
        <v>8318</v>
      </c>
    </row>
    <row r="3603" spans="1:18" ht="43.2" x14ac:dyDescent="0.3">
      <c r="A3603">
        <v>636</v>
      </c>
      <c r="B3603" s="3" t="s">
        <v>637</v>
      </c>
      <c r="C3603" s="3" t="s">
        <v>4746</v>
      </c>
      <c r="D3603" s="5">
        <v>2000</v>
      </c>
      <c r="E3603" s="7">
        <v>4</v>
      </c>
      <c r="F3603" t="s">
        <v>8219</v>
      </c>
      <c r="G3603" t="s">
        <v>8224</v>
      </c>
      <c r="H3603" t="s">
        <v>8246</v>
      </c>
      <c r="I3603">
        <v>1433587620</v>
      </c>
      <c r="J3603">
        <v>1430996150</v>
      </c>
      <c r="K3603" s="12">
        <f t="shared" si="112"/>
        <v>42131</v>
      </c>
      <c r="L3603" t="b">
        <v>0</v>
      </c>
      <c r="M3603">
        <v>1</v>
      </c>
      <c r="N3603" t="b">
        <v>0</v>
      </c>
      <c r="O3603" t="s">
        <v>8270</v>
      </c>
      <c r="P3603" t="s">
        <v>8341</v>
      </c>
      <c r="Q3603">
        <f t="shared" si="113"/>
        <v>2015</v>
      </c>
      <c r="R3603" s="14" t="s">
        <v>8307</v>
      </c>
    </row>
    <row r="3604" spans="1:18" ht="57.6" x14ac:dyDescent="0.3">
      <c r="A3604">
        <v>4072</v>
      </c>
      <c r="B3604" s="3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s="12">
        <f t="shared" si="112"/>
        <v>41812</v>
      </c>
      <c r="L3604" t="b">
        <v>0</v>
      </c>
      <c r="M3604">
        <v>2</v>
      </c>
      <c r="N3604" t="b">
        <v>0</v>
      </c>
      <c r="O3604" t="s">
        <v>8269</v>
      </c>
      <c r="P3604" t="s">
        <v>8325</v>
      </c>
      <c r="Q3604">
        <f t="shared" si="113"/>
        <v>2014</v>
      </c>
      <c r="R3604" s="14" t="s">
        <v>8322</v>
      </c>
    </row>
    <row r="3605" spans="1:18" ht="43.2" x14ac:dyDescent="0.3">
      <c r="A3605">
        <v>3805</v>
      </c>
      <c r="B3605" s="3" t="s">
        <v>3802</v>
      </c>
      <c r="C3605" s="3" t="s">
        <v>7915</v>
      </c>
      <c r="D3605" s="5">
        <v>150000</v>
      </c>
      <c r="E3605" s="7">
        <v>3</v>
      </c>
      <c r="F3605" t="s">
        <v>8220</v>
      </c>
      <c r="G3605" t="s">
        <v>8223</v>
      </c>
      <c r="H3605" t="s">
        <v>8245</v>
      </c>
      <c r="I3605">
        <v>1411852640</v>
      </c>
      <c r="J3605">
        <v>1406668640</v>
      </c>
      <c r="K3605" s="12">
        <f t="shared" si="112"/>
        <v>41849</v>
      </c>
      <c r="L3605" t="b">
        <v>0</v>
      </c>
      <c r="M3605">
        <v>2</v>
      </c>
      <c r="N3605" t="b">
        <v>0</v>
      </c>
      <c r="O3605" t="s">
        <v>8303</v>
      </c>
      <c r="P3605" t="s">
        <v>8334</v>
      </c>
      <c r="Q3605">
        <f t="shared" si="113"/>
        <v>2014</v>
      </c>
      <c r="R3605" s="14" t="s">
        <v>8322</v>
      </c>
    </row>
    <row r="3606" spans="1:18" ht="57.6" x14ac:dyDescent="0.3">
      <c r="A3606">
        <v>435</v>
      </c>
      <c r="B3606" s="3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s="12">
        <f t="shared" si="112"/>
        <v>41500</v>
      </c>
      <c r="L3606" t="b">
        <v>0</v>
      </c>
      <c r="M3606">
        <v>3</v>
      </c>
      <c r="N3606" t="b">
        <v>0</v>
      </c>
      <c r="O3606" t="s">
        <v>8268</v>
      </c>
      <c r="P3606" t="s">
        <v>8338</v>
      </c>
      <c r="Q3606">
        <f t="shared" si="113"/>
        <v>2013</v>
      </c>
      <c r="R3606" s="14" t="s">
        <v>8320</v>
      </c>
    </row>
    <row r="3607" spans="1:18" ht="43.2" x14ac:dyDescent="0.3">
      <c r="A3607">
        <v>3993</v>
      </c>
      <c r="B3607" s="3" t="s">
        <v>3989</v>
      </c>
      <c r="C3607" s="3" t="s">
        <v>8099</v>
      </c>
      <c r="D3607" s="5">
        <v>50000</v>
      </c>
      <c r="E3607" s="7">
        <v>3</v>
      </c>
      <c r="F3607" t="s">
        <v>8220</v>
      </c>
      <c r="G3607" t="s">
        <v>8223</v>
      </c>
      <c r="H3607" t="s">
        <v>8245</v>
      </c>
      <c r="I3607">
        <v>1431549912</v>
      </c>
      <c r="J3607">
        <v>1428957912</v>
      </c>
      <c r="K3607" s="12">
        <f t="shared" si="112"/>
        <v>42107</v>
      </c>
      <c r="L3607" t="b">
        <v>0</v>
      </c>
      <c r="M3607">
        <v>1</v>
      </c>
      <c r="N3607" t="b">
        <v>0</v>
      </c>
      <c r="O3607" t="s">
        <v>8269</v>
      </c>
      <c r="P3607" t="s">
        <v>8325</v>
      </c>
      <c r="Q3607">
        <f t="shared" si="113"/>
        <v>2015</v>
      </c>
      <c r="R3607" s="14" t="s">
        <v>8322</v>
      </c>
    </row>
    <row r="3608" spans="1:18" ht="28.8" x14ac:dyDescent="0.3">
      <c r="A3608">
        <v>1593</v>
      </c>
      <c r="B3608" s="3" t="s">
        <v>1594</v>
      </c>
      <c r="C3608" s="3" t="s">
        <v>5703</v>
      </c>
      <c r="D3608" s="5">
        <v>22000</v>
      </c>
      <c r="E3608" s="7">
        <v>3</v>
      </c>
      <c r="F3608" t="s">
        <v>8220</v>
      </c>
      <c r="G3608" t="s">
        <v>8223</v>
      </c>
      <c r="H3608" t="s">
        <v>8245</v>
      </c>
      <c r="I3608">
        <v>1425154655</v>
      </c>
      <c r="J3608">
        <v>1422562655</v>
      </c>
      <c r="K3608" s="12">
        <f t="shared" si="112"/>
        <v>42033</v>
      </c>
      <c r="L3608" t="b">
        <v>0</v>
      </c>
      <c r="M3608">
        <v>3</v>
      </c>
      <c r="N3608" t="b">
        <v>0</v>
      </c>
      <c r="O3608" t="s">
        <v>8289</v>
      </c>
      <c r="P3608" t="s">
        <v>8350</v>
      </c>
      <c r="Q3608">
        <f t="shared" si="113"/>
        <v>2015</v>
      </c>
      <c r="R3608" s="14" t="s">
        <v>8312</v>
      </c>
    </row>
    <row r="3609" spans="1:18" ht="57.6" x14ac:dyDescent="0.3">
      <c r="A3609">
        <v>3058</v>
      </c>
      <c r="B3609" s="3" t="s">
        <v>3058</v>
      </c>
      <c r="C3609" s="3" t="s">
        <v>7168</v>
      </c>
      <c r="D3609" s="5">
        <v>18000</v>
      </c>
      <c r="E3609" s="7">
        <v>3</v>
      </c>
      <c r="F3609" t="s">
        <v>8220</v>
      </c>
      <c r="G3609" t="s">
        <v>8236</v>
      </c>
      <c r="H3609" t="s">
        <v>8248</v>
      </c>
      <c r="I3609">
        <v>1463734740</v>
      </c>
      <c r="J3609">
        <v>1459414740</v>
      </c>
      <c r="K3609" s="12">
        <f t="shared" si="112"/>
        <v>42460</v>
      </c>
      <c r="L3609" t="b">
        <v>0</v>
      </c>
      <c r="M3609">
        <v>3</v>
      </c>
      <c r="N3609" t="b">
        <v>0</v>
      </c>
      <c r="O3609" t="s">
        <v>8301</v>
      </c>
      <c r="P3609" t="s">
        <v>8323</v>
      </c>
      <c r="Q3609">
        <f t="shared" si="113"/>
        <v>2016</v>
      </c>
      <c r="R3609" s="14" t="s">
        <v>8322</v>
      </c>
    </row>
    <row r="3610" spans="1:18" ht="28.8" x14ac:dyDescent="0.3">
      <c r="A3610">
        <v>982</v>
      </c>
      <c r="B3610" s="3" t="s">
        <v>983</v>
      </c>
      <c r="C3610" s="3" t="s">
        <v>5092</v>
      </c>
      <c r="D3610" s="5">
        <v>17500</v>
      </c>
      <c r="E3610" s="7">
        <v>3</v>
      </c>
      <c r="F3610" t="s">
        <v>8220</v>
      </c>
      <c r="G3610" t="s">
        <v>8223</v>
      </c>
      <c r="H3610" t="s">
        <v>8245</v>
      </c>
      <c r="I3610">
        <v>1475431486</v>
      </c>
      <c r="J3610">
        <v>1472839486</v>
      </c>
      <c r="K3610" s="12">
        <f t="shared" si="112"/>
        <v>42615</v>
      </c>
      <c r="L3610" t="b">
        <v>0</v>
      </c>
      <c r="M3610">
        <v>3</v>
      </c>
      <c r="N3610" t="b">
        <v>0</v>
      </c>
      <c r="O3610" t="s">
        <v>8271</v>
      </c>
      <c r="P3610" t="s">
        <v>8309</v>
      </c>
      <c r="Q3610">
        <f t="shared" si="113"/>
        <v>2016</v>
      </c>
      <c r="R3610" s="14" t="s">
        <v>8307</v>
      </c>
    </row>
    <row r="3611" spans="1:18" ht="28.8" x14ac:dyDescent="0.3">
      <c r="A3611">
        <v>3904</v>
      </c>
      <c r="B3611" s="3" t="s">
        <v>3901</v>
      </c>
      <c r="C3611" s="3" t="s">
        <v>8012</v>
      </c>
      <c r="D3611" s="5">
        <v>10000</v>
      </c>
      <c r="E3611" s="7">
        <v>3</v>
      </c>
      <c r="F3611" t="s">
        <v>8220</v>
      </c>
      <c r="G3611" t="s">
        <v>8223</v>
      </c>
      <c r="H3611" t="s">
        <v>8245</v>
      </c>
      <c r="I3611">
        <v>1429074240</v>
      </c>
      <c r="J3611">
        <v>1427866200</v>
      </c>
      <c r="K3611" s="12">
        <f t="shared" si="112"/>
        <v>42095</v>
      </c>
      <c r="L3611" t="b">
        <v>0</v>
      </c>
      <c r="M3611">
        <v>2</v>
      </c>
      <c r="N3611" t="b">
        <v>0</v>
      </c>
      <c r="O3611" t="s">
        <v>8269</v>
      </c>
      <c r="P3611" t="s">
        <v>8325</v>
      </c>
      <c r="Q3611">
        <f t="shared" si="113"/>
        <v>2015</v>
      </c>
      <c r="R3611" s="14" t="s">
        <v>8322</v>
      </c>
    </row>
    <row r="3612" spans="1:18" ht="43.2" x14ac:dyDescent="0.3">
      <c r="A3612">
        <v>2394</v>
      </c>
      <c r="B3612" s="3" t="s">
        <v>2395</v>
      </c>
      <c r="C3612" s="3" t="s">
        <v>6504</v>
      </c>
      <c r="D3612" s="5">
        <v>5000</v>
      </c>
      <c r="E3612" s="7">
        <v>3</v>
      </c>
      <c r="F3612" t="s">
        <v>8219</v>
      </c>
      <c r="G3612" t="s">
        <v>8240</v>
      </c>
      <c r="H3612" t="s">
        <v>8248</v>
      </c>
      <c r="I3612">
        <v>1424940093</v>
      </c>
      <c r="J3612">
        <v>1422348093</v>
      </c>
      <c r="K3612" s="12">
        <f t="shared" si="112"/>
        <v>42031</v>
      </c>
      <c r="L3612" t="b">
        <v>0</v>
      </c>
      <c r="M3612">
        <v>2</v>
      </c>
      <c r="N3612" t="b">
        <v>0</v>
      </c>
      <c r="O3612" t="s">
        <v>8270</v>
      </c>
      <c r="P3612" t="s">
        <v>8341</v>
      </c>
      <c r="Q3612">
        <f t="shared" si="113"/>
        <v>2015</v>
      </c>
      <c r="R3612" s="14" t="s">
        <v>8307</v>
      </c>
    </row>
    <row r="3613" spans="1:18" ht="43.2" x14ac:dyDescent="0.3">
      <c r="A3613">
        <v>194</v>
      </c>
      <c r="B3613" s="3" t="s">
        <v>196</v>
      </c>
      <c r="C3613" s="3" t="s">
        <v>4304</v>
      </c>
      <c r="D3613" s="5">
        <v>2500</v>
      </c>
      <c r="E3613" s="7">
        <v>3</v>
      </c>
      <c r="F3613" t="s">
        <v>8220</v>
      </c>
      <c r="G3613" t="s">
        <v>8224</v>
      </c>
      <c r="H3613" t="s">
        <v>8246</v>
      </c>
      <c r="I3613">
        <v>1457308531</v>
      </c>
      <c r="J3613">
        <v>1452124531</v>
      </c>
      <c r="K3613" s="12">
        <f t="shared" si="112"/>
        <v>42375</v>
      </c>
      <c r="L3613" t="b">
        <v>0</v>
      </c>
      <c r="M3613">
        <v>3</v>
      </c>
      <c r="N3613" t="b">
        <v>0</v>
      </c>
      <c r="O3613" t="s">
        <v>8266</v>
      </c>
      <c r="P3613" t="s">
        <v>8324</v>
      </c>
      <c r="Q3613">
        <f t="shared" si="113"/>
        <v>2016</v>
      </c>
      <c r="R3613" s="14" t="s">
        <v>8320</v>
      </c>
    </row>
    <row r="3614" spans="1:18" ht="43.2" x14ac:dyDescent="0.3">
      <c r="A3614">
        <v>4113</v>
      </c>
      <c r="B3614" s="3" t="s">
        <v>4109</v>
      </c>
      <c r="C3614" s="3" t="s">
        <v>8215</v>
      </c>
      <c r="D3614" s="5">
        <v>1500</v>
      </c>
      <c r="E3614" s="7">
        <v>3</v>
      </c>
      <c r="F3614" t="s">
        <v>8220</v>
      </c>
      <c r="G3614" t="s">
        <v>8223</v>
      </c>
      <c r="H3614" t="s">
        <v>8245</v>
      </c>
      <c r="I3614">
        <v>1452234840</v>
      </c>
      <c r="J3614">
        <v>1450619123</v>
      </c>
      <c r="K3614" s="12">
        <f t="shared" si="112"/>
        <v>42358</v>
      </c>
      <c r="L3614" t="b">
        <v>0</v>
      </c>
      <c r="M3614">
        <v>3</v>
      </c>
      <c r="N3614" t="b">
        <v>0</v>
      </c>
      <c r="O3614" t="s">
        <v>8269</v>
      </c>
      <c r="P3614" t="s">
        <v>8325</v>
      </c>
      <c r="Q3614">
        <f t="shared" si="113"/>
        <v>2015</v>
      </c>
      <c r="R3614" s="14" t="s">
        <v>8322</v>
      </c>
    </row>
    <row r="3615" spans="1:18" ht="43.2" x14ac:dyDescent="0.3">
      <c r="A3615">
        <v>4082</v>
      </c>
      <c r="B3615" s="3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s="12">
        <f t="shared" si="112"/>
        <v>42307</v>
      </c>
      <c r="L3615" t="b">
        <v>0</v>
      </c>
      <c r="M3615">
        <v>2</v>
      </c>
      <c r="N3615" t="b">
        <v>0</v>
      </c>
      <c r="O3615" t="s">
        <v>8269</v>
      </c>
      <c r="P3615" t="s">
        <v>8325</v>
      </c>
      <c r="Q3615">
        <f t="shared" si="113"/>
        <v>2015</v>
      </c>
      <c r="R3615" s="14" t="s">
        <v>8322</v>
      </c>
    </row>
    <row r="3616" spans="1:18" ht="28.8" x14ac:dyDescent="0.3">
      <c r="A3616">
        <v>1420</v>
      </c>
      <c r="B3616" s="3" t="s">
        <v>1421</v>
      </c>
      <c r="C3616" s="3" t="s">
        <v>5530</v>
      </c>
      <c r="D3616" s="5">
        <v>110</v>
      </c>
      <c r="E3616" s="7">
        <v>3</v>
      </c>
      <c r="F3616" t="s">
        <v>8220</v>
      </c>
      <c r="G3616" t="s">
        <v>8223</v>
      </c>
      <c r="H3616" t="s">
        <v>8245</v>
      </c>
      <c r="I3616">
        <v>1467129686</v>
      </c>
      <c r="J3616">
        <v>1464969686</v>
      </c>
      <c r="K3616" s="12">
        <f t="shared" si="112"/>
        <v>42524</v>
      </c>
      <c r="L3616" t="b">
        <v>0</v>
      </c>
      <c r="M3616">
        <v>3</v>
      </c>
      <c r="N3616" t="b">
        <v>0</v>
      </c>
      <c r="O3616" t="s">
        <v>8285</v>
      </c>
      <c r="P3616" t="s">
        <v>8347</v>
      </c>
      <c r="Q3616">
        <f t="shared" si="113"/>
        <v>2016</v>
      </c>
      <c r="R3616" s="14" t="s">
        <v>8310</v>
      </c>
    </row>
    <row r="3617" spans="1:18" ht="57.6" x14ac:dyDescent="0.3">
      <c r="A3617">
        <v>3629</v>
      </c>
      <c r="B3617" s="3" t="s">
        <v>3627</v>
      </c>
      <c r="C3617" s="3" t="s">
        <v>7739</v>
      </c>
      <c r="D3617" s="5">
        <v>1000000</v>
      </c>
      <c r="E3617" s="7">
        <v>2</v>
      </c>
      <c r="F3617" t="s">
        <v>8220</v>
      </c>
      <c r="G3617" t="s">
        <v>8223</v>
      </c>
      <c r="H3617" t="s">
        <v>8245</v>
      </c>
      <c r="I3617">
        <v>1462467600</v>
      </c>
      <c r="J3617">
        <v>1457403364</v>
      </c>
      <c r="K3617" s="12">
        <f t="shared" si="112"/>
        <v>42437</v>
      </c>
      <c r="L3617" t="b">
        <v>0</v>
      </c>
      <c r="M3617">
        <v>2</v>
      </c>
      <c r="N3617" t="b">
        <v>0</v>
      </c>
      <c r="O3617" t="s">
        <v>8303</v>
      </c>
      <c r="P3617" t="s">
        <v>8334</v>
      </c>
      <c r="Q3617">
        <f t="shared" si="113"/>
        <v>2016</v>
      </c>
      <c r="R3617" s="14" t="s">
        <v>8322</v>
      </c>
    </row>
    <row r="3618" spans="1:18" ht="28.8" x14ac:dyDescent="0.3">
      <c r="A3618">
        <v>2431</v>
      </c>
      <c r="B3618" s="3" t="s">
        <v>2432</v>
      </c>
      <c r="C3618" s="3" t="s">
        <v>6541</v>
      </c>
      <c r="D3618" s="5">
        <v>100000</v>
      </c>
      <c r="E3618" s="7">
        <v>2</v>
      </c>
      <c r="F3618" t="s">
        <v>8220</v>
      </c>
      <c r="G3618" t="s">
        <v>8223</v>
      </c>
      <c r="H3618" t="s">
        <v>8245</v>
      </c>
      <c r="I3618">
        <v>1467080613</v>
      </c>
      <c r="J3618">
        <v>1461896613</v>
      </c>
      <c r="K3618" s="12">
        <f t="shared" si="112"/>
        <v>42489</v>
      </c>
      <c r="L3618" t="b">
        <v>0</v>
      </c>
      <c r="M3618">
        <v>2</v>
      </c>
      <c r="N3618" t="b">
        <v>0</v>
      </c>
      <c r="O3618" t="s">
        <v>8282</v>
      </c>
      <c r="P3618" t="s">
        <v>8344</v>
      </c>
      <c r="Q3618">
        <f t="shared" si="113"/>
        <v>2016</v>
      </c>
      <c r="R3618" s="14" t="s">
        <v>8318</v>
      </c>
    </row>
    <row r="3619" spans="1:18" ht="43.2" x14ac:dyDescent="0.3">
      <c r="A3619">
        <v>445</v>
      </c>
      <c r="B3619" s="3" t="s">
        <v>446</v>
      </c>
      <c r="C3619" s="3" t="s">
        <v>4555</v>
      </c>
      <c r="D3619" s="5">
        <v>60000</v>
      </c>
      <c r="E3619" s="7">
        <v>2</v>
      </c>
      <c r="F3619" t="s">
        <v>8220</v>
      </c>
      <c r="G3619" t="s">
        <v>8223</v>
      </c>
      <c r="H3619" t="s">
        <v>8245</v>
      </c>
      <c r="I3619">
        <v>1432195375</v>
      </c>
      <c r="J3619">
        <v>1430899375</v>
      </c>
      <c r="K3619" s="12">
        <f t="shared" si="112"/>
        <v>42130</v>
      </c>
      <c r="L3619" t="b">
        <v>0</v>
      </c>
      <c r="M3619">
        <v>2</v>
      </c>
      <c r="N3619" t="b">
        <v>0</v>
      </c>
      <c r="O3619" t="s">
        <v>8268</v>
      </c>
      <c r="P3619" t="s">
        <v>8338</v>
      </c>
      <c r="Q3619">
        <f t="shared" si="113"/>
        <v>2015</v>
      </c>
      <c r="R3619" s="14" t="s">
        <v>8320</v>
      </c>
    </row>
    <row r="3620" spans="1:18" ht="43.2" x14ac:dyDescent="0.3">
      <c r="A3620">
        <v>4006</v>
      </c>
      <c r="B3620" s="3" t="s">
        <v>4002</v>
      </c>
      <c r="C3620" s="3" t="s">
        <v>8111</v>
      </c>
      <c r="D3620" s="5">
        <v>30000</v>
      </c>
      <c r="E3620" s="7">
        <v>2</v>
      </c>
      <c r="F3620" t="s">
        <v>8220</v>
      </c>
      <c r="G3620" t="s">
        <v>8223</v>
      </c>
      <c r="H3620" t="s">
        <v>8245</v>
      </c>
      <c r="I3620">
        <v>1455647587</v>
      </c>
      <c r="J3620">
        <v>1453487587</v>
      </c>
      <c r="K3620" s="12">
        <f t="shared" si="112"/>
        <v>42391</v>
      </c>
      <c r="L3620" t="b">
        <v>0</v>
      </c>
      <c r="M3620">
        <v>1</v>
      </c>
      <c r="N3620" t="b">
        <v>0</v>
      </c>
      <c r="O3620" t="s">
        <v>8269</v>
      </c>
      <c r="P3620" t="s">
        <v>8325</v>
      </c>
      <c r="Q3620">
        <f t="shared" si="113"/>
        <v>2016</v>
      </c>
      <c r="R3620" s="14" t="s">
        <v>8322</v>
      </c>
    </row>
    <row r="3621" spans="1:18" ht="28.8" x14ac:dyDescent="0.3">
      <c r="A3621">
        <v>635</v>
      </c>
      <c r="B3621" s="3" t="s">
        <v>636</v>
      </c>
      <c r="C3621" s="3" t="s">
        <v>4745</v>
      </c>
      <c r="D3621" s="5">
        <v>25000</v>
      </c>
      <c r="E3621" s="7">
        <v>2</v>
      </c>
      <c r="F3621" t="s">
        <v>8219</v>
      </c>
      <c r="G3621" t="s">
        <v>8223</v>
      </c>
      <c r="H3621" t="s">
        <v>8245</v>
      </c>
      <c r="I3621">
        <v>1428804762</v>
      </c>
      <c r="J3621">
        <v>1426212762</v>
      </c>
      <c r="K3621" s="12">
        <f t="shared" si="112"/>
        <v>42076</v>
      </c>
      <c r="L3621" t="b">
        <v>0</v>
      </c>
      <c r="M3621">
        <v>1</v>
      </c>
      <c r="N3621" t="b">
        <v>0</v>
      </c>
      <c r="O3621" t="s">
        <v>8270</v>
      </c>
      <c r="P3621" t="s">
        <v>8341</v>
      </c>
      <c r="Q3621">
        <f t="shared" si="113"/>
        <v>2015</v>
      </c>
      <c r="R3621" s="14" t="s">
        <v>8307</v>
      </c>
    </row>
    <row r="3622" spans="1:18" ht="43.2" x14ac:dyDescent="0.3">
      <c r="A3622">
        <v>1451</v>
      </c>
      <c r="B3622" s="3" t="s">
        <v>1452</v>
      </c>
      <c r="C3622" s="3" t="s">
        <v>5561</v>
      </c>
      <c r="D3622" s="5">
        <v>18950</v>
      </c>
      <c r="E3622" s="7">
        <v>2</v>
      </c>
      <c r="F3622" t="s">
        <v>8219</v>
      </c>
      <c r="G3622" t="s">
        <v>8223</v>
      </c>
      <c r="H3622" t="s">
        <v>8245</v>
      </c>
      <c r="I3622">
        <v>1416355259</v>
      </c>
      <c r="J3622">
        <v>1413759659</v>
      </c>
      <c r="K3622" s="12">
        <f t="shared" si="112"/>
        <v>41931</v>
      </c>
      <c r="L3622" t="b">
        <v>0</v>
      </c>
      <c r="M3622">
        <v>2</v>
      </c>
      <c r="N3622" t="b">
        <v>0</v>
      </c>
      <c r="O3622" t="s">
        <v>8285</v>
      </c>
      <c r="P3622" t="s">
        <v>8347</v>
      </c>
      <c r="Q3622">
        <f t="shared" si="113"/>
        <v>2014</v>
      </c>
      <c r="R3622" s="14" t="s">
        <v>8310</v>
      </c>
    </row>
    <row r="3623" spans="1:18" ht="43.2" x14ac:dyDescent="0.3">
      <c r="A3623">
        <v>2432</v>
      </c>
      <c r="B3623" s="3" t="s">
        <v>2433</v>
      </c>
      <c r="C3623" s="3" t="s">
        <v>6542</v>
      </c>
      <c r="D3623" s="5">
        <v>14000</v>
      </c>
      <c r="E3623" s="7">
        <v>2</v>
      </c>
      <c r="F3623" t="s">
        <v>8220</v>
      </c>
      <c r="G3623" t="s">
        <v>8223</v>
      </c>
      <c r="H3623" t="s">
        <v>8245</v>
      </c>
      <c r="I3623">
        <v>1425791697</v>
      </c>
      <c r="J3623">
        <v>1423199697</v>
      </c>
      <c r="K3623" s="12">
        <f t="shared" si="112"/>
        <v>42041</v>
      </c>
      <c r="L3623" t="b">
        <v>0</v>
      </c>
      <c r="M3623">
        <v>2</v>
      </c>
      <c r="N3623" t="b">
        <v>0</v>
      </c>
      <c r="O3623" t="s">
        <v>8282</v>
      </c>
      <c r="P3623" t="s">
        <v>8344</v>
      </c>
      <c r="Q3623">
        <f t="shared" si="113"/>
        <v>2015</v>
      </c>
      <c r="R3623" s="14" t="s">
        <v>8318</v>
      </c>
    </row>
    <row r="3624" spans="1:18" ht="43.2" x14ac:dyDescent="0.3">
      <c r="A3624">
        <v>3072</v>
      </c>
      <c r="B3624" s="3" t="s">
        <v>3072</v>
      </c>
      <c r="C3624" s="3" t="s">
        <v>7182</v>
      </c>
      <c r="D3624" s="5">
        <v>12000</v>
      </c>
      <c r="E3624" s="7">
        <v>2</v>
      </c>
      <c r="F3624" t="s">
        <v>8220</v>
      </c>
      <c r="G3624" t="s">
        <v>8223</v>
      </c>
      <c r="H3624" t="s">
        <v>8245</v>
      </c>
      <c r="I3624">
        <v>1477791960</v>
      </c>
      <c r="J3624">
        <v>1476549262</v>
      </c>
      <c r="K3624" s="12">
        <f t="shared" si="112"/>
        <v>42658</v>
      </c>
      <c r="L3624" t="b">
        <v>0</v>
      </c>
      <c r="M3624">
        <v>2</v>
      </c>
      <c r="N3624" t="b">
        <v>0</v>
      </c>
      <c r="O3624" t="s">
        <v>8301</v>
      </c>
      <c r="P3624" t="s">
        <v>8323</v>
      </c>
      <c r="Q3624">
        <f t="shared" si="113"/>
        <v>2016</v>
      </c>
      <c r="R3624" s="14" t="s">
        <v>8322</v>
      </c>
    </row>
    <row r="3625" spans="1:18" ht="43.2" x14ac:dyDescent="0.3">
      <c r="A3625">
        <v>2913</v>
      </c>
      <c r="B3625" s="3" t="s">
        <v>2913</v>
      </c>
      <c r="C3625" s="3" t="s">
        <v>7023</v>
      </c>
      <c r="D3625" s="5">
        <v>10000</v>
      </c>
      <c r="E3625" s="7">
        <v>2</v>
      </c>
      <c r="F3625" t="s">
        <v>8220</v>
      </c>
      <c r="G3625" t="s">
        <v>8223</v>
      </c>
      <c r="H3625" t="s">
        <v>8245</v>
      </c>
      <c r="I3625">
        <v>1410041339</v>
      </c>
      <c r="J3625">
        <v>1404857339</v>
      </c>
      <c r="K3625" s="12">
        <f t="shared" si="112"/>
        <v>41828</v>
      </c>
      <c r="L3625" t="b">
        <v>0</v>
      </c>
      <c r="M3625">
        <v>2</v>
      </c>
      <c r="N3625" t="b">
        <v>0</v>
      </c>
      <c r="O3625" t="s">
        <v>8269</v>
      </c>
      <c r="P3625" t="s">
        <v>8325</v>
      </c>
      <c r="Q3625">
        <f t="shared" si="113"/>
        <v>2014</v>
      </c>
      <c r="R3625" s="14" t="s">
        <v>8322</v>
      </c>
    </row>
    <row r="3626" spans="1:18" ht="43.2" x14ac:dyDescent="0.3">
      <c r="A3626">
        <v>2360</v>
      </c>
      <c r="B3626" s="3" t="s">
        <v>2361</v>
      </c>
      <c r="C3626" s="3" t="s">
        <v>6470</v>
      </c>
      <c r="D3626" s="5">
        <v>5000</v>
      </c>
      <c r="E3626" s="7">
        <v>2</v>
      </c>
      <c r="F3626" t="s">
        <v>8219</v>
      </c>
      <c r="G3626" t="s">
        <v>8228</v>
      </c>
      <c r="H3626" t="s">
        <v>8250</v>
      </c>
      <c r="I3626">
        <v>1454864280</v>
      </c>
      <c r="J3626">
        <v>1452272280</v>
      </c>
      <c r="K3626" s="12">
        <f t="shared" si="112"/>
        <v>42377</v>
      </c>
      <c r="L3626" t="b">
        <v>0</v>
      </c>
      <c r="M3626">
        <v>1</v>
      </c>
      <c r="N3626" t="b">
        <v>0</v>
      </c>
      <c r="O3626" t="s">
        <v>8270</v>
      </c>
      <c r="P3626" t="s">
        <v>8341</v>
      </c>
      <c r="Q3626">
        <f t="shared" si="113"/>
        <v>2016</v>
      </c>
      <c r="R3626" s="14" t="s">
        <v>8307</v>
      </c>
    </row>
    <row r="3627" spans="1:18" ht="43.2" x14ac:dyDescent="0.3">
      <c r="A3627">
        <v>2907</v>
      </c>
      <c r="B3627" s="3" t="s">
        <v>2907</v>
      </c>
      <c r="C3627" s="3" t="s">
        <v>7017</v>
      </c>
      <c r="D3627" s="5">
        <v>2500</v>
      </c>
      <c r="E3627" s="7">
        <v>2</v>
      </c>
      <c r="F3627" t="s">
        <v>8220</v>
      </c>
      <c r="G3627" t="s">
        <v>8223</v>
      </c>
      <c r="H3627" t="s">
        <v>8245</v>
      </c>
      <c r="I3627">
        <v>1463259837</v>
      </c>
      <c r="J3627">
        <v>1458075837</v>
      </c>
      <c r="K3627" s="12">
        <f t="shared" si="112"/>
        <v>42444</v>
      </c>
      <c r="L3627" t="b">
        <v>0</v>
      </c>
      <c r="M3627">
        <v>2</v>
      </c>
      <c r="N3627" t="b">
        <v>0</v>
      </c>
      <c r="O3627" t="s">
        <v>8269</v>
      </c>
      <c r="P3627" t="s">
        <v>8325</v>
      </c>
      <c r="Q3627">
        <f t="shared" si="113"/>
        <v>2016</v>
      </c>
      <c r="R3627" s="14" t="s">
        <v>8322</v>
      </c>
    </row>
    <row r="3628" spans="1:18" ht="43.2" x14ac:dyDescent="0.3">
      <c r="A3628">
        <v>2946</v>
      </c>
      <c r="B3628" s="3" t="s">
        <v>2946</v>
      </c>
      <c r="C3628" s="3" t="s">
        <v>7056</v>
      </c>
      <c r="D3628" s="5">
        <v>2000</v>
      </c>
      <c r="E3628" s="7">
        <v>2</v>
      </c>
      <c r="F3628" t="s">
        <v>8220</v>
      </c>
      <c r="G3628" t="s">
        <v>8224</v>
      </c>
      <c r="H3628" t="s">
        <v>8246</v>
      </c>
      <c r="I3628">
        <v>1471265092</v>
      </c>
      <c r="J3628">
        <v>1468673092</v>
      </c>
      <c r="K3628" s="12">
        <f t="shared" si="112"/>
        <v>42567</v>
      </c>
      <c r="L3628" t="b">
        <v>0</v>
      </c>
      <c r="M3628">
        <v>2</v>
      </c>
      <c r="N3628" t="b">
        <v>0</v>
      </c>
      <c r="O3628" t="s">
        <v>8301</v>
      </c>
      <c r="P3628" t="s">
        <v>8323</v>
      </c>
      <c r="Q3628">
        <f t="shared" si="113"/>
        <v>2016</v>
      </c>
      <c r="R3628" s="14" t="s">
        <v>8322</v>
      </c>
    </row>
    <row r="3629" spans="1:18" ht="28.8" x14ac:dyDescent="0.3">
      <c r="A3629">
        <v>1992</v>
      </c>
      <c r="B3629" s="3" t="s">
        <v>1993</v>
      </c>
      <c r="C3629" s="3" t="s">
        <v>6102</v>
      </c>
      <c r="D3629" s="5">
        <v>1500</v>
      </c>
      <c r="E3629" s="7">
        <v>2</v>
      </c>
      <c r="F3629" t="s">
        <v>8220</v>
      </c>
      <c r="G3629" t="s">
        <v>8223</v>
      </c>
      <c r="H3629" t="s">
        <v>8245</v>
      </c>
      <c r="I3629">
        <v>1424229991</v>
      </c>
      <c r="J3629">
        <v>1421637991</v>
      </c>
      <c r="K3629" s="12">
        <f t="shared" si="112"/>
        <v>42023</v>
      </c>
      <c r="L3629" t="b">
        <v>0</v>
      </c>
      <c r="M3629">
        <v>2</v>
      </c>
      <c r="N3629" t="b">
        <v>0</v>
      </c>
      <c r="O3629" t="s">
        <v>8294</v>
      </c>
      <c r="P3629" t="s">
        <v>8352</v>
      </c>
      <c r="Q3629">
        <f t="shared" si="113"/>
        <v>2015</v>
      </c>
      <c r="R3629" s="14" t="s">
        <v>8312</v>
      </c>
    </row>
    <row r="3630" spans="1:18" ht="43.2" x14ac:dyDescent="0.3">
      <c r="A3630">
        <v>2769</v>
      </c>
      <c r="B3630" s="3" t="s">
        <v>2769</v>
      </c>
      <c r="C3630" s="3" t="s">
        <v>6879</v>
      </c>
      <c r="D3630" s="5">
        <v>800</v>
      </c>
      <c r="E3630" s="7">
        <v>2</v>
      </c>
      <c r="F3630" t="s">
        <v>8220</v>
      </c>
      <c r="G3630" t="s">
        <v>8224</v>
      </c>
      <c r="H3630" t="s">
        <v>8246</v>
      </c>
      <c r="I3630">
        <v>1401997790</v>
      </c>
      <c r="J3630">
        <v>1397677790</v>
      </c>
      <c r="K3630" s="12">
        <f t="shared" si="112"/>
        <v>41745</v>
      </c>
      <c r="L3630" t="b">
        <v>0</v>
      </c>
      <c r="M3630">
        <v>2</v>
      </c>
      <c r="N3630" t="b">
        <v>0</v>
      </c>
      <c r="O3630" t="s">
        <v>8302</v>
      </c>
      <c r="P3630" t="s">
        <v>8355</v>
      </c>
      <c r="Q3630">
        <f t="shared" si="113"/>
        <v>2014</v>
      </c>
      <c r="R3630" s="14" t="s">
        <v>8310</v>
      </c>
    </row>
    <row r="3631" spans="1:18" ht="43.2" x14ac:dyDescent="0.3">
      <c r="A3631">
        <v>778</v>
      </c>
      <c r="B3631" s="3" t="s">
        <v>779</v>
      </c>
      <c r="C3631" s="3" t="s">
        <v>4888</v>
      </c>
      <c r="D3631" s="5">
        <v>500</v>
      </c>
      <c r="E3631" s="7">
        <v>2</v>
      </c>
      <c r="F3631" t="s">
        <v>8220</v>
      </c>
      <c r="G3631" t="s">
        <v>8223</v>
      </c>
      <c r="H3631" t="s">
        <v>8245</v>
      </c>
      <c r="I3631">
        <v>1398876680</v>
      </c>
      <c r="J3631">
        <v>1396284680</v>
      </c>
      <c r="K3631" s="12">
        <f t="shared" si="112"/>
        <v>41729</v>
      </c>
      <c r="L3631" t="b">
        <v>0</v>
      </c>
      <c r="M3631">
        <v>1</v>
      </c>
      <c r="N3631" t="b">
        <v>0</v>
      </c>
      <c r="O3631" t="s">
        <v>8273</v>
      </c>
      <c r="P3631" t="s">
        <v>8351</v>
      </c>
      <c r="Q3631">
        <f t="shared" si="113"/>
        <v>2014</v>
      </c>
      <c r="R3631" s="14" t="s">
        <v>8310</v>
      </c>
    </row>
    <row r="3632" spans="1:18" ht="28.8" x14ac:dyDescent="0.3">
      <c r="A3632">
        <v>2154</v>
      </c>
      <c r="B3632" s="3" t="s">
        <v>2155</v>
      </c>
      <c r="C3632" s="3" t="s">
        <v>6264</v>
      </c>
      <c r="D3632" s="5">
        <v>250</v>
      </c>
      <c r="E3632" s="7">
        <v>2</v>
      </c>
      <c r="F3632" t="s">
        <v>8220</v>
      </c>
      <c r="G3632" t="s">
        <v>8223</v>
      </c>
      <c r="H3632" t="s">
        <v>8245</v>
      </c>
      <c r="I3632">
        <v>1390921827</v>
      </c>
      <c r="J3632">
        <v>1389193827</v>
      </c>
      <c r="K3632" s="12">
        <f t="shared" si="112"/>
        <v>41647</v>
      </c>
      <c r="L3632" t="b">
        <v>0</v>
      </c>
      <c r="M3632">
        <v>2</v>
      </c>
      <c r="N3632" t="b">
        <v>0</v>
      </c>
      <c r="O3632" t="s">
        <v>8280</v>
      </c>
      <c r="P3632" t="s">
        <v>8333</v>
      </c>
      <c r="Q3632">
        <f t="shared" si="113"/>
        <v>2014</v>
      </c>
      <c r="R3632" s="14" t="s">
        <v>8315</v>
      </c>
    </row>
    <row r="3633" spans="1:18" ht="43.2" x14ac:dyDescent="0.3">
      <c r="A3633">
        <v>2148</v>
      </c>
      <c r="B3633" s="3" t="s">
        <v>2149</v>
      </c>
      <c r="C3633" s="3" t="s">
        <v>6258</v>
      </c>
      <c r="D3633" s="5">
        <v>100</v>
      </c>
      <c r="E3633" s="7">
        <v>2</v>
      </c>
      <c r="F3633" t="s">
        <v>8220</v>
      </c>
      <c r="G3633" t="s">
        <v>8224</v>
      </c>
      <c r="H3633" t="s">
        <v>8246</v>
      </c>
      <c r="I3633">
        <v>1427992582</v>
      </c>
      <c r="J3633">
        <v>1425404182</v>
      </c>
      <c r="K3633" s="12">
        <f t="shared" si="112"/>
        <v>42066</v>
      </c>
      <c r="L3633" t="b">
        <v>0</v>
      </c>
      <c r="M3633">
        <v>2</v>
      </c>
      <c r="N3633" t="b">
        <v>0</v>
      </c>
      <c r="O3633" t="s">
        <v>8280</v>
      </c>
      <c r="P3633" t="s">
        <v>8333</v>
      </c>
      <c r="Q3633">
        <f t="shared" si="113"/>
        <v>2015</v>
      </c>
      <c r="R3633" s="14" t="s">
        <v>8315</v>
      </c>
    </row>
    <row r="3634" spans="1:18" ht="28.8" x14ac:dyDescent="0.3">
      <c r="A3634">
        <v>619</v>
      </c>
      <c r="B3634" s="3" t="s">
        <v>620</v>
      </c>
      <c r="C3634" s="3" t="s">
        <v>4729</v>
      </c>
      <c r="D3634" s="5">
        <v>2500000</v>
      </c>
      <c r="E3634" s="7">
        <v>1</v>
      </c>
      <c r="F3634" t="s">
        <v>8219</v>
      </c>
      <c r="G3634" t="s">
        <v>8223</v>
      </c>
      <c r="H3634" t="s">
        <v>8245</v>
      </c>
      <c r="I3634">
        <v>1416933390</v>
      </c>
      <c r="J3634">
        <v>1411745790</v>
      </c>
      <c r="K3634" s="12">
        <f t="shared" si="112"/>
        <v>41908</v>
      </c>
      <c r="L3634" t="b">
        <v>0</v>
      </c>
      <c r="M3634">
        <v>1</v>
      </c>
      <c r="N3634" t="b">
        <v>0</v>
      </c>
      <c r="O3634" t="s">
        <v>8270</v>
      </c>
      <c r="P3634" t="s">
        <v>8341</v>
      </c>
      <c r="Q3634">
        <f t="shared" si="113"/>
        <v>2014</v>
      </c>
      <c r="R3634" s="14" t="s">
        <v>8307</v>
      </c>
    </row>
    <row r="3635" spans="1:18" ht="28.8" x14ac:dyDescent="0.3">
      <c r="A3635">
        <v>639</v>
      </c>
      <c r="B3635" s="3" t="s">
        <v>640</v>
      </c>
      <c r="C3635" s="3" t="s">
        <v>4749</v>
      </c>
      <c r="D3635" s="5">
        <v>1000000</v>
      </c>
      <c r="E3635" s="7">
        <v>1</v>
      </c>
      <c r="F3635" t="s">
        <v>8219</v>
      </c>
      <c r="G3635" t="s">
        <v>8223</v>
      </c>
      <c r="H3635" t="s">
        <v>8245</v>
      </c>
      <c r="I3635">
        <v>1413208795</v>
      </c>
      <c r="J3635">
        <v>1408024795</v>
      </c>
      <c r="K3635" s="12">
        <f t="shared" si="112"/>
        <v>41865</v>
      </c>
      <c r="L3635" t="b">
        <v>0</v>
      </c>
      <c r="M3635">
        <v>1</v>
      </c>
      <c r="N3635" t="b">
        <v>0</v>
      </c>
      <c r="O3635" t="s">
        <v>8270</v>
      </c>
      <c r="P3635" t="s">
        <v>8341</v>
      </c>
      <c r="Q3635">
        <f t="shared" si="113"/>
        <v>2014</v>
      </c>
      <c r="R3635" s="14" t="s">
        <v>8307</v>
      </c>
    </row>
    <row r="3636" spans="1:18" ht="43.2" x14ac:dyDescent="0.3">
      <c r="A3636">
        <v>542</v>
      </c>
      <c r="B3636" s="3" t="s">
        <v>543</v>
      </c>
      <c r="C3636" s="3" t="s">
        <v>4652</v>
      </c>
      <c r="D3636" s="5">
        <v>250000</v>
      </c>
      <c r="E3636" s="7">
        <v>1</v>
      </c>
      <c r="F3636" t="s">
        <v>8220</v>
      </c>
      <c r="G3636" t="s">
        <v>8223</v>
      </c>
      <c r="H3636" t="s">
        <v>8245</v>
      </c>
      <c r="I3636">
        <v>1462293716</v>
      </c>
      <c r="J3636">
        <v>1457113316</v>
      </c>
      <c r="K3636" s="12">
        <f t="shared" si="112"/>
        <v>42433</v>
      </c>
      <c r="L3636" t="b">
        <v>0</v>
      </c>
      <c r="M3636">
        <v>1</v>
      </c>
      <c r="N3636" t="b">
        <v>0</v>
      </c>
      <c r="O3636" t="s">
        <v>8270</v>
      </c>
      <c r="P3636" t="s">
        <v>8341</v>
      </c>
      <c r="Q3636">
        <f t="shared" si="113"/>
        <v>2016</v>
      </c>
      <c r="R3636" s="14" t="s">
        <v>8307</v>
      </c>
    </row>
    <row r="3637" spans="1:18" ht="43.2" x14ac:dyDescent="0.3">
      <c r="A3637">
        <v>3951</v>
      </c>
      <c r="B3637" s="3" t="s">
        <v>3948</v>
      </c>
      <c r="C3637" s="3" t="s">
        <v>6961</v>
      </c>
      <c r="D3637" s="5">
        <v>200000</v>
      </c>
      <c r="E3637" s="7">
        <v>1</v>
      </c>
      <c r="F3637" t="s">
        <v>8220</v>
      </c>
      <c r="G3637" t="s">
        <v>8240</v>
      </c>
      <c r="H3637" t="s">
        <v>8248</v>
      </c>
      <c r="I3637">
        <v>1462301342</v>
      </c>
      <c r="J3637">
        <v>1457120942</v>
      </c>
      <c r="K3637" s="12">
        <f t="shared" si="112"/>
        <v>42433</v>
      </c>
      <c r="L3637" t="b">
        <v>0</v>
      </c>
      <c r="M3637">
        <v>1</v>
      </c>
      <c r="N3637" t="b">
        <v>0</v>
      </c>
      <c r="O3637" t="s">
        <v>8269</v>
      </c>
      <c r="P3637" t="s">
        <v>8325</v>
      </c>
      <c r="Q3637">
        <f t="shared" si="113"/>
        <v>2016</v>
      </c>
      <c r="R3637" s="14" t="s">
        <v>8322</v>
      </c>
    </row>
    <row r="3638" spans="1:18" ht="28.8" x14ac:dyDescent="0.3">
      <c r="A3638">
        <v>696</v>
      </c>
      <c r="B3638" s="3" t="s">
        <v>697</v>
      </c>
      <c r="C3638" s="3" t="s">
        <v>4806</v>
      </c>
      <c r="D3638" s="5">
        <v>175000</v>
      </c>
      <c r="E3638" s="7">
        <v>1</v>
      </c>
      <c r="F3638" t="s">
        <v>8220</v>
      </c>
      <c r="G3638" t="s">
        <v>8232</v>
      </c>
      <c r="H3638" t="s">
        <v>8248</v>
      </c>
      <c r="I3638">
        <v>1406326502</v>
      </c>
      <c r="J3638">
        <v>1403734502</v>
      </c>
      <c r="K3638" s="12">
        <f t="shared" si="112"/>
        <v>41815</v>
      </c>
      <c r="L3638" t="b">
        <v>0</v>
      </c>
      <c r="M3638">
        <v>1</v>
      </c>
      <c r="N3638" t="b">
        <v>0</v>
      </c>
      <c r="O3638" t="s">
        <v>8271</v>
      </c>
      <c r="P3638" t="s">
        <v>8309</v>
      </c>
      <c r="Q3638">
        <f t="shared" si="113"/>
        <v>2014</v>
      </c>
      <c r="R3638" s="14" t="s">
        <v>8307</v>
      </c>
    </row>
    <row r="3639" spans="1:18" ht="57.6" x14ac:dyDescent="0.3">
      <c r="A3639">
        <v>1450</v>
      </c>
      <c r="B3639" s="3" t="s">
        <v>1451</v>
      </c>
      <c r="C3639" s="3" t="s">
        <v>5560</v>
      </c>
      <c r="D3639" s="5">
        <v>100000</v>
      </c>
      <c r="E3639" s="7">
        <v>1</v>
      </c>
      <c r="F3639" t="s">
        <v>8220</v>
      </c>
      <c r="G3639" t="s">
        <v>8223</v>
      </c>
      <c r="H3639" t="s">
        <v>8245</v>
      </c>
      <c r="I3639">
        <v>1455941197</v>
      </c>
      <c r="J3639">
        <v>1453349197</v>
      </c>
      <c r="K3639" s="12">
        <f t="shared" si="112"/>
        <v>42390</v>
      </c>
      <c r="L3639" t="b">
        <v>0</v>
      </c>
      <c r="M3639">
        <v>1</v>
      </c>
      <c r="N3639" t="b">
        <v>0</v>
      </c>
      <c r="O3639" t="s">
        <v>8285</v>
      </c>
      <c r="P3639" t="s">
        <v>8347</v>
      </c>
      <c r="Q3639">
        <f t="shared" si="113"/>
        <v>2016</v>
      </c>
      <c r="R3639" s="14" t="s">
        <v>8310</v>
      </c>
    </row>
    <row r="3640" spans="1:18" ht="28.8" x14ac:dyDescent="0.3">
      <c r="A3640">
        <v>2582</v>
      </c>
      <c r="B3640" s="3" t="s">
        <v>2582</v>
      </c>
      <c r="C3640" s="3" t="s">
        <v>6692</v>
      </c>
      <c r="D3640" s="5">
        <v>90000</v>
      </c>
      <c r="E3640" s="7">
        <v>1</v>
      </c>
      <c r="F3640" t="s">
        <v>8220</v>
      </c>
      <c r="G3640" t="s">
        <v>8223</v>
      </c>
      <c r="H3640" t="s">
        <v>8245</v>
      </c>
      <c r="I3640">
        <v>1477784634</v>
      </c>
      <c r="J3640">
        <v>1475192634</v>
      </c>
      <c r="K3640" s="12">
        <f t="shared" si="112"/>
        <v>42642</v>
      </c>
      <c r="L3640" t="b">
        <v>0</v>
      </c>
      <c r="M3640">
        <v>1</v>
      </c>
      <c r="N3640" t="b">
        <v>0</v>
      </c>
      <c r="O3640" t="s">
        <v>8282</v>
      </c>
      <c r="P3640" t="s">
        <v>8344</v>
      </c>
      <c r="Q3640">
        <f t="shared" si="113"/>
        <v>2016</v>
      </c>
      <c r="R3640" s="14" t="s">
        <v>8318</v>
      </c>
    </row>
    <row r="3641" spans="1:18" ht="43.2" x14ac:dyDescent="0.3">
      <c r="A3641">
        <v>576</v>
      </c>
      <c r="B3641" s="3" t="s">
        <v>577</v>
      </c>
      <c r="C3641" s="3" t="s">
        <v>4686</v>
      </c>
      <c r="D3641" s="5">
        <v>80000</v>
      </c>
      <c r="E3641" s="7">
        <v>1</v>
      </c>
      <c r="F3641" t="s">
        <v>8220</v>
      </c>
      <c r="G3641" t="s">
        <v>8223</v>
      </c>
      <c r="H3641" t="s">
        <v>8245</v>
      </c>
      <c r="I3641">
        <v>1427537952</v>
      </c>
      <c r="J3641">
        <v>1422357552</v>
      </c>
      <c r="K3641" s="12">
        <f t="shared" si="112"/>
        <v>42031</v>
      </c>
      <c r="L3641" t="b">
        <v>0</v>
      </c>
      <c r="M3641">
        <v>1</v>
      </c>
      <c r="N3641" t="b">
        <v>0</v>
      </c>
      <c r="O3641" t="s">
        <v>8270</v>
      </c>
      <c r="P3641" t="s">
        <v>8341</v>
      </c>
      <c r="Q3641">
        <f t="shared" si="113"/>
        <v>2015</v>
      </c>
      <c r="R3641" s="14" t="s">
        <v>8307</v>
      </c>
    </row>
    <row r="3642" spans="1:18" ht="43.2" x14ac:dyDescent="0.3">
      <c r="A3642">
        <v>2594</v>
      </c>
      <c r="B3642" s="3" t="s">
        <v>2594</v>
      </c>
      <c r="C3642" s="3" t="s">
        <v>6704</v>
      </c>
      <c r="D3642" s="5">
        <v>80000</v>
      </c>
      <c r="E3642" s="7">
        <v>1</v>
      </c>
      <c r="F3642" t="s">
        <v>8220</v>
      </c>
      <c r="G3642" t="s">
        <v>8223</v>
      </c>
      <c r="H3642" t="s">
        <v>8245</v>
      </c>
      <c r="I3642">
        <v>1407453228</v>
      </c>
      <c r="J3642">
        <v>1404861228</v>
      </c>
      <c r="K3642" s="12">
        <f t="shared" si="112"/>
        <v>41828</v>
      </c>
      <c r="L3642" t="b">
        <v>0</v>
      </c>
      <c r="M3642">
        <v>1</v>
      </c>
      <c r="N3642" t="b">
        <v>0</v>
      </c>
      <c r="O3642" t="s">
        <v>8282</v>
      </c>
      <c r="P3642" t="s">
        <v>8344</v>
      </c>
      <c r="Q3642">
        <f t="shared" si="113"/>
        <v>2014</v>
      </c>
      <c r="R3642" s="14" t="s">
        <v>8318</v>
      </c>
    </row>
    <row r="3643" spans="1:18" ht="43.2" x14ac:dyDescent="0.3">
      <c r="A3643">
        <v>1316</v>
      </c>
      <c r="B3643" s="3" t="s">
        <v>1317</v>
      </c>
      <c r="C3643" s="3" t="s">
        <v>5426</v>
      </c>
      <c r="D3643" s="5">
        <v>75000</v>
      </c>
      <c r="E3643" s="7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s="12">
        <f t="shared" si="112"/>
        <v>42393</v>
      </c>
      <c r="L3643" t="b">
        <v>0</v>
      </c>
      <c r="M3643">
        <v>1</v>
      </c>
      <c r="N3643" t="b">
        <v>0</v>
      </c>
      <c r="O3643" t="s">
        <v>8271</v>
      </c>
      <c r="P3643" t="s">
        <v>8309</v>
      </c>
      <c r="Q3643">
        <f t="shared" si="113"/>
        <v>2016</v>
      </c>
      <c r="R3643" s="14" t="s">
        <v>8307</v>
      </c>
    </row>
    <row r="3644" spans="1:18" ht="28.8" x14ac:dyDescent="0.3">
      <c r="A3644">
        <v>496</v>
      </c>
      <c r="B3644" s="3" t="s">
        <v>497</v>
      </c>
      <c r="C3644" s="3" t="s">
        <v>4606</v>
      </c>
      <c r="D3644" s="5">
        <v>60000</v>
      </c>
      <c r="E3644" s="7">
        <v>1</v>
      </c>
      <c r="F3644" t="s">
        <v>8220</v>
      </c>
      <c r="G3644" t="s">
        <v>8223</v>
      </c>
      <c r="H3644" t="s">
        <v>8245</v>
      </c>
      <c r="I3644">
        <v>1392070874</v>
      </c>
      <c r="J3644">
        <v>1386886874</v>
      </c>
      <c r="K3644" s="12">
        <f t="shared" si="112"/>
        <v>41620</v>
      </c>
      <c r="L3644" t="b">
        <v>0</v>
      </c>
      <c r="M3644">
        <v>1</v>
      </c>
      <c r="N3644" t="b">
        <v>0</v>
      </c>
      <c r="O3644" t="s">
        <v>8268</v>
      </c>
      <c r="P3644" t="s">
        <v>8338</v>
      </c>
      <c r="Q3644">
        <f t="shared" si="113"/>
        <v>2013</v>
      </c>
      <c r="R3644" s="14" t="s">
        <v>8320</v>
      </c>
    </row>
    <row r="3645" spans="1:18" ht="43.2" x14ac:dyDescent="0.3">
      <c r="A3645">
        <v>171</v>
      </c>
      <c r="B3645" s="3" t="s">
        <v>173</v>
      </c>
      <c r="C3645" s="3" t="s">
        <v>4281</v>
      </c>
      <c r="D3645" s="5">
        <v>50000</v>
      </c>
      <c r="E3645" s="7">
        <v>1</v>
      </c>
      <c r="F3645" t="s">
        <v>8220</v>
      </c>
      <c r="G3645" t="s">
        <v>8223</v>
      </c>
      <c r="H3645" t="s">
        <v>8245</v>
      </c>
      <c r="I3645">
        <v>1470975614</v>
      </c>
      <c r="J3645">
        <v>1465791614</v>
      </c>
      <c r="K3645" s="12">
        <f t="shared" si="112"/>
        <v>42534</v>
      </c>
      <c r="L3645" t="b">
        <v>0</v>
      </c>
      <c r="M3645">
        <v>1</v>
      </c>
      <c r="N3645" t="b">
        <v>0</v>
      </c>
      <c r="O3645" t="s">
        <v>8266</v>
      </c>
      <c r="P3645" t="s">
        <v>8324</v>
      </c>
      <c r="Q3645">
        <f t="shared" si="113"/>
        <v>2016</v>
      </c>
      <c r="R3645" s="14" t="s">
        <v>8320</v>
      </c>
    </row>
    <row r="3646" spans="1:18" ht="28.8" x14ac:dyDescent="0.3">
      <c r="A3646">
        <v>2427</v>
      </c>
      <c r="B3646" s="3" t="s">
        <v>2428</v>
      </c>
      <c r="C3646" s="3" t="s">
        <v>6537</v>
      </c>
      <c r="D3646" s="5">
        <v>50000</v>
      </c>
      <c r="E3646" s="7">
        <v>1</v>
      </c>
      <c r="F3646" t="s">
        <v>8220</v>
      </c>
      <c r="G3646" t="s">
        <v>8223</v>
      </c>
      <c r="H3646" t="s">
        <v>8245</v>
      </c>
      <c r="I3646">
        <v>1458715133</v>
      </c>
      <c r="J3646">
        <v>1455262733</v>
      </c>
      <c r="K3646" s="12">
        <f t="shared" si="112"/>
        <v>42412</v>
      </c>
      <c r="L3646" t="b">
        <v>0</v>
      </c>
      <c r="M3646">
        <v>1</v>
      </c>
      <c r="N3646" t="b">
        <v>0</v>
      </c>
      <c r="O3646" t="s">
        <v>8282</v>
      </c>
      <c r="P3646" t="s">
        <v>8344</v>
      </c>
      <c r="Q3646">
        <f t="shared" si="113"/>
        <v>2016</v>
      </c>
      <c r="R3646" s="14" t="s">
        <v>8318</v>
      </c>
    </row>
    <row r="3647" spans="1:18" ht="57.6" x14ac:dyDescent="0.3">
      <c r="A3647">
        <v>3200</v>
      </c>
      <c r="B3647" s="3" t="s">
        <v>3200</v>
      </c>
      <c r="C3647" s="3" t="s">
        <v>7310</v>
      </c>
      <c r="D3647" s="5">
        <v>50000</v>
      </c>
      <c r="E3647" s="7">
        <v>1</v>
      </c>
      <c r="F3647" t="s">
        <v>8220</v>
      </c>
      <c r="G3647" t="s">
        <v>8223</v>
      </c>
      <c r="H3647" t="s">
        <v>8245</v>
      </c>
      <c r="I3647">
        <v>1461994440</v>
      </c>
      <c r="J3647">
        <v>1459410101</v>
      </c>
      <c r="K3647" s="12">
        <f t="shared" si="112"/>
        <v>42460</v>
      </c>
      <c r="L3647" t="b">
        <v>0</v>
      </c>
      <c r="M3647">
        <v>1</v>
      </c>
      <c r="N3647" t="b">
        <v>0</v>
      </c>
      <c r="O3647" t="s">
        <v>8303</v>
      </c>
      <c r="P3647" t="s">
        <v>8334</v>
      </c>
      <c r="Q3647">
        <f t="shared" si="113"/>
        <v>2016</v>
      </c>
      <c r="R3647" s="14" t="s">
        <v>8322</v>
      </c>
    </row>
    <row r="3648" spans="1:18" ht="28.8" x14ac:dyDescent="0.3">
      <c r="A3648">
        <v>2428</v>
      </c>
      <c r="B3648" s="3" t="s">
        <v>2429</v>
      </c>
      <c r="C3648" s="3" t="s">
        <v>6538</v>
      </c>
      <c r="D3648" s="5">
        <v>35000</v>
      </c>
      <c r="E3648" s="7">
        <v>1</v>
      </c>
      <c r="F3648" t="s">
        <v>8220</v>
      </c>
      <c r="G3648" t="s">
        <v>8223</v>
      </c>
      <c r="H3648" t="s">
        <v>8245</v>
      </c>
      <c r="I3648">
        <v>1426182551</v>
      </c>
      <c r="J3648">
        <v>1423594151</v>
      </c>
      <c r="K3648" s="12">
        <f t="shared" si="112"/>
        <v>42045</v>
      </c>
      <c r="L3648" t="b">
        <v>0</v>
      </c>
      <c r="M3648">
        <v>1</v>
      </c>
      <c r="N3648" t="b">
        <v>0</v>
      </c>
      <c r="O3648" t="s">
        <v>8282</v>
      </c>
      <c r="P3648" t="s">
        <v>8344</v>
      </c>
      <c r="Q3648">
        <f t="shared" si="113"/>
        <v>2015</v>
      </c>
      <c r="R3648" s="14" t="s">
        <v>8318</v>
      </c>
    </row>
    <row r="3649" spans="1:18" ht="43.2" x14ac:dyDescent="0.3">
      <c r="A3649">
        <v>2689</v>
      </c>
      <c r="B3649" s="3" t="s">
        <v>2689</v>
      </c>
      <c r="C3649" s="3" t="s">
        <v>6799</v>
      </c>
      <c r="D3649" s="5">
        <v>35000</v>
      </c>
      <c r="E3649" s="7">
        <v>1</v>
      </c>
      <c r="F3649" t="s">
        <v>8220</v>
      </c>
      <c r="G3649" t="s">
        <v>8223</v>
      </c>
      <c r="H3649" t="s">
        <v>8245</v>
      </c>
      <c r="I3649">
        <v>1469919890</v>
      </c>
      <c r="J3649">
        <v>1467327890</v>
      </c>
      <c r="K3649" s="12">
        <f t="shared" si="112"/>
        <v>42551</v>
      </c>
      <c r="L3649" t="b">
        <v>0</v>
      </c>
      <c r="M3649">
        <v>1</v>
      </c>
      <c r="N3649" t="b">
        <v>0</v>
      </c>
      <c r="O3649" t="s">
        <v>8282</v>
      </c>
      <c r="P3649" t="s">
        <v>8344</v>
      </c>
      <c r="Q3649">
        <f t="shared" si="113"/>
        <v>2016</v>
      </c>
      <c r="R3649" s="14" t="s">
        <v>8318</v>
      </c>
    </row>
    <row r="3650" spans="1:18" ht="57.6" x14ac:dyDescent="0.3">
      <c r="A3650">
        <v>2694</v>
      </c>
      <c r="B3650" s="3" t="s">
        <v>2694</v>
      </c>
      <c r="C3650" s="3" t="s">
        <v>6804</v>
      </c>
      <c r="D3650" s="5">
        <v>30000</v>
      </c>
      <c r="E3650" s="7">
        <v>1</v>
      </c>
      <c r="F3650" t="s">
        <v>8220</v>
      </c>
      <c r="G3650" t="s">
        <v>8223</v>
      </c>
      <c r="H3650" t="s">
        <v>8245</v>
      </c>
      <c r="I3650">
        <v>1411701739</v>
      </c>
      <c r="J3650">
        <v>1409109739</v>
      </c>
      <c r="K3650" s="12">
        <f t="shared" si="112"/>
        <v>41878</v>
      </c>
      <c r="L3650" t="b">
        <v>0</v>
      </c>
      <c r="M3650">
        <v>1</v>
      </c>
      <c r="N3650" t="b">
        <v>0</v>
      </c>
      <c r="O3650" t="s">
        <v>8282</v>
      </c>
      <c r="P3650" t="s">
        <v>8344</v>
      </c>
      <c r="Q3650">
        <f t="shared" si="113"/>
        <v>2014</v>
      </c>
      <c r="R3650" s="14" t="s">
        <v>8318</v>
      </c>
    </row>
    <row r="3651" spans="1:18" ht="43.2" x14ac:dyDescent="0.3">
      <c r="A3651">
        <v>2910</v>
      </c>
      <c r="B3651" s="3" t="s">
        <v>2910</v>
      </c>
      <c r="C3651" s="3" t="s">
        <v>7020</v>
      </c>
      <c r="D3651" s="5">
        <v>30000</v>
      </c>
      <c r="E3651" s="7">
        <v>1</v>
      </c>
      <c r="F3651" t="s">
        <v>8220</v>
      </c>
      <c r="G3651" t="s">
        <v>8224</v>
      </c>
      <c r="H3651" t="s">
        <v>8246</v>
      </c>
      <c r="I3651">
        <v>1434139887</v>
      </c>
      <c r="J3651">
        <v>1428955887</v>
      </c>
      <c r="K3651" s="12">
        <f t="shared" ref="K3651:K3714" si="114">FLOOR(J3651/60/60/24,1) + DATE(1970,1,1)</f>
        <v>42107</v>
      </c>
      <c r="L3651" t="b">
        <v>0</v>
      </c>
      <c r="M3651">
        <v>1</v>
      </c>
      <c r="N3651" t="b">
        <v>0</v>
      </c>
      <c r="O3651" t="s">
        <v>8269</v>
      </c>
      <c r="P3651" t="s">
        <v>8325</v>
      </c>
      <c r="Q3651">
        <f t="shared" ref="Q3651:Q3714" si="115">YEAR(K3651)</f>
        <v>2015</v>
      </c>
      <c r="R3651" s="14" t="s">
        <v>8322</v>
      </c>
    </row>
    <row r="3652" spans="1:18" ht="43.2" x14ac:dyDescent="0.3">
      <c r="A3652">
        <v>1134</v>
      </c>
      <c r="B3652" s="3" t="s">
        <v>1135</v>
      </c>
      <c r="C3652" s="3" t="s">
        <v>5244</v>
      </c>
      <c r="D3652" s="5">
        <v>25000</v>
      </c>
      <c r="E3652" s="7">
        <v>1</v>
      </c>
      <c r="F3652" t="s">
        <v>8220</v>
      </c>
      <c r="G3652" t="s">
        <v>8225</v>
      </c>
      <c r="H3652" t="s">
        <v>8247</v>
      </c>
      <c r="I3652">
        <v>1417235580</v>
      </c>
      <c r="J3652">
        <v>1416034228</v>
      </c>
      <c r="K3652" s="12">
        <f t="shared" si="114"/>
        <v>41958</v>
      </c>
      <c r="L3652" t="b">
        <v>0</v>
      </c>
      <c r="M3652">
        <v>1</v>
      </c>
      <c r="N3652" t="b">
        <v>0</v>
      </c>
      <c r="O3652" t="s">
        <v>8281</v>
      </c>
      <c r="P3652" t="s">
        <v>8343</v>
      </c>
      <c r="Q3652">
        <f t="shared" si="115"/>
        <v>2014</v>
      </c>
      <c r="R3652" s="14" t="s">
        <v>8315</v>
      </c>
    </row>
    <row r="3653" spans="1:18" ht="28.8" x14ac:dyDescent="0.3">
      <c r="A3653">
        <v>2914</v>
      </c>
      <c r="B3653" s="3" t="s">
        <v>2914</v>
      </c>
      <c r="C3653" s="3" t="s">
        <v>7024</v>
      </c>
      <c r="D3653" s="5">
        <v>25000</v>
      </c>
      <c r="E3653" s="7">
        <v>1</v>
      </c>
      <c r="F3653" t="s">
        <v>8220</v>
      </c>
      <c r="G3653" t="s">
        <v>8224</v>
      </c>
      <c r="H3653" t="s">
        <v>8246</v>
      </c>
      <c r="I3653">
        <v>1426365994</v>
      </c>
      <c r="J3653">
        <v>1421185594</v>
      </c>
      <c r="K3653" s="12">
        <f t="shared" si="114"/>
        <v>42017</v>
      </c>
      <c r="L3653" t="b">
        <v>0</v>
      </c>
      <c r="M3653">
        <v>1</v>
      </c>
      <c r="N3653" t="b">
        <v>0</v>
      </c>
      <c r="O3653" t="s">
        <v>8269</v>
      </c>
      <c r="P3653" t="s">
        <v>8325</v>
      </c>
      <c r="Q3653">
        <f t="shared" si="115"/>
        <v>2015</v>
      </c>
      <c r="R3653" s="14" t="s">
        <v>8322</v>
      </c>
    </row>
    <row r="3654" spans="1:18" ht="43.2" x14ac:dyDescent="0.3">
      <c r="A3654">
        <v>2941</v>
      </c>
      <c r="B3654" s="3" t="s">
        <v>2941</v>
      </c>
      <c r="C3654" s="3" t="s">
        <v>7051</v>
      </c>
      <c r="D3654" s="5">
        <v>25000</v>
      </c>
      <c r="E3654" s="7">
        <v>1</v>
      </c>
      <c r="F3654" t="s">
        <v>8220</v>
      </c>
      <c r="G3654" t="s">
        <v>8223</v>
      </c>
      <c r="H3654" t="s">
        <v>8245</v>
      </c>
      <c r="I3654">
        <v>1425250955</v>
      </c>
      <c r="J3654">
        <v>1422658955</v>
      </c>
      <c r="K3654" s="12">
        <f t="shared" si="114"/>
        <v>42034</v>
      </c>
      <c r="L3654" t="b">
        <v>0</v>
      </c>
      <c r="M3654">
        <v>1</v>
      </c>
      <c r="N3654" t="b">
        <v>0</v>
      </c>
      <c r="O3654" t="s">
        <v>8301</v>
      </c>
      <c r="P3654" t="s">
        <v>8323</v>
      </c>
      <c r="Q3654">
        <f t="shared" si="115"/>
        <v>2015</v>
      </c>
      <c r="R3654" s="14" t="s">
        <v>8322</v>
      </c>
    </row>
    <row r="3655" spans="1:18" ht="43.2" x14ac:dyDescent="0.3">
      <c r="A3655">
        <v>3639</v>
      </c>
      <c r="B3655" s="3" t="s">
        <v>3637</v>
      </c>
      <c r="C3655" s="3" t="s">
        <v>7749</v>
      </c>
      <c r="D3655" s="5">
        <v>25000</v>
      </c>
      <c r="E3655" s="7">
        <v>1</v>
      </c>
      <c r="F3655" t="s">
        <v>8220</v>
      </c>
      <c r="G3655" t="s">
        <v>8223</v>
      </c>
      <c r="H3655" t="s">
        <v>8245</v>
      </c>
      <c r="I3655">
        <v>1475853060</v>
      </c>
      <c r="J3655">
        <v>1470672906</v>
      </c>
      <c r="K3655" s="12">
        <f t="shared" si="114"/>
        <v>42590</v>
      </c>
      <c r="L3655" t="b">
        <v>0</v>
      </c>
      <c r="M3655">
        <v>1</v>
      </c>
      <c r="N3655" t="b">
        <v>0</v>
      </c>
      <c r="O3655" t="s">
        <v>8303</v>
      </c>
      <c r="P3655" t="s">
        <v>8334</v>
      </c>
      <c r="Q3655">
        <f t="shared" si="115"/>
        <v>2016</v>
      </c>
      <c r="R3655" s="14" t="s">
        <v>8322</v>
      </c>
    </row>
    <row r="3656" spans="1:18" ht="43.2" x14ac:dyDescent="0.3">
      <c r="A3656">
        <v>3796</v>
      </c>
      <c r="B3656" s="3" t="s">
        <v>3793</v>
      </c>
      <c r="C3656" s="3" t="s">
        <v>7906</v>
      </c>
      <c r="D3656" s="5">
        <v>22500</v>
      </c>
      <c r="E3656" s="7">
        <v>1</v>
      </c>
      <c r="F3656" t="s">
        <v>8220</v>
      </c>
      <c r="G3656" t="s">
        <v>8223</v>
      </c>
      <c r="H3656" t="s">
        <v>8245</v>
      </c>
      <c r="I3656">
        <v>1484354556</v>
      </c>
      <c r="J3656">
        <v>1479170556</v>
      </c>
      <c r="K3656" s="12">
        <f t="shared" si="114"/>
        <v>42689</v>
      </c>
      <c r="L3656" t="b">
        <v>0</v>
      </c>
      <c r="M3656">
        <v>1</v>
      </c>
      <c r="N3656" t="b">
        <v>0</v>
      </c>
      <c r="O3656" t="s">
        <v>8303</v>
      </c>
      <c r="P3656" t="s">
        <v>8334</v>
      </c>
      <c r="Q3656">
        <f t="shared" si="115"/>
        <v>2016</v>
      </c>
      <c r="R3656" s="14" t="s">
        <v>8322</v>
      </c>
    </row>
    <row r="3657" spans="1:18" ht="43.2" x14ac:dyDescent="0.3">
      <c r="A3657">
        <v>3055</v>
      </c>
      <c r="B3657" s="3" t="s">
        <v>3055</v>
      </c>
      <c r="C3657" s="3" t="s">
        <v>7165</v>
      </c>
      <c r="D3657" s="5">
        <v>20000</v>
      </c>
      <c r="E3657" s="7">
        <v>1</v>
      </c>
      <c r="F3657" t="s">
        <v>8220</v>
      </c>
      <c r="G3657" t="s">
        <v>8223</v>
      </c>
      <c r="H3657" t="s">
        <v>8245</v>
      </c>
      <c r="I3657">
        <v>1420844390</v>
      </c>
      <c r="J3657">
        <v>1415660390</v>
      </c>
      <c r="K3657" s="12">
        <f t="shared" si="114"/>
        <v>41953</v>
      </c>
      <c r="L3657" t="b">
        <v>0</v>
      </c>
      <c r="M3657">
        <v>1</v>
      </c>
      <c r="N3657" t="b">
        <v>0</v>
      </c>
      <c r="O3657" t="s">
        <v>8301</v>
      </c>
      <c r="P3657" t="s">
        <v>8323</v>
      </c>
      <c r="Q3657">
        <f t="shared" si="115"/>
        <v>2014</v>
      </c>
      <c r="R3657" s="14" t="s">
        <v>8322</v>
      </c>
    </row>
    <row r="3658" spans="1:18" ht="57.6" x14ac:dyDescent="0.3">
      <c r="A3658">
        <v>564</v>
      </c>
      <c r="B3658" s="3" t="s">
        <v>565</v>
      </c>
      <c r="C3658" s="3" t="s">
        <v>4674</v>
      </c>
      <c r="D3658" s="5">
        <v>18000</v>
      </c>
      <c r="E3658" s="7">
        <v>1</v>
      </c>
      <c r="F3658" t="s">
        <v>8220</v>
      </c>
      <c r="G3658" t="s">
        <v>8229</v>
      </c>
      <c r="H3658" t="s">
        <v>8248</v>
      </c>
      <c r="I3658">
        <v>1457822275</v>
      </c>
      <c r="J3658">
        <v>1455230275</v>
      </c>
      <c r="K3658" s="12">
        <f t="shared" si="114"/>
        <v>42411</v>
      </c>
      <c r="L3658" t="b">
        <v>0</v>
      </c>
      <c r="M3658">
        <v>1</v>
      </c>
      <c r="N3658" t="b">
        <v>0</v>
      </c>
      <c r="O3658" t="s">
        <v>8270</v>
      </c>
      <c r="P3658" t="s">
        <v>8341</v>
      </c>
      <c r="Q3658">
        <f t="shared" si="115"/>
        <v>2016</v>
      </c>
      <c r="R3658" s="14" t="s">
        <v>8307</v>
      </c>
    </row>
    <row r="3659" spans="1:18" ht="28.8" x14ac:dyDescent="0.3">
      <c r="A3659">
        <v>1702</v>
      </c>
      <c r="B3659" s="3" t="s">
        <v>1703</v>
      </c>
      <c r="C3659" s="3" t="s">
        <v>5812</v>
      </c>
      <c r="D3659" s="5">
        <v>16500</v>
      </c>
      <c r="E3659" s="7">
        <v>1</v>
      </c>
      <c r="F3659" t="s">
        <v>8220</v>
      </c>
      <c r="G3659" t="s">
        <v>8223</v>
      </c>
      <c r="H3659" t="s">
        <v>8245</v>
      </c>
      <c r="I3659">
        <v>1427745150</v>
      </c>
      <c r="J3659">
        <v>1425156750</v>
      </c>
      <c r="K3659" s="12">
        <f t="shared" si="114"/>
        <v>42063</v>
      </c>
      <c r="L3659" t="b">
        <v>0</v>
      </c>
      <c r="M3659">
        <v>1</v>
      </c>
      <c r="N3659" t="b">
        <v>0</v>
      </c>
      <c r="O3659" t="s">
        <v>8291</v>
      </c>
      <c r="P3659" t="s">
        <v>8329</v>
      </c>
      <c r="Q3659">
        <f t="shared" si="115"/>
        <v>2015</v>
      </c>
      <c r="R3659" s="14" t="s">
        <v>8326</v>
      </c>
    </row>
    <row r="3660" spans="1:18" ht="57.6" x14ac:dyDescent="0.3">
      <c r="A3660">
        <v>540</v>
      </c>
      <c r="B3660" s="3" t="s">
        <v>541</v>
      </c>
      <c r="C3660" s="3" t="s">
        <v>4650</v>
      </c>
      <c r="D3660" s="5">
        <v>15000</v>
      </c>
      <c r="E3660" s="7">
        <v>1</v>
      </c>
      <c r="F3660" t="s">
        <v>8220</v>
      </c>
      <c r="G3660" t="s">
        <v>8223</v>
      </c>
      <c r="H3660" t="s">
        <v>8245</v>
      </c>
      <c r="I3660">
        <v>1423078606</v>
      </c>
      <c r="J3660">
        <v>1420486606</v>
      </c>
      <c r="K3660" s="12">
        <f t="shared" si="114"/>
        <v>42009</v>
      </c>
      <c r="L3660" t="b">
        <v>0</v>
      </c>
      <c r="M3660">
        <v>1</v>
      </c>
      <c r="N3660" t="b">
        <v>0</v>
      </c>
      <c r="O3660" t="s">
        <v>8270</v>
      </c>
      <c r="P3660" t="s">
        <v>8341</v>
      </c>
      <c r="Q3660">
        <f t="shared" si="115"/>
        <v>2015</v>
      </c>
      <c r="R3660" s="14" t="s">
        <v>8307</v>
      </c>
    </row>
    <row r="3661" spans="1:18" ht="43.2" x14ac:dyDescent="0.3">
      <c r="A3661">
        <v>1497</v>
      </c>
      <c r="B3661" s="3" t="s">
        <v>1498</v>
      </c>
      <c r="C3661" s="3" t="s">
        <v>5607</v>
      </c>
      <c r="D3661" s="5">
        <v>15000</v>
      </c>
      <c r="E3661" s="7">
        <v>1</v>
      </c>
      <c r="F3661" t="s">
        <v>8220</v>
      </c>
      <c r="G3661" t="s">
        <v>8223</v>
      </c>
      <c r="H3661" t="s">
        <v>8245</v>
      </c>
      <c r="I3661">
        <v>1375299780</v>
      </c>
      <c r="J3661">
        <v>1371655522</v>
      </c>
      <c r="K3661" s="12">
        <f t="shared" si="114"/>
        <v>41444</v>
      </c>
      <c r="L3661" t="b">
        <v>0</v>
      </c>
      <c r="M3661">
        <v>1</v>
      </c>
      <c r="N3661" t="b">
        <v>0</v>
      </c>
      <c r="O3661" t="s">
        <v>8273</v>
      </c>
      <c r="P3661" t="s">
        <v>8351</v>
      </c>
      <c r="Q3661">
        <f t="shared" si="115"/>
        <v>2013</v>
      </c>
      <c r="R3661" s="14" t="s">
        <v>8310</v>
      </c>
    </row>
    <row r="3662" spans="1:18" ht="43.2" x14ac:dyDescent="0.3">
      <c r="A3662">
        <v>3912</v>
      </c>
      <c r="B3662" s="3" t="s">
        <v>3909</v>
      </c>
      <c r="C3662" s="3" t="s">
        <v>8020</v>
      </c>
      <c r="D3662" s="5">
        <v>15000</v>
      </c>
      <c r="E3662" s="7">
        <v>1</v>
      </c>
      <c r="F3662" t="s">
        <v>8220</v>
      </c>
      <c r="G3662" t="s">
        <v>8223</v>
      </c>
      <c r="H3662" t="s">
        <v>8245</v>
      </c>
      <c r="I3662">
        <v>1429936500</v>
      </c>
      <c r="J3662">
        <v>1424759330</v>
      </c>
      <c r="K3662" s="12">
        <f t="shared" si="114"/>
        <v>42059</v>
      </c>
      <c r="L3662" t="b">
        <v>0</v>
      </c>
      <c r="M3662">
        <v>1</v>
      </c>
      <c r="N3662" t="b">
        <v>0</v>
      </c>
      <c r="O3662" t="s">
        <v>8269</v>
      </c>
      <c r="P3662" t="s">
        <v>8325</v>
      </c>
      <c r="Q3662">
        <f t="shared" si="115"/>
        <v>2015</v>
      </c>
      <c r="R3662" s="14" t="s">
        <v>8322</v>
      </c>
    </row>
    <row r="3663" spans="1:18" ht="43.2" x14ac:dyDescent="0.3">
      <c r="A3663">
        <v>1440</v>
      </c>
      <c r="B3663" s="3" t="s">
        <v>1441</v>
      </c>
      <c r="C3663" s="3" t="s">
        <v>5550</v>
      </c>
      <c r="D3663" s="5">
        <v>13000</v>
      </c>
      <c r="E3663" s="7">
        <v>1</v>
      </c>
      <c r="F3663" t="s">
        <v>8220</v>
      </c>
      <c r="G3663" t="s">
        <v>8236</v>
      </c>
      <c r="H3663" t="s">
        <v>8248</v>
      </c>
      <c r="I3663">
        <v>1464285463</v>
      </c>
      <c r="J3663">
        <v>1461693463</v>
      </c>
      <c r="K3663" s="12">
        <f t="shared" si="114"/>
        <v>42486</v>
      </c>
      <c r="L3663" t="b">
        <v>0</v>
      </c>
      <c r="M3663">
        <v>1</v>
      </c>
      <c r="N3663" t="b">
        <v>0</v>
      </c>
      <c r="O3663" t="s">
        <v>8285</v>
      </c>
      <c r="P3663" t="s">
        <v>8347</v>
      </c>
      <c r="Q3663">
        <f t="shared" si="115"/>
        <v>2016</v>
      </c>
      <c r="R3663" s="14" t="s">
        <v>8310</v>
      </c>
    </row>
    <row r="3664" spans="1:18" ht="43.2" x14ac:dyDescent="0.3">
      <c r="A3664">
        <v>214</v>
      </c>
      <c r="B3664" s="3" t="s">
        <v>216</v>
      </c>
      <c r="C3664" s="3" t="s">
        <v>4324</v>
      </c>
      <c r="D3664" s="5">
        <v>12500</v>
      </c>
      <c r="E3664" s="7">
        <v>1</v>
      </c>
      <c r="F3664" t="s">
        <v>8220</v>
      </c>
      <c r="G3664" t="s">
        <v>8223</v>
      </c>
      <c r="H3664" t="s">
        <v>8245</v>
      </c>
      <c r="I3664">
        <v>1425655349</v>
      </c>
      <c r="J3664">
        <v>1420471349</v>
      </c>
      <c r="K3664" s="12">
        <f t="shared" si="114"/>
        <v>42009</v>
      </c>
      <c r="L3664" t="b">
        <v>0</v>
      </c>
      <c r="M3664">
        <v>1</v>
      </c>
      <c r="N3664" t="b">
        <v>0</v>
      </c>
      <c r="O3664" t="s">
        <v>8266</v>
      </c>
      <c r="P3664" t="s">
        <v>8324</v>
      </c>
      <c r="Q3664">
        <f t="shared" si="115"/>
        <v>2015</v>
      </c>
      <c r="R3664" s="14" t="s">
        <v>8320</v>
      </c>
    </row>
    <row r="3665" spans="1:18" ht="43.2" x14ac:dyDescent="0.3">
      <c r="A3665">
        <v>3932</v>
      </c>
      <c r="B3665" s="3" t="s">
        <v>3929</v>
      </c>
      <c r="C3665" s="3" t="s">
        <v>8040</v>
      </c>
      <c r="D3665" s="5">
        <v>12000</v>
      </c>
      <c r="E3665" s="7">
        <v>1</v>
      </c>
      <c r="F3665" t="s">
        <v>8220</v>
      </c>
      <c r="G3665" t="s">
        <v>8223</v>
      </c>
      <c r="H3665" t="s">
        <v>8245</v>
      </c>
      <c r="I3665">
        <v>1458097364</v>
      </c>
      <c r="J3665">
        <v>1455508964</v>
      </c>
      <c r="K3665" s="12">
        <f t="shared" si="114"/>
        <v>42415</v>
      </c>
      <c r="L3665" t="b">
        <v>0</v>
      </c>
      <c r="M3665">
        <v>1</v>
      </c>
      <c r="N3665" t="b">
        <v>0</v>
      </c>
      <c r="O3665" t="s">
        <v>8269</v>
      </c>
      <c r="P3665" t="s">
        <v>8325</v>
      </c>
      <c r="Q3665">
        <f t="shared" si="115"/>
        <v>2016</v>
      </c>
      <c r="R3665" s="14" t="s">
        <v>8322</v>
      </c>
    </row>
    <row r="3666" spans="1:18" ht="43.2" x14ac:dyDescent="0.3">
      <c r="A3666">
        <v>583</v>
      </c>
      <c r="B3666" s="3" t="s">
        <v>584</v>
      </c>
      <c r="C3666" s="3" t="s">
        <v>4693</v>
      </c>
      <c r="D3666" s="5">
        <v>9000</v>
      </c>
      <c r="E3666" s="7">
        <v>1</v>
      </c>
      <c r="F3666" t="s">
        <v>8220</v>
      </c>
      <c r="G3666" t="s">
        <v>8223</v>
      </c>
      <c r="H3666" t="s">
        <v>8245</v>
      </c>
      <c r="I3666">
        <v>1426800687</v>
      </c>
      <c r="J3666">
        <v>1424212287</v>
      </c>
      <c r="K3666" s="12">
        <f t="shared" si="114"/>
        <v>42052</v>
      </c>
      <c r="L3666" t="b">
        <v>0</v>
      </c>
      <c r="M3666">
        <v>1</v>
      </c>
      <c r="N3666" t="b">
        <v>0</v>
      </c>
      <c r="O3666" t="s">
        <v>8270</v>
      </c>
      <c r="P3666" t="s">
        <v>8341</v>
      </c>
      <c r="Q3666">
        <f t="shared" si="115"/>
        <v>2015</v>
      </c>
      <c r="R3666" s="14" t="s">
        <v>8307</v>
      </c>
    </row>
    <row r="3667" spans="1:18" x14ac:dyDescent="0.3">
      <c r="A3667">
        <v>589</v>
      </c>
      <c r="B3667" s="3" t="s">
        <v>590</v>
      </c>
      <c r="C3667" s="3" t="s">
        <v>4699</v>
      </c>
      <c r="D3667" s="5">
        <v>7500</v>
      </c>
      <c r="E3667" s="7">
        <v>1</v>
      </c>
      <c r="F3667" t="s">
        <v>8220</v>
      </c>
      <c r="G3667" t="s">
        <v>8223</v>
      </c>
      <c r="H3667" t="s">
        <v>8245</v>
      </c>
      <c r="I3667">
        <v>1436366699</v>
      </c>
      <c r="J3667">
        <v>1435070699</v>
      </c>
      <c r="K3667" s="12">
        <f t="shared" si="114"/>
        <v>42178</v>
      </c>
      <c r="L3667" t="b">
        <v>0</v>
      </c>
      <c r="M3667">
        <v>1</v>
      </c>
      <c r="N3667" t="b">
        <v>0</v>
      </c>
      <c r="O3667" t="s">
        <v>8270</v>
      </c>
      <c r="P3667" t="s">
        <v>8341</v>
      </c>
      <c r="Q3667">
        <f t="shared" si="115"/>
        <v>2015</v>
      </c>
      <c r="R3667" s="14" t="s">
        <v>8307</v>
      </c>
    </row>
    <row r="3668" spans="1:18" ht="57.6" x14ac:dyDescent="0.3">
      <c r="A3668">
        <v>1587</v>
      </c>
      <c r="B3668" s="3" t="s">
        <v>1588</v>
      </c>
      <c r="C3668" s="3" t="s">
        <v>5697</v>
      </c>
      <c r="D3668" s="5">
        <v>7500</v>
      </c>
      <c r="E3668" s="7">
        <v>1</v>
      </c>
      <c r="F3668" t="s">
        <v>8220</v>
      </c>
      <c r="G3668" t="s">
        <v>8223</v>
      </c>
      <c r="H3668" t="s">
        <v>8245</v>
      </c>
      <c r="I3668">
        <v>1418510965</v>
      </c>
      <c r="J3668">
        <v>1415918965</v>
      </c>
      <c r="K3668" s="12">
        <f t="shared" si="114"/>
        <v>41956</v>
      </c>
      <c r="L3668" t="b">
        <v>0</v>
      </c>
      <c r="M3668">
        <v>1</v>
      </c>
      <c r="N3668" t="b">
        <v>0</v>
      </c>
      <c r="O3668" t="s">
        <v>8289</v>
      </c>
      <c r="P3668" t="s">
        <v>8350</v>
      </c>
      <c r="Q3668">
        <f t="shared" si="115"/>
        <v>2014</v>
      </c>
      <c r="R3668" s="14" t="s">
        <v>8312</v>
      </c>
    </row>
    <row r="3669" spans="1:18" ht="28.8" x14ac:dyDescent="0.3">
      <c r="A3669">
        <v>3862</v>
      </c>
      <c r="B3669" s="3" t="s">
        <v>3859</v>
      </c>
      <c r="C3669" s="3" t="s">
        <v>7971</v>
      </c>
      <c r="D3669" s="5">
        <v>7500</v>
      </c>
      <c r="E3669" s="7">
        <v>1</v>
      </c>
      <c r="F3669" t="s">
        <v>8220</v>
      </c>
      <c r="G3669" t="s">
        <v>8223</v>
      </c>
      <c r="H3669" t="s">
        <v>8245</v>
      </c>
      <c r="I3669">
        <v>1473699540</v>
      </c>
      <c r="J3669">
        <v>1472451356</v>
      </c>
      <c r="K3669" s="12">
        <f t="shared" si="114"/>
        <v>42611</v>
      </c>
      <c r="L3669" t="b">
        <v>0</v>
      </c>
      <c r="M3669">
        <v>1</v>
      </c>
      <c r="N3669" t="b">
        <v>0</v>
      </c>
      <c r="O3669" t="s">
        <v>8269</v>
      </c>
      <c r="P3669" t="s">
        <v>8325</v>
      </c>
      <c r="Q3669">
        <f t="shared" si="115"/>
        <v>2016</v>
      </c>
      <c r="R3669" s="14" t="s">
        <v>8322</v>
      </c>
    </row>
    <row r="3670" spans="1:18" ht="43.2" x14ac:dyDescent="0.3">
      <c r="A3670">
        <v>4015</v>
      </c>
      <c r="B3670" s="3" t="s">
        <v>4011</v>
      </c>
      <c r="C3670" s="3" t="s">
        <v>8120</v>
      </c>
      <c r="D3670" s="5">
        <v>7000</v>
      </c>
      <c r="E3670" s="7">
        <v>1</v>
      </c>
      <c r="F3670" t="s">
        <v>8220</v>
      </c>
      <c r="G3670" t="s">
        <v>8223</v>
      </c>
      <c r="H3670" t="s">
        <v>8245</v>
      </c>
      <c r="I3670">
        <v>1437331463</v>
      </c>
      <c r="J3670">
        <v>1434739463</v>
      </c>
      <c r="K3670" s="12">
        <f t="shared" si="114"/>
        <v>42174</v>
      </c>
      <c r="L3670" t="b">
        <v>0</v>
      </c>
      <c r="M3670">
        <v>1</v>
      </c>
      <c r="N3670" t="b">
        <v>0</v>
      </c>
      <c r="O3670" t="s">
        <v>8269</v>
      </c>
      <c r="P3670" t="s">
        <v>8325</v>
      </c>
      <c r="Q3670">
        <f t="shared" si="115"/>
        <v>2015</v>
      </c>
      <c r="R3670" s="14" t="s">
        <v>8322</v>
      </c>
    </row>
    <row r="3671" spans="1:18" ht="28.8" x14ac:dyDescent="0.3">
      <c r="A3671">
        <v>212</v>
      </c>
      <c r="B3671" s="3" t="s">
        <v>214</v>
      </c>
      <c r="C3671" s="3" t="s">
        <v>4322</v>
      </c>
      <c r="D3671" s="5">
        <v>6300</v>
      </c>
      <c r="E3671" s="7">
        <v>1</v>
      </c>
      <c r="F3671" t="s">
        <v>8220</v>
      </c>
      <c r="G3671" t="s">
        <v>8223</v>
      </c>
      <c r="H3671" t="s">
        <v>8245</v>
      </c>
      <c r="I3671">
        <v>1460837320</v>
      </c>
      <c r="J3671">
        <v>1455656920</v>
      </c>
      <c r="K3671" s="12">
        <f t="shared" si="114"/>
        <v>42416</v>
      </c>
      <c r="L3671" t="b">
        <v>0</v>
      </c>
      <c r="M3671">
        <v>1</v>
      </c>
      <c r="N3671" t="b">
        <v>0</v>
      </c>
      <c r="O3671" t="s">
        <v>8266</v>
      </c>
      <c r="P3671" t="s">
        <v>8324</v>
      </c>
      <c r="Q3671">
        <f t="shared" si="115"/>
        <v>2016</v>
      </c>
      <c r="R3671" s="14" t="s">
        <v>8320</v>
      </c>
    </row>
    <row r="3672" spans="1:18" ht="43.2" x14ac:dyDescent="0.3">
      <c r="A3672">
        <v>1410</v>
      </c>
      <c r="B3672" s="3" t="s">
        <v>1411</v>
      </c>
      <c r="C3672" s="3" t="s">
        <v>5520</v>
      </c>
      <c r="D3672" s="5">
        <v>6000</v>
      </c>
      <c r="E3672" s="7">
        <v>1</v>
      </c>
      <c r="F3672" t="s">
        <v>8220</v>
      </c>
      <c r="G3672" t="s">
        <v>8236</v>
      </c>
      <c r="H3672" t="s">
        <v>8248</v>
      </c>
      <c r="I3672">
        <v>1464939520</v>
      </c>
      <c r="J3672">
        <v>1461051520</v>
      </c>
      <c r="K3672" s="12">
        <f t="shared" si="114"/>
        <v>42479</v>
      </c>
      <c r="L3672" t="b">
        <v>0</v>
      </c>
      <c r="M3672">
        <v>1</v>
      </c>
      <c r="N3672" t="b">
        <v>0</v>
      </c>
      <c r="O3672" t="s">
        <v>8285</v>
      </c>
      <c r="P3672" t="s">
        <v>8347</v>
      </c>
      <c r="Q3672">
        <f t="shared" si="115"/>
        <v>2016</v>
      </c>
      <c r="R3672" s="14" t="s">
        <v>8310</v>
      </c>
    </row>
    <row r="3673" spans="1:18" ht="28.8" x14ac:dyDescent="0.3">
      <c r="A3673">
        <v>2421</v>
      </c>
      <c r="B3673" s="3" t="s">
        <v>2422</v>
      </c>
      <c r="C3673" s="3" t="s">
        <v>6531</v>
      </c>
      <c r="D3673" s="5">
        <v>6000</v>
      </c>
      <c r="E3673" s="7">
        <v>1</v>
      </c>
      <c r="F3673" t="s">
        <v>8220</v>
      </c>
      <c r="G3673" t="s">
        <v>8223</v>
      </c>
      <c r="H3673" t="s">
        <v>8245</v>
      </c>
      <c r="I3673">
        <v>1424536196</v>
      </c>
      <c r="J3673">
        <v>1421944196</v>
      </c>
      <c r="K3673" s="12">
        <f t="shared" si="114"/>
        <v>42026</v>
      </c>
      <c r="L3673" t="b">
        <v>0</v>
      </c>
      <c r="M3673">
        <v>1</v>
      </c>
      <c r="N3673" t="b">
        <v>0</v>
      </c>
      <c r="O3673" t="s">
        <v>8282</v>
      </c>
      <c r="P3673" t="s">
        <v>8344</v>
      </c>
      <c r="Q3673">
        <f t="shared" si="115"/>
        <v>2015</v>
      </c>
      <c r="R3673" s="14" t="s">
        <v>8318</v>
      </c>
    </row>
    <row r="3674" spans="1:18" ht="43.2" x14ac:dyDescent="0.3">
      <c r="A3674">
        <v>566</v>
      </c>
      <c r="B3674" s="3" t="s">
        <v>567</v>
      </c>
      <c r="C3674" s="3" t="s">
        <v>4676</v>
      </c>
      <c r="D3674" s="5">
        <v>5000</v>
      </c>
      <c r="E3674" s="7">
        <v>1</v>
      </c>
      <c r="F3674" t="s">
        <v>8220</v>
      </c>
      <c r="G3674" t="s">
        <v>8223</v>
      </c>
      <c r="H3674" t="s">
        <v>8245</v>
      </c>
      <c r="I3674">
        <v>1468513533</v>
      </c>
      <c r="J3674">
        <v>1465921533</v>
      </c>
      <c r="K3674" s="12">
        <f t="shared" si="114"/>
        <v>42535</v>
      </c>
      <c r="L3674" t="b">
        <v>0</v>
      </c>
      <c r="M3674">
        <v>1</v>
      </c>
      <c r="N3674" t="b">
        <v>0</v>
      </c>
      <c r="O3674" t="s">
        <v>8270</v>
      </c>
      <c r="P3674" t="s">
        <v>8341</v>
      </c>
      <c r="Q3674">
        <f t="shared" si="115"/>
        <v>2016</v>
      </c>
      <c r="R3674" s="14" t="s">
        <v>8307</v>
      </c>
    </row>
    <row r="3675" spans="1:18" ht="28.8" x14ac:dyDescent="0.3">
      <c r="A3675">
        <v>634</v>
      </c>
      <c r="B3675" s="3" t="s">
        <v>635</v>
      </c>
      <c r="C3675" s="3" t="s">
        <v>4744</v>
      </c>
      <c r="D3675" s="5">
        <v>5000</v>
      </c>
      <c r="E3675" s="7">
        <v>1</v>
      </c>
      <c r="F3675" t="s">
        <v>8219</v>
      </c>
      <c r="G3675" t="s">
        <v>8223</v>
      </c>
      <c r="H3675" t="s">
        <v>8245</v>
      </c>
      <c r="I3675">
        <v>1424989029</v>
      </c>
      <c r="J3675">
        <v>1422397029</v>
      </c>
      <c r="K3675" s="12">
        <f t="shared" si="114"/>
        <v>42031</v>
      </c>
      <c r="L3675" t="b">
        <v>0</v>
      </c>
      <c r="M3675">
        <v>1</v>
      </c>
      <c r="N3675" t="b">
        <v>0</v>
      </c>
      <c r="O3675" t="s">
        <v>8270</v>
      </c>
      <c r="P3675" t="s">
        <v>8341</v>
      </c>
      <c r="Q3675">
        <f t="shared" si="115"/>
        <v>2015</v>
      </c>
      <c r="R3675" s="14" t="s">
        <v>8307</v>
      </c>
    </row>
    <row r="3676" spans="1:18" ht="43.2" x14ac:dyDescent="0.3">
      <c r="A3676">
        <v>2146</v>
      </c>
      <c r="B3676" s="3" t="s">
        <v>2147</v>
      </c>
      <c r="C3676" s="3" t="s">
        <v>6256</v>
      </c>
      <c r="D3676" s="5">
        <v>5000</v>
      </c>
      <c r="E3676" s="7">
        <v>1</v>
      </c>
      <c r="F3676" t="s">
        <v>8220</v>
      </c>
      <c r="G3676" t="s">
        <v>8223</v>
      </c>
      <c r="H3676" t="s">
        <v>8245</v>
      </c>
      <c r="I3676">
        <v>1455207510</v>
      </c>
      <c r="J3676">
        <v>1453997910</v>
      </c>
      <c r="K3676" s="12">
        <f t="shared" si="114"/>
        <v>42397</v>
      </c>
      <c r="L3676" t="b">
        <v>0</v>
      </c>
      <c r="M3676">
        <v>1</v>
      </c>
      <c r="N3676" t="b">
        <v>0</v>
      </c>
      <c r="O3676" t="s">
        <v>8280</v>
      </c>
      <c r="P3676" t="s">
        <v>8333</v>
      </c>
      <c r="Q3676">
        <f t="shared" si="115"/>
        <v>2016</v>
      </c>
      <c r="R3676" s="14" t="s">
        <v>8315</v>
      </c>
    </row>
    <row r="3677" spans="1:18" ht="57.6" x14ac:dyDescent="0.3">
      <c r="A3677">
        <v>3856</v>
      </c>
      <c r="B3677" s="3" t="s">
        <v>3853</v>
      </c>
      <c r="C3677" s="3" t="s">
        <v>7965</v>
      </c>
      <c r="D3677" s="5">
        <v>5000</v>
      </c>
      <c r="E3677" s="7">
        <v>1</v>
      </c>
      <c r="F3677" t="s">
        <v>8220</v>
      </c>
      <c r="G3677" t="s">
        <v>8223</v>
      </c>
      <c r="H3677" t="s">
        <v>8245</v>
      </c>
      <c r="I3677">
        <v>1425833403</v>
      </c>
      <c r="J3677">
        <v>1423245003</v>
      </c>
      <c r="K3677" s="12">
        <f t="shared" si="114"/>
        <v>42041</v>
      </c>
      <c r="L3677" t="b">
        <v>0</v>
      </c>
      <c r="M3677">
        <v>1</v>
      </c>
      <c r="N3677" t="b">
        <v>0</v>
      </c>
      <c r="O3677" t="s">
        <v>8269</v>
      </c>
      <c r="P3677" t="s">
        <v>8325</v>
      </c>
      <c r="Q3677">
        <f t="shared" si="115"/>
        <v>2015</v>
      </c>
      <c r="R3677" s="14" t="s">
        <v>8322</v>
      </c>
    </row>
    <row r="3678" spans="1:18" ht="57.6" x14ac:dyDescent="0.3">
      <c r="A3678">
        <v>4045</v>
      </c>
      <c r="B3678" s="3" t="s">
        <v>4041</v>
      </c>
      <c r="C3678" s="3" t="s">
        <v>8149</v>
      </c>
      <c r="D3678" s="5">
        <v>5000</v>
      </c>
      <c r="E3678" s="7">
        <v>1</v>
      </c>
      <c r="F3678" t="s">
        <v>8220</v>
      </c>
      <c r="G3678" t="s">
        <v>8225</v>
      </c>
      <c r="H3678" t="s">
        <v>8247</v>
      </c>
      <c r="I3678">
        <v>1408596589</v>
      </c>
      <c r="J3678">
        <v>1406004589</v>
      </c>
      <c r="K3678" s="12">
        <f t="shared" si="114"/>
        <v>41842</v>
      </c>
      <c r="L3678" t="b">
        <v>0</v>
      </c>
      <c r="M3678">
        <v>1</v>
      </c>
      <c r="N3678" t="b">
        <v>0</v>
      </c>
      <c r="O3678" t="s">
        <v>8269</v>
      </c>
      <c r="P3678" t="s">
        <v>8325</v>
      </c>
      <c r="Q3678">
        <f t="shared" si="115"/>
        <v>2014</v>
      </c>
      <c r="R3678" s="14" t="s">
        <v>8322</v>
      </c>
    </row>
    <row r="3679" spans="1:18" ht="43.2" x14ac:dyDescent="0.3">
      <c r="A3679">
        <v>1734</v>
      </c>
      <c r="B3679" s="3" t="s">
        <v>1735</v>
      </c>
      <c r="C3679" s="3" t="s">
        <v>5844</v>
      </c>
      <c r="D3679" s="5">
        <v>4500</v>
      </c>
      <c r="E3679" s="7">
        <v>1</v>
      </c>
      <c r="F3679" t="s">
        <v>8220</v>
      </c>
      <c r="G3679" t="s">
        <v>8223</v>
      </c>
      <c r="H3679" t="s">
        <v>8245</v>
      </c>
      <c r="I3679">
        <v>1431046356</v>
      </c>
      <c r="J3679">
        <v>1428454356</v>
      </c>
      <c r="K3679" s="12">
        <f t="shared" si="114"/>
        <v>42102</v>
      </c>
      <c r="L3679" t="b">
        <v>0</v>
      </c>
      <c r="M3679">
        <v>1</v>
      </c>
      <c r="N3679" t="b">
        <v>0</v>
      </c>
      <c r="O3679" t="s">
        <v>8291</v>
      </c>
      <c r="P3679" t="s">
        <v>8329</v>
      </c>
      <c r="Q3679">
        <f t="shared" si="115"/>
        <v>2015</v>
      </c>
      <c r="R3679" s="14" t="s">
        <v>8326</v>
      </c>
    </row>
    <row r="3680" spans="1:18" ht="57.6" x14ac:dyDescent="0.3">
      <c r="A3680">
        <v>2425</v>
      </c>
      <c r="B3680" s="3" t="s">
        <v>2426</v>
      </c>
      <c r="C3680" s="3" t="s">
        <v>6535</v>
      </c>
      <c r="D3680" s="5">
        <v>3500</v>
      </c>
      <c r="E3680" s="7">
        <v>1</v>
      </c>
      <c r="F3680" t="s">
        <v>8220</v>
      </c>
      <c r="G3680" t="s">
        <v>8223</v>
      </c>
      <c r="H3680" t="s">
        <v>8245</v>
      </c>
      <c r="I3680">
        <v>1464386640</v>
      </c>
      <c r="J3680">
        <v>1463090149</v>
      </c>
      <c r="K3680" s="12">
        <f t="shared" si="114"/>
        <v>42502</v>
      </c>
      <c r="L3680" t="b">
        <v>0</v>
      </c>
      <c r="M3680">
        <v>1</v>
      </c>
      <c r="N3680" t="b">
        <v>0</v>
      </c>
      <c r="O3680" t="s">
        <v>8282</v>
      </c>
      <c r="P3680" t="s">
        <v>8344</v>
      </c>
      <c r="Q3680">
        <f t="shared" si="115"/>
        <v>2016</v>
      </c>
      <c r="R3680" s="14" t="s">
        <v>8318</v>
      </c>
    </row>
    <row r="3681" spans="1:18" ht="43.2" x14ac:dyDescent="0.3">
      <c r="A3681">
        <v>474</v>
      </c>
      <c r="B3681" s="3" t="s">
        <v>475</v>
      </c>
      <c r="C3681" s="3" t="s">
        <v>4584</v>
      </c>
      <c r="D3681" s="5">
        <v>3300</v>
      </c>
      <c r="E3681" s="7">
        <v>1</v>
      </c>
      <c r="F3681" t="s">
        <v>8220</v>
      </c>
      <c r="G3681" t="s">
        <v>8223</v>
      </c>
      <c r="H3681" t="s">
        <v>8245</v>
      </c>
      <c r="I3681">
        <v>1487318029</v>
      </c>
      <c r="J3681">
        <v>1484726029</v>
      </c>
      <c r="K3681" s="12">
        <f t="shared" si="114"/>
        <v>42753</v>
      </c>
      <c r="L3681" t="b">
        <v>0</v>
      </c>
      <c r="M3681">
        <v>1</v>
      </c>
      <c r="N3681" t="b">
        <v>0</v>
      </c>
      <c r="O3681" t="s">
        <v>8268</v>
      </c>
      <c r="P3681" t="s">
        <v>8338</v>
      </c>
      <c r="Q3681">
        <f t="shared" si="115"/>
        <v>2017</v>
      </c>
      <c r="R3681" s="14" t="s">
        <v>8320</v>
      </c>
    </row>
    <row r="3682" spans="1:18" ht="57.6" x14ac:dyDescent="0.3">
      <c r="A3682">
        <v>121</v>
      </c>
      <c r="B3682" s="3" t="s">
        <v>123</v>
      </c>
      <c r="C3682" s="3" t="s">
        <v>4232</v>
      </c>
      <c r="D3682" s="5">
        <v>3000</v>
      </c>
      <c r="E3682" s="7">
        <v>1</v>
      </c>
      <c r="F3682" t="s">
        <v>8219</v>
      </c>
      <c r="G3682" t="s">
        <v>8223</v>
      </c>
      <c r="H3682" t="s">
        <v>8245</v>
      </c>
      <c r="I3682">
        <v>1429352160</v>
      </c>
      <c r="J3682">
        <v>1427993710</v>
      </c>
      <c r="K3682" s="12">
        <f t="shared" si="114"/>
        <v>42096</v>
      </c>
      <c r="L3682" t="b">
        <v>0</v>
      </c>
      <c r="M3682">
        <v>1</v>
      </c>
      <c r="N3682" t="b">
        <v>0</v>
      </c>
      <c r="O3682" t="s">
        <v>8265</v>
      </c>
      <c r="P3682" t="s">
        <v>8336</v>
      </c>
      <c r="Q3682">
        <f t="shared" si="115"/>
        <v>2015</v>
      </c>
      <c r="R3682" s="14" t="s">
        <v>8320</v>
      </c>
    </row>
    <row r="3683" spans="1:18" ht="43.2" x14ac:dyDescent="0.3">
      <c r="A3683">
        <v>580</v>
      </c>
      <c r="B3683" s="3" t="s">
        <v>581</v>
      </c>
      <c r="C3683" s="3" t="s">
        <v>4690</v>
      </c>
      <c r="D3683" s="5">
        <v>3000</v>
      </c>
      <c r="E3683" s="7">
        <v>1</v>
      </c>
      <c r="F3683" t="s">
        <v>8220</v>
      </c>
      <c r="G3683" t="s">
        <v>8223</v>
      </c>
      <c r="H3683" t="s">
        <v>8245</v>
      </c>
      <c r="I3683">
        <v>1474580867</v>
      </c>
      <c r="J3683">
        <v>1471988867</v>
      </c>
      <c r="K3683" s="12">
        <f t="shared" si="114"/>
        <v>42605</v>
      </c>
      <c r="L3683" t="b">
        <v>0</v>
      </c>
      <c r="M3683">
        <v>1</v>
      </c>
      <c r="N3683" t="b">
        <v>0</v>
      </c>
      <c r="O3683" t="s">
        <v>8270</v>
      </c>
      <c r="P3683" t="s">
        <v>8341</v>
      </c>
      <c r="Q3683">
        <f t="shared" si="115"/>
        <v>2016</v>
      </c>
      <c r="R3683" s="14" t="s">
        <v>8307</v>
      </c>
    </row>
    <row r="3684" spans="1:18" ht="43.2" x14ac:dyDescent="0.3">
      <c r="A3684">
        <v>1545</v>
      </c>
      <c r="B3684" s="3" t="s">
        <v>1546</v>
      </c>
      <c r="C3684" s="3" t="s">
        <v>5655</v>
      </c>
      <c r="D3684" s="5">
        <v>3000</v>
      </c>
      <c r="E3684" s="7">
        <v>1</v>
      </c>
      <c r="F3684" t="s">
        <v>8220</v>
      </c>
      <c r="G3684" t="s">
        <v>8223</v>
      </c>
      <c r="H3684" t="s">
        <v>8245</v>
      </c>
      <c r="I3684">
        <v>1425330960</v>
      </c>
      <c r="J3684">
        <v>1422393234</v>
      </c>
      <c r="K3684" s="12">
        <f t="shared" si="114"/>
        <v>42031</v>
      </c>
      <c r="L3684" t="b">
        <v>0</v>
      </c>
      <c r="M3684">
        <v>1</v>
      </c>
      <c r="N3684" t="b">
        <v>0</v>
      </c>
      <c r="O3684" t="s">
        <v>8287</v>
      </c>
      <c r="P3684" t="s">
        <v>8354</v>
      </c>
      <c r="Q3684">
        <f t="shared" si="115"/>
        <v>2015</v>
      </c>
      <c r="R3684" s="14" t="s">
        <v>8312</v>
      </c>
    </row>
    <row r="3685" spans="1:18" ht="43.2" x14ac:dyDescent="0.3">
      <c r="A3685">
        <v>1727</v>
      </c>
      <c r="B3685" s="3" t="s">
        <v>1728</v>
      </c>
      <c r="C3685" s="3" t="s">
        <v>5837</v>
      </c>
      <c r="D3685" s="5">
        <v>3000</v>
      </c>
      <c r="E3685" s="7">
        <v>1</v>
      </c>
      <c r="F3685" t="s">
        <v>8220</v>
      </c>
      <c r="G3685" t="s">
        <v>8224</v>
      </c>
      <c r="H3685" t="s">
        <v>8246</v>
      </c>
      <c r="I3685">
        <v>1428231600</v>
      </c>
      <c r="J3685">
        <v>1423520177</v>
      </c>
      <c r="K3685" s="12">
        <f t="shared" si="114"/>
        <v>42044</v>
      </c>
      <c r="L3685" t="b">
        <v>0</v>
      </c>
      <c r="M3685">
        <v>1</v>
      </c>
      <c r="N3685" t="b">
        <v>0</v>
      </c>
      <c r="O3685" t="s">
        <v>8291</v>
      </c>
      <c r="P3685" t="s">
        <v>8329</v>
      </c>
      <c r="Q3685">
        <f t="shared" si="115"/>
        <v>2015</v>
      </c>
      <c r="R3685" s="14" t="s">
        <v>8326</v>
      </c>
    </row>
    <row r="3686" spans="1:18" ht="43.2" x14ac:dyDescent="0.3">
      <c r="A3686">
        <v>3630</v>
      </c>
      <c r="B3686" s="3" t="s">
        <v>3628</v>
      </c>
      <c r="C3686" s="3" t="s">
        <v>7740</v>
      </c>
      <c r="D3686" s="5">
        <v>3000</v>
      </c>
      <c r="E3686" s="7">
        <v>1</v>
      </c>
      <c r="F3686" t="s">
        <v>8220</v>
      </c>
      <c r="G3686" t="s">
        <v>8224</v>
      </c>
      <c r="H3686" t="s">
        <v>8246</v>
      </c>
      <c r="I3686">
        <v>1417295990</v>
      </c>
      <c r="J3686">
        <v>1414700390</v>
      </c>
      <c r="K3686" s="12">
        <f t="shared" si="114"/>
        <v>41942</v>
      </c>
      <c r="L3686" t="b">
        <v>0</v>
      </c>
      <c r="M3686">
        <v>1</v>
      </c>
      <c r="N3686" t="b">
        <v>0</v>
      </c>
      <c r="O3686" t="s">
        <v>8303</v>
      </c>
      <c r="P3686" t="s">
        <v>8334</v>
      </c>
      <c r="Q3686">
        <f t="shared" si="115"/>
        <v>2014</v>
      </c>
      <c r="R3686" s="14" t="s">
        <v>8322</v>
      </c>
    </row>
    <row r="3687" spans="1:18" ht="43.2" x14ac:dyDescent="0.3">
      <c r="A3687">
        <v>1722</v>
      </c>
      <c r="B3687" s="3" t="s">
        <v>1723</v>
      </c>
      <c r="C3687" s="3" t="s">
        <v>5832</v>
      </c>
      <c r="D3687" s="5">
        <v>2880</v>
      </c>
      <c r="E3687" s="7">
        <v>1</v>
      </c>
      <c r="F3687" t="s">
        <v>8220</v>
      </c>
      <c r="G3687" t="s">
        <v>8223</v>
      </c>
      <c r="H3687" t="s">
        <v>8245</v>
      </c>
      <c r="I3687">
        <v>1459642200</v>
      </c>
      <c r="J3687">
        <v>1456441429</v>
      </c>
      <c r="K3687" s="12">
        <f t="shared" si="114"/>
        <v>42425</v>
      </c>
      <c r="L3687" t="b">
        <v>0</v>
      </c>
      <c r="M3687">
        <v>1</v>
      </c>
      <c r="N3687" t="b">
        <v>0</v>
      </c>
      <c r="O3687" t="s">
        <v>8291</v>
      </c>
      <c r="P3687" t="s">
        <v>8329</v>
      </c>
      <c r="Q3687">
        <f t="shared" si="115"/>
        <v>2016</v>
      </c>
      <c r="R3687" s="14" t="s">
        <v>8326</v>
      </c>
    </row>
    <row r="3688" spans="1:18" ht="43.2" x14ac:dyDescent="0.3">
      <c r="A3688">
        <v>681</v>
      </c>
      <c r="B3688" s="3" t="s">
        <v>682</v>
      </c>
      <c r="C3688" s="3" t="s">
        <v>4791</v>
      </c>
      <c r="D3688" s="5">
        <v>2500</v>
      </c>
      <c r="E3688" s="7">
        <v>1</v>
      </c>
      <c r="F3688" t="s">
        <v>8220</v>
      </c>
      <c r="G3688" t="s">
        <v>8223</v>
      </c>
      <c r="H3688" t="s">
        <v>8245</v>
      </c>
      <c r="I3688">
        <v>1477509604</v>
      </c>
      <c r="J3688">
        <v>1474917604</v>
      </c>
      <c r="K3688" s="12">
        <f t="shared" si="114"/>
        <v>42639</v>
      </c>
      <c r="L3688" t="b">
        <v>0</v>
      </c>
      <c r="M3688">
        <v>1</v>
      </c>
      <c r="N3688" t="b">
        <v>0</v>
      </c>
      <c r="O3688" t="s">
        <v>8271</v>
      </c>
      <c r="P3688" t="s">
        <v>8309</v>
      </c>
      <c r="Q3688">
        <f t="shared" si="115"/>
        <v>2016</v>
      </c>
      <c r="R3688" s="14" t="s">
        <v>8307</v>
      </c>
    </row>
    <row r="3689" spans="1:18" ht="43.2" x14ac:dyDescent="0.3">
      <c r="A3689">
        <v>1111</v>
      </c>
      <c r="B3689" s="3" t="s">
        <v>1112</v>
      </c>
      <c r="C3689" s="3" t="s">
        <v>5221</v>
      </c>
      <c r="D3689" s="5">
        <v>2500</v>
      </c>
      <c r="E3689" s="7">
        <v>1</v>
      </c>
      <c r="F3689" t="s">
        <v>8220</v>
      </c>
      <c r="G3689" t="s">
        <v>8223</v>
      </c>
      <c r="H3689" t="s">
        <v>8245</v>
      </c>
      <c r="I3689">
        <v>1452228790</v>
      </c>
      <c r="J3689">
        <v>1449636790</v>
      </c>
      <c r="K3689" s="12">
        <f t="shared" si="114"/>
        <v>42347</v>
      </c>
      <c r="L3689" t="b">
        <v>0</v>
      </c>
      <c r="M3689">
        <v>1</v>
      </c>
      <c r="N3689" t="b">
        <v>0</v>
      </c>
      <c r="O3689" t="s">
        <v>8280</v>
      </c>
      <c r="P3689" t="s">
        <v>8333</v>
      </c>
      <c r="Q3689">
        <f t="shared" si="115"/>
        <v>2015</v>
      </c>
      <c r="R3689" s="14" t="s">
        <v>8315</v>
      </c>
    </row>
    <row r="3690" spans="1:18" ht="43.2" x14ac:dyDescent="0.3">
      <c r="A3690">
        <v>3859</v>
      </c>
      <c r="B3690" s="3" t="s">
        <v>3856</v>
      </c>
      <c r="C3690" s="3" t="s">
        <v>7968</v>
      </c>
      <c r="D3690" s="5">
        <v>2500</v>
      </c>
      <c r="E3690" s="7">
        <v>1</v>
      </c>
      <c r="F3690" t="s">
        <v>8220</v>
      </c>
      <c r="G3690" t="s">
        <v>8223</v>
      </c>
      <c r="H3690" t="s">
        <v>8245</v>
      </c>
      <c r="I3690">
        <v>1403730000</v>
      </c>
      <c r="J3690">
        <v>1401485207</v>
      </c>
      <c r="K3690" s="12">
        <f t="shared" si="114"/>
        <v>41789</v>
      </c>
      <c r="L3690" t="b">
        <v>0</v>
      </c>
      <c r="M3690">
        <v>1</v>
      </c>
      <c r="N3690" t="b">
        <v>0</v>
      </c>
      <c r="O3690" t="s">
        <v>8269</v>
      </c>
      <c r="P3690" t="s">
        <v>8325</v>
      </c>
      <c r="Q3690">
        <f t="shared" si="115"/>
        <v>2014</v>
      </c>
      <c r="R3690" s="14" t="s">
        <v>8322</v>
      </c>
    </row>
    <row r="3691" spans="1:18" ht="43.2" x14ac:dyDescent="0.3">
      <c r="A3691">
        <v>4112</v>
      </c>
      <c r="B3691" s="3" t="s">
        <v>4108</v>
      </c>
      <c r="C3691" s="3" t="s">
        <v>6961</v>
      </c>
      <c r="D3691" s="5">
        <v>2500</v>
      </c>
      <c r="E3691" s="7">
        <v>1</v>
      </c>
      <c r="F3691" t="s">
        <v>8220</v>
      </c>
      <c r="G3691" t="s">
        <v>8240</v>
      </c>
      <c r="H3691" t="s">
        <v>8248</v>
      </c>
      <c r="I3691">
        <v>1456617600</v>
      </c>
      <c r="J3691">
        <v>1454280186</v>
      </c>
      <c r="K3691" s="12">
        <f t="shared" si="114"/>
        <v>42400</v>
      </c>
      <c r="L3691" t="b">
        <v>0</v>
      </c>
      <c r="M3691">
        <v>1</v>
      </c>
      <c r="N3691" t="b">
        <v>0</v>
      </c>
      <c r="O3691" t="s">
        <v>8269</v>
      </c>
      <c r="P3691" t="s">
        <v>8325</v>
      </c>
      <c r="Q3691">
        <f t="shared" si="115"/>
        <v>2016</v>
      </c>
      <c r="R3691" s="14" t="s">
        <v>8322</v>
      </c>
    </row>
    <row r="3692" spans="1:18" ht="43.2" x14ac:dyDescent="0.3">
      <c r="A3692">
        <v>1047</v>
      </c>
      <c r="B3692" s="3" t="s">
        <v>1048</v>
      </c>
      <c r="C3692" s="3" t="s">
        <v>5157</v>
      </c>
      <c r="D3692" s="5">
        <v>2000</v>
      </c>
      <c r="E3692" s="7">
        <v>1</v>
      </c>
      <c r="F3692" t="s">
        <v>8219</v>
      </c>
      <c r="G3692" t="s">
        <v>8223</v>
      </c>
      <c r="H3692" t="s">
        <v>8245</v>
      </c>
      <c r="I3692">
        <v>1415219915</v>
      </c>
      <c r="J3692">
        <v>1412624315</v>
      </c>
      <c r="K3692" s="12">
        <f t="shared" si="114"/>
        <v>41918</v>
      </c>
      <c r="L3692" t="b">
        <v>0</v>
      </c>
      <c r="M3692">
        <v>1</v>
      </c>
      <c r="N3692" t="b">
        <v>0</v>
      </c>
      <c r="O3692" t="s">
        <v>8279</v>
      </c>
      <c r="P3692" t="s">
        <v>8346</v>
      </c>
      <c r="Q3692">
        <f t="shared" si="115"/>
        <v>2014</v>
      </c>
      <c r="R3692" s="14" t="s">
        <v>8345</v>
      </c>
    </row>
    <row r="3693" spans="1:18" ht="43.2" x14ac:dyDescent="0.3">
      <c r="A3693">
        <v>1986</v>
      </c>
      <c r="B3693" s="3" t="s">
        <v>1987</v>
      </c>
      <c r="C3693" s="3" t="s">
        <v>6096</v>
      </c>
      <c r="D3693" s="5">
        <v>2000</v>
      </c>
      <c r="E3693" s="7">
        <v>1</v>
      </c>
      <c r="F3693" t="s">
        <v>8220</v>
      </c>
      <c r="G3693" t="s">
        <v>8224</v>
      </c>
      <c r="H3693" t="s">
        <v>8246</v>
      </c>
      <c r="I3693">
        <v>1457947483</v>
      </c>
      <c r="J3693">
        <v>1455359083</v>
      </c>
      <c r="K3693" s="12">
        <f t="shared" si="114"/>
        <v>42413</v>
      </c>
      <c r="L3693" t="b">
        <v>0</v>
      </c>
      <c r="M3693">
        <v>1</v>
      </c>
      <c r="N3693" t="b">
        <v>0</v>
      </c>
      <c r="O3693" t="s">
        <v>8294</v>
      </c>
      <c r="P3693" t="s">
        <v>8352</v>
      </c>
      <c r="Q3693">
        <f t="shared" si="115"/>
        <v>2016</v>
      </c>
      <c r="R3693" s="14" t="s">
        <v>8312</v>
      </c>
    </row>
    <row r="3694" spans="1:18" ht="43.2" x14ac:dyDescent="0.3">
      <c r="A3694">
        <v>4050</v>
      </c>
      <c r="B3694" s="3" t="s">
        <v>4046</v>
      </c>
      <c r="C3694" s="3" t="s">
        <v>8154</v>
      </c>
      <c r="D3694" s="5">
        <v>1500</v>
      </c>
      <c r="E3694" s="7">
        <v>1</v>
      </c>
      <c r="F3694" t="s">
        <v>8220</v>
      </c>
      <c r="G3694" t="s">
        <v>8223</v>
      </c>
      <c r="H3694" t="s">
        <v>8245</v>
      </c>
      <c r="I3694">
        <v>1414077391</v>
      </c>
      <c r="J3694">
        <v>1411485391</v>
      </c>
      <c r="K3694" s="12">
        <f t="shared" si="114"/>
        <v>41905</v>
      </c>
      <c r="L3694" t="b">
        <v>0</v>
      </c>
      <c r="M3694">
        <v>1</v>
      </c>
      <c r="N3694" t="b">
        <v>0</v>
      </c>
      <c r="O3694" t="s">
        <v>8269</v>
      </c>
      <c r="P3694" t="s">
        <v>8325</v>
      </c>
      <c r="Q3694">
        <f t="shared" si="115"/>
        <v>2014</v>
      </c>
      <c r="R3694" s="14" t="s">
        <v>8322</v>
      </c>
    </row>
    <row r="3695" spans="1:18" ht="28.8" x14ac:dyDescent="0.3">
      <c r="A3695">
        <v>464</v>
      </c>
      <c r="B3695" s="3" t="s">
        <v>465</v>
      </c>
      <c r="C3695" s="3" t="s">
        <v>4574</v>
      </c>
      <c r="D3695" s="5">
        <v>1010</v>
      </c>
      <c r="E3695" s="7">
        <v>1</v>
      </c>
      <c r="F3695" t="s">
        <v>8220</v>
      </c>
      <c r="G3695" t="s">
        <v>8235</v>
      </c>
      <c r="H3695" t="s">
        <v>8248</v>
      </c>
      <c r="I3695">
        <v>1463602935</v>
      </c>
      <c r="J3695">
        <v>1461874935</v>
      </c>
      <c r="K3695" s="12">
        <f t="shared" si="114"/>
        <v>42488</v>
      </c>
      <c r="L3695" t="b">
        <v>0</v>
      </c>
      <c r="M3695">
        <v>1</v>
      </c>
      <c r="N3695" t="b">
        <v>0</v>
      </c>
      <c r="O3695" t="s">
        <v>8268</v>
      </c>
      <c r="P3695" t="s">
        <v>8338</v>
      </c>
      <c r="Q3695">
        <f t="shared" si="115"/>
        <v>2016</v>
      </c>
      <c r="R3695" s="14" t="s">
        <v>8320</v>
      </c>
    </row>
    <row r="3696" spans="1:18" x14ac:dyDescent="0.3">
      <c r="A3696">
        <v>1128</v>
      </c>
      <c r="B3696" s="3" t="s">
        <v>1129</v>
      </c>
      <c r="C3696" s="3" t="s">
        <v>5238</v>
      </c>
      <c r="D3696" s="5">
        <v>1000</v>
      </c>
      <c r="E3696" s="7">
        <v>1</v>
      </c>
      <c r="F3696" t="s">
        <v>8220</v>
      </c>
      <c r="G3696" t="s">
        <v>8224</v>
      </c>
      <c r="H3696" t="s">
        <v>8246</v>
      </c>
      <c r="I3696">
        <v>1407425717</v>
      </c>
      <c r="J3696">
        <v>1404833717</v>
      </c>
      <c r="K3696" s="12">
        <f t="shared" si="114"/>
        <v>41828</v>
      </c>
      <c r="L3696" t="b">
        <v>0</v>
      </c>
      <c r="M3696">
        <v>1</v>
      </c>
      <c r="N3696" t="b">
        <v>0</v>
      </c>
      <c r="O3696" t="s">
        <v>8281</v>
      </c>
      <c r="P3696" t="s">
        <v>8343</v>
      </c>
      <c r="Q3696">
        <f t="shared" si="115"/>
        <v>2014</v>
      </c>
      <c r="R3696" s="14" t="s">
        <v>8315</v>
      </c>
    </row>
    <row r="3697" spans="1:18" ht="43.2" x14ac:dyDescent="0.3">
      <c r="A3697">
        <v>1739</v>
      </c>
      <c r="B3697" s="3" t="s">
        <v>1740</v>
      </c>
      <c r="C3697" s="3" t="s">
        <v>5849</v>
      </c>
      <c r="D3697" s="5">
        <v>1000</v>
      </c>
      <c r="E3697" s="7">
        <v>1</v>
      </c>
      <c r="F3697" t="s">
        <v>8220</v>
      </c>
      <c r="G3697" t="s">
        <v>8223</v>
      </c>
      <c r="H3697" t="s">
        <v>8245</v>
      </c>
      <c r="I3697">
        <v>1462391932</v>
      </c>
      <c r="J3697">
        <v>1457297932</v>
      </c>
      <c r="K3697" s="12">
        <f t="shared" si="114"/>
        <v>42435</v>
      </c>
      <c r="L3697" t="b">
        <v>0</v>
      </c>
      <c r="M3697">
        <v>1</v>
      </c>
      <c r="N3697" t="b">
        <v>0</v>
      </c>
      <c r="O3697" t="s">
        <v>8291</v>
      </c>
      <c r="P3697" t="s">
        <v>8329</v>
      </c>
      <c r="Q3697">
        <f t="shared" si="115"/>
        <v>2016</v>
      </c>
      <c r="R3697" s="14" t="s">
        <v>8326</v>
      </c>
    </row>
    <row r="3698" spans="1:18" ht="43.2" x14ac:dyDescent="0.3">
      <c r="A3698">
        <v>2344</v>
      </c>
      <c r="B3698" s="3" t="s">
        <v>2345</v>
      </c>
      <c r="C3698" s="3" t="s">
        <v>6454</v>
      </c>
      <c r="D3698" s="5">
        <v>1000</v>
      </c>
      <c r="E3698" s="7">
        <v>1</v>
      </c>
      <c r="F3698" t="s">
        <v>8219</v>
      </c>
      <c r="G3698" t="s">
        <v>8228</v>
      </c>
      <c r="H3698" t="s">
        <v>8250</v>
      </c>
      <c r="I3698">
        <v>1466789269</v>
      </c>
      <c r="J3698">
        <v>1464197269</v>
      </c>
      <c r="K3698" s="12">
        <f t="shared" si="114"/>
        <v>42515</v>
      </c>
      <c r="L3698" t="b">
        <v>0</v>
      </c>
      <c r="M3698">
        <v>1</v>
      </c>
      <c r="N3698" t="b">
        <v>0</v>
      </c>
      <c r="O3698" t="s">
        <v>8270</v>
      </c>
      <c r="P3698" t="s">
        <v>8341</v>
      </c>
      <c r="Q3698">
        <f t="shared" si="115"/>
        <v>2016</v>
      </c>
      <c r="R3698" s="14" t="s">
        <v>8307</v>
      </c>
    </row>
    <row r="3699" spans="1:18" ht="43.2" x14ac:dyDescent="0.3">
      <c r="A3699">
        <v>3117</v>
      </c>
      <c r="B3699" s="3" t="s">
        <v>3117</v>
      </c>
      <c r="C3699" s="3" t="s">
        <v>7227</v>
      </c>
      <c r="D3699" s="5">
        <v>1000</v>
      </c>
      <c r="E3699" s="7">
        <v>1</v>
      </c>
      <c r="F3699" t="s">
        <v>8220</v>
      </c>
      <c r="G3699" t="s">
        <v>8224</v>
      </c>
      <c r="H3699" t="s">
        <v>8246</v>
      </c>
      <c r="I3699">
        <v>1464354720</v>
      </c>
      <c r="J3699">
        <v>1463648360</v>
      </c>
      <c r="K3699" s="12">
        <f t="shared" si="114"/>
        <v>42509</v>
      </c>
      <c r="L3699" t="b">
        <v>0</v>
      </c>
      <c r="M3699">
        <v>1</v>
      </c>
      <c r="N3699" t="b">
        <v>0</v>
      </c>
      <c r="O3699" t="s">
        <v>8301</v>
      </c>
      <c r="P3699" t="s">
        <v>8323</v>
      </c>
      <c r="Q3699">
        <f t="shared" si="115"/>
        <v>2016</v>
      </c>
      <c r="R3699" s="14" t="s">
        <v>8322</v>
      </c>
    </row>
    <row r="3700" spans="1:18" ht="43.2" x14ac:dyDescent="0.3">
      <c r="A3700">
        <v>3645</v>
      </c>
      <c r="B3700" s="3" t="s">
        <v>3643</v>
      </c>
      <c r="C3700" s="3" t="s">
        <v>7755</v>
      </c>
      <c r="D3700" s="5">
        <v>1000</v>
      </c>
      <c r="E3700" s="7">
        <v>1</v>
      </c>
      <c r="F3700" t="s">
        <v>8220</v>
      </c>
      <c r="G3700" t="s">
        <v>8228</v>
      </c>
      <c r="H3700" t="s">
        <v>8250</v>
      </c>
      <c r="I3700">
        <v>1479773838</v>
      </c>
      <c r="J3700">
        <v>1477178238</v>
      </c>
      <c r="K3700" s="12">
        <f t="shared" si="114"/>
        <v>42665</v>
      </c>
      <c r="L3700" t="b">
        <v>0</v>
      </c>
      <c r="M3700">
        <v>1</v>
      </c>
      <c r="N3700" t="b">
        <v>0</v>
      </c>
      <c r="O3700" t="s">
        <v>8303</v>
      </c>
      <c r="P3700" t="s">
        <v>8334</v>
      </c>
      <c r="Q3700">
        <f t="shared" si="115"/>
        <v>2016</v>
      </c>
      <c r="R3700" s="14" t="s">
        <v>8322</v>
      </c>
    </row>
    <row r="3701" spans="1:18" ht="57.6" x14ac:dyDescent="0.3">
      <c r="A3701">
        <v>1598</v>
      </c>
      <c r="B3701" s="3" t="s">
        <v>1599</v>
      </c>
      <c r="C3701" s="3" t="s">
        <v>5708</v>
      </c>
      <c r="D3701" s="5">
        <v>800</v>
      </c>
      <c r="E3701" s="7">
        <v>1</v>
      </c>
      <c r="F3701" t="s">
        <v>8220</v>
      </c>
      <c r="G3701" t="s">
        <v>8223</v>
      </c>
      <c r="H3701" t="s">
        <v>8245</v>
      </c>
      <c r="I3701">
        <v>1437926458</v>
      </c>
      <c r="J3701">
        <v>1432742458</v>
      </c>
      <c r="K3701" s="12">
        <f t="shared" si="114"/>
        <v>42151</v>
      </c>
      <c r="L3701" t="b">
        <v>0</v>
      </c>
      <c r="M3701">
        <v>1</v>
      </c>
      <c r="N3701" t="b">
        <v>0</v>
      </c>
      <c r="O3701" t="s">
        <v>8289</v>
      </c>
      <c r="P3701" t="s">
        <v>8350</v>
      </c>
      <c r="Q3701">
        <f t="shared" si="115"/>
        <v>2015</v>
      </c>
      <c r="R3701" s="14" t="s">
        <v>8312</v>
      </c>
    </row>
    <row r="3702" spans="1:18" ht="43.2" x14ac:dyDescent="0.3">
      <c r="A3702">
        <v>2773</v>
      </c>
      <c r="B3702" s="3" t="s">
        <v>2773</v>
      </c>
      <c r="C3702" s="3" t="s">
        <v>6883</v>
      </c>
      <c r="D3702" s="5">
        <v>530</v>
      </c>
      <c r="E3702" s="7">
        <v>1</v>
      </c>
      <c r="F3702" t="s">
        <v>8220</v>
      </c>
      <c r="G3702" t="s">
        <v>8228</v>
      </c>
      <c r="H3702" t="s">
        <v>8250</v>
      </c>
      <c r="I3702">
        <v>1461530721</v>
      </c>
      <c r="J3702">
        <v>1460666721</v>
      </c>
      <c r="K3702" s="12">
        <f t="shared" si="114"/>
        <v>42474</v>
      </c>
      <c r="L3702" t="b">
        <v>0</v>
      </c>
      <c r="M3702">
        <v>1</v>
      </c>
      <c r="N3702" t="b">
        <v>0</v>
      </c>
      <c r="O3702" t="s">
        <v>8302</v>
      </c>
      <c r="P3702" t="s">
        <v>8355</v>
      </c>
      <c r="Q3702">
        <f t="shared" si="115"/>
        <v>2016</v>
      </c>
      <c r="R3702" s="14" t="s">
        <v>8310</v>
      </c>
    </row>
    <row r="3703" spans="1:18" ht="43.2" x14ac:dyDescent="0.3">
      <c r="A3703">
        <v>1414</v>
      </c>
      <c r="B3703" s="3" t="s">
        <v>1415</v>
      </c>
      <c r="C3703" s="3" t="s">
        <v>5524</v>
      </c>
      <c r="D3703" s="5">
        <v>500</v>
      </c>
      <c r="E3703" s="7">
        <v>1</v>
      </c>
      <c r="F3703" t="s">
        <v>8220</v>
      </c>
      <c r="G3703" t="s">
        <v>8223</v>
      </c>
      <c r="H3703" t="s">
        <v>8245</v>
      </c>
      <c r="I3703">
        <v>1483423467</v>
      </c>
      <c r="J3703">
        <v>1480831467</v>
      </c>
      <c r="K3703" s="12">
        <f t="shared" si="114"/>
        <v>42708</v>
      </c>
      <c r="L3703" t="b">
        <v>0</v>
      </c>
      <c r="M3703">
        <v>1</v>
      </c>
      <c r="N3703" t="b">
        <v>0</v>
      </c>
      <c r="O3703" t="s">
        <v>8285</v>
      </c>
      <c r="P3703" t="s">
        <v>8347</v>
      </c>
      <c r="Q3703">
        <f t="shared" si="115"/>
        <v>2016</v>
      </c>
      <c r="R3703" s="14" t="s">
        <v>8310</v>
      </c>
    </row>
    <row r="3704" spans="1:18" ht="28.8" x14ac:dyDescent="0.3">
      <c r="A3704">
        <v>2422</v>
      </c>
      <c r="B3704" s="3" t="s">
        <v>2423</v>
      </c>
      <c r="C3704" s="3" t="s">
        <v>6532</v>
      </c>
      <c r="D3704" s="5">
        <v>500</v>
      </c>
      <c r="E3704" s="7">
        <v>1</v>
      </c>
      <c r="F3704" t="s">
        <v>8220</v>
      </c>
      <c r="G3704" t="s">
        <v>8223</v>
      </c>
      <c r="H3704" t="s">
        <v>8245</v>
      </c>
      <c r="I3704">
        <v>1426091036</v>
      </c>
      <c r="J3704">
        <v>1423502636</v>
      </c>
      <c r="K3704" s="12">
        <f t="shared" si="114"/>
        <v>42044</v>
      </c>
      <c r="L3704" t="b">
        <v>0</v>
      </c>
      <c r="M3704">
        <v>1</v>
      </c>
      <c r="N3704" t="b">
        <v>0</v>
      </c>
      <c r="O3704" t="s">
        <v>8282</v>
      </c>
      <c r="P3704" t="s">
        <v>8344</v>
      </c>
      <c r="Q3704">
        <f t="shared" si="115"/>
        <v>2015</v>
      </c>
      <c r="R3704" s="14" t="s">
        <v>8318</v>
      </c>
    </row>
    <row r="3705" spans="1:18" x14ac:dyDescent="0.3">
      <c r="A3705">
        <v>4004</v>
      </c>
      <c r="B3705" s="3" t="s">
        <v>4000</v>
      </c>
      <c r="C3705" s="3" t="s">
        <v>8109</v>
      </c>
      <c r="D3705" s="5">
        <v>500</v>
      </c>
      <c r="E3705" s="7">
        <v>1</v>
      </c>
      <c r="F3705" t="s">
        <v>8220</v>
      </c>
      <c r="G3705" t="s">
        <v>8223</v>
      </c>
      <c r="H3705" t="s">
        <v>8245</v>
      </c>
      <c r="I3705">
        <v>1412740457</v>
      </c>
      <c r="J3705">
        <v>1410148457</v>
      </c>
      <c r="K3705" s="12">
        <f t="shared" si="114"/>
        <v>41890</v>
      </c>
      <c r="L3705" t="b">
        <v>0</v>
      </c>
      <c r="M3705">
        <v>1</v>
      </c>
      <c r="N3705" t="b">
        <v>0</v>
      </c>
      <c r="O3705" t="s">
        <v>8269</v>
      </c>
      <c r="P3705" t="s">
        <v>8325</v>
      </c>
      <c r="Q3705">
        <f t="shared" si="115"/>
        <v>2014</v>
      </c>
      <c r="R3705" s="14" t="s">
        <v>8322</v>
      </c>
    </row>
    <row r="3706" spans="1:18" ht="28.8" x14ac:dyDescent="0.3">
      <c r="A3706">
        <v>122</v>
      </c>
      <c r="B3706" s="3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s="12">
        <f t="shared" si="114"/>
        <v>42593</v>
      </c>
      <c r="L3706" t="b">
        <v>0</v>
      </c>
      <c r="M3706">
        <v>0</v>
      </c>
      <c r="N3706" t="b">
        <v>0</v>
      </c>
      <c r="O3706" t="s">
        <v>8265</v>
      </c>
      <c r="P3706" t="s">
        <v>8336</v>
      </c>
      <c r="Q3706">
        <f t="shared" si="115"/>
        <v>2016</v>
      </c>
      <c r="R3706" s="14" t="s">
        <v>8320</v>
      </c>
    </row>
    <row r="3707" spans="1:18" ht="43.2" x14ac:dyDescent="0.3">
      <c r="A3707">
        <v>2960</v>
      </c>
      <c r="B3707" s="3" t="s">
        <v>2960</v>
      </c>
      <c r="C3707" s="3" t="s">
        <v>7070</v>
      </c>
      <c r="D3707" s="5">
        <v>30000000</v>
      </c>
      <c r="E3707" s="7">
        <v>0</v>
      </c>
      <c r="F3707" t="s">
        <v>8219</v>
      </c>
      <c r="G3707" t="s">
        <v>8223</v>
      </c>
      <c r="H3707" t="s">
        <v>8245</v>
      </c>
      <c r="I3707">
        <v>1410459023</v>
      </c>
      <c r="J3707">
        <v>1407867023</v>
      </c>
      <c r="K3707" s="12">
        <f t="shared" si="114"/>
        <v>41863</v>
      </c>
      <c r="L3707" t="b">
        <v>0</v>
      </c>
      <c r="M3707">
        <v>0</v>
      </c>
      <c r="N3707" t="b">
        <v>0</v>
      </c>
      <c r="O3707" t="s">
        <v>8301</v>
      </c>
      <c r="P3707" t="s">
        <v>8323</v>
      </c>
      <c r="Q3707">
        <f t="shared" si="115"/>
        <v>2014</v>
      </c>
      <c r="R3707" s="14" t="s">
        <v>8322</v>
      </c>
    </row>
    <row r="3708" spans="1:18" ht="43.2" x14ac:dyDescent="0.3">
      <c r="A3708">
        <v>1460</v>
      </c>
      <c r="B3708" s="3" t="s">
        <v>1461</v>
      </c>
      <c r="C3708" s="3" t="s">
        <v>5570</v>
      </c>
      <c r="D3708" s="5">
        <v>25000000</v>
      </c>
      <c r="E3708" s="7">
        <v>0</v>
      </c>
      <c r="F3708" t="s">
        <v>8219</v>
      </c>
      <c r="G3708" t="s">
        <v>8223</v>
      </c>
      <c r="H3708" t="s">
        <v>8245</v>
      </c>
      <c r="I3708">
        <v>1417391100</v>
      </c>
      <c r="J3708">
        <v>1412371898</v>
      </c>
      <c r="K3708" s="12">
        <f t="shared" si="114"/>
        <v>41915</v>
      </c>
      <c r="L3708" t="b">
        <v>0</v>
      </c>
      <c r="M3708">
        <v>0</v>
      </c>
      <c r="N3708" t="b">
        <v>0</v>
      </c>
      <c r="O3708" t="s">
        <v>8285</v>
      </c>
      <c r="P3708" t="s">
        <v>8347</v>
      </c>
      <c r="Q3708">
        <f t="shared" si="115"/>
        <v>2014</v>
      </c>
      <c r="R3708" s="14" t="s">
        <v>8310</v>
      </c>
    </row>
    <row r="3709" spans="1:18" ht="43.2" x14ac:dyDescent="0.3">
      <c r="A3709">
        <v>492</v>
      </c>
      <c r="B3709" s="3" t="s">
        <v>493</v>
      </c>
      <c r="C3709" s="3" t="s">
        <v>4602</v>
      </c>
      <c r="D3709" s="5">
        <v>10000000</v>
      </c>
      <c r="E3709" s="7">
        <v>0</v>
      </c>
      <c r="F3709" t="s">
        <v>8220</v>
      </c>
      <c r="G3709" t="s">
        <v>8234</v>
      </c>
      <c r="H3709" t="s">
        <v>8254</v>
      </c>
      <c r="I3709">
        <v>1476319830</v>
      </c>
      <c r="J3709">
        <v>1471135830</v>
      </c>
      <c r="K3709" s="12">
        <f t="shared" si="114"/>
        <v>42596</v>
      </c>
      <c r="L3709" t="b">
        <v>0</v>
      </c>
      <c r="M3709">
        <v>0</v>
      </c>
      <c r="N3709" t="b">
        <v>0</v>
      </c>
      <c r="O3709" t="s">
        <v>8268</v>
      </c>
      <c r="P3709" t="s">
        <v>8338</v>
      </c>
      <c r="Q3709">
        <f t="shared" si="115"/>
        <v>2016</v>
      </c>
      <c r="R3709" s="14" t="s">
        <v>8320</v>
      </c>
    </row>
    <row r="3710" spans="1:18" ht="43.2" x14ac:dyDescent="0.3">
      <c r="A3710">
        <v>224</v>
      </c>
      <c r="B3710" s="3" t="s">
        <v>226</v>
      </c>
      <c r="C3710" s="3" t="s">
        <v>4334</v>
      </c>
      <c r="D3710" s="5">
        <v>6000000</v>
      </c>
      <c r="E3710" s="7">
        <v>0</v>
      </c>
      <c r="F3710" t="s">
        <v>8220</v>
      </c>
      <c r="G3710" t="s">
        <v>8225</v>
      </c>
      <c r="H3710" t="s">
        <v>8247</v>
      </c>
      <c r="I3710">
        <v>1436506726</v>
      </c>
      <c r="J3710">
        <v>1431322726</v>
      </c>
      <c r="K3710" s="12">
        <f t="shared" si="114"/>
        <v>42135</v>
      </c>
      <c r="L3710" t="b">
        <v>0</v>
      </c>
      <c r="M3710">
        <v>0</v>
      </c>
      <c r="N3710" t="b">
        <v>0</v>
      </c>
      <c r="O3710" t="s">
        <v>8266</v>
      </c>
      <c r="P3710" t="s">
        <v>8324</v>
      </c>
      <c r="Q3710">
        <f t="shared" si="115"/>
        <v>2015</v>
      </c>
      <c r="R3710" s="14" t="s">
        <v>8320</v>
      </c>
    </row>
    <row r="3711" spans="1:18" ht="43.2" x14ac:dyDescent="0.3">
      <c r="A3711">
        <v>2950</v>
      </c>
      <c r="B3711" s="3" t="s">
        <v>2950</v>
      </c>
      <c r="C3711" s="3" t="s">
        <v>7060</v>
      </c>
      <c r="D3711" s="5">
        <v>5000000</v>
      </c>
      <c r="E3711" s="7">
        <v>0</v>
      </c>
      <c r="F3711" t="s">
        <v>8220</v>
      </c>
      <c r="G3711" t="s">
        <v>8223</v>
      </c>
      <c r="H3711" t="s">
        <v>8245</v>
      </c>
      <c r="I3711">
        <v>1453538752</v>
      </c>
      <c r="J3711">
        <v>1450946752</v>
      </c>
      <c r="K3711" s="12">
        <f t="shared" si="114"/>
        <v>42362</v>
      </c>
      <c r="L3711" t="b">
        <v>0</v>
      </c>
      <c r="M3711">
        <v>0</v>
      </c>
      <c r="N3711" t="b">
        <v>0</v>
      </c>
      <c r="O3711" t="s">
        <v>8301</v>
      </c>
      <c r="P3711" t="s">
        <v>8323</v>
      </c>
      <c r="Q3711">
        <f t="shared" si="115"/>
        <v>2015</v>
      </c>
      <c r="R3711" s="14" t="s">
        <v>8322</v>
      </c>
    </row>
    <row r="3712" spans="1:18" ht="57.6" x14ac:dyDescent="0.3">
      <c r="A3712">
        <v>163</v>
      </c>
      <c r="B3712" s="3" t="s">
        <v>165</v>
      </c>
      <c r="C3712" s="3" t="s">
        <v>4273</v>
      </c>
      <c r="D3712" s="5">
        <v>2000000</v>
      </c>
      <c r="E3712" s="7">
        <v>0</v>
      </c>
      <c r="F3712" t="s">
        <v>8220</v>
      </c>
      <c r="G3712" t="s">
        <v>8223</v>
      </c>
      <c r="H3712" t="s">
        <v>8245</v>
      </c>
      <c r="I3712">
        <v>1443657600</v>
      </c>
      <c r="J3712">
        <v>1440716654</v>
      </c>
      <c r="K3712" s="12">
        <f t="shared" si="114"/>
        <v>42243</v>
      </c>
      <c r="L3712" t="b">
        <v>0</v>
      </c>
      <c r="M3712">
        <v>0</v>
      </c>
      <c r="N3712" t="b">
        <v>0</v>
      </c>
      <c r="O3712" t="s">
        <v>8266</v>
      </c>
      <c r="P3712" t="s">
        <v>8324</v>
      </c>
      <c r="Q3712">
        <f t="shared" si="115"/>
        <v>2015</v>
      </c>
      <c r="R3712" s="14" t="s">
        <v>8320</v>
      </c>
    </row>
    <row r="3713" spans="1:18" ht="43.2" x14ac:dyDescent="0.3">
      <c r="A3713">
        <v>195</v>
      </c>
      <c r="B3713" s="3" t="s">
        <v>197</v>
      </c>
      <c r="C3713" s="3" t="s">
        <v>4305</v>
      </c>
      <c r="D3713" s="5">
        <v>2000000</v>
      </c>
      <c r="E3713" s="7">
        <v>0</v>
      </c>
      <c r="F3713" t="s">
        <v>8220</v>
      </c>
      <c r="G3713" t="s">
        <v>8223</v>
      </c>
      <c r="H3713" t="s">
        <v>8245</v>
      </c>
      <c r="I3713">
        <v>1436544332</v>
      </c>
      <c r="J3713">
        <v>1431360332</v>
      </c>
      <c r="K3713" s="12">
        <f t="shared" si="114"/>
        <v>42135</v>
      </c>
      <c r="L3713" t="b">
        <v>0</v>
      </c>
      <c r="M3713">
        <v>0</v>
      </c>
      <c r="N3713" t="b">
        <v>0</v>
      </c>
      <c r="O3713" t="s">
        <v>8266</v>
      </c>
      <c r="P3713" t="s">
        <v>8324</v>
      </c>
      <c r="Q3713">
        <f t="shared" si="115"/>
        <v>2015</v>
      </c>
      <c r="R3713" s="14" t="s">
        <v>8320</v>
      </c>
    </row>
    <row r="3714" spans="1:18" ht="43.2" x14ac:dyDescent="0.3">
      <c r="A3714">
        <v>223</v>
      </c>
      <c r="B3714" s="3" t="s">
        <v>225</v>
      </c>
      <c r="C3714" s="3" t="s">
        <v>4333</v>
      </c>
      <c r="D3714" s="5">
        <v>1500000</v>
      </c>
      <c r="E3714" s="7">
        <v>0</v>
      </c>
      <c r="F3714" t="s">
        <v>8220</v>
      </c>
      <c r="G3714" t="s">
        <v>8223</v>
      </c>
      <c r="H3714" t="s">
        <v>8245</v>
      </c>
      <c r="I3714">
        <v>1463879100</v>
      </c>
      <c r="J3714">
        <v>1461287350</v>
      </c>
      <c r="K3714" s="12">
        <f t="shared" si="114"/>
        <v>42482</v>
      </c>
      <c r="L3714" t="b">
        <v>0</v>
      </c>
      <c r="M3714">
        <v>0</v>
      </c>
      <c r="N3714" t="b">
        <v>0</v>
      </c>
      <c r="O3714" t="s">
        <v>8266</v>
      </c>
      <c r="P3714" t="s">
        <v>8324</v>
      </c>
      <c r="Q3714">
        <f t="shared" si="115"/>
        <v>2016</v>
      </c>
      <c r="R3714" s="14" t="s">
        <v>8320</v>
      </c>
    </row>
    <row r="3715" spans="1:18" ht="43.2" x14ac:dyDescent="0.3">
      <c r="A3715">
        <v>231</v>
      </c>
      <c r="B3715" s="3" t="s">
        <v>233</v>
      </c>
      <c r="C3715" s="3" t="s">
        <v>4341</v>
      </c>
      <c r="D3715" s="5">
        <v>1500000</v>
      </c>
      <c r="E3715" s="7">
        <v>0</v>
      </c>
      <c r="F3715" t="s">
        <v>8220</v>
      </c>
      <c r="G3715" t="s">
        <v>8223</v>
      </c>
      <c r="H3715" t="s">
        <v>8245</v>
      </c>
      <c r="I3715">
        <v>1451775651</v>
      </c>
      <c r="J3715">
        <v>1449183651</v>
      </c>
      <c r="K3715" s="12">
        <f t="shared" ref="K3715:K3778" si="116">FLOOR(J3715/60/60/24,1) + DATE(1970,1,1)</f>
        <v>42341</v>
      </c>
      <c r="L3715" t="b">
        <v>0</v>
      </c>
      <c r="M3715">
        <v>0</v>
      </c>
      <c r="N3715" t="b">
        <v>0</v>
      </c>
      <c r="O3715" t="s">
        <v>8266</v>
      </c>
      <c r="P3715" t="s">
        <v>8324</v>
      </c>
      <c r="Q3715">
        <f t="shared" ref="Q3715:Q3778" si="117">YEAR(K3715)</f>
        <v>2015</v>
      </c>
      <c r="R3715" s="14" t="s">
        <v>8320</v>
      </c>
    </row>
    <row r="3716" spans="1:18" x14ac:dyDescent="0.3">
      <c r="A3716">
        <v>3125</v>
      </c>
      <c r="B3716" s="3" t="s">
        <v>3125</v>
      </c>
      <c r="C3716" s="3" t="s">
        <v>7235</v>
      </c>
      <c r="D3716" s="5">
        <v>1500000</v>
      </c>
      <c r="E3716" s="7">
        <v>0</v>
      </c>
      <c r="F3716" t="s">
        <v>8219</v>
      </c>
      <c r="G3716" t="s">
        <v>8223</v>
      </c>
      <c r="H3716" t="s">
        <v>8245</v>
      </c>
      <c r="I3716">
        <v>1452142672</v>
      </c>
      <c r="J3716">
        <v>1449550672</v>
      </c>
      <c r="K3716" s="12">
        <f t="shared" si="116"/>
        <v>42346</v>
      </c>
      <c r="L3716" t="b">
        <v>0</v>
      </c>
      <c r="M3716">
        <v>0</v>
      </c>
      <c r="N3716" t="b">
        <v>0</v>
      </c>
      <c r="O3716" t="s">
        <v>8301</v>
      </c>
      <c r="P3716" t="s">
        <v>8323</v>
      </c>
      <c r="Q3716">
        <f t="shared" si="117"/>
        <v>2015</v>
      </c>
      <c r="R3716" s="14" t="s">
        <v>8322</v>
      </c>
    </row>
    <row r="3717" spans="1:18" x14ac:dyDescent="0.3">
      <c r="A3717">
        <v>3061</v>
      </c>
      <c r="B3717" s="3" t="s">
        <v>3061</v>
      </c>
      <c r="C3717" s="3" t="s">
        <v>7171</v>
      </c>
      <c r="D3717" s="5">
        <v>1000000</v>
      </c>
      <c r="E3717" s="7">
        <v>0</v>
      </c>
      <c r="F3717" t="s">
        <v>8220</v>
      </c>
      <c r="G3717" t="s">
        <v>8223</v>
      </c>
      <c r="H3717" t="s">
        <v>8245</v>
      </c>
      <c r="I3717">
        <v>1407955748</v>
      </c>
      <c r="J3717">
        <v>1405363748</v>
      </c>
      <c r="K3717" s="12">
        <f t="shared" si="116"/>
        <v>41834</v>
      </c>
      <c r="L3717" t="b">
        <v>0</v>
      </c>
      <c r="M3717">
        <v>0</v>
      </c>
      <c r="N3717" t="b">
        <v>0</v>
      </c>
      <c r="O3717" t="s">
        <v>8301</v>
      </c>
      <c r="P3717" t="s">
        <v>8323</v>
      </c>
      <c r="Q3717">
        <f t="shared" si="117"/>
        <v>2014</v>
      </c>
      <c r="R3717" s="14" t="s">
        <v>8322</v>
      </c>
    </row>
    <row r="3718" spans="1:18" ht="43.2" x14ac:dyDescent="0.3">
      <c r="A3718">
        <v>2390</v>
      </c>
      <c r="B3718" s="3" t="s">
        <v>2391</v>
      </c>
      <c r="C3718" s="3" t="s">
        <v>6500</v>
      </c>
      <c r="D3718" s="5">
        <v>510000</v>
      </c>
      <c r="E3718" s="7">
        <v>0</v>
      </c>
      <c r="F3718" t="s">
        <v>8219</v>
      </c>
      <c r="G3718" t="s">
        <v>8225</v>
      </c>
      <c r="H3718" t="s">
        <v>8247</v>
      </c>
      <c r="I3718">
        <v>1420352264</v>
      </c>
      <c r="J3718">
        <v>1416896264</v>
      </c>
      <c r="K3718" s="12">
        <f t="shared" si="116"/>
        <v>41968</v>
      </c>
      <c r="L3718" t="b">
        <v>0</v>
      </c>
      <c r="M3718">
        <v>0</v>
      </c>
      <c r="N3718" t="b">
        <v>0</v>
      </c>
      <c r="O3718" t="s">
        <v>8270</v>
      </c>
      <c r="P3718" t="s">
        <v>8341</v>
      </c>
      <c r="Q3718">
        <f t="shared" si="117"/>
        <v>2014</v>
      </c>
      <c r="R3718" s="14" t="s">
        <v>8307</v>
      </c>
    </row>
    <row r="3719" spans="1:18" ht="28.8" x14ac:dyDescent="0.3">
      <c r="A3719">
        <v>178</v>
      </c>
      <c r="B3719" s="3" t="s">
        <v>180</v>
      </c>
      <c r="C3719" s="3" t="s">
        <v>4288</v>
      </c>
      <c r="D3719" s="5">
        <v>500000</v>
      </c>
      <c r="E3719" s="7">
        <v>0</v>
      </c>
      <c r="F3719" t="s">
        <v>8220</v>
      </c>
      <c r="G3719" t="s">
        <v>8226</v>
      </c>
      <c r="H3719" t="s">
        <v>8248</v>
      </c>
      <c r="I3719">
        <v>1448582145</v>
      </c>
      <c r="J3719">
        <v>1445986545</v>
      </c>
      <c r="K3719" s="12">
        <f t="shared" si="116"/>
        <v>42304</v>
      </c>
      <c r="L3719" t="b">
        <v>0</v>
      </c>
      <c r="M3719">
        <v>0</v>
      </c>
      <c r="N3719" t="b">
        <v>0</v>
      </c>
      <c r="O3719" t="s">
        <v>8266</v>
      </c>
      <c r="P3719" t="s">
        <v>8324</v>
      </c>
      <c r="Q3719">
        <f t="shared" si="117"/>
        <v>2015</v>
      </c>
      <c r="R3719" s="14" t="s">
        <v>8320</v>
      </c>
    </row>
    <row r="3720" spans="1:18" ht="57.6" x14ac:dyDescent="0.3">
      <c r="A3720">
        <v>686</v>
      </c>
      <c r="B3720" s="3" t="s">
        <v>687</v>
      </c>
      <c r="C3720" s="3" t="s">
        <v>4796</v>
      </c>
      <c r="D3720" s="5">
        <v>500000</v>
      </c>
      <c r="E3720" s="7">
        <v>0</v>
      </c>
      <c r="F3720" t="s">
        <v>8220</v>
      </c>
      <c r="G3720" t="s">
        <v>8236</v>
      </c>
      <c r="H3720" t="s">
        <v>8248</v>
      </c>
      <c r="I3720">
        <v>1438618170</v>
      </c>
      <c r="J3720">
        <v>1436026170</v>
      </c>
      <c r="K3720" s="12">
        <f t="shared" si="116"/>
        <v>42189</v>
      </c>
      <c r="L3720" t="b">
        <v>0</v>
      </c>
      <c r="M3720">
        <v>0</v>
      </c>
      <c r="N3720" t="b">
        <v>0</v>
      </c>
      <c r="O3720" t="s">
        <v>8271</v>
      </c>
      <c r="P3720" t="s">
        <v>8309</v>
      </c>
      <c r="Q3720">
        <f t="shared" si="117"/>
        <v>2015</v>
      </c>
      <c r="R3720" s="14" t="s">
        <v>8307</v>
      </c>
    </row>
    <row r="3721" spans="1:18" ht="43.2" x14ac:dyDescent="0.3">
      <c r="A3721">
        <v>1230</v>
      </c>
      <c r="B3721" s="3" t="s">
        <v>1231</v>
      </c>
      <c r="C3721" s="3" t="s">
        <v>5340</v>
      </c>
      <c r="D3721" s="5">
        <v>500000</v>
      </c>
      <c r="E3721" s="7">
        <v>0</v>
      </c>
      <c r="F3721" t="s">
        <v>8219</v>
      </c>
      <c r="G3721" t="s">
        <v>8223</v>
      </c>
      <c r="H3721" t="s">
        <v>8245</v>
      </c>
      <c r="I3721">
        <v>1298589630</v>
      </c>
      <c r="J3721">
        <v>1295997630</v>
      </c>
      <c r="K3721" s="12">
        <f t="shared" si="116"/>
        <v>40568</v>
      </c>
      <c r="L3721" t="b">
        <v>0</v>
      </c>
      <c r="M3721">
        <v>0</v>
      </c>
      <c r="N3721" t="b">
        <v>0</v>
      </c>
      <c r="O3721" t="s">
        <v>8284</v>
      </c>
      <c r="P3721" t="s">
        <v>8353</v>
      </c>
      <c r="Q3721">
        <f t="shared" si="117"/>
        <v>2011</v>
      </c>
      <c r="R3721" s="14" t="s">
        <v>8326</v>
      </c>
    </row>
    <row r="3722" spans="1:18" ht="57.6" x14ac:dyDescent="0.3">
      <c r="A3722">
        <v>2642</v>
      </c>
      <c r="B3722" s="3" t="s">
        <v>2642</v>
      </c>
      <c r="C3722" s="3" t="s">
        <v>6752</v>
      </c>
      <c r="D3722" s="5">
        <v>500000</v>
      </c>
      <c r="E3722" s="7">
        <v>0</v>
      </c>
      <c r="F3722" t="s">
        <v>8220</v>
      </c>
      <c r="G3722" t="s">
        <v>8235</v>
      </c>
      <c r="H3722" t="s">
        <v>8248</v>
      </c>
      <c r="I3722">
        <v>1468565820</v>
      </c>
      <c r="J3722">
        <v>1465970108</v>
      </c>
      <c r="K3722" s="12">
        <f t="shared" si="116"/>
        <v>42536</v>
      </c>
      <c r="L3722" t="b">
        <v>0</v>
      </c>
      <c r="M3722">
        <v>0</v>
      </c>
      <c r="N3722" t="b">
        <v>0</v>
      </c>
      <c r="O3722" t="s">
        <v>8299</v>
      </c>
      <c r="P3722" t="s">
        <v>8314</v>
      </c>
      <c r="Q3722">
        <f t="shared" si="117"/>
        <v>2016</v>
      </c>
      <c r="R3722" s="14" t="s">
        <v>8307</v>
      </c>
    </row>
    <row r="3723" spans="1:18" ht="43.2" x14ac:dyDescent="0.3">
      <c r="A3723">
        <v>2349</v>
      </c>
      <c r="B3723" s="3" t="s">
        <v>2350</v>
      </c>
      <c r="C3723" s="3" t="s">
        <v>6459</v>
      </c>
      <c r="D3723" s="5">
        <v>474900</v>
      </c>
      <c r="E3723" s="7">
        <v>0</v>
      </c>
      <c r="F3723" t="s">
        <v>8219</v>
      </c>
      <c r="G3723" t="s">
        <v>8234</v>
      </c>
      <c r="H3723" t="s">
        <v>8254</v>
      </c>
      <c r="I3723">
        <v>1439318228</v>
      </c>
      <c r="J3723">
        <v>1436812628</v>
      </c>
      <c r="K3723" s="12">
        <f t="shared" si="116"/>
        <v>42198</v>
      </c>
      <c r="L3723" t="b">
        <v>0</v>
      </c>
      <c r="M3723">
        <v>0</v>
      </c>
      <c r="N3723" t="b">
        <v>0</v>
      </c>
      <c r="O3723" t="s">
        <v>8270</v>
      </c>
      <c r="P3723" t="s">
        <v>8341</v>
      </c>
      <c r="Q3723">
        <f t="shared" si="117"/>
        <v>2015</v>
      </c>
      <c r="R3723" s="14" t="s">
        <v>8307</v>
      </c>
    </row>
    <row r="3724" spans="1:18" ht="43.2" x14ac:dyDescent="0.3">
      <c r="A3724">
        <v>3885</v>
      </c>
      <c r="B3724" s="3" t="s">
        <v>3882</v>
      </c>
      <c r="C3724" s="3" t="s">
        <v>7994</v>
      </c>
      <c r="D3724" s="5">
        <v>375000</v>
      </c>
      <c r="E3724" s="7">
        <v>0</v>
      </c>
      <c r="F3724" t="s">
        <v>8219</v>
      </c>
      <c r="G3724" t="s">
        <v>8223</v>
      </c>
      <c r="H3724" t="s">
        <v>8245</v>
      </c>
      <c r="I3724">
        <v>1462834191</v>
      </c>
      <c r="J3724">
        <v>1460242191</v>
      </c>
      <c r="K3724" s="12">
        <f t="shared" si="116"/>
        <v>42469</v>
      </c>
      <c r="L3724" t="b">
        <v>0</v>
      </c>
      <c r="M3724">
        <v>0</v>
      </c>
      <c r="N3724" t="b">
        <v>0</v>
      </c>
      <c r="O3724" t="s">
        <v>8303</v>
      </c>
      <c r="P3724" t="s">
        <v>8334</v>
      </c>
      <c r="Q3724">
        <f t="shared" si="117"/>
        <v>2016</v>
      </c>
      <c r="R3724" s="14" t="s">
        <v>8322</v>
      </c>
    </row>
    <row r="3725" spans="1:18" ht="43.2" x14ac:dyDescent="0.3">
      <c r="A3725">
        <v>233</v>
      </c>
      <c r="B3725" s="3" t="s">
        <v>235</v>
      </c>
      <c r="C3725" s="3" t="s">
        <v>4343</v>
      </c>
      <c r="D3725" s="5">
        <v>350000</v>
      </c>
      <c r="E3725" s="7">
        <v>0</v>
      </c>
      <c r="F3725" t="s">
        <v>8220</v>
      </c>
      <c r="G3725" t="s">
        <v>8223</v>
      </c>
      <c r="H3725" t="s">
        <v>8245</v>
      </c>
      <c r="I3725">
        <v>1475185972</v>
      </c>
      <c r="J3725">
        <v>1472593972</v>
      </c>
      <c r="K3725" s="12">
        <f t="shared" si="116"/>
        <v>42612</v>
      </c>
      <c r="L3725" t="b">
        <v>0</v>
      </c>
      <c r="M3725">
        <v>0</v>
      </c>
      <c r="N3725" t="b">
        <v>0</v>
      </c>
      <c r="O3725" t="s">
        <v>8266</v>
      </c>
      <c r="P3725" t="s">
        <v>8324</v>
      </c>
      <c r="Q3725">
        <f t="shared" si="117"/>
        <v>2016</v>
      </c>
      <c r="R3725" s="14" t="s">
        <v>8320</v>
      </c>
    </row>
    <row r="3726" spans="1:18" ht="43.2" x14ac:dyDescent="0.3">
      <c r="A3726">
        <v>1696</v>
      </c>
      <c r="B3726" s="3" t="s">
        <v>1697</v>
      </c>
      <c r="C3726" s="3" t="s">
        <v>5806</v>
      </c>
      <c r="D3726" s="5">
        <v>300000</v>
      </c>
      <c r="E3726" s="7">
        <v>0</v>
      </c>
      <c r="F3726" t="s">
        <v>8221</v>
      </c>
      <c r="G3726" t="s">
        <v>8223</v>
      </c>
      <c r="H3726" t="s">
        <v>8245</v>
      </c>
      <c r="I3726">
        <v>1491007211</v>
      </c>
      <c r="J3726">
        <v>1488418811</v>
      </c>
      <c r="K3726" s="12">
        <f t="shared" si="116"/>
        <v>42796</v>
      </c>
      <c r="L3726" t="b">
        <v>0</v>
      </c>
      <c r="M3726">
        <v>0</v>
      </c>
      <c r="N3726" t="b">
        <v>0</v>
      </c>
      <c r="O3726" t="s">
        <v>8291</v>
      </c>
      <c r="P3726" t="s">
        <v>8329</v>
      </c>
      <c r="Q3726">
        <f t="shared" si="117"/>
        <v>2017</v>
      </c>
      <c r="R3726" s="14" t="s">
        <v>8326</v>
      </c>
    </row>
    <row r="3727" spans="1:18" ht="43.2" x14ac:dyDescent="0.3">
      <c r="A3727">
        <v>1861</v>
      </c>
      <c r="B3727" s="3" t="s">
        <v>1862</v>
      </c>
      <c r="C3727" s="3" t="s">
        <v>5971</v>
      </c>
      <c r="D3727" s="5">
        <v>250000</v>
      </c>
      <c r="E3727" s="7">
        <v>0</v>
      </c>
      <c r="F3727" t="s">
        <v>8220</v>
      </c>
      <c r="G3727" t="s">
        <v>8224</v>
      </c>
      <c r="H3727" t="s">
        <v>8246</v>
      </c>
      <c r="I3727">
        <v>1422256341</v>
      </c>
      <c r="J3727">
        <v>1419664341</v>
      </c>
      <c r="K3727" s="12">
        <f t="shared" si="116"/>
        <v>42000</v>
      </c>
      <c r="L3727" t="b">
        <v>0</v>
      </c>
      <c r="M3727">
        <v>0</v>
      </c>
      <c r="N3727" t="b">
        <v>0</v>
      </c>
      <c r="O3727" t="s">
        <v>8281</v>
      </c>
      <c r="P3727" t="s">
        <v>8343</v>
      </c>
      <c r="Q3727">
        <f t="shared" si="117"/>
        <v>2014</v>
      </c>
      <c r="R3727" s="14" t="s">
        <v>8315</v>
      </c>
    </row>
    <row r="3728" spans="1:18" ht="43.2" x14ac:dyDescent="0.3">
      <c r="A3728">
        <v>140</v>
      </c>
      <c r="B3728" s="3" t="s">
        <v>142</v>
      </c>
      <c r="C3728" s="3" t="s">
        <v>4250</v>
      </c>
      <c r="D3728" s="5">
        <v>200000</v>
      </c>
      <c r="E3728" s="7">
        <v>0</v>
      </c>
      <c r="F3728" t="s">
        <v>8219</v>
      </c>
      <c r="G3728" t="s">
        <v>8223</v>
      </c>
      <c r="H3728" t="s">
        <v>8245</v>
      </c>
      <c r="I3728">
        <v>1426823132</v>
      </c>
      <c r="J3728">
        <v>1424234732</v>
      </c>
      <c r="K3728" s="12">
        <f t="shared" si="116"/>
        <v>42053</v>
      </c>
      <c r="L3728" t="b">
        <v>0</v>
      </c>
      <c r="M3728">
        <v>0</v>
      </c>
      <c r="N3728" t="b">
        <v>0</v>
      </c>
      <c r="O3728" t="s">
        <v>8265</v>
      </c>
      <c r="P3728" t="s">
        <v>8336</v>
      </c>
      <c r="Q3728">
        <f t="shared" si="117"/>
        <v>2015</v>
      </c>
      <c r="R3728" s="14" t="s">
        <v>8320</v>
      </c>
    </row>
    <row r="3729" spans="1:18" ht="57.6" x14ac:dyDescent="0.3">
      <c r="A3729">
        <v>1448</v>
      </c>
      <c r="B3729" s="3" t="s">
        <v>1449</v>
      </c>
      <c r="C3729" s="3" t="s">
        <v>5558</v>
      </c>
      <c r="D3729" s="5">
        <v>200000</v>
      </c>
      <c r="E3729" s="7">
        <v>0</v>
      </c>
      <c r="F3729" t="s">
        <v>8220</v>
      </c>
      <c r="G3729" t="s">
        <v>8225</v>
      </c>
      <c r="H3729" t="s">
        <v>8247</v>
      </c>
      <c r="I3729">
        <v>1432272300</v>
      </c>
      <c r="J3729">
        <v>1429655318</v>
      </c>
      <c r="K3729" s="12">
        <f t="shared" si="116"/>
        <v>42115</v>
      </c>
      <c r="L3729" t="b">
        <v>0</v>
      </c>
      <c r="M3729">
        <v>0</v>
      </c>
      <c r="N3729" t="b">
        <v>0</v>
      </c>
      <c r="O3729" t="s">
        <v>8285</v>
      </c>
      <c r="P3729" t="s">
        <v>8347</v>
      </c>
      <c r="Q3729">
        <f t="shared" si="117"/>
        <v>2015</v>
      </c>
      <c r="R3729" s="14" t="s">
        <v>8310</v>
      </c>
    </row>
    <row r="3730" spans="1:18" ht="43.2" x14ac:dyDescent="0.3">
      <c r="A3730">
        <v>1982</v>
      </c>
      <c r="B3730" s="3" t="s">
        <v>1983</v>
      </c>
      <c r="C3730" s="3" t="s">
        <v>6092</v>
      </c>
      <c r="D3730" s="5">
        <v>180000</v>
      </c>
      <c r="E3730" s="7">
        <v>0</v>
      </c>
      <c r="F3730" t="s">
        <v>8220</v>
      </c>
      <c r="G3730" t="s">
        <v>8230</v>
      </c>
      <c r="H3730" t="s">
        <v>8251</v>
      </c>
      <c r="I3730">
        <v>1480863887</v>
      </c>
      <c r="J3730">
        <v>1478268287</v>
      </c>
      <c r="K3730" s="12">
        <f t="shared" si="116"/>
        <v>42678</v>
      </c>
      <c r="L3730" t="b">
        <v>0</v>
      </c>
      <c r="M3730">
        <v>0</v>
      </c>
      <c r="N3730" t="b">
        <v>0</v>
      </c>
      <c r="O3730" t="s">
        <v>8294</v>
      </c>
      <c r="P3730" t="s">
        <v>8352</v>
      </c>
      <c r="Q3730">
        <f t="shared" si="117"/>
        <v>2016</v>
      </c>
      <c r="R3730" s="14" t="s">
        <v>8312</v>
      </c>
    </row>
    <row r="3731" spans="1:18" ht="57.6" x14ac:dyDescent="0.3">
      <c r="A3731">
        <v>2513</v>
      </c>
      <c r="B3731" s="3" t="s">
        <v>2513</v>
      </c>
      <c r="C3731" s="3" t="s">
        <v>6623</v>
      </c>
      <c r="D3731" s="5">
        <v>180000</v>
      </c>
      <c r="E3731" s="7">
        <v>0</v>
      </c>
      <c r="F3731" t="s">
        <v>8220</v>
      </c>
      <c r="G3731" t="s">
        <v>8235</v>
      </c>
      <c r="H3731" t="s">
        <v>8248</v>
      </c>
      <c r="I3731">
        <v>1488067789</v>
      </c>
      <c r="J3731">
        <v>1482883789</v>
      </c>
      <c r="K3731" s="12">
        <f t="shared" si="116"/>
        <v>42732</v>
      </c>
      <c r="L3731" t="b">
        <v>0</v>
      </c>
      <c r="M3731">
        <v>0</v>
      </c>
      <c r="N3731" t="b">
        <v>0</v>
      </c>
      <c r="O3731" t="s">
        <v>8297</v>
      </c>
      <c r="P3731" t="s">
        <v>8356</v>
      </c>
      <c r="Q3731">
        <f t="shared" si="117"/>
        <v>2016</v>
      </c>
      <c r="R3731" s="14" t="s">
        <v>8318</v>
      </c>
    </row>
    <row r="3732" spans="1:18" ht="43.2" x14ac:dyDescent="0.3">
      <c r="A3732">
        <v>2363</v>
      </c>
      <c r="B3732" s="3" t="s">
        <v>2364</v>
      </c>
      <c r="C3732" s="3" t="s">
        <v>6473</v>
      </c>
      <c r="D3732" s="5">
        <v>175000</v>
      </c>
      <c r="E3732" s="7">
        <v>0</v>
      </c>
      <c r="F3732" t="s">
        <v>8219</v>
      </c>
      <c r="G3732" t="s">
        <v>8223</v>
      </c>
      <c r="H3732" t="s">
        <v>8245</v>
      </c>
      <c r="I3732">
        <v>1451348200</v>
      </c>
      <c r="J3732">
        <v>1447460200</v>
      </c>
      <c r="K3732" s="12">
        <f t="shared" si="116"/>
        <v>42322</v>
      </c>
      <c r="L3732" t="b">
        <v>0</v>
      </c>
      <c r="M3732">
        <v>0</v>
      </c>
      <c r="N3732" t="b">
        <v>0</v>
      </c>
      <c r="O3732" t="s">
        <v>8270</v>
      </c>
      <c r="P3732" t="s">
        <v>8341</v>
      </c>
      <c r="Q3732">
        <f t="shared" si="117"/>
        <v>2015</v>
      </c>
      <c r="R3732" s="14" t="s">
        <v>8307</v>
      </c>
    </row>
    <row r="3733" spans="1:18" ht="43.2" x14ac:dyDescent="0.3">
      <c r="A3733">
        <v>236</v>
      </c>
      <c r="B3733" s="3" t="s">
        <v>238</v>
      </c>
      <c r="C3733" s="3" t="s">
        <v>4346</v>
      </c>
      <c r="D3733" s="5">
        <v>150000</v>
      </c>
      <c r="E3733" s="7">
        <v>0</v>
      </c>
      <c r="F3733" t="s">
        <v>8220</v>
      </c>
      <c r="G3733" t="s">
        <v>8223</v>
      </c>
      <c r="H3733" t="s">
        <v>8245</v>
      </c>
      <c r="I3733">
        <v>1451952000</v>
      </c>
      <c r="J3733">
        <v>1447380099</v>
      </c>
      <c r="K3733" s="12">
        <f t="shared" si="116"/>
        <v>42321</v>
      </c>
      <c r="L3733" t="b">
        <v>0</v>
      </c>
      <c r="M3733">
        <v>0</v>
      </c>
      <c r="N3733" t="b">
        <v>0</v>
      </c>
      <c r="O3733" t="s">
        <v>8266</v>
      </c>
      <c r="P3733" t="s">
        <v>8324</v>
      </c>
      <c r="Q3733">
        <f t="shared" si="117"/>
        <v>2015</v>
      </c>
      <c r="R3733" s="14" t="s">
        <v>8320</v>
      </c>
    </row>
    <row r="3734" spans="1:18" ht="43.2" x14ac:dyDescent="0.3">
      <c r="A3734">
        <v>2876</v>
      </c>
      <c r="B3734" s="3" t="s">
        <v>2876</v>
      </c>
      <c r="C3734" s="3" t="s">
        <v>6986</v>
      </c>
      <c r="D3734" s="5">
        <v>150000</v>
      </c>
      <c r="E3734" s="7">
        <v>0</v>
      </c>
      <c r="F3734" t="s">
        <v>8220</v>
      </c>
      <c r="G3734" t="s">
        <v>8223</v>
      </c>
      <c r="H3734" t="s">
        <v>8245</v>
      </c>
      <c r="I3734">
        <v>1437069079</v>
      </c>
      <c r="J3734">
        <v>1434477079</v>
      </c>
      <c r="K3734" s="12">
        <f t="shared" si="116"/>
        <v>42171</v>
      </c>
      <c r="L3734" t="b">
        <v>0</v>
      </c>
      <c r="M3734">
        <v>0</v>
      </c>
      <c r="N3734" t="b">
        <v>0</v>
      </c>
      <c r="O3734" t="s">
        <v>8269</v>
      </c>
      <c r="P3734" t="s">
        <v>8325</v>
      </c>
      <c r="Q3734">
        <f t="shared" si="117"/>
        <v>2015</v>
      </c>
      <c r="R3734" s="14" t="s">
        <v>8322</v>
      </c>
    </row>
    <row r="3735" spans="1:18" ht="43.2" x14ac:dyDescent="0.3">
      <c r="A3735">
        <v>3636</v>
      </c>
      <c r="B3735" s="3" t="s">
        <v>3634</v>
      </c>
      <c r="C3735" s="3" t="s">
        <v>7746</v>
      </c>
      <c r="D3735" s="5">
        <v>150000</v>
      </c>
      <c r="E3735" s="7">
        <v>0</v>
      </c>
      <c r="F3735" t="s">
        <v>8220</v>
      </c>
      <c r="G3735" t="s">
        <v>8223</v>
      </c>
      <c r="H3735" t="s">
        <v>8245</v>
      </c>
      <c r="I3735">
        <v>1442248829</v>
      </c>
      <c r="J3735">
        <v>1439224829</v>
      </c>
      <c r="K3735" s="12">
        <f t="shared" si="116"/>
        <v>42226</v>
      </c>
      <c r="L3735" t="b">
        <v>0</v>
      </c>
      <c r="M3735">
        <v>0</v>
      </c>
      <c r="N3735" t="b">
        <v>0</v>
      </c>
      <c r="O3735" t="s">
        <v>8303</v>
      </c>
      <c r="P3735" t="s">
        <v>8334</v>
      </c>
      <c r="Q3735">
        <f t="shared" si="117"/>
        <v>2015</v>
      </c>
      <c r="R3735" s="14" t="s">
        <v>8322</v>
      </c>
    </row>
    <row r="3736" spans="1:18" ht="57.6" x14ac:dyDescent="0.3">
      <c r="A3736">
        <v>1996</v>
      </c>
      <c r="B3736" s="3" t="s">
        <v>1997</v>
      </c>
      <c r="C3736" s="3" t="s">
        <v>6106</v>
      </c>
      <c r="D3736" s="5">
        <v>133800</v>
      </c>
      <c r="E3736" s="7">
        <v>0</v>
      </c>
      <c r="F3736" t="s">
        <v>8220</v>
      </c>
      <c r="G3736" t="s">
        <v>8223</v>
      </c>
      <c r="H3736" t="s">
        <v>8245</v>
      </c>
      <c r="I3736">
        <v>1405021211</v>
      </c>
      <c r="J3736">
        <v>1402429211</v>
      </c>
      <c r="K3736" s="12">
        <f t="shared" si="116"/>
        <v>41800</v>
      </c>
      <c r="L3736" t="b">
        <v>0</v>
      </c>
      <c r="M3736">
        <v>0</v>
      </c>
      <c r="N3736" t="b">
        <v>0</v>
      </c>
      <c r="O3736" t="s">
        <v>8294</v>
      </c>
      <c r="P3736" t="s">
        <v>8352</v>
      </c>
      <c r="Q3736">
        <f t="shared" si="117"/>
        <v>2014</v>
      </c>
      <c r="R3736" s="14" t="s">
        <v>8312</v>
      </c>
    </row>
    <row r="3737" spans="1:18" ht="43.2" x14ac:dyDescent="0.3">
      <c r="A3737">
        <v>1445</v>
      </c>
      <c r="B3737" s="3" t="s">
        <v>1446</v>
      </c>
      <c r="C3737" s="3" t="s">
        <v>5555</v>
      </c>
      <c r="D3737" s="5">
        <v>130000</v>
      </c>
      <c r="E3737" s="7">
        <v>0</v>
      </c>
      <c r="F3737" t="s">
        <v>8220</v>
      </c>
      <c r="G3737" t="s">
        <v>8235</v>
      </c>
      <c r="H3737" t="s">
        <v>8248</v>
      </c>
      <c r="I3737">
        <v>1434286855</v>
      </c>
      <c r="J3737">
        <v>1431694855</v>
      </c>
      <c r="K3737" s="12">
        <f t="shared" si="116"/>
        <v>42139</v>
      </c>
      <c r="L3737" t="b">
        <v>0</v>
      </c>
      <c r="M3737">
        <v>0</v>
      </c>
      <c r="N3737" t="b">
        <v>0</v>
      </c>
      <c r="O3737" t="s">
        <v>8285</v>
      </c>
      <c r="P3737" t="s">
        <v>8347</v>
      </c>
      <c r="Q3737">
        <f t="shared" si="117"/>
        <v>2015</v>
      </c>
      <c r="R3737" s="14" t="s">
        <v>8310</v>
      </c>
    </row>
    <row r="3738" spans="1:18" ht="72" x14ac:dyDescent="0.3">
      <c r="A3738">
        <v>1698</v>
      </c>
      <c r="B3738" s="3" t="s">
        <v>1699</v>
      </c>
      <c r="C3738" s="3" t="s">
        <v>5808</v>
      </c>
      <c r="D3738" s="5">
        <v>125000</v>
      </c>
      <c r="E3738" s="7">
        <v>0</v>
      </c>
      <c r="F3738" t="s">
        <v>8221</v>
      </c>
      <c r="G3738" t="s">
        <v>8223</v>
      </c>
      <c r="H3738" t="s">
        <v>8245</v>
      </c>
      <c r="I3738">
        <v>1490499180</v>
      </c>
      <c r="J3738">
        <v>1488430760</v>
      </c>
      <c r="K3738" s="12">
        <f t="shared" si="116"/>
        <v>42796</v>
      </c>
      <c r="L3738" t="b">
        <v>0</v>
      </c>
      <c r="M3738">
        <v>0</v>
      </c>
      <c r="N3738" t="b">
        <v>0</v>
      </c>
      <c r="O3738" t="s">
        <v>8291</v>
      </c>
      <c r="P3738" t="s">
        <v>8329</v>
      </c>
      <c r="Q3738">
        <f t="shared" si="117"/>
        <v>2017</v>
      </c>
      <c r="R3738" s="14" t="s">
        <v>8326</v>
      </c>
    </row>
    <row r="3739" spans="1:18" ht="43.2" x14ac:dyDescent="0.3">
      <c r="A3739">
        <v>2397</v>
      </c>
      <c r="B3739" s="3" t="s">
        <v>2398</v>
      </c>
      <c r="C3739" s="3" t="s">
        <v>6507</v>
      </c>
      <c r="D3739" s="5">
        <v>124000</v>
      </c>
      <c r="E3739" s="7">
        <v>0</v>
      </c>
      <c r="F3739" t="s">
        <v>8219</v>
      </c>
      <c r="G3739" t="s">
        <v>8223</v>
      </c>
      <c r="H3739" t="s">
        <v>8245</v>
      </c>
      <c r="I3739">
        <v>1420233256</v>
      </c>
      <c r="J3739">
        <v>1417641256</v>
      </c>
      <c r="K3739" s="12">
        <f t="shared" si="116"/>
        <v>41976</v>
      </c>
      <c r="L3739" t="b">
        <v>0</v>
      </c>
      <c r="M3739">
        <v>0</v>
      </c>
      <c r="N3739" t="b">
        <v>0</v>
      </c>
      <c r="O3739" t="s">
        <v>8270</v>
      </c>
      <c r="P3739" t="s">
        <v>8341</v>
      </c>
      <c r="Q3739">
        <f t="shared" si="117"/>
        <v>2014</v>
      </c>
      <c r="R3739" s="14" t="s">
        <v>8307</v>
      </c>
    </row>
    <row r="3740" spans="1:18" ht="43.2" x14ac:dyDescent="0.3">
      <c r="A3740">
        <v>2378</v>
      </c>
      <c r="B3740" s="3" t="s">
        <v>2379</v>
      </c>
      <c r="C3740" s="3" t="s">
        <v>6488</v>
      </c>
      <c r="D3740" s="5">
        <v>110000</v>
      </c>
      <c r="E3740" s="7">
        <v>0</v>
      </c>
      <c r="F3740" t="s">
        <v>8219</v>
      </c>
      <c r="G3740" t="s">
        <v>8223</v>
      </c>
      <c r="H3740" t="s">
        <v>8245</v>
      </c>
      <c r="I3740">
        <v>1440548330</v>
      </c>
      <c r="J3740">
        <v>1438042730</v>
      </c>
      <c r="K3740" s="12">
        <f t="shared" si="116"/>
        <v>42213</v>
      </c>
      <c r="L3740" t="b">
        <v>0</v>
      </c>
      <c r="M3740">
        <v>0</v>
      </c>
      <c r="N3740" t="b">
        <v>0</v>
      </c>
      <c r="O3740" t="s">
        <v>8270</v>
      </c>
      <c r="P3740" t="s">
        <v>8341</v>
      </c>
      <c r="Q3740">
        <f t="shared" si="117"/>
        <v>2015</v>
      </c>
      <c r="R3740" s="14" t="s">
        <v>8307</v>
      </c>
    </row>
    <row r="3741" spans="1:18" ht="43.2" x14ac:dyDescent="0.3">
      <c r="A3741">
        <v>462</v>
      </c>
      <c r="B3741" s="3" t="s">
        <v>463</v>
      </c>
      <c r="C3741" s="3" t="s">
        <v>4572</v>
      </c>
      <c r="D3741" s="5">
        <v>100000</v>
      </c>
      <c r="E3741" s="7">
        <v>0</v>
      </c>
      <c r="F3741" t="s">
        <v>8220</v>
      </c>
      <c r="G3741" t="s">
        <v>8223</v>
      </c>
      <c r="H3741" t="s">
        <v>8245</v>
      </c>
      <c r="I3741">
        <v>1312945341</v>
      </c>
      <c r="J3741">
        <v>1307761341</v>
      </c>
      <c r="K3741" s="12">
        <f t="shared" si="116"/>
        <v>40705</v>
      </c>
      <c r="L3741" t="b">
        <v>0</v>
      </c>
      <c r="M3741">
        <v>0</v>
      </c>
      <c r="N3741" t="b">
        <v>0</v>
      </c>
      <c r="O3741" t="s">
        <v>8268</v>
      </c>
      <c r="P3741" t="s">
        <v>8338</v>
      </c>
      <c r="Q3741">
        <f t="shared" si="117"/>
        <v>2011</v>
      </c>
      <c r="R3741" s="14" t="s">
        <v>8320</v>
      </c>
    </row>
    <row r="3742" spans="1:18" ht="43.2" x14ac:dyDescent="0.3">
      <c r="A3742">
        <v>582</v>
      </c>
      <c r="B3742" s="3" t="s">
        <v>583</v>
      </c>
      <c r="C3742" s="3" t="s">
        <v>4692</v>
      </c>
      <c r="D3742" s="5">
        <v>100000</v>
      </c>
      <c r="E3742" s="7">
        <v>0</v>
      </c>
      <c r="F3742" t="s">
        <v>8220</v>
      </c>
      <c r="G3742" t="s">
        <v>8223</v>
      </c>
      <c r="H3742" t="s">
        <v>8245</v>
      </c>
      <c r="I3742">
        <v>1426442400</v>
      </c>
      <c r="J3742">
        <v>1424454319</v>
      </c>
      <c r="K3742" s="12">
        <f t="shared" si="116"/>
        <v>42055</v>
      </c>
      <c r="L3742" t="b">
        <v>0</v>
      </c>
      <c r="M3742">
        <v>0</v>
      </c>
      <c r="N3742" t="b">
        <v>0</v>
      </c>
      <c r="O3742" t="s">
        <v>8270</v>
      </c>
      <c r="P3742" t="s">
        <v>8341</v>
      </c>
      <c r="Q3742">
        <f t="shared" si="117"/>
        <v>2015</v>
      </c>
      <c r="R3742" s="14" t="s">
        <v>8307</v>
      </c>
    </row>
    <row r="3743" spans="1:18" ht="43.2" x14ac:dyDescent="0.3">
      <c r="A3743">
        <v>637</v>
      </c>
      <c r="B3743" s="3" t="s">
        <v>638</v>
      </c>
      <c r="C3743" s="3" t="s">
        <v>4747</v>
      </c>
      <c r="D3743" s="5">
        <v>100000</v>
      </c>
      <c r="E3743" s="7">
        <v>0</v>
      </c>
      <c r="F3743" t="s">
        <v>8219</v>
      </c>
      <c r="G3743" t="s">
        <v>8224</v>
      </c>
      <c r="H3743" t="s">
        <v>8246</v>
      </c>
      <c r="I3743">
        <v>1488063840</v>
      </c>
      <c r="J3743">
        <v>1485558318</v>
      </c>
      <c r="K3743" s="12">
        <f t="shared" si="116"/>
        <v>42762</v>
      </c>
      <c r="L3743" t="b">
        <v>0</v>
      </c>
      <c r="M3743">
        <v>0</v>
      </c>
      <c r="N3743" t="b">
        <v>0</v>
      </c>
      <c r="O3743" t="s">
        <v>8270</v>
      </c>
      <c r="P3743" t="s">
        <v>8341</v>
      </c>
      <c r="Q3743">
        <f t="shared" si="117"/>
        <v>2017</v>
      </c>
      <c r="R3743" s="14" t="s">
        <v>8307</v>
      </c>
    </row>
    <row r="3744" spans="1:18" ht="43.2" x14ac:dyDescent="0.3">
      <c r="A3744">
        <v>706</v>
      </c>
      <c r="B3744" s="3" t="s">
        <v>707</v>
      </c>
      <c r="C3744" s="3" t="s">
        <v>4816</v>
      </c>
      <c r="D3744" s="5">
        <v>100000</v>
      </c>
      <c r="E3744" s="7">
        <v>0</v>
      </c>
      <c r="F3744" t="s">
        <v>8220</v>
      </c>
      <c r="G3744" t="s">
        <v>8226</v>
      </c>
      <c r="H3744" t="s">
        <v>8248</v>
      </c>
      <c r="I3744">
        <v>1481740740</v>
      </c>
      <c r="J3744">
        <v>1478130783</v>
      </c>
      <c r="K3744" s="12">
        <f t="shared" si="116"/>
        <v>42676</v>
      </c>
      <c r="L3744" t="b">
        <v>0</v>
      </c>
      <c r="M3744">
        <v>0</v>
      </c>
      <c r="N3744" t="b">
        <v>0</v>
      </c>
      <c r="O3744" t="s">
        <v>8271</v>
      </c>
      <c r="P3744" t="s">
        <v>8309</v>
      </c>
      <c r="Q3744">
        <f t="shared" si="117"/>
        <v>2016</v>
      </c>
      <c r="R3744" s="14" t="s">
        <v>8307</v>
      </c>
    </row>
    <row r="3745" spans="1:18" ht="43.2" x14ac:dyDescent="0.3">
      <c r="A3745">
        <v>911</v>
      </c>
      <c r="B3745" s="3" t="s">
        <v>912</v>
      </c>
      <c r="C3745" s="3" t="s">
        <v>5021</v>
      </c>
      <c r="D3745" s="5">
        <v>100000</v>
      </c>
      <c r="E3745" s="7">
        <v>0</v>
      </c>
      <c r="F3745" t="s">
        <v>8220</v>
      </c>
      <c r="G3745" t="s">
        <v>8223</v>
      </c>
      <c r="H3745" t="s">
        <v>8245</v>
      </c>
      <c r="I3745">
        <v>1390522045</v>
      </c>
      <c r="J3745">
        <v>1388707645</v>
      </c>
      <c r="K3745" s="12">
        <f t="shared" si="116"/>
        <v>41642</v>
      </c>
      <c r="L3745" t="b">
        <v>0</v>
      </c>
      <c r="M3745">
        <v>0</v>
      </c>
      <c r="N3745" t="b">
        <v>0</v>
      </c>
      <c r="O3745" t="s">
        <v>8276</v>
      </c>
      <c r="P3745" t="s">
        <v>8349</v>
      </c>
      <c r="Q3745">
        <f t="shared" si="117"/>
        <v>2014</v>
      </c>
      <c r="R3745" s="14" t="s">
        <v>8326</v>
      </c>
    </row>
    <row r="3746" spans="1:18" ht="43.2" x14ac:dyDescent="0.3">
      <c r="A3746">
        <v>2511</v>
      </c>
      <c r="B3746" s="3" t="s">
        <v>2511</v>
      </c>
      <c r="C3746" s="3" t="s">
        <v>6621</v>
      </c>
      <c r="D3746" s="5">
        <v>100000</v>
      </c>
      <c r="E3746" s="7">
        <v>0</v>
      </c>
      <c r="F3746" t="s">
        <v>8220</v>
      </c>
      <c r="G3746" t="s">
        <v>8224</v>
      </c>
      <c r="H3746" t="s">
        <v>8246</v>
      </c>
      <c r="I3746">
        <v>1454323413</v>
      </c>
      <c r="J3746">
        <v>1451731413</v>
      </c>
      <c r="K3746" s="12">
        <f t="shared" si="116"/>
        <v>42371</v>
      </c>
      <c r="L3746" t="b">
        <v>0</v>
      </c>
      <c r="M3746">
        <v>0</v>
      </c>
      <c r="N3746" t="b">
        <v>0</v>
      </c>
      <c r="O3746" t="s">
        <v>8297</v>
      </c>
      <c r="P3746" t="s">
        <v>8356</v>
      </c>
      <c r="Q3746">
        <f t="shared" si="117"/>
        <v>2016</v>
      </c>
      <c r="R3746" s="14" t="s">
        <v>8318</v>
      </c>
    </row>
    <row r="3747" spans="1:18" ht="43.2" x14ac:dyDescent="0.3">
      <c r="A3747">
        <v>2520</v>
      </c>
      <c r="B3747" s="3" t="s">
        <v>2520</v>
      </c>
      <c r="C3747" s="3" t="s">
        <v>6630</v>
      </c>
      <c r="D3747" s="5">
        <v>100000</v>
      </c>
      <c r="E3747" s="7">
        <v>0</v>
      </c>
      <c r="F3747" t="s">
        <v>8220</v>
      </c>
      <c r="G3747" t="s">
        <v>8223</v>
      </c>
      <c r="H3747" t="s">
        <v>8245</v>
      </c>
      <c r="I3747">
        <v>1476559260</v>
      </c>
      <c r="J3747">
        <v>1472567085</v>
      </c>
      <c r="K3747" s="12">
        <f t="shared" si="116"/>
        <v>42612</v>
      </c>
      <c r="L3747" t="b">
        <v>0</v>
      </c>
      <c r="M3747">
        <v>0</v>
      </c>
      <c r="N3747" t="b">
        <v>0</v>
      </c>
      <c r="O3747" t="s">
        <v>8297</v>
      </c>
      <c r="P3747" t="s">
        <v>8356</v>
      </c>
      <c r="Q3747">
        <f t="shared" si="117"/>
        <v>2016</v>
      </c>
      <c r="R3747" s="14" t="s">
        <v>8318</v>
      </c>
    </row>
    <row r="3748" spans="1:18" ht="43.2" x14ac:dyDescent="0.3">
      <c r="A3748">
        <v>2561</v>
      </c>
      <c r="B3748" s="3" t="s">
        <v>2561</v>
      </c>
      <c r="C3748" s="3" t="s">
        <v>6671</v>
      </c>
      <c r="D3748" s="5">
        <v>100000</v>
      </c>
      <c r="E3748" s="7">
        <v>0</v>
      </c>
      <c r="F3748" t="s">
        <v>8219</v>
      </c>
      <c r="G3748" t="s">
        <v>8228</v>
      </c>
      <c r="H3748" t="s">
        <v>8250</v>
      </c>
      <c r="I3748">
        <v>1444740089</v>
      </c>
      <c r="J3748">
        <v>1442148089</v>
      </c>
      <c r="K3748" s="12">
        <f t="shared" si="116"/>
        <v>42260</v>
      </c>
      <c r="L3748" t="b">
        <v>0</v>
      </c>
      <c r="M3748">
        <v>0</v>
      </c>
      <c r="N3748" t="b">
        <v>0</v>
      </c>
      <c r="O3748" t="s">
        <v>8282</v>
      </c>
      <c r="P3748" t="s">
        <v>8344</v>
      </c>
      <c r="Q3748">
        <f t="shared" si="117"/>
        <v>2015</v>
      </c>
      <c r="R3748" s="14" t="s">
        <v>8318</v>
      </c>
    </row>
    <row r="3749" spans="1:18" ht="28.8" x14ac:dyDescent="0.3">
      <c r="A3749">
        <v>2780</v>
      </c>
      <c r="B3749" s="3" t="s">
        <v>2780</v>
      </c>
      <c r="C3749" s="3" t="s">
        <v>6890</v>
      </c>
      <c r="D3749" s="5">
        <v>100000</v>
      </c>
      <c r="E3749" s="7">
        <v>0</v>
      </c>
      <c r="F3749" t="s">
        <v>8220</v>
      </c>
      <c r="G3749" t="s">
        <v>8236</v>
      </c>
      <c r="H3749" t="s">
        <v>8248</v>
      </c>
      <c r="I3749">
        <v>1489142688</v>
      </c>
      <c r="J3749">
        <v>1486550688</v>
      </c>
      <c r="K3749" s="12">
        <f t="shared" si="116"/>
        <v>42774</v>
      </c>
      <c r="L3749" t="b">
        <v>0</v>
      </c>
      <c r="M3749">
        <v>0</v>
      </c>
      <c r="N3749" t="b">
        <v>0</v>
      </c>
      <c r="O3749" t="s">
        <v>8302</v>
      </c>
      <c r="P3749" t="s">
        <v>8355</v>
      </c>
      <c r="Q3749">
        <f t="shared" si="117"/>
        <v>2017</v>
      </c>
      <c r="R3749" s="14" t="s">
        <v>8310</v>
      </c>
    </row>
    <row r="3750" spans="1:18" ht="43.2" x14ac:dyDescent="0.3">
      <c r="A3750">
        <v>3127</v>
      </c>
      <c r="B3750" s="3" t="s">
        <v>3127</v>
      </c>
      <c r="C3750" s="3" t="s">
        <v>7237</v>
      </c>
      <c r="D3750" s="5">
        <v>100000</v>
      </c>
      <c r="E3750" s="7">
        <v>0</v>
      </c>
      <c r="F3750" t="s">
        <v>8219</v>
      </c>
      <c r="G3750" t="s">
        <v>8223</v>
      </c>
      <c r="H3750" t="s">
        <v>8245</v>
      </c>
      <c r="I3750">
        <v>1425242029</v>
      </c>
      <c r="J3750">
        <v>1422650029</v>
      </c>
      <c r="K3750" s="12">
        <f t="shared" si="116"/>
        <v>42034</v>
      </c>
      <c r="L3750" t="b">
        <v>0</v>
      </c>
      <c r="M3750">
        <v>0</v>
      </c>
      <c r="N3750" t="b">
        <v>0</v>
      </c>
      <c r="O3750" t="s">
        <v>8301</v>
      </c>
      <c r="P3750" t="s">
        <v>8323</v>
      </c>
      <c r="Q3750">
        <f t="shared" si="117"/>
        <v>2015</v>
      </c>
      <c r="R3750" s="14" t="s">
        <v>8322</v>
      </c>
    </row>
    <row r="3751" spans="1:18" ht="43.2" x14ac:dyDescent="0.3">
      <c r="A3751">
        <v>3628</v>
      </c>
      <c r="B3751" s="3" t="s">
        <v>3626</v>
      </c>
      <c r="C3751" s="3" t="s">
        <v>7738</v>
      </c>
      <c r="D3751" s="5">
        <v>100000</v>
      </c>
      <c r="E3751" s="7">
        <v>0</v>
      </c>
      <c r="F3751" t="s">
        <v>8220</v>
      </c>
      <c r="G3751" t="s">
        <v>8223</v>
      </c>
      <c r="H3751" t="s">
        <v>8245</v>
      </c>
      <c r="I3751">
        <v>1450040396</v>
      </c>
      <c r="J3751">
        <v>1444852796</v>
      </c>
      <c r="K3751" s="12">
        <f t="shared" si="116"/>
        <v>42291</v>
      </c>
      <c r="L3751" t="b">
        <v>0</v>
      </c>
      <c r="M3751">
        <v>0</v>
      </c>
      <c r="N3751" t="b">
        <v>0</v>
      </c>
      <c r="O3751" t="s">
        <v>8303</v>
      </c>
      <c r="P3751" t="s">
        <v>8334</v>
      </c>
      <c r="Q3751">
        <f t="shared" si="117"/>
        <v>2015</v>
      </c>
      <c r="R3751" s="14" t="s">
        <v>8322</v>
      </c>
    </row>
    <row r="3752" spans="1:18" ht="43.2" x14ac:dyDescent="0.3">
      <c r="A3752">
        <v>172</v>
      </c>
      <c r="B3752" s="3" t="s">
        <v>174</v>
      </c>
      <c r="C3752" s="3" t="s">
        <v>4282</v>
      </c>
      <c r="D3752" s="5">
        <v>95000</v>
      </c>
      <c r="E3752" s="7">
        <v>0</v>
      </c>
      <c r="F3752" t="s">
        <v>8220</v>
      </c>
      <c r="G3752" t="s">
        <v>8223</v>
      </c>
      <c r="H3752" t="s">
        <v>8245</v>
      </c>
      <c r="I3752">
        <v>1426753723</v>
      </c>
      <c r="J3752">
        <v>1423733323</v>
      </c>
      <c r="K3752" s="12">
        <f t="shared" si="116"/>
        <v>42047</v>
      </c>
      <c r="L3752" t="b">
        <v>0</v>
      </c>
      <c r="M3752">
        <v>0</v>
      </c>
      <c r="N3752" t="b">
        <v>0</v>
      </c>
      <c r="O3752" t="s">
        <v>8266</v>
      </c>
      <c r="P3752" t="s">
        <v>8324</v>
      </c>
      <c r="Q3752">
        <f t="shared" si="117"/>
        <v>2015</v>
      </c>
      <c r="R3752" s="14" t="s">
        <v>8320</v>
      </c>
    </row>
    <row r="3753" spans="1:18" ht="43.2" x14ac:dyDescent="0.3">
      <c r="A3753">
        <v>2575</v>
      </c>
      <c r="B3753" s="3" t="s">
        <v>2575</v>
      </c>
      <c r="C3753" s="3" t="s">
        <v>6685</v>
      </c>
      <c r="D3753" s="5">
        <v>85000</v>
      </c>
      <c r="E3753" s="7">
        <v>0</v>
      </c>
      <c r="F3753" t="s">
        <v>8219</v>
      </c>
      <c r="G3753" t="s">
        <v>8223</v>
      </c>
      <c r="H3753" t="s">
        <v>8245</v>
      </c>
      <c r="I3753">
        <v>1421030194</v>
      </c>
      <c r="J3753">
        <v>1418438194</v>
      </c>
      <c r="K3753" s="12">
        <f t="shared" si="116"/>
        <v>41986</v>
      </c>
      <c r="L3753" t="b">
        <v>0</v>
      </c>
      <c r="M3753">
        <v>0</v>
      </c>
      <c r="N3753" t="b">
        <v>0</v>
      </c>
      <c r="O3753" t="s">
        <v>8282</v>
      </c>
      <c r="P3753" t="s">
        <v>8344</v>
      </c>
      <c r="Q3753">
        <f t="shared" si="117"/>
        <v>2014</v>
      </c>
      <c r="R3753" s="14" t="s">
        <v>8318</v>
      </c>
    </row>
    <row r="3754" spans="1:18" ht="43.2" x14ac:dyDescent="0.3">
      <c r="A3754">
        <v>611</v>
      </c>
      <c r="B3754" s="3" t="s">
        <v>612</v>
      </c>
      <c r="C3754" s="3" t="s">
        <v>4721</v>
      </c>
      <c r="D3754" s="5">
        <v>80000</v>
      </c>
      <c r="E3754" s="7">
        <v>0</v>
      </c>
      <c r="F3754" t="s">
        <v>8219</v>
      </c>
      <c r="G3754" t="s">
        <v>8229</v>
      </c>
      <c r="H3754" t="s">
        <v>8248</v>
      </c>
      <c r="I3754">
        <v>1453210037</v>
      </c>
      <c r="J3754">
        <v>1448026037</v>
      </c>
      <c r="K3754" s="12">
        <f t="shared" si="116"/>
        <v>42328</v>
      </c>
      <c r="L3754" t="b">
        <v>0</v>
      </c>
      <c r="M3754">
        <v>0</v>
      </c>
      <c r="N3754" t="b">
        <v>0</v>
      </c>
      <c r="O3754" t="s">
        <v>8270</v>
      </c>
      <c r="P3754" t="s">
        <v>8341</v>
      </c>
      <c r="Q3754">
        <f t="shared" si="117"/>
        <v>2015</v>
      </c>
      <c r="R3754" s="14" t="s">
        <v>8307</v>
      </c>
    </row>
    <row r="3755" spans="1:18" ht="43.2" x14ac:dyDescent="0.3">
      <c r="A3755">
        <v>2958</v>
      </c>
      <c r="B3755" s="3" t="s">
        <v>2958</v>
      </c>
      <c r="C3755" s="3" t="s">
        <v>7068</v>
      </c>
      <c r="D3755" s="5">
        <v>80000</v>
      </c>
      <c r="E3755" s="7">
        <v>0</v>
      </c>
      <c r="F3755" t="s">
        <v>8219</v>
      </c>
      <c r="G3755" t="s">
        <v>8223</v>
      </c>
      <c r="H3755" t="s">
        <v>8245</v>
      </c>
      <c r="I3755">
        <v>1462729317</v>
      </c>
      <c r="J3755">
        <v>1457548917</v>
      </c>
      <c r="K3755" s="12">
        <f t="shared" si="116"/>
        <v>42438</v>
      </c>
      <c r="L3755" t="b">
        <v>0</v>
      </c>
      <c r="M3755">
        <v>0</v>
      </c>
      <c r="N3755" t="b">
        <v>0</v>
      </c>
      <c r="O3755" t="s">
        <v>8301</v>
      </c>
      <c r="P3755" t="s">
        <v>8323</v>
      </c>
      <c r="Q3755">
        <f t="shared" si="117"/>
        <v>2016</v>
      </c>
      <c r="R3755" s="14" t="s">
        <v>8322</v>
      </c>
    </row>
    <row r="3756" spans="1:18" ht="57.6" x14ac:dyDescent="0.3">
      <c r="A3756">
        <v>623</v>
      </c>
      <c r="B3756" s="3" t="s">
        <v>624</v>
      </c>
      <c r="C3756" s="3" t="s">
        <v>4733</v>
      </c>
      <c r="D3756" s="5">
        <v>75000</v>
      </c>
      <c r="E3756" s="7">
        <v>0</v>
      </c>
      <c r="F3756" t="s">
        <v>8219</v>
      </c>
      <c r="G3756" t="s">
        <v>8225</v>
      </c>
      <c r="H3756" t="s">
        <v>8247</v>
      </c>
      <c r="I3756">
        <v>1432771997</v>
      </c>
      <c r="J3756">
        <v>1430179997</v>
      </c>
      <c r="K3756" s="12">
        <f t="shared" si="116"/>
        <v>42122</v>
      </c>
      <c r="L3756" t="b">
        <v>0</v>
      </c>
      <c r="M3756">
        <v>0</v>
      </c>
      <c r="N3756" t="b">
        <v>0</v>
      </c>
      <c r="O3756" t="s">
        <v>8270</v>
      </c>
      <c r="P3756" t="s">
        <v>8341</v>
      </c>
      <c r="Q3756">
        <f t="shared" si="117"/>
        <v>2015</v>
      </c>
      <c r="R3756" s="14" t="s">
        <v>8307</v>
      </c>
    </row>
    <row r="3757" spans="1:18" ht="43.2" x14ac:dyDescent="0.3">
      <c r="A3757">
        <v>3114</v>
      </c>
      <c r="B3757" s="3" t="s">
        <v>3114</v>
      </c>
      <c r="C3757" s="3" t="s">
        <v>7224</v>
      </c>
      <c r="D3757" s="5">
        <v>75000</v>
      </c>
      <c r="E3757" s="7">
        <v>0</v>
      </c>
      <c r="F3757" t="s">
        <v>8220</v>
      </c>
      <c r="G3757" t="s">
        <v>8223</v>
      </c>
      <c r="H3757" t="s">
        <v>8245</v>
      </c>
      <c r="I3757">
        <v>1411312250</v>
      </c>
      <c r="J3757">
        <v>1406128250</v>
      </c>
      <c r="K3757" s="12">
        <f t="shared" si="116"/>
        <v>41843</v>
      </c>
      <c r="L3757" t="b">
        <v>0</v>
      </c>
      <c r="M3757">
        <v>0</v>
      </c>
      <c r="N3757" t="b">
        <v>0</v>
      </c>
      <c r="O3757" t="s">
        <v>8301</v>
      </c>
      <c r="P3757" t="s">
        <v>8323</v>
      </c>
      <c r="Q3757">
        <f t="shared" si="117"/>
        <v>2014</v>
      </c>
      <c r="R3757" s="14" t="s">
        <v>8322</v>
      </c>
    </row>
    <row r="3758" spans="1:18" ht="43.2" x14ac:dyDescent="0.3">
      <c r="A3758">
        <v>4098</v>
      </c>
      <c r="B3758" s="3" t="s">
        <v>4094</v>
      </c>
      <c r="C3758" s="3" t="s">
        <v>8201</v>
      </c>
      <c r="D3758" s="5">
        <v>75000</v>
      </c>
      <c r="E3758" s="7">
        <v>0</v>
      </c>
      <c r="F3758" t="s">
        <v>8220</v>
      </c>
      <c r="G3758" t="s">
        <v>8223</v>
      </c>
      <c r="H3758" t="s">
        <v>8245</v>
      </c>
      <c r="I3758">
        <v>1465060797</v>
      </c>
      <c r="J3758">
        <v>1462468797</v>
      </c>
      <c r="K3758" s="12">
        <f t="shared" si="116"/>
        <v>42495</v>
      </c>
      <c r="L3758" t="b">
        <v>0</v>
      </c>
      <c r="M3758">
        <v>0</v>
      </c>
      <c r="N3758" t="b">
        <v>0</v>
      </c>
      <c r="O3758" t="s">
        <v>8269</v>
      </c>
      <c r="P3758" t="s">
        <v>8325</v>
      </c>
      <c r="Q3758">
        <f t="shared" si="117"/>
        <v>2016</v>
      </c>
      <c r="R3758" s="14" t="s">
        <v>8322</v>
      </c>
    </row>
    <row r="3759" spans="1:18" ht="28.8" x14ac:dyDescent="0.3">
      <c r="A3759">
        <v>133</v>
      </c>
      <c r="B3759" s="3" t="s">
        <v>135</v>
      </c>
      <c r="C3759" s="3" t="s">
        <v>4244</v>
      </c>
      <c r="D3759" s="5">
        <v>71764</v>
      </c>
      <c r="E3759" s="7">
        <v>0</v>
      </c>
      <c r="F3759" t="s">
        <v>8219</v>
      </c>
      <c r="G3759" t="s">
        <v>8223</v>
      </c>
      <c r="H3759" t="s">
        <v>8245</v>
      </c>
      <c r="I3759">
        <v>1464715860</v>
      </c>
      <c r="J3759">
        <v>1462130584</v>
      </c>
      <c r="K3759" s="12">
        <f t="shared" si="116"/>
        <v>42491</v>
      </c>
      <c r="L3759" t="b">
        <v>0</v>
      </c>
      <c r="M3759">
        <v>0</v>
      </c>
      <c r="N3759" t="b">
        <v>0</v>
      </c>
      <c r="O3759" t="s">
        <v>8265</v>
      </c>
      <c r="P3759" t="s">
        <v>8336</v>
      </c>
      <c r="Q3759">
        <f t="shared" si="117"/>
        <v>2016</v>
      </c>
      <c r="R3759" s="14" t="s">
        <v>8320</v>
      </c>
    </row>
    <row r="3760" spans="1:18" ht="43.2" x14ac:dyDescent="0.3">
      <c r="A3760">
        <v>602</v>
      </c>
      <c r="B3760" s="3" t="s">
        <v>603</v>
      </c>
      <c r="C3760" s="3" t="s">
        <v>4712</v>
      </c>
      <c r="D3760" s="5">
        <v>70000</v>
      </c>
      <c r="E3760" s="7">
        <v>0</v>
      </c>
      <c r="F3760" t="s">
        <v>8219</v>
      </c>
      <c r="G3760" t="s">
        <v>8223</v>
      </c>
      <c r="H3760" t="s">
        <v>8245</v>
      </c>
      <c r="I3760">
        <v>1434654215</v>
      </c>
      <c r="J3760">
        <v>1432062215</v>
      </c>
      <c r="K3760" s="12">
        <f t="shared" si="116"/>
        <v>42143</v>
      </c>
      <c r="L3760" t="b">
        <v>0</v>
      </c>
      <c r="M3760">
        <v>0</v>
      </c>
      <c r="N3760" t="b">
        <v>0</v>
      </c>
      <c r="O3760" t="s">
        <v>8270</v>
      </c>
      <c r="P3760" t="s">
        <v>8341</v>
      </c>
      <c r="Q3760">
        <f t="shared" si="117"/>
        <v>2015</v>
      </c>
      <c r="R3760" s="14" t="s">
        <v>8307</v>
      </c>
    </row>
    <row r="3761" spans="1:18" ht="43.2" x14ac:dyDescent="0.3">
      <c r="A3761">
        <v>137</v>
      </c>
      <c r="B3761" s="3" t="s">
        <v>139</v>
      </c>
      <c r="C3761" s="3" t="s">
        <v>4247</v>
      </c>
      <c r="D3761" s="5">
        <v>55000</v>
      </c>
      <c r="E3761" s="7">
        <v>0</v>
      </c>
      <c r="F3761" t="s">
        <v>8219</v>
      </c>
      <c r="G3761" t="s">
        <v>8231</v>
      </c>
      <c r="H3761" t="s">
        <v>8252</v>
      </c>
      <c r="I3761">
        <v>1444657593</v>
      </c>
      <c r="J3761">
        <v>1440337593</v>
      </c>
      <c r="K3761" s="12">
        <f t="shared" si="116"/>
        <v>42239</v>
      </c>
      <c r="L3761" t="b">
        <v>0</v>
      </c>
      <c r="M3761">
        <v>0</v>
      </c>
      <c r="N3761" t="b">
        <v>0</v>
      </c>
      <c r="O3761" t="s">
        <v>8265</v>
      </c>
      <c r="P3761" t="s">
        <v>8336</v>
      </c>
      <c r="Q3761">
        <f t="shared" si="117"/>
        <v>2015</v>
      </c>
      <c r="R3761" s="14" t="s">
        <v>8320</v>
      </c>
    </row>
    <row r="3762" spans="1:18" ht="43.2" x14ac:dyDescent="0.3">
      <c r="A3762">
        <v>208</v>
      </c>
      <c r="B3762" s="3" t="s">
        <v>210</v>
      </c>
      <c r="C3762" s="3" t="s">
        <v>4318</v>
      </c>
      <c r="D3762" s="5">
        <v>50000</v>
      </c>
      <c r="E3762" s="7">
        <v>0</v>
      </c>
      <c r="F3762" t="s">
        <v>8220</v>
      </c>
      <c r="G3762" t="s">
        <v>8225</v>
      </c>
      <c r="H3762" t="s">
        <v>8247</v>
      </c>
      <c r="I3762">
        <v>1418719967</v>
      </c>
      <c r="J3762">
        <v>1416127967</v>
      </c>
      <c r="K3762" s="12">
        <f t="shared" si="116"/>
        <v>41959</v>
      </c>
      <c r="L3762" t="b">
        <v>0</v>
      </c>
      <c r="M3762">
        <v>0</v>
      </c>
      <c r="N3762" t="b">
        <v>0</v>
      </c>
      <c r="O3762" t="s">
        <v>8266</v>
      </c>
      <c r="P3762" t="s">
        <v>8324</v>
      </c>
      <c r="Q3762">
        <f t="shared" si="117"/>
        <v>2014</v>
      </c>
      <c r="R3762" s="14" t="s">
        <v>8320</v>
      </c>
    </row>
    <row r="3763" spans="1:18" x14ac:dyDescent="0.3">
      <c r="A3763">
        <v>221</v>
      </c>
      <c r="B3763" s="3" t="s">
        <v>223</v>
      </c>
      <c r="C3763" s="3" t="s">
        <v>4331</v>
      </c>
      <c r="D3763" s="5">
        <v>50000</v>
      </c>
      <c r="E3763" s="7">
        <v>0</v>
      </c>
      <c r="F3763" t="s">
        <v>8220</v>
      </c>
      <c r="G3763" t="s">
        <v>8223</v>
      </c>
      <c r="H3763" t="s">
        <v>8245</v>
      </c>
      <c r="I3763">
        <v>1427569564</v>
      </c>
      <c r="J3763">
        <v>1422389164</v>
      </c>
      <c r="K3763" s="12">
        <f t="shared" si="116"/>
        <v>42031</v>
      </c>
      <c r="L3763" t="b">
        <v>0</v>
      </c>
      <c r="M3763">
        <v>0</v>
      </c>
      <c r="N3763" t="b">
        <v>0</v>
      </c>
      <c r="O3763" t="s">
        <v>8266</v>
      </c>
      <c r="P3763" t="s">
        <v>8324</v>
      </c>
      <c r="Q3763">
        <f t="shared" si="117"/>
        <v>2015</v>
      </c>
      <c r="R3763" s="14" t="s">
        <v>8320</v>
      </c>
    </row>
    <row r="3764" spans="1:18" ht="43.2" x14ac:dyDescent="0.3">
      <c r="A3764">
        <v>487</v>
      </c>
      <c r="B3764" s="3" t="s">
        <v>488</v>
      </c>
      <c r="C3764" s="3" t="s">
        <v>4597</v>
      </c>
      <c r="D3764" s="5">
        <v>50000</v>
      </c>
      <c r="E3764" s="7">
        <v>0</v>
      </c>
      <c r="F3764" t="s">
        <v>8220</v>
      </c>
      <c r="G3764" t="s">
        <v>8228</v>
      </c>
      <c r="H3764" t="s">
        <v>8250</v>
      </c>
      <c r="I3764">
        <v>1482678994</v>
      </c>
      <c r="J3764">
        <v>1477491394</v>
      </c>
      <c r="K3764" s="12">
        <f t="shared" si="116"/>
        <v>42669</v>
      </c>
      <c r="L3764" t="b">
        <v>0</v>
      </c>
      <c r="M3764">
        <v>0</v>
      </c>
      <c r="N3764" t="b">
        <v>0</v>
      </c>
      <c r="O3764" t="s">
        <v>8268</v>
      </c>
      <c r="P3764" t="s">
        <v>8338</v>
      </c>
      <c r="Q3764">
        <f t="shared" si="117"/>
        <v>2016</v>
      </c>
      <c r="R3764" s="14" t="s">
        <v>8320</v>
      </c>
    </row>
    <row r="3765" spans="1:18" ht="43.2" x14ac:dyDescent="0.3">
      <c r="A3765">
        <v>562</v>
      </c>
      <c r="B3765" s="3" t="s">
        <v>563</v>
      </c>
      <c r="C3765" s="3" t="s">
        <v>4672</v>
      </c>
      <c r="D3765" s="5">
        <v>50000</v>
      </c>
      <c r="E3765" s="7">
        <v>0</v>
      </c>
      <c r="F3765" t="s">
        <v>8220</v>
      </c>
      <c r="G3765" t="s">
        <v>8232</v>
      </c>
      <c r="H3765" t="s">
        <v>8248</v>
      </c>
      <c r="I3765">
        <v>1482052815</v>
      </c>
      <c r="J3765">
        <v>1479460815</v>
      </c>
      <c r="K3765" s="12">
        <f t="shared" si="116"/>
        <v>42692</v>
      </c>
      <c r="L3765" t="b">
        <v>0</v>
      </c>
      <c r="M3765">
        <v>0</v>
      </c>
      <c r="N3765" t="b">
        <v>0</v>
      </c>
      <c r="O3765" t="s">
        <v>8270</v>
      </c>
      <c r="P3765" t="s">
        <v>8341</v>
      </c>
      <c r="Q3765">
        <f t="shared" si="117"/>
        <v>2016</v>
      </c>
      <c r="R3765" s="14" t="s">
        <v>8307</v>
      </c>
    </row>
    <row r="3766" spans="1:18" ht="43.2" x14ac:dyDescent="0.3">
      <c r="A3766">
        <v>1234</v>
      </c>
      <c r="B3766" s="3" t="s">
        <v>1235</v>
      </c>
      <c r="C3766" s="3" t="s">
        <v>5344</v>
      </c>
      <c r="D3766" s="5">
        <v>50000</v>
      </c>
      <c r="E3766" s="7">
        <v>0</v>
      </c>
      <c r="F3766" t="s">
        <v>8219</v>
      </c>
      <c r="G3766" t="s">
        <v>8224</v>
      </c>
      <c r="H3766" t="s">
        <v>8246</v>
      </c>
      <c r="I3766">
        <v>1422903342</v>
      </c>
      <c r="J3766">
        <v>1420311342</v>
      </c>
      <c r="K3766" s="12">
        <f t="shared" si="116"/>
        <v>42007</v>
      </c>
      <c r="L3766" t="b">
        <v>0</v>
      </c>
      <c r="M3766">
        <v>0</v>
      </c>
      <c r="N3766" t="b">
        <v>0</v>
      </c>
      <c r="O3766" t="s">
        <v>8284</v>
      </c>
      <c r="P3766" t="s">
        <v>8353</v>
      </c>
      <c r="Q3766">
        <f t="shared" si="117"/>
        <v>2015</v>
      </c>
      <c r="R3766" s="14" t="s">
        <v>8326</v>
      </c>
    </row>
    <row r="3767" spans="1:18" ht="43.2" x14ac:dyDescent="0.3">
      <c r="A3767">
        <v>1416</v>
      </c>
      <c r="B3767" s="3" t="s">
        <v>1417</v>
      </c>
      <c r="C3767" s="3" t="s">
        <v>5526</v>
      </c>
      <c r="D3767" s="5">
        <v>50000</v>
      </c>
      <c r="E3767" s="7">
        <v>0</v>
      </c>
      <c r="F3767" t="s">
        <v>8220</v>
      </c>
      <c r="G3767" t="s">
        <v>8223</v>
      </c>
      <c r="H3767" t="s">
        <v>8245</v>
      </c>
      <c r="I3767">
        <v>1448147619</v>
      </c>
      <c r="J3767">
        <v>1445552019</v>
      </c>
      <c r="K3767" s="12">
        <f t="shared" si="116"/>
        <v>42299</v>
      </c>
      <c r="L3767" t="b">
        <v>0</v>
      </c>
      <c r="M3767">
        <v>0</v>
      </c>
      <c r="N3767" t="b">
        <v>0</v>
      </c>
      <c r="O3767" t="s">
        <v>8285</v>
      </c>
      <c r="P3767" t="s">
        <v>8347</v>
      </c>
      <c r="Q3767">
        <f t="shared" si="117"/>
        <v>2015</v>
      </c>
      <c r="R3767" s="14" t="s">
        <v>8310</v>
      </c>
    </row>
    <row r="3768" spans="1:18" ht="43.2" x14ac:dyDescent="0.3">
      <c r="A3768">
        <v>2350</v>
      </c>
      <c r="B3768" s="3" t="s">
        <v>2351</v>
      </c>
      <c r="C3768" s="3" t="s">
        <v>6460</v>
      </c>
      <c r="D3768" s="5">
        <v>50000</v>
      </c>
      <c r="E3768" s="7">
        <v>0</v>
      </c>
      <c r="F3768" t="s">
        <v>8219</v>
      </c>
      <c r="G3768" t="s">
        <v>8240</v>
      </c>
      <c r="H3768" t="s">
        <v>8248</v>
      </c>
      <c r="I3768">
        <v>1483474370</v>
      </c>
      <c r="J3768">
        <v>1480882370</v>
      </c>
      <c r="K3768" s="12">
        <f t="shared" si="116"/>
        <v>42708</v>
      </c>
      <c r="L3768" t="b">
        <v>0</v>
      </c>
      <c r="M3768">
        <v>0</v>
      </c>
      <c r="N3768" t="b">
        <v>0</v>
      </c>
      <c r="O3768" t="s">
        <v>8270</v>
      </c>
      <c r="P3768" t="s">
        <v>8341</v>
      </c>
      <c r="Q3768">
        <f t="shared" si="117"/>
        <v>2016</v>
      </c>
      <c r="R3768" s="14" t="s">
        <v>8307</v>
      </c>
    </row>
    <row r="3769" spans="1:18" ht="43.2" x14ac:dyDescent="0.3">
      <c r="A3769">
        <v>2400</v>
      </c>
      <c r="B3769" s="3" t="s">
        <v>2401</v>
      </c>
      <c r="C3769" s="3" t="s">
        <v>6510</v>
      </c>
      <c r="D3769" s="5">
        <v>50000</v>
      </c>
      <c r="E3769" s="7">
        <v>0</v>
      </c>
      <c r="F3769" t="s">
        <v>8219</v>
      </c>
      <c r="G3769" t="s">
        <v>8225</v>
      </c>
      <c r="H3769" t="s">
        <v>8247</v>
      </c>
      <c r="I3769">
        <v>1460615164</v>
      </c>
      <c r="J3769">
        <v>1458023164</v>
      </c>
      <c r="K3769" s="12">
        <f t="shared" si="116"/>
        <v>42444</v>
      </c>
      <c r="L3769" t="b">
        <v>0</v>
      </c>
      <c r="M3769">
        <v>0</v>
      </c>
      <c r="N3769" t="b">
        <v>0</v>
      </c>
      <c r="O3769" t="s">
        <v>8270</v>
      </c>
      <c r="P3769" t="s">
        <v>8341</v>
      </c>
      <c r="Q3769">
        <f t="shared" si="117"/>
        <v>2016</v>
      </c>
      <c r="R3769" s="14" t="s">
        <v>8307</v>
      </c>
    </row>
    <row r="3770" spans="1:18" ht="28.8" x14ac:dyDescent="0.3">
      <c r="A3770">
        <v>2894</v>
      </c>
      <c r="B3770" s="3" t="s">
        <v>2894</v>
      </c>
      <c r="C3770" s="3" t="s">
        <v>7004</v>
      </c>
      <c r="D3770" s="5">
        <v>50000</v>
      </c>
      <c r="E3770" s="7">
        <v>0</v>
      </c>
      <c r="F3770" t="s">
        <v>8220</v>
      </c>
      <c r="G3770" t="s">
        <v>8223</v>
      </c>
      <c r="H3770" t="s">
        <v>8245</v>
      </c>
      <c r="I3770">
        <v>1428100815</v>
      </c>
      <c r="J3770">
        <v>1422920415</v>
      </c>
      <c r="K3770" s="12">
        <f t="shared" si="116"/>
        <v>42037</v>
      </c>
      <c r="L3770" t="b">
        <v>0</v>
      </c>
      <c r="M3770">
        <v>0</v>
      </c>
      <c r="N3770" t="b">
        <v>0</v>
      </c>
      <c r="O3770" t="s">
        <v>8269</v>
      </c>
      <c r="P3770" t="s">
        <v>8325</v>
      </c>
      <c r="Q3770">
        <f t="shared" si="117"/>
        <v>2015</v>
      </c>
      <c r="R3770" s="14" t="s">
        <v>8322</v>
      </c>
    </row>
    <row r="3771" spans="1:18" ht="57.6" x14ac:dyDescent="0.3">
      <c r="A3771">
        <v>2945</v>
      </c>
      <c r="B3771" s="3" t="s">
        <v>2945</v>
      </c>
      <c r="C3771" s="3" t="s">
        <v>7055</v>
      </c>
      <c r="D3771" s="5">
        <v>50000</v>
      </c>
      <c r="E3771" s="7">
        <v>0</v>
      </c>
      <c r="F3771" t="s">
        <v>8220</v>
      </c>
      <c r="G3771" t="s">
        <v>8223</v>
      </c>
      <c r="H3771" t="s">
        <v>8245</v>
      </c>
      <c r="I3771">
        <v>1432437660</v>
      </c>
      <c r="J3771">
        <v>1429845660</v>
      </c>
      <c r="K3771" s="12">
        <f t="shared" si="116"/>
        <v>42118</v>
      </c>
      <c r="L3771" t="b">
        <v>0</v>
      </c>
      <c r="M3771">
        <v>0</v>
      </c>
      <c r="N3771" t="b">
        <v>0</v>
      </c>
      <c r="O3771" t="s">
        <v>8301</v>
      </c>
      <c r="P3771" t="s">
        <v>8323</v>
      </c>
      <c r="Q3771">
        <f t="shared" si="117"/>
        <v>2015</v>
      </c>
      <c r="R3771" s="14" t="s">
        <v>8322</v>
      </c>
    </row>
    <row r="3772" spans="1:18" ht="43.2" x14ac:dyDescent="0.3">
      <c r="A3772">
        <v>3057</v>
      </c>
      <c r="B3772" s="3" t="s">
        <v>3057</v>
      </c>
      <c r="C3772" s="3" t="s">
        <v>7167</v>
      </c>
      <c r="D3772" s="5">
        <v>50000</v>
      </c>
      <c r="E3772" s="7">
        <v>0</v>
      </c>
      <c r="F3772" t="s">
        <v>8220</v>
      </c>
      <c r="G3772" t="s">
        <v>8224</v>
      </c>
      <c r="H3772" t="s">
        <v>8246</v>
      </c>
      <c r="I3772">
        <v>1459694211</v>
      </c>
      <c r="J3772">
        <v>1457105811</v>
      </c>
      <c r="K3772" s="12">
        <f t="shared" si="116"/>
        <v>42433</v>
      </c>
      <c r="L3772" t="b">
        <v>0</v>
      </c>
      <c r="M3772">
        <v>0</v>
      </c>
      <c r="N3772" t="b">
        <v>0</v>
      </c>
      <c r="O3772" t="s">
        <v>8301</v>
      </c>
      <c r="P3772" t="s">
        <v>8323</v>
      </c>
      <c r="Q3772">
        <f t="shared" si="117"/>
        <v>2016</v>
      </c>
      <c r="R3772" s="14" t="s">
        <v>8322</v>
      </c>
    </row>
    <row r="3773" spans="1:18" ht="43.2" x14ac:dyDescent="0.3">
      <c r="A3773">
        <v>552</v>
      </c>
      <c r="B3773" s="3" t="s">
        <v>553</v>
      </c>
      <c r="C3773" s="3" t="s">
        <v>4662</v>
      </c>
      <c r="D3773" s="5">
        <v>45000</v>
      </c>
      <c r="E3773" s="7">
        <v>0</v>
      </c>
      <c r="F3773" t="s">
        <v>8220</v>
      </c>
      <c r="G3773" t="s">
        <v>8228</v>
      </c>
      <c r="H3773" t="s">
        <v>8250</v>
      </c>
      <c r="I3773">
        <v>1452350896</v>
      </c>
      <c r="J3773">
        <v>1447166896</v>
      </c>
      <c r="K3773" s="12">
        <f t="shared" si="116"/>
        <v>42318</v>
      </c>
      <c r="L3773" t="b">
        <v>0</v>
      </c>
      <c r="M3773">
        <v>0</v>
      </c>
      <c r="N3773" t="b">
        <v>0</v>
      </c>
      <c r="O3773" t="s">
        <v>8270</v>
      </c>
      <c r="P3773" t="s">
        <v>8341</v>
      </c>
      <c r="Q3773">
        <f t="shared" si="117"/>
        <v>2015</v>
      </c>
      <c r="R3773" s="14" t="s">
        <v>8307</v>
      </c>
    </row>
    <row r="3774" spans="1:18" x14ac:dyDescent="0.3">
      <c r="A3774">
        <v>2507</v>
      </c>
      <c r="B3774" s="3" t="s">
        <v>2507</v>
      </c>
      <c r="C3774" s="3" t="s">
        <v>6617</v>
      </c>
      <c r="D3774" s="5">
        <v>42850</v>
      </c>
      <c r="E3774" s="7">
        <v>0</v>
      </c>
      <c r="F3774" t="s">
        <v>8220</v>
      </c>
      <c r="G3774" t="s">
        <v>8223</v>
      </c>
      <c r="H3774" t="s">
        <v>8245</v>
      </c>
      <c r="I3774">
        <v>1431308704</v>
      </c>
      <c r="J3774">
        <v>1428716704</v>
      </c>
      <c r="K3774" s="12">
        <f t="shared" si="116"/>
        <v>42105</v>
      </c>
      <c r="L3774" t="b">
        <v>0</v>
      </c>
      <c r="M3774">
        <v>0</v>
      </c>
      <c r="N3774" t="b">
        <v>0</v>
      </c>
      <c r="O3774" t="s">
        <v>8297</v>
      </c>
      <c r="P3774" t="s">
        <v>8356</v>
      </c>
      <c r="Q3774">
        <f t="shared" si="117"/>
        <v>2015</v>
      </c>
      <c r="R3774" s="14" t="s">
        <v>8318</v>
      </c>
    </row>
    <row r="3775" spans="1:18" ht="43.2" x14ac:dyDescent="0.3">
      <c r="A3775">
        <v>1058</v>
      </c>
      <c r="B3775" s="3" t="s">
        <v>1059</v>
      </c>
      <c r="C3775" s="3" t="s">
        <v>5168</v>
      </c>
      <c r="D3775" s="5">
        <v>40000</v>
      </c>
      <c r="E3775" s="7">
        <v>0</v>
      </c>
      <c r="F3775" t="s">
        <v>8219</v>
      </c>
      <c r="G3775" t="s">
        <v>8223</v>
      </c>
      <c r="H3775" t="s">
        <v>8245</v>
      </c>
      <c r="I3775">
        <v>1427328000</v>
      </c>
      <c r="J3775">
        <v>1423777043</v>
      </c>
      <c r="K3775" s="12">
        <f t="shared" si="116"/>
        <v>42047</v>
      </c>
      <c r="L3775" t="b">
        <v>0</v>
      </c>
      <c r="M3775">
        <v>0</v>
      </c>
      <c r="N3775" t="b">
        <v>0</v>
      </c>
      <c r="O3775" t="s">
        <v>8279</v>
      </c>
      <c r="P3775" t="s">
        <v>8346</v>
      </c>
      <c r="Q3775">
        <f t="shared" si="117"/>
        <v>2015</v>
      </c>
      <c r="R3775" s="14" t="s">
        <v>8345</v>
      </c>
    </row>
    <row r="3776" spans="1:18" ht="43.2" x14ac:dyDescent="0.3">
      <c r="A3776">
        <v>1131</v>
      </c>
      <c r="B3776" s="3" t="s">
        <v>1132</v>
      </c>
      <c r="C3776" s="3" t="s">
        <v>5241</v>
      </c>
      <c r="D3776" s="5">
        <v>40000</v>
      </c>
      <c r="E3776" s="7">
        <v>0</v>
      </c>
      <c r="F3776" t="s">
        <v>8220</v>
      </c>
      <c r="G3776" t="s">
        <v>8225</v>
      </c>
      <c r="H3776" t="s">
        <v>8247</v>
      </c>
      <c r="I3776">
        <v>1450993668</v>
      </c>
      <c r="J3776">
        <v>1448401668</v>
      </c>
      <c r="K3776" s="12">
        <f t="shared" si="116"/>
        <v>42332</v>
      </c>
      <c r="L3776" t="b">
        <v>0</v>
      </c>
      <c r="M3776">
        <v>0</v>
      </c>
      <c r="N3776" t="b">
        <v>0</v>
      </c>
      <c r="O3776" t="s">
        <v>8281</v>
      </c>
      <c r="P3776" t="s">
        <v>8343</v>
      </c>
      <c r="Q3776">
        <f t="shared" si="117"/>
        <v>2015</v>
      </c>
      <c r="R3776" s="14" t="s">
        <v>8315</v>
      </c>
    </row>
    <row r="3777" spans="1:18" ht="43.2" x14ac:dyDescent="0.3">
      <c r="A3777">
        <v>1432</v>
      </c>
      <c r="B3777" s="3" t="s">
        <v>1433</v>
      </c>
      <c r="C3777" s="3" t="s">
        <v>5542</v>
      </c>
      <c r="D3777" s="5">
        <v>40000</v>
      </c>
      <c r="E3777" s="7">
        <v>0</v>
      </c>
      <c r="F3777" t="s">
        <v>8220</v>
      </c>
      <c r="G3777" t="s">
        <v>8223</v>
      </c>
      <c r="H3777" t="s">
        <v>8245</v>
      </c>
      <c r="I3777">
        <v>1437417828</v>
      </c>
      <c r="J3777">
        <v>1434825828</v>
      </c>
      <c r="K3777" s="12">
        <f t="shared" si="116"/>
        <v>42175</v>
      </c>
      <c r="L3777" t="b">
        <v>0</v>
      </c>
      <c r="M3777">
        <v>0</v>
      </c>
      <c r="N3777" t="b">
        <v>0</v>
      </c>
      <c r="O3777" t="s">
        <v>8285</v>
      </c>
      <c r="P3777" t="s">
        <v>8347</v>
      </c>
      <c r="Q3777">
        <f t="shared" si="117"/>
        <v>2015</v>
      </c>
      <c r="R3777" s="14" t="s">
        <v>8310</v>
      </c>
    </row>
    <row r="3778" spans="1:18" ht="43.2" x14ac:dyDescent="0.3">
      <c r="A3778">
        <v>2564</v>
      </c>
      <c r="B3778" s="3" t="s">
        <v>2564</v>
      </c>
      <c r="C3778" s="3" t="s">
        <v>6674</v>
      </c>
      <c r="D3778" s="5">
        <v>40000</v>
      </c>
      <c r="E3778" s="7">
        <v>0</v>
      </c>
      <c r="F3778" t="s">
        <v>8219</v>
      </c>
      <c r="G3778" t="s">
        <v>8228</v>
      </c>
      <c r="H3778" t="s">
        <v>8250</v>
      </c>
      <c r="I3778">
        <v>1406854699</v>
      </c>
      <c r="J3778">
        <v>1404262699</v>
      </c>
      <c r="K3778" s="12">
        <f t="shared" si="116"/>
        <v>41822</v>
      </c>
      <c r="L3778" t="b">
        <v>0</v>
      </c>
      <c r="M3778">
        <v>0</v>
      </c>
      <c r="N3778" t="b">
        <v>0</v>
      </c>
      <c r="O3778" t="s">
        <v>8282</v>
      </c>
      <c r="P3778" t="s">
        <v>8344</v>
      </c>
      <c r="Q3778">
        <f t="shared" si="117"/>
        <v>2014</v>
      </c>
      <c r="R3778" s="14" t="s">
        <v>8318</v>
      </c>
    </row>
    <row r="3779" spans="1:18" ht="43.2" x14ac:dyDescent="0.3">
      <c r="A3779">
        <v>1459</v>
      </c>
      <c r="B3779" s="3" t="s">
        <v>1460</v>
      </c>
      <c r="C3779" s="3" t="s">
        <v>5569</v>
      </c>
      <c r="D3779" s="5">
        <v>37000</v>
      </c>
      <c r="E3779" s="7">
        <v>0</v>
      </c>
      <c r="F3779" t="s">
        <v>8219</v>
      </c>
      <c r="G3779" t="s">
        <v>8231</v>
      </c>
      <c r="H3779" t="s">
        <v>8252</v>
      </c>
      <c r="I3779">
        <v>1449077100</v>
      </c>
      <c r="J3779">
        <v>1446612896</v>
      </c>
      <c r="K3779" s="12">
        <f t="shared" ref="K3779:K3842" si="118">FLOOR(J3779/60/60/24,1) + DATE(1970,1,1)</f>
        <v>42312</v>
      </c>
      <c r="L3779" t="b">
        <v>0</v>
      </c>
      <c r="M3779">
        <v>0</v>
      </c>
      <c r="N3779" t="b">
        <v>0</v>
      </c>
      <c r="O3779" t="s">
        <v>8285</v>
      </c>
      <c r="P3779" t="s">
        <v>8347</v>
      </c>
      <c r="Q3779">
        <f t="shared" ref="Q3779:Q3842" si="119">YEAR(K3779)</f>
        <v>2015</v>
      </c>
      <c r="R3779" s="14" t="s">
        <v>8310</v>
      </c>
    </row>
    <row r="3780" spans="1:18" ht="28.8" x14ac:dyDescent="0.3">
      <c r="A3780">
        <v>2504</v>
      </c>
      <c r="B3780" s="3" t="s">
        <v>2504</v>
      </c>
      <c r="C3780" s="3" t="s">
        <v>6614</v>
      </c>
      <c r="D3780" s="5">
        <v>35000</v>
      </c>
      <c r="E3780" s="7">
        <v>0</v>
      </c>
      <c r="F3780" t="s">
        <v>8220</v>
      </c>
      <c r="G3780" t="s">
        <v>8223</v>
      </c>
      <c r="H3780" t="s">
        <v>8245</v>
      </c>
      <c r="I3780">
        <v>1416014534</v>
      </c>
      <c r="J3780">
        <v>1413418934</v>
      </c>
      <c r="K3780" s="12">
        <f t="shared" si="118"/>
        <v>41928</v>
      </c>
      <c r="L3780" t="b">
        <v>0</v>
      </c>
      <c r="M3780">
        <v>0</v>
      </c>
      <c r="N3780" t="b">
        <v>0</v>
      </c>
      <c r="O3780" t="s">
        <v>8297</v>
      </c>
      <c r="P3780" t="s">
        <v>8356</v>
      </c>
      <c r="Q3780">
        <f t="shared" si="119"/>
        <v>2014</v>
      </c>
      <c r="R3780" s="14" t="s">
        <v>8318</v>
      </c>
    </row>
    <row r="3781" spans="1:18" ht="43.2" x14ac:dyDescent="0.3">
      <c r="A3781">
        <v>2566</v>
      </c>
      <c r="B3781" s="3" t="s">
        <v>2566</v>
      </c>
      <c r="C3781" s="3" t="s">
        <v>6676</v>
      </c>
      <c r="D3781" s="5">
        <v>35000</v>
      </c>
      <c r="E3781" s="7">
        <v>0</v>
      </c>
      <c r="F3781" t="s">
        <v>8219</v>
      </c>
      <c r="G3781" t="s">
        <v>8223</v>
      </c>
      <c r="H3781" t="s">
        <v>8245</v>
      </c>
      <c r="I3781">
        <v>1408663948</v>
      </c>
      <c r="J3781">
        <v>1406071948</v>
      </c>
      <c r="K3781" s="12">
        <f t="shared" si="118"/>
        <v>41842</v>
      </c>
      <c r="L3781" t="b">
        <v>0</v>
      </c>
      <c r="M3781">
        <v>0</v>
      </c>
      <c r="N3781" t="b">
        <v>0</v>
      </c>
      <c r="O3781" t="s">
        <v>8282</v>
      </c>
      <c r="P3781" t="s">
        <v>8344</v>
      </c>
      <c r="Q3781">
        <f t="shared" si="119"/>
        <v>2014</v>
      </c>
      <c r="R3781" s="14" t="s">
        <v>8318</v>
      </c>
    </row>
    <row r="3782" spans="1:18" ht="43.2" x14ac:dyDescent="0.3">
      <c r="A3782">
        <v>2395</v>
      </c>
      <c r="B3782" s="3" t="s">
        <v>2396</v>
      </c>
      <c r="C3782" s="3" t="s">
        <v>6505</v>
      </c>
      <c r="D3782" s="5">
        <v>33000</v>
      </c>
      <c r="E3782" s="7">
        <v>0</v>
      </c>
      <c r="F3782" t="s">
        <v>8219</v>
      </c>
      <c r="G3782" t="s">
        <v>8223</v>
      </c>
      <c r="H3782" t="s">
        <v>8245</v>
      </c>
      <c r="I3782">
        <v>1484038620</v>
      </c>
      <c r="J3782">
        <v>1481597687</v>
      </c>
      <c r="K3782" s="12">
        <f t="shared" si="118"/>
        <v>42717</v>
      </c>
      <c r="L3782" t="b">
        <v>0</v>
      </c>
      <c r="M3782">
        <v>0</v>
      </c>
      <c r="N3782" t="b">
        <v>0</v>
      </c>
      <c r="O3782" t="s">
        <v>8270</v>
      </c>
      <c r="P3782" t="s">
        <v>8341</v>
      </c>
      <c r="Q3782">
        <f t="shared" si="119"/>
        <v>2016</v>
      </c>
      <c r="R3782" s="14" t="s">
        <v>8307</v>
      </c>
    </row>
    <row r="3783" spans="1:18" ht="43.2" x14ac:dyDescent="0.3">
      <c r="A3783">
        <v>493</v>
      </c>
      <c r="B3783" s="3" t="s">
        <v>494</v>
      </c>
      <c r="C3783" s="3" t="s">
        <v>4603</v>
      </c>
      <c r="D3783" s="5">
        <v>30000</v>
      </c>
      <c r="E3783" s="7">
        <v>0</v>
      </c>
      <c r="F3783" t="s">
        <v>8220</v>
      </c>
      <c r="G3783" t="s">
        <v>8224</v>
      </c>
      <c r="H3783" t="s">
        <v>8246</v>
      </c>
      <c r="I3783">
        <v>1432142738</v>
      </c>
      <c r="J3783">
        <v>1429550738</v>
      </c>
      <c r="K3783" s="12">
        <f t="shared" si="118"/>
        <v>42114</v>
      </c>
      <c r="L3783" t="b">
        <v>0</v>
      </c>
      <c r="M3783">
        <v>0</v>
      </c>
      <c r="N3783" t="b">
        <v>0</v>
      </c>
      <c r="O3783" t="s">
        <v>8268</v>
      </c>
      <c r="P3783" t="s">
        <v>8338</v>
      </c>
      <c r="Q3783">
        <f t="shared" si="119"/>
        <v>2015</v>
      </c>
      <c r="R3783" s="14" t="s">
        <v>8320</v>
      </c>
    </row>
    <row r="3784" spans="1:18" x14ac:dyDescent="0.3">
      <c r="A3784">
        <v>1569</v>
      </c>
      <c r="B3784" s="3" t="s">
        <v>1570</v>
      </c>
      <c r="C3784" s="3" t="s">
        <v>5679</v>
      </c>
      <c r="D3784" s="5">
        <v>30000</v>
      </c>
      <c r="E3784" s="7">
        <v>0</v>
      </c>
      <c r="F3784" t="s">
        <v>8219</v>
      </c>
      <c r="G3784" t="s">
        <v>8223</v>
      </c>
      <c r="H3784" t="s">
        <v>8245</v>
      </c>
      <c r="I3784">
        <v>1369498714</v>
      </c>
      <c r="J3784">
        <v>1366906714</v>
      </c>
      <c r="K3784" s="12">
        <f t="shared" si="118"/>
        <v>41389</v>
      </c>
      <c r="L3784" t="b">
        <v>0</v>
      </c>
      <c r="M3784">
        <v>0</v>
      </c>
      <c r="N3784" t="b">
        <v>0</v>
      </c>
      <c r="O3784" t="s">
        <v>8288</v>
      </c>
      <c r="P3784" t="s">
        <v>8348</v>
      </c>
      <c r="Q3784">
        <f t="shared" si="119"/>
        <v>2013</v>
      </c>
      <c r="R3784" s="14" t="s">
        <v>8310</v>
      </c>
    </row>
    <row r="3785" spans="1:18" ht="28.8" x14ac:dyDescent="0.3">
      <c r="A3785">
        <v>2379</v>
      </c>
      <c r="B3785" s="3" t="s">
        <v>2380</v>
      </c>
      <c r="C3785" s="3" t="s">
        <v>6489</v>
      </c>
      <c r="D3785" s="5">
        <v>30000</v>
      </c>
      <c r="E3785" s="7">
        <v>0</v>
      </c>
      <c r="F3785" t="s">
        <v>8219</v>
      </c>
      <c r="G3785" t="s">
        <v>8223</v>
      </c>
      <c r="H3785" t="s">
        <v>8245</v>
      </c>
      <c r="I3785">
        <v>1444004616</v>
      </c>
      <c r="J3785">
        <v>1440116616</v>
      </c>
      <c r="K3785" s="12">
        <f t="shared" si="118"/>
        <v>42237</v>
      </c>
      <c r="L3785" t="b">
        <v>0</v>
      </c>
      <c r="M3785">
        <v>0</v>
      </c>
      <c r="N3785" t="b">
        <v>0</v>
      </c>
      <c r="O3785" t="s">
        <v>8270</v>
      </c>
      <c r="P3785" t="s">
        <v>8341</v>
      </c>
      <c r="Q3785">
        <f t="shared" si="119"/>
        <v>2015</v>
      </c>
      <c r="R3785" s="14" t="s">
        <v>8307</v>
      </c>
    </row>
    <row r="3786" spans="1:18" ht="43.2" x14ac:dyDescent="0.3">
      <c r="A3786">
        <v>2386</v>
      </c>
      <c r="B3786" s="3" t="s">
        <v>2387</v>
      </c>
      <c r="C3786" s="3" t="s">
        <v>6496</v>
      </c>
      <c r="D3786" s="5">
        <v>30000</v>
      </c>
      <c r="E3786" s="7">
        <v>0</v>
      </c>
      <c r="F3786" t="s">
        <v>8219</v>
      </c>
      <c r="G3786" t="s">
        <v>8228</v>
      </c>
      <c r="H3786" t="s">
        <v>8250</v>
      </c>
      <c r="I3786">
        <v>1420920424</v>
      </c>
      <c r="J3786">
        <v>1415736424</v>
      </c>
      <c r="K3786" s="12">
        <f t="shared" si="118"/>
        <v>41954</v>
      </c>
      <c r="L3786" t="b">
        <v>0</v>
      </c>
      <c r="M3786">
        <v>0</v>
      </c>
      <c r="N3786" t="b">
        <v>0</v>
      </c>
      <c r="O3786" t="s">
        <v>8270</v>
      </c>
      <c r="P3786" t="s">
        <v>8341</v>
      </c>
      <c r="Q3786">
        <f t="shared" si="119"/>
        <v>2014</v>
      </c>
      <c r="R3786" s="14" t="s">
        <v>8307</v>
      </c>
    </row>
    <row r="3787" spans="1:18" ht="43.2" x14ac:dyDescent="0.3">
      <c r="A3787">
        <v>2572</v>
      </c>
      <c r="B3787" s="3" t="s">
        <v>2572</v>
      </c>
      <c r="C3787" s="3" t="s">
        <v>6682</v>
      </c>
      <c r="D3787" s="5">
        <v>30000</v>
      </c>
      <c r="E3787" s="7">
        <v>0</v>
      </c>
      <c r="F3787" t="s">
        <v>8219</v>
      </c>
      <c r="G3787" t="s">
        <v>8223</v>
      </c>
      <c r="H3787" t="s">
        <v>8245</v>
      </c>
      <c r="I3787">
        <v>1428893517</v>
      </c>
      <c r="J3787">
        <v>1426301517</v>
      </c>
      <c r="K3787" s="12">
        <f t="shared" si="118"/>
        <v>42077</v>
      </c>
      <c r="L3787" t="b">
        <v>0</v>
      </c>
      <c r="M3787">
        <v>0</v>
      </c>
      <c r="N3787" t="b">
        <v>0</v>
      </c>
      <c r="O3787" t="s">
        <v>8282</v>
      </c>
      <c r="P3787" t="s">
        <v>8344</v>
      </c>
      <c r="Q3787">
        <f t="shared" si="119"/>
        <v>2015</v>
      </c>
      <c r="R3787" s="14" t="s">
        <v>8318</v>
      </c>
    </row>
    <row r="3788" spans="1:18" ht="43.2" x14ac:dyDescent="0.3">
      <c r="A3788">
        <v>2686</v>
      </c>
      <c r="B3788" s="3" t="s">
        <v>2686</v>
      </c>
      <c r="C3788" s="3" t="s">
        <v>6796</v>
      </c>
      <c r="D3788" s="5">
        <v>30000</v>
      </c>
      <c r="E3788" s="7">
        <v>0</v>
      </c>
      <c r="F3788" t="s">
        <v>8220</v>
      </c>
      <c r="G3788" t="s">
        <v>8223</v>
      </c>
      <c r="H3788" t="s">
        <v>8245</v>
      </c>
      <c r="I3788">
        <v>1412119423</v>
      </c>
      <c r="J3788">
        <v>1410391423</v>
      </c>
      <c r="K3788" s="12">
        <f t="shared" si="118"/>
        <v>41892</v>
      </c>
      <c r="L3788" t="b">
        <v>0</v>
      </c>
      <c r="M3788">
        <v>0</v>
      </c>
      <c r="N3788" t="b">
        <v>0</v>
      </c>
      <c r="O3788" t="s">
        <v>8282</v>
      </c>
      <c r="P3788" t="s">
        <v>8344</v>
      </c>
      <c r="Q3788">
        <f t="shared" si="119"/>
        <v>2014</v>
      </c>
      <c r="R3788" s="14" t="s">
        <v>8318</v>
      </c>
    </row>
    <row r="3789" spans="1:18" ht="43.2" x14ac:dyDescent="0.3">
      <c r="A3789">
        <v>2888</v>
      </c>
      <c r="B3789" s="3" t="s">
        <v>2888</v>
      </c>
      <c r="C3789" s="3" t="s">
        <v>6998</v>
      </c>
      <c r="D3789" s="5">
        <v>30000</v>
      </c>
      <c r="E3789" s="7">
        <v>0</v>
      </c>
      <c r="F3789" t="s">
        <v>8220</v>
      </c>
      <c r="G3789" t="s">
        <v>8223</v>
      </c>
      <c r="H3789" t="s">
        <v>8245</v>
      </c>
      <c r="I3789">
        <v>1413608340</v>
      </c>
      <c r="J3789">
        <v>1412945440</v>
      </c>
      <c r="K3789" s="12">
        <f t="shared" si="118"/>
        <v>41922</v>
      </c>
      <c r="L3789" t="b">
        <v>0</v>
      </c>
      <c r="M3789">
        <v>0</v>
      </c>
      <c r="N3789" t="b">
        <v>0</v>
      </c>
      <c r="O3789" t="s">
        <v>8269</v>
      </c>
      <c r="P3789" t="s">
        <v>8325</v>
      </c>
      <c r="Q3789">
        <f t="shared" si="119"/>
        <v>2014</v>
      </c>
      <c r="R3789" s="14" t="s">
        <v>8322</v>
      </c>
    </row>
    <row r="3790" spans="1:18" ht="43.2" x14ac:dyDescent="0.3">
      <c r="A3790">
        <v>3875</v>
      </c>
      <c r="B3790" s="3" t="s">
        <v>3872</v>
      </c>
      <c r="C3790" s="3" t="s">
        <v>7984</v>
      </c>
      <c r="D3790" s="5">
        <v>30000</v>
      </c>
      <c r="E3790" s="7">
        <v>0</v>
      </c>
      <c r="F3790" t="s">
        <v>8219</v>
      </c>
      <c r="G3790" t="s">
        <v>8231</v>
      </c>
      <c r="H3790" t="s">
        <v>8252</v>
      </c>
      <c r="I3790">
        <v>1472896800</v>
      </c>
      <c r="J3790">
        <v>1472804365</v>
      </c>
      <c r="K3790" s="12">
        <f t="shared" si="118"/>
        <v>42615</v>
      </c>
      <c r="L3790" t="b">
        <v>0</v>
      </c>
      <c r="M3790">
        <v>0</v>
      </c>
      <c r="N3790" t="b">
        <v>0</v>
      </c>
      <c r="O3790" t="s">
        <v>8303</v>
      </c>
      <c r="P3790" t="s">
        <v>8334</v>
      </c>
      <c r="Q3790">
        <f t="shared" si="119"/>
        <v>2016</v>
      </c>
      <c r="R3790" s="14" t="s">
        <v>8322</v>
      </c>
    </row>
    <row r="3791" spans="1:18" ht="43.2" x14ac:dyDescent="0.3">
      <c r="A3791">
        <v>3882</v>
      </c>
      <c r="B3791" s="3" t="s">
        <v>3879</v>
      </c>
      <c r="C3791" s="3" t="s">
        <v>7991</v>
      </c>
      <c r="D3791" s="5">
        <v>30000</v>
      </c>
      <c r="E3791" s="7">
        <v>0</v>
      </c>
      <c r="F3791" t="s">
        <v>8219</v>
      </c>
      <c r="G3791" t="s">
        <v>8225</v>
      </c>
      <c r="H3791" t="s">
        <v>8247</v>
      </c>
      <c r="I3791">
        <v>1454281380</v>
      </c>
      <c r="J3791">
        <v>1451950570</v>
      </c>
      <c r="K3791" s="12">
        <f t="shared" si="118"/>
        <v>42373</v>
      </c>
      <c r="L3791" t="b">
        <v>0</v>
      </c>
      <c r="M3791">
        <v>0</v>
      </c>
      <c r="N3791" t="b">
        <v>0</v>
      </c>
      <c r="O3791" t="s">
        <v>8303</v>
      </c>
      <c r="P3791" t="s">
        <v>8334</v>
      </c>
      <c r="Q3791">
        <f t="shared" si="119"/>
        <v>2016</v>
      </c>
      <c r="R3791" s="14" t="s">
        <v>8322</v>
      </c>
    </row>
    <row r="3792" spans="1:18" ht="43.2" x14ac:dyDescent="0.3">
      <c r="A3792">
        <v>3948</v>
      </c>
      <c r="B3792" s="3" t="s">
        <v>3945</v>
      </c>
      <c r="C3792" s="3" t="s">
        <v>8056</v>
      </c>
      <c r="D3792" s="5">
        <v>30000</v>
      </c>
      <c r="E3792" s="7">
        <v>0</v>
      </c>
      <c r="F3792" t="s">
        <v>8220</v>
      </c>
      <c r="G3792" t="s">
        <v>8225</v>
      </c>
      <c r="H3792" t="s">
        <v>8247</v>
      </c>
      <c r="I3792">
        <v>1410076123</v>
      </c>
      <c r="J3792">
        <v>1404892123</v>
      </c>
      <c r="K3792" s="12">
        <f t="shared" si="118"/>
        <v>41829</v>
      </c>
      <c r="L3792" t="b">
        <v>0</v>
      </c>
      <c r="M3792">
        <v>0</v>
      </c>
      <c r="N3792" t="b">
        <v>0</v>
      </c>
      <c r="O3792" t="s">
        <v>8269</v>
      </c>
      <c r="P3792" t="s">
        <v>8325</v>
      </c>
      <c r="Q3792">
        <f t="shared" si="119"/>
        <v>2014</v>
      </c>
      <c r="R3792" s="14" t="s">
        <v>8322</v>
      </c>
    </row>
    <row r="3793" spans="1:18" ht="43.2" x14ac:dyDescent="0.3">
      <c r="A3793">
        <v>227</v>
      </c>
      <c r="B3793" s="3" t="s">
        <v>229</v>
      </c>
      <c r="C3793" s="3" t="s">
        <v>4337</v>
      </c>
      <c r="D3793" s="5">
        <v>28000</v>
      </c>
      <c r="E3793" s="7">
        <v>0</v>
      </c>
      <c r="F3793" t="s">
        <v>8220</v>
      </c>
      <c r="G3793" t="s">
        <v>8223</v>
      </c>
      <c r="H3793" t="s">
        <v>8245</v>
      </c>
      <c r="I3793">
        <v>1436477241</v>
      </c>
      <c r="J3793">
        <v>1433885241</v>
      </c>
      <c r="K3793" s="12">
        <f t="shared" si="118"/>
        <v>42164</v>
      </c>
      <c r="L3793" t="b">
        <v>0</v>
      </c>
      <c r="M3793">
        <v>0</v>
      </c>
      <c r="N3793" t="b">
        <v>0</v>
      </c>
      <c r="O3793" t="s">
        <v>8266</v>
      </c>
      <c r="P3793" t="s">
        <v>8324</v>
      </c>
      <c r="Q3793">
        <f t="shared" si="119"/>
        <v>2015</v>
      </c>
      <c r="R3793" s="14" t="s">
        <v>8320</v>
      </c>
    </row>
    <row r="3794" spans="1:18" ht="43.2" x14ac:dyDescent="0.3">
      <c r="A3794">
        <v>2357</v>
      </c>
      <c r="B3794" s="3" t="s">
        <v>2358</v>
      </c>
      <c r="C3794" s="3" t="s">
        <v>6467</v>
      </c>
      <c r="D3794" s="5">
        <v>27000</v>
      </c>
      <c r="E3794" s="7">
        <v>0</v>
      </c>
      <c r="F3794" t="s">
        <v>8219</v>
      </c>
      <c r="G3794" t="s">
        <v>8224</v>
      </c>
      <c r="H3794" t="s">
        <v>8246</v>
      </c>
      <c r="I3794">
        <v>1445093578</v>
      </c>
      <c r="J3794">
        <v>1442501578</v>
      </c>
      <c r="K3794" s="12">
        <f t="shared" si="118"/>
        <v>42264</v>
      </c>
      <c r="L3794" t="b">
        <v>0</v>
      </c>
      <c r="M3794">
        <v>0</v>
      </c>
      <c r="N3794" t="b">
        <v>0</v>
      </c>
      <c r="O3794" t="s">
        <v>8270</v>
      </c>
      <c r="P3794" t="s">
        <v>8341</v>
      </c>
      <c r="Q3794">
        <f t="shared" si="119"/>
        <v>2015</v>
      </c>
      <c r="R3794" s="14" t="s">
        <v>8307</v>
      </c>
    </row>
    <row r="3795" spans="1:18" ht="43.2" x14ac:dyDescent="0.3">
      <c r="A3795">
        <v>238</v>
      </c>
      <c r="B3795" s="3" t="s">
        <v>240</v>
      </c>
      <c r="C3795" s="3" t="s">
        <v>4348</v>
      </c>
      <c r="D3795" s="5">
        <v>26000</v>
      </c>
      <c r="E3795" s="7">
        <v>0</v>
      </c>
      <c r="F3795" t="s">
        <v>8220</v>
      </c>
      <c r="G3795" t="s">
        <v>8223</v>
      </c>
      <c r="H3795" t="s">
        <v>8245</v>
      </c>
      <c r="I3795">
        <v>1483088400</v>
      </c>
      <c r="J3795">
        <v>1481324760</v>
      </c>
      <c r="K3795" s="12">
        <f t="shared" si="118"/>
        <v>42713</v>
      </c>
      <c r="L3795" t="b">
        <v>0</v>
      </c>
      <c r="M3795">
        <v>0</v>
      </c>
      <c r="N3795" t="b">
        <v>0</v>
      </c>
      <c r="O3795" t="s">
        <v>8266</v>
      </c>
      <c r="P3795" t="s">
        <v>8324</v>
      </c>
      <c r="Q3795">
        <f t="shared" si="119"/>
        <v>2016</v>
      </c>
      <c r="R3795" s="14" t="s">
        <v>8320</v>
      </c>
    </row>
    <row r="3796" spans="1:18" ht="43.2" x14ac:dyDescent="0.3">
      <c r="A3796">
        <v>209</v>
      </c>
      <c r="B3796" s="3" t="s">
        <v>211</v>
      </c>
      <c r="C3796" s="3" t="s">
        <v>4319</v>
      </c>
      <c r="D3796" s="5">
        <v>25000</v>
      </c>
      <c r="E3796" s="7">
        <v>0</v>
      </c>
      <c r="F3796" t="s">
        <v>8220</v>
      </c>
      <c r="G3796" t="s">
        <v>8223</v>
      </c>
      <c r="H3796" t="s">
        <v>8245</v>
      </c>
      <c r="I3796">
        <v>1436566135</v>
      </c>
      <c r="J3796">
        <v>1433974135</v>
      </c>
      <c r="K3796" s="12">
        <f t="shared" si="118"/>
        <v>42165</v>
      </c>
      <c r="L3796" t="b">
        <v>0</v>
      </c>
      <c r="M3796">
        <v>0</v>
      </c>
      <c r="N3796" t="b">
        <v>0</v>
      </c>
      <c r="O3796" t="s">
        <v>8266</v>
      </c>
      <c r="P3796" t="s">
        <v>8324</v>
      </c>
      <c r="Q3796">
        <f t="shared" si="119"/>
        <v>2015</v>
      </c>
      <c r="R3796" s="14" t="s">
        <v>8320</v>
      </c>
    </row>
    <row r="3797" spans="1:18" ht="43.2" x14ac:dyDescent="0.3">
      <c r="A3797">
        <v>565</v>
      </c>
      <c r="B3797" s="3" t="s">
        <v>566</v>
      </c>
      <c r="C3797" s="3" t="s">
        <v>4675</v>
      </c>
      <c r="D3797" s="5">
        <v>25000</v>
      </c>
      <c r="E3797" s="7">
        <v>0</v>
      </c>
      <c r="F3797" t="s">
        <v>8220</v>
      </c>
      <c r="G3797" t="s">
        <v>8224</v>
      </c>
      <c r="H3797" t="s">
        <v>8246</v>
      </c>
      <c r="I3797">
        <v>1436554249</v>
      </c>
      <c r="J3797">
        <v>1433962249</v>
      </c>
      <c r="K3797" s="12">
        <f t="shared" si="118"/>
        <v>42165</v>
      </c>
      <c r="L3797" t="b">
        <v>0</v>
      </c>
      <c r="M3797">
        <v>0</v>
      </c>
      <c r="N3797" t="b">
        <v>0</v>
      </c>
      <c r="O3797" t="s">
        <v>8270</v>
      </c>
      <c r="P3797" t="s">
        <v>8341</v>
      </c>
      <c r="Q3797">
        <f t="shared" si="119"/>
        <v>2015</v>
      </c>
      <c r="R3797" s="14" t="s">
        <v>8307</v>
      </c>
    </row>
    <row r="3798" spans="1:18" ht="43.2" x14ac:dyDescent="0.3">
      <c r="A3798">
        <v>625</v>
      </c>
      <c r="B3798" s="3" t="s">
        <v>626</v>
      </c>
      <c r="C3798" s="3" t="s">
        <v>4735</v>
      </c>
      <c r="D3798" s="5">
        <v>25000</v>
      </c>
      <c r="E3798" s="7">
        <v>0</v>
      </c>
      <c r="F3798" t="s">
        <v>8219</v>
      </c>
      <c r="G3798" t="s">
        <v>8228</v>
      </c>
      <c r="H3798" t="s">
        <v>8250</v>
      </c>
      <c r="I3798">
        <v>1490560177</v>
      </c>
      <c r="J3798">
        <v>1487971777</v>
      </c>
      <c r="K3798" s="12">
        <f t="shared" si="118"/>
        <v>42790</v>
      </c>
      <c r="L3798" t="b">
        <v>0</v>
      </c>
      <c r="M3798">
        <v>0</v>
      </c>
      <c r="N3798" t="b">
        <v>0</v>
      </c>
      <c r="O3798" t="s">
        <v>8270</v>
      </c>
      <c r="P3798" t="s">
        <v>8341</v>
      </c>
      <c r="Q3798">
        <f t="shared" si="119"/>
        <v>2017</v>
      </c>
      <c r="R3798" s="14" t="s">
        <v>8307</v>
      </c>
    </row>
    <row r="3799" spans="1:18" ht="43.2" x14ac:dyDescent="0.3">
      <c r="A3799">
        <v>1120</v>
      </c>
      <c r="B3799" s="3" t="s">
        <v>1121</v>
      </c>
      <c r="C3799" s="3" t="s">
        <v>5230</v>
      </c>
      <c r="D3799" s="5">
        <v>25000</v>
      </c>
      <c r="E3799" s="7">
        <v>0</v>
      </c>
      <c r="F3799" t="s">
        <v>8220</v>
      </c>
      <c r="G3799" t="s">
        <v>8223</v>
      </c>
      <c r="H3799" t="s">
        <v>8245</v>
      </c>
      <c r="I3799">
        <v>1319835400</v>
      </c>
      <c r="J3799">
        <v>1315947400</v>
      </c>
      <c r="K3799" s="12">
        <f t="shared" si="118"/>
        <v>40799</v>
      </c>
      <c r="L3799" t="b">
        <v>0</v>
      </c>
      <c r="M3799">
        <v>0</v>
      </c>
      <c r="N3799" t="b">
        <v>0</v>
      </c>
      <c r="O3799" t="s">
        <v>8280</v>
      </c>
      <c r="P3799" t="s">
        <v>8333</v>
      </c>
      <c r="Q3799">
        <f t="shared" si="119"/>
        <v>2011</v>
      </c>
      <c r="R3799" s="14" t="s">
        <v>8315</v>
      </c>
    </row>
    <row r="3800" spans="1:18" ht="43.2" x14ac:dyDescent="0.3">
      <c r="A3800">
        <v>1147</v>
      </c>
      <c r="B3800" s="3" t="s">
        <v>1148</v>
      </c>
      <c r="C3800" s="3" t="s">
        <v>5257</v>
      </c>
      <c r="D3800" s="5">
        <v>25000</v>
      </c>
      <c r="E3800" s="7">
        <v>0</v>
      </c>
      <c r="F3800" t="s">
        <v>8220</v>
      </c>
      <c r="G3800" t="s">
        <v>8228</v>
      </c>
      <c r="H3800" t="s">
        <v>8250</v>
      </c>
      <c r="I3800">
        <v>1413760783</v>
      </c>
      <c r="J3800">
        <v>1408576783</v>
      </c>
      <c r="K3800" s="12">
        <f t="shared" si="118"/>
        <v>41871</v>
      </c>
      <c r="L3800" t="b">
        <v>0</v>
      </c>
      <c r="M3800">
        <v>0</v>
      </c>
      <c r="N3800" t="b">
        <v>0</v>
      </c>
      <c r="O3800" t="s">
        <v>8282</v>
      </c>
      <c r="P3800" t="s">
        <v>8344</v>
      </c>
      <c r="Q3800">
        <f t="shared" si="119"/>
        <v>2014</v>
      </c>
      <c r="R3800" s="14" t="s">
        <v>8318</v>
      </c>
    </row>
    <row r="3801" spans="1:18" ht="57.6" x14ac:dyDescent="0.3">
      <c r="A3801">
        <v>1151</v>
      </c>
      <c r="B3801" s="3" t="s">
        <v>1152</v>
      </c>
      <c r="C3801" s="3" t="s">
        <v>5261</v>
      </c>
      <c r="D3801" s="5">
        <v>25000</v>
      </c>
      <c r="E3801" s="7">
        <v>0</v>
      </c>
      <c r="F3801" t="s">
        <v>8220</v>
      </c>
      <c r="G3801" t="s">
        <v>8223</v>
      </c>
      <c r="H3801" t="s">
        <v>8245</v>
      </c>
      <c r="I3801">
        <v>1441592863</v>
      </c>
      <c r="J3801">
        <v>1439000863</v>
      </c>
      <c r="K3801" s="12">
        <f t="shared" si="118"/>
        <v>42224</v>
      </c>
      <c r="L3801" t="b">
        <v>0</v>
      </c>
      <c r="M3801">
        <v>0</v>
      </c>
      <c r="N3801" t="b">
        <v>0</v>
      </c>
      <c r="O3801" t="s">
        <v>8282</v>
      </c>
      <c r="P3801" t="s">
        <v>8344</v>
      </c>
      <c r="Q3801">
        <f t="shared" si="119"/>
        <v>2015</v>
      </c>
      <c r="R3801" s="14" t="s">
        <v>8318</v>
      </c>
    </row>
    <row r="3802" spans="1:18" ht="43.2" x14ac:dyDescent="0.3">
      <c r="A3802">
        <v>1237</v>
      </c>
      <c r="B3802" s="3" t="s">
        <v>1238</v>
      </c>
      <c r="C3802" s="3" t="s">
        <v>5347</v>
      </c>
      <c r="D3802" s="5">
        <v>25000</v>
      </c>
      <c r="E3802" s="7">
        <v>0</v>
      </c>
      <c r="F3802" t="s">
        <v>8219</v>
      </c>
      <c r="G3802" t="s">
        <v>8223</v>
      </c>
      <c r="H3802" t="s">
        <v>8245</v>
      </c>
      <c r="I3802">
        <v>1345790865</v>
      </c>
      <c r="J3802">
        <v>1344062865</v>
      </c>
      <c r="K3802" s="12">
        <f t="shared" si="118"/>
        <v>41125</v>
      </c>
      <c r="L3802" t="b">
        <v>0</v>
      </c>
      <c r="M3802">
        <v>0</v>
      </c>
      <c r="N3802" t="b">
        <v>0</v>
      </c>
      <c r="O3802" t="s">
        <v>8284</v>
      </c>
      <c r="P3802" t="s">
        <v>8353</v>
      </c>
      <c r="Q3802">
        <f t="shared" si="119"/>
        <v>2012</v>
      </c>
      <c r="R3802" s="14" t="s">
        <v>8326</v>
      </c>
    </row>
    <row r="3803" spans="1:18" ht="43.2" x14ac:dyDescent="0.3">
      <c r="A3803">
        <v>1453</v>
      </c>
      <c r="B3803" s="3" t="s">
        <v>1454</v>
      </c>
      <c r="C3803" s="3" t="s">
        <v>5563</v>
      </c>
      <c r="D3803" s="5">
        <v>25000</v>
      </c>
      <c r="E3803" s="7">
        <v>0</v>
      </c>
      <c r="F3803" t="s">
        <v>8219</v>
      </c>
      <c r="G3803" t="s">
        <v>8229</v>
      </c>
      <c r="H3803" t="s">
        <v>8248</v>
      </c>
      <c r="I3803">
        <v>1492270947</v>
      </c>
      <c r="J3803">
        <v>1488386547</v>
      </c>
      <c r="K3803" s="12">
        <f t="shared" si="118"/>
        <v>42795</v>
      </c>
      <c r="L3803" t="b">
        <v>0</v>
      </c>
      <c r="M3803">
        <v>0</v>
      </c>
      <c r="N3803" t="b">
        <v>0</v>
      </c>
      <c r="O3803" t="s">
        <v>8285</v>
      </c>
      <c r="P3803" t="s">
        <v>8347</v>
      </c>
      <c r="Q3803">
        <f t="shared" si="119"/>
        <v>2017</v>
      </c>
      <c r="R3803" s="14" t="s">
        <v>8310</v>
      </c>
    </row>
    <row r="3804" spans="1:18" ht="43.2" x14ac:dyDescent="0.3">
      <c r="A3804">
        <v>2369</v>
      </c>
      <c r="B3804" s="3" t="s">
        <v>2370</v>
      </c>
      <c r="C3804" s="3" t="s">
        <v>6479</v>
      </c>
      <c r="D3804" s="5">
        <v>25000</v>
      </c>
      <c r="E3804" s="7">
        <v>0</v>
      </c>
      <c r="F3804" t="s">
        <v>8219</v>
      </c>
      <c r="G3804" t="s">
        <v>8223</v>
      </c>
      <c r="H3804" t="s">
        <v>8245</v>
      </c>
      <c r="I3804">
        <v>1455132611</v>
      </c>
      <c r="J3804">
        <v>1452540611</v>
      </c>
      <c r="K3804" s="12">
        <f t="shared" si="118"/>
        <v>42380</v>
      </c>
      <c r="L3804" t="b">
        <v>0</v>
      </c>
      <c r="M3804">
        <v>0</v>
      </c>
      <c r="N3804" t="b">
        <v>0</v>
      </c>
      <c r="O3804" t="s">
        <v>8270</v>
      </c>
      <c r="P3804" t="s">
        <v>8341</v>
      </c>
      <c r="Q3804">
        <f t="shared" si="119"/>
        <v>2016</v>
      </c>
      <c r="R3804" s="14" t="s">
        <v>8307</v>
      </c>
    </row>
    <row r="3805" spans="1:18" ht="43.2" x14ac:dyDescent="0.3">
      <c r="A3805">
        <v>3056</v>
      </c>
      <c r="B3805" s="3" t="s">
        <v>3056</v>
      </c>
      <c r="C3805" s="3" t="s">
        <v>7166</v>
      </c>
      <c r="D3805" s="5">
        <v>25000</v>
      </c>
      <c r="E3805" s="7">
        <v>0</v>
      </c>
      <c r="F3805" t="s">
        <v>8220</v>
      </c>
      <c r="G3805" t="s">
        <v>8223</v>
      </c>
      <c r="H3805" t="s">
        <v>8245</v>
      </c>
      <c r="I3805">
        <v>1412003784</v>
      </c>
      <c r="J3805">
        <v>1406819784</v>
      </c>
      <c r="K3805" s="12">
        <f t="shared" si="118"/>
        <v>41851</v>
      </c>
      <c r="L3805" t="b">
        <v>0</v>
      </c>
      <c r="M3805">
        <v>0</v>
      </c>
      <c r="N3805" t="b">
        <v>0</v>
      </c>
      <c r="O3805" t="s">
        <v>8301</v>
      </c>
      <c r="P3805" t="s">
        <v>8323</v>
      </c>
      <c r="Q3805">
        <f t="shared" si="119"/>
        <v>2014</v>
      </c>
      <c r="R3805" s="14" t="s">
        <v>8322</v>
      </c>
    </row>
    <row r="3806" spans="1:18" ht="43.2" x14ac:dyDescent="0.3">
      <c r="A3806">
        <v>3145</v>
      </c>
      <c r="B3806" s="3" t="s">
        <v>3145</v>
      </c>
      <c r="C3806" s="3" t="s">
        <v>7255</v>
      </c>
      <c r="D3806" s="5">
        <v>25000</v>
      </c>
      <c r="E3806" s="7">
        <v>0</v>
      </c>
      <c r="F3806" t="s">
        <v>8221</v>
      </c>
      <c r="G3806" t="s">
        <v>8223</v>
      </c>
      <c r="H3806" t="s">
        <v>8245</v>
      </c>
      <c r="I3806">
        <v>1490659134</v>
      </c>
      <c r="J3806">
        <v>1485478734</v>
      </c>
      <c r="K3806" s="12">
        <f t="shared" si="118"/>
        <v>42762</v>
      </c>
      <c r="L3806" t="b">
        <v>0</v>
      </c>
      <c r="M3806">
        <v>0</v>
      </c>
      <c r="N3806" t="b">
        <v>0</v>
      </c>
      <c r="O3806" t="s">
        <v>8269</v>
      </c>
      <c r="P3806" t="s">
        <v>8325</v>
      </c>
      <c r="Q3806">
        <f t="shared" si="119"/>
        <v>2017</v>
      </c>
      <c r="R3806" s="14" t="s">
        <v>8322</v>
      </c>
    </row>
    <row r="3807" spans="1:18" ht="43.2" x14ac:dyDescent="0.3">
      <c r="A3807">
        <v>3643</v>
      </c>
      <c r="B3807" s="3" t="s">
        <v>3641</v>
      </c>
      <c r="C3807" s="3" t="s">
        <v>7753</v>
      </c>
      <c r="D3807" s="5">
        <v>25000</v>
      </c>
      <c r="E3807" s="7">
        <v>0</v>
      </c>
      <c r="F3807" t="s">
        <v>8220</v>
      </c>
      <c r="G3807" t="s">
        <v>8223</v>
      </c>
      <c r="H3807" t="s">
        <v>8245</v>
      </c>
      <c r="I3807">
        <v>1447734439</v>
      </c>
      <c r="J3807">
        <v>1444274839</v>
      </c>
      <c r="K3807" s="12">
        <f t="shared" si="118"/>
        <v>42285</v>
      </c>
      <c r="L3807" t="b">
        <v>0</v>
      </c>
      <c r="M3807">
        <v>0</v>
      </c>
      <c r="N3807" t="b">
        <v>0</v>
      </c>
      <c r="O3807" t="s">
        <v>8303</v>
      </c>
      <c r="P3807" t="s">
        <v>8334</v>
      </c>
      <c r="Q3807">
        <f t="shared" si="119"/>
        <v>2015</v>
      </c>
      <c r="R3807" s="14" t="s">
        <v>8322</v>
      </c>
    </row>
    <row r="3808" spans="1:18" ht="57.6" x14ac:dyDescent="0.3">
      <c r="A3808">
        <v>3954</v>
      </c>
      <c r="B3808" s="3" t="s">
        <v>3951</v>
      </c>
      <c r="C3808" s="3" t="s">
        <v>8061</v>
      </c>
      <c r="D3808" s="5">
        <v>25000</v>
      </c>
      <c r="E3808" s="7">
        <v>0</v>
      </c>
      <c r="F3808" t="s">
        <v>8220</v>
      </c>
      <c r="G3808" t="s">
        <v>8228</v>
      </c>
      <c r="H3808" t="s">
        <v>8250</v>
      </c>
      <c r="I3808">
        <v>1405352264</v>
      </c>
      <c r="J3808">
        <v>1400168264</v>
      </c>
      <c r="K3808" s="12">
        <f t="shared" si="118"/>
        <v>41774</v>
      </c>
      <c r="L3808" t="b">
        <v>0</v>
      </c>
      <c r="M3808">
        <v>0</v>
      </c>
      <c r="N3808" t="b">
        <v>0</v>
      </c>
      <c r="O3808" t="s">
        <v>8269</v>
      </c>
      <c r="P3808" t="s">
        <v>8325</v>
      </c>
      <c r="Q3808">
        <f t="shared" si="119"/>
        <v>2014</v>
      </c>
      <c r="R3808" s="14" t="s">
        <v>8322</v>
      </c>
    </row>
    <row r="3809" spans="1:18" ht="43.2" x14ac:dyDescent="0.3">
      <c r="A3809">
        <v>2516</v>
      </c>
      <c r="B3809" s="3" t="s">
        <v>2516</v>
      </c>
      <c r="C3809" s="3" t="s">
        <v>6626</v>
      </c>
      <c r="D3809" s="5">
        <v>22000</v>
      </c>
      <c r="E3809" s="7">
        <v>0</v>
      </c>
      <c r="F3809" t="s">
        <v>8220</v>
      </c>
      <c r="G3809" t="s">
        <v>8223</v>
      </c>
      <c r="H3809" t="s">
        <v>8245</v>
      </c>
      <c r="I3809">
        <v>1417279252</v>
      </c>
      <c r="J3809">
        <v>1414683652</v>
      </c>
      <c r="K3809" s="12">
        <f t="shared" si="118"/>
        <v>41942</v>
      </c>
      <c r="L3809" t="b">
        <v>0</v>
      </c>
      <c r="M3809">
        <v>0</v>
      </c>
      <c r="N3809" t="b">
        <v>0</v>
      </c>
      <c r="O3809" t="s">
        <v>8297</v>
      </c>
      <c r="P3809" t="s">
        <v>8356</v>
      </c>
      <c r="Q3809">
        <f t="shared" si="119"/>
        <v>2014</v>
      </c>
      <c r="R3809" s="14" t="s">
        <v>8318</v>
      </c>
    </row>
    <row r="3810" spans="1:18" ht="57.6" x14ac:dyDescent="0.3">
      <c r="A3810">
        <v>129</v>
      </c>
      <c r="B3810" s="3" t="s">
        <v>131</v>
      </c>
      <c r="C3810" s="3" t="s">
        <v>4240</v>
      </c>
      <c r="D3810" s="5">
        <v>20000</v>
      </c>
      <c r="E3810" s="7">
        <v>0</v>
      </c>
      <c r="F3810" t="s">
        <v>8219</v>
      </c>
      <c r="G3810" t="s">
        <v>8223</v>
      </c>
      <c r="H3810" t="s">
        <v>8245</v>
      </c>
      <c r="I3810">
        <v>1414708183</v>
      </c>
      <c r="J3810">
        <v>1409524183</v>
      </c>
      <c r="K3810" s="12">
        <f t="shared" si="118"/>
        <v>41882</v>
      </c>
      <c r="L3810" t="b">
        <v>0</v>
      </c>
      <c r="M3810">
        <v>0</v>
      </c>
      <c r="N3810" t="b">
        <v>0</v>
      </c>
      <c r="O3810" t="s">
        <v>8265</v>
      </c>
      <c r="P3810" t="s">
        <v>8336</v>
      </c>
      <c r="Q3810">
        <f t="shared" si="119"/>
        <v>2014</v>
      </c>
      <c r="R3810" s="14" t="s">
        <v>8320</v>
      </c>
    </row>
    <row r="3811" spans="1:18" ht="43.2" x14ac:dyDescent="0.3">
      <c r="A3811">
        <v>451</v>
      </c>
      <c r="B3811" s="3" t="s">
        <v>452</v>
      </c>
      <c r="C3811" s="3" t="s">
        <v>4561</v>
      </c>
      <c r="D3811" s="5">
        <v>20000</v>
      </c>
      <c r="E3811" s="7">
        <v>0</v>
      </c>
      <c r="F3811" t="s">
        <v>8220</v>
      </c>
      <c r="G3811" t="s">
        <v>8223</v>
      </c>
      <c r="H3811" t="s">
        <v>8245</v>
      </c>
      <c r="I3811">
        <v>1390669791</v>
      </c>
      <c r="J3811">
        <v>1388077791</v>
      </c>
      <c r="K3811" s="12">
        <f t="shared" si="118"/>
        <v>41634</v>
      </c>
      <c r="L3811" t="b">
        <v>0</v>
      </c>
      <c r="M3811">
        <v>0</v>
      </c>
      <c r="N3811" t="b">
        <v>0</v>
      </c>
      <c r="O3811" t="s">
        <v>8268</v>
      </c>
      <c r="P3811" t="s">
        <v>8338</v>
      </c>
      <c r="Q3811">
        <f t="shared" si="119"/>
        <v>2013</v>
      </c>
      <c r="R3811" s="14" t="s">
        <v>8320</v>
      </c>
    </row>
    <row r="3812" spans="1:18" ht="43.2" x14ac:dyDescent="0.3">
      <c r="A3812">
        <v>457</v>
      </c>
      <c r="B3812" s="3" t="s">
        <v>458</v>
      </c>
      <c r="C3812" s="3" t="s">
        <v>4567</v>
      </c>
      <c r="D3812" s="5">
        <v>20000</v>
      </c>
      <c r="E3812" s="7">
        <v>0</v>
      </c>
      <c r="F3812" t="s">
        <v>8220</v>
      </c>
      <c r="G3812" t="s">
        <v>8228</v>
      </c>
      <c r="H3812" t="s">
        <v>8250</v>
      </c>
      <c r="I3812">
        <v>1408213512</v>
      </c>
      <c r="J3812">
        <v>1405621512</v>
      </c>
      <c r="K3812" s="12">
        <f t="shared" si="118"/>
        <v>41837</v>
      </c>
      <c r="L3812" t="b">
        <v>0</v>
      </c>
      <c r="M3812">
        <v>0</v>
      </c>
      <c r="N3812" t="b">
        <v>0</v>
      </c>
      <c r="O3812" t="s">
        <v>8268</v>
      </c>
      <c r="P3812" t="s">
        <v>8338</v>
      </c>
      <c r="Q3812">
        <f t="shared" si="119"/>
        <v>2014</v>
      </c>
      <c r="R3812" s="14" t="s">
        <v>8320</v>
      </c>
    </row>
    <row r="3813" spans="1:18" ht="28.8" x14ac:dyDescent="0.3">
      <c r="A3813">
        <v>632</v>
      </c>
      <c r="B3813" s="3" t="s">
        <v>633</v>
      </c>
      <c r="C3813" s="3" t="s">
        <v>4742</v>
      </c>
      <c r="D3813" s="5">
        <v>20000</v>
      </c>
      <c r="E3813" s="7">
        <v>0</v>
      </c>
      <c r="F3813" t="s">
        <v>8219</v>
      </c>
      <c r="G3813" t="s">
        <v>8232</v>
      </c>
      <c r="H3813" t="s">
        <v>8248</v>
      </c>
      <c r="I3813">
        <v>1448470165</v>
      </c>
      <c r="J3813">
        <v>1445874565</v>
      </c>
      <c r="K3813" s="12">
        <f t="shared" si="118"/>
        <v>42303</v>
      </c>
      <c r="L3813" t="b">
        <v>0</v>
      </c>
      <c r="M3813">
        <v>0</v>
      </c>
      <c r="N3813" t="b">
        <v>0</v>
      </c>
      <c r="O3813" t="s">
        <v>8270</v>
      </c>
      <c r="P3813" t="s">
        <v>8341</v>
      </c>
      <c r="Q3813">
        <f t="shared" si="119"/>
        <v>2015</v>
      </c>
      <c r="R3813" s="14" t="s">
        <v>8307</v>
      </c>
    </row>
    <row r="3814" spans="1:18" ht="28.8" x14ac:dyDescent="0.3">
      <c r="A3814">
        <v>927</v>
      </c>
      <c r="B3814" s="3" t="s">
        <v>928</v>
      </c>
      <c r="C3814" s="3" t="s">
        <v>5037</v>
      </c>
      <c r="D3814" s="5">
        <v>20000</v>
      </c>
      <c r="E3814" s="7">
        <v>0</v>
      </c>
      <c r="F3814" t="s">
        <v>8220</v>
      </c>
      <c r="G3814" t="s">
        <v>8223</v>
      </c>
      <c r="H3814" t="s">
        <v>8245</v>
      </c>
      <c r="I3814">
        <v>1337024695</v>
      </c>
      <c r="J3814">
        <v>1334432695</v>
      </c>
      <c r="K3814" s="12">
        <f t="shared" si="118"/>
        <v>41013</v>
      </c>
      <c r="L3814" t="b">
        <v>0</v>
      </c>
      <c r="M3814">
        <v>0</v>
      </c>
      <c r="N3814" t="b">
        <v>0</v>
      </c>
      <c r="O3814" t="s">
        <v>8276</v>
      </c>
      <c r="P3814" t="s">
        <v>8349</v>
      </c>
      <c r="Q3814">
        <f t="shared" si="119"/>
        <v>2012</v>
      </c>
      <c r="R3814" s="14" t="s">
        <v>8326</v>
      </c>
    </row>
    <row r="3815" spans="1:18" ht="57.6" x14ac:dyDescent="0.3">
      <c r="A3815">
        <v>1554</v>
      </c>
      <c r="B3815" s="3" t="s">
        <v>1555</v>
      </c>
      <c r="C3815" s="3" t="s">
        <v>5664</v>
      </c>
      <c r="D3815" s="5">
        <v>20000</v>
      </c>
      <c r="E3815" s="7">
        <v>0</v>
      </c>
      <c r="F3815" t="s">
        <v>8220</v>
      </c>
      <c r="G3815" t="s">
        <v>8225</v>
      </c>
      <c r="H3815" t="s">
        <v>8247</v>
      </c>
      <c r="I3815">
        <v>1438495390</v>
      </c>
      <c r="J3815">
        <v>1435903390</v>
      </c>
      <c r="K3815" s="12">
        <f t="shared" si="118"/>
        <v>42188</v>
      </c>
      <c r="L3815" t="b">
        <v>0</v>
      </c>
      <c r="M3815">
        <v>0</v>
      </c>
      <c r="N3815" t="b">
        <v>0</v>
      </c>
      <c r="O3815" t="s">
        <v>8287</v>
      </c>
      <c r="P3815" t="s">
        <v>8354</v>
      </c>
      <c r="Q3815">
        <f t="shared" si="119"/>
        <v>2015</v>
      </c>
      <c r="R3815" s="14" t="s">
        <v>8312</v>
      </c>
    </row>
    <row r="3816" spans="1:18" ht="43.2" x14ac:dyDescent="0.3">
      <c r="A3816">
        <v>2426</v>
      </c>
      <c r="B3816" s="3" t="s">
        <v>2427</v>
      </c>
      <c r="C3816" s="3" t="s">
        <v>6536</v>
      </c>
      <c r="D3816" s="5">
        <v>20000</v>
      </c>
      <c r="E3816" s="7">
        <v>0</v>
      </c>
      <c r="F3816" t="s">
        <v>8220</v>
      </c>
      <c r="G3816" t="s">
        <v>8223</v>
      </c>
      <c r="H3816" t="s">
        <v>8245</v>
      </c>
      <c r="I3816">
        <v>1439006692</v>
      </c>
      <c r="J3816">
        <v>1433822692</v>
      </c>
      <c r="K3816" s="12">
        <f t="shared" si="118"/>
        <v>42164</v>
      </c>
      <c r="L3816" t="b">
        <v>0</v>
      </c>
      <c r="M3816">
        <v>0</v>
      </c>
      <c r="N3816" t="b">
        <v>0</v>
      </c>
      <c r="O3816" t="s">
        <v>8282</v>
      </c>
      <c r="P3816" t="s">
        <v>8344</v>
      </c>
      <c r="Q3816">
        <f t="shared" si="119"/>
        <v>2015</v>
      </c>
      <c r="R3816" s="14" t="s">
        <v>8318</v>
      </c>
    </row>
    <row r="3817" spans="1:18" ht="43.2" x14ac:dyDescent="0.3">
      <c r="A3817">
        <v>2508</v>
      </c>
      <c r="B3817" s="3" t="s">
        <v>2508</v>
      </c>
      <c r="C3817" s="3" t="s">
        <v>6618</v>
      </c>
      <c r="D3817" s="5">
        <v>20000</v>
      </c>
      <c r="E3817" s="7">
        <v>0</v>
      </c>
      <c r="F3817" t="s">
        <v>8220</v>
      </c>
      <c r="G3817" t="s">
        <v>8223</v>
      </c>
      <c r="H3817" t="s">
        <v>8245</v>
      </c>
      <c r="I3817">
        <v>1408056634</v>
      </c>
      <c r="J3817">
        <v>1405464634</v>
      </c>
      <c r="K3817" s="12">
        <f t="shared" si="118"/>
        <v>41835</v>
      </c>
      <c r="L3817" t="b">
        <v>0</v>
      </c>
      <c r="M3817">
        <v>0</v>
      </c>
      <c r="N3817" t="b">
        <v>0</v>
      </c>
      <c r="O3817" t="s">
        <v>8297</v>
      </c>
      <c r="P3817" t="s">
        <v>8356</v>
      </c>
      <c r="Q3817">
        <f t="shared" si="119"/>
        <v>2014</v>
      </c>
      <c r="R3817" s="14" t="s">
        <v>8318</v>
      </c>
    </row>
    <row r="3818" spans="1:18" ht="28.8" x14ac:dyDescent="0.3">
      <c r="A3818">
        <v>2563</v>
      </c>
      <c r="B3818" s="3" t="s">
        <v>2563</v>
      </c>
      <c r="C3818" s="3" t="s">
        <v>6673</v>
      </c>
      <c r="D3818" s="5">
        <v>20000</v>
      </c>
      <c r="E3818" s="7">
        <v>0</v>
      </c>
      <c r="F3818" t="s">
        <v>8219</v>
      </c>
      <c r="G3818" t="s">
        <v>8223</v>
      </c>
      <c r="H3818" t="s">
        <v>8245</v>
      </c>
      <c r="I3818">
        <v>1438226451</v>
      </c>
      <c r="J3818">
        <v>1433042451</v>
      </c>
      <c r="K3818" s="12">
        <f t="shared" si="118"/>
        <v>42155</v>
      </c>
      <c r="L3818" t="b">
        <v>0</v>
      </c>
      <c r="M3818">
        <v>0</v>
      </c>
      <c r="N3818" t="b">
        <v>0</v>
      </c>
      <c r="O3818" t="s">
        <v>8282</v>
      </c>
      <c r="P3818" t="s">
        <v>8344</v>
      </c>
      <c r="Q3818">
        <f t="shared" si="119"/>
        <v>2015</v>
      </c>
      <c r="R3818" s="14" t="s">
        <v>8318</v>
      </c>
    </row>
    <row r="3819" spans="1:18" ht="43.2" x14ac:dyDescent="0.3">
      <c r="A3819">
        <v>3741</v>
      </c>
      <c r="B3819" s="3" t="s">
        <v>3738</v>
      </c>
      <c r="C3819" s="3" t="s">
        <v>7851</v>
      </c>
      <c r="D3819" s="5">
        <v>20000</v>
      </c>
      <c r="E3819" s="7">
        <v>0</v>
      </c>
      <c r="F3819" t="s">
        <v>8220</v>
      </c>
      <c r="G3819" t="s">
        <v>8223</v>
      </c>
      <c r="H3819" t="s">
        <v>8245</v>
      </c>
      <c r="I3819">
        <v>1450389950</v>
      </c>
      <c r="J3819">
        <v>1447797950</v>
      </c>
      <c r="K3819" s="12">
        <f t="shared" si="118"/>
        <v>42325</v>
      </c>
      <c r="L3819" t="b">
        <v>0</v>
      </c>
      <c r="M3819">
        <v>0</v>
      </c>
      <c r="N3819" t="b">
        <v>0</v>
      </c>
      <c r="O3819" t="s">
        <v>8269</v>
      </c>
      <c r="P3819" t="s">
        <v>8325</v>
      </c>
      <c r="Q3819">
        <f t="shared" si="119"/>
        <v>2015</v>
      </c>
      <c r="R3819" s="14" t="s">
        <v>8322</v>
      </c>
    </row>
    <row r="3820" spans="1:18" ht="43.2" x14ac:dyDescent="0.3">
      <c r="A3820">
        <v>3936</v>
      </c>
      <c r="B3820" s="3" t="s">
        <v>3933</v>
      </c>
      <c r="C3820" s="3" t="s">
        <v>8044</v>
      </c>
      <c r="D3820" s="5">
        <v>20000</v>
      </c>
      <c r="E3820" s="7">
        <v>0</v>
      </c>
      <c r="F3820" t="s">
        <v>8220</v>
      </c>
      <c r="G3820" t="s">
        <v>8223</v>
      </c>
      <c r="H3820" t="s">
        <v>8245</v>
      </c>
      <c r="I3820">
        <v>1480576720</v>
      </c>
      <c r="J3820">
        <v>1477981120</v>
      </c>
      <c r="K3820" s="12">
        <f t="shared" si="118"/>
        <v>42675</v>
      </c>
      <c r="L3820" t="b">
        <v>0</v>
      </c>
      <c r="M3820">
        <v>0</v>
      </c>
      <c r="N3820" t="b">
        <v>0</v>
      </c>
      <c r="O3820" t="s">
        <v>8269</v>
      </c>
      <c r="P3820" t="s">
        <v>8325</v>
      </c>
      <c r="Q3820">
        <f t="shared" si="119"/>
        <v>2016</v>
      </c>
      <c r="R3820" s="14" t="s">
        <v>8322</v>
      </c>
    </row>
    <row r="3821" spans="1:18" ht="43.2" x14ac:dyDescent="0.3">
      <c r="A3821">
        <v>4029</v>
      </c>
      <c r="B3821" s="3" t="s">
        <v>4025</v>
      </c>
      <c r="C3821" s="3" t="s">
        <v>8134</v>
      </c>
      <c r="D3821" s="5">
        <v>20000</v>
      </c>
      <c r="E3821" s="7">
        <v>0</v>
      </c>
      <c r="F3821" t="s">
        <v>8220</v>
      </c>
      <c r="G3821" t="s">
        <v>8223</v>
      </c>
      <c r="H3821" t="s">
        <v>8245</v>
      </c>
      <c r="I3821">
        <v>1450053370</v>
      </c>
      <c r="J3821">
        <v>1447461370</v>
      </c>
      <c r="K3821" s="12">
        <f t="shared" si="118"/>
        <v>42322</v>
      </c>
      <c r="L3821" t="b">
        <v>0</v>
      </c>
      <c r="M3821">
        <v>0</v>
      </c>
      <c r="N3821" t="b">
        <v>0</v>
      </c>
      <c r="O3821" t="s">
        <v>8269</v>
      </c>
      <c r="P3821" t="s">
        <v>8325</v>
      </c>
      <c r="Q3821">
        <f t="shared" si="119"/>
        <v>2015</v>
      </c>
      <c r="R3821" s="14" t="s">
        <v>8322</v>
      </c>
    </row>
    <row r="3822" spans="1:18" ht="57.6" x14ac:dyDescent="0.3">
      <c r="A3822">
        <v>4071</v>
      </c>
      <c r="B3822" s="3" t="s">
        <v>4067</v>
      </c>
      <c r="C3822" s="3" t="s">
        <v>8174</v>
      </c>
      <c r="D3822" s="5">
        <v>20000</v>
      </c>
      <c r="E3822" s="7">
        <v>0</v>
      </c>
      <c r="F3822" t="s">
        <v>8220</v>
      </c>
      <c r="G3822" t="s">
        <v>8237</v>
      </c>
      <c r="H3822" t="s">
        <v>8255</v>
      </c>
      <c r="I3822">
        <v>1482779931</v>
      </c>
      <c r="J3822">
        <v>1480187931</v>
      </c>
      <c r="K3822" s="12">
        <f t="shared" si="118"/>
        <v>42700</v>
      </c>
      <c r="L3822" t="b">
        <v>0</v>
      </c>
      <c r="M3822">
        <v>0</v>
      </c>
      <c r="N3822" t="b">
        <v>0</v>
      </c>
      <c r="O3822" t="s">
        <v>8269</v>
      </c>
      <c r="P3822" t="s">
        <v>8325</v>
      </c>
      <c r="Q3822">
        <f t="shared" si="119"/>
        <v>2016</v>
      </c>
      <c r="R3822" s="14" t="s">
        <v>8322</v>
      </c>
    </row>
    <row r="3823" spans="1:18" ht="43.2" x14ac:dyDescent="0.3">
      <c r="A3823">
        <v>2771</v>
      </c>
      <c r="B3823" s="3" t="s">
        <v>2771</v>
      </c>
      <c r="C3823" s="3" t="s">
        <v>6881</v>
      </c>
      <c r="D3823" s="5">
        <v>19980</v>
      </c>
      <c r="E3823" s="7">
        <v>0</v>
      </c>
      <c r="F3823" t="s">
        <v>8220</v>
      </c>
      <c r="G3823" t="s">
        <v>8223</v>
      </c>
      <c r="H3823" t="s">
        <v>8245</v>
      </c>
      <c r="I3823">
        <v>1359738000</v>
      </c>
      <c r="J3823">
        <v>1355489140</v>
      </c>
      <c r="K3823" s="12">
        <f t="shared" si="118"/>
        <v>41257</v>
      </c>
      <c r="L3823" t="b">
        <v>0</v>
      </c>
      <c r="M3823">
        <v>0</v>
      </c>
      <c r="N3823" t="b">
        <v>0</v>
      </c>
      <c r="O3823" t="s">
        <v>8302</v>
      </c>
      <c r="P3823" t="s">
        <v>8355</v>
      </c>
      <c r="Q3823">
        <f t="shared" si="119"/>
        <v>2012</v>
      </c>
      <c r="R3823" s="14" t="s">
        <v>8310</v>
      </c>
    </row>
    <row r="3824" spans="1:18" ht="43.2" x14ac:dyDescent="0.3">
      <c r="A3824">
        <v>1161</v>
      </c>
      <c r="B3824" s="3" t="s">
        <v>1162</v>
      </c>
      <c r="C3824" s="3" t="s">
        <v>5271</v>
      </c>
      <c r="D3824" s="5">
        <v>18000</v>
      </c>
      <c r="E3824" s="7">
        <v>0</v>
      </c>
      <c r="F3824" t="s">
        <v>8220</v>
      </c>
      <c r="G3824" t="s">
        <v>8223</v>
      </c>
      <c r="H3824" t="s">
        <v>8245</v>
      </c>
      <c r="I3824">
        <v>1432047989</v>
      </c>
      <c r="J3824">
        <v>1430233589</v>
      </c>
      <c r="K3824" s="12">
        <f t="shared" si="118"/>
        <v>42122</v>
      </c>
      <c r="L3824" t="b">
        <v>0</v>
      </c>
      <c r="M3824">
        <v>0</v>
      </c>
      <c r="N3824" t="b">
        <v>0</v>
      </c>
      <c r="O3824" t="s">
        <v>8282</v>
      </c>
      <c r="P3824" t="s">
        <v>8344</v>
      </c>
      <c r="Q3824">
        <f t="shared" si="119"/>
        <v>2015</v>
      </c>
      <c r="R3824" s="14" t="s">
        <v>8318</v>
      </c>
    </row>
    <row r="3825" spans="1:18" ht="43.2" x14ac:dyDescent="0.3">
      <c r="A3825">
        <v>3953</v>
      </c>
      <c r="B3825" s="3" t="s">
        <v>3950</v>
      </c>
      <c r="C3825" s="3" t="s">
        <v>8060</v>
      </c>
      <c r="D3825" s="5">
        <v>17600</v>
      </c>
      <c r="E3825" s="7">
        <v>0</v>
      </c>
      <c r="F3825" t="s">
        <v>8220</v>
      </c>
      <c r="G3825" t="s">
        <v>8223</v>
      </c>
      <c r="H3825" t="s">
        <v>8245</v>
      </c>
      <c r="I3825">
        <v>1469834940</v>
      </c>
      <c r="J3825">
        <v>1467162586</v>
      </c>
      <c r="K3825" s="12">
        <f t="shared" si="118"/>
        <v>42550</v>
      </c>
      <c r="L3825" t="b">
        <v>0</v>
      </c>
      <c r="M3825">
        <v>0</v>
      </c>
      <c r="N3825" t="b">
        <v>0</v>
      </c>
      <c r="O3825" t="s">
        <v>8269</v>
      </c>
      <c r="P3825" t="s">
        <v>8325</v>
      </c>
      <c r="Q3825">
        <f t="shared" si="119"/>
        <v>2016</v>
      </c>
      <c r="R3825" s="14" t="s">
        <v>8322</v>
      </c>
    </row>
    <row r="3826" spans="1:18" ht="43.2" x14ac:dyDescent="0.3">
      <c r="A3826">
        <v>770</v>
      </c>
      <c r="B3826" s="3" t="s">
        <v>771</v>
      </c>
      <c r="C3826" s="3" t="s">
        <v>4880</v>
      </c>
      <c r="D3826" s="5">
        <v>17500</v>
      </c>
      <c r="E3826" s="7">
        <v>0</v>
      </c>
      <c r="F3826" t="s">
        <v>8220</v>
      </c>
      <c r="G3826" t="s">
        <v>8223</v>
      </c>
      <c r="H3826" t="s">
        <v>8245</v>
      </c>
      <c r="I3826">
        <v>1361750369</v>
      </c>
      <c r="J3826">
        <v>1358294369</v>
      </c>
      <c r="K3826" s="12">
        <f t="shared" si="118"/>
        <v>41289</v>
      </c>
      <c r="L3826" t="b">
        <v>0</v>
      </c>
      <c r="M3826">
        <v>0</v>
      </c>
      <c r="N3826" t="b">
        <v>0</v>
      </c>
      <c r="O3826" t="s">
        <v>8273</v>
      </c>
      <c r="P3826" t="s">
        <v>8351</v>
      </c>
      <c r="Q3826">
        <f t="shared" si="119"/>
        <v>2013</v>
      </c>
      <c r="R3826" s="14" t="s">
        <v>8310</v>
      </c>
    </row>
    <row r="3827" spans="1:18" ht="28.8" x14ac:dyDescent="0.3">
      <c r="A3827">
        <v>165</v>
      </c>
      <c r="B3827" s="3" t="s">
        <v>167</v>
      </c>
      <c r="C3827" s="3" t="s">
        <v>4275</v>
      </c>
      <c r="D3827" s="5">
        <v>17000</v>
      </c>
      <c r="E3827" s="7">
        <v>0</v>
      </c>
      <c r="F3827" t="s">
        <v>8220</v>
      </c>
      <c r="G3827" t="s">
        <v>8224</v>
      </c>
      <c r="H3827" t="s">
        <v>8246</v>
      </c>
      <c r="I3827">
        <v>1452613724</v>
      </c>
      <c r="J3827">
        <v>1450021724</v>
      </c>
      <c r="K3827" s="12">
        <f t="shared" si="118"/>
        <v>42351</v>
      </c>
      <c r="L3827" t="b">
        <v>0</v>
      </c>
      <c r="M3827">
        <v>0</v>
      </c>
      <c r="N3827" t="b">
        <v>0</v>
      </c>
      <c r="O3827" t="s">
        <v>8266</v>
      </c>
      <c r="P3827" t="s">
        <v>8324</v>
      </c>
      <c r="Q3827">
        <f t="shared" si="119"/>
        <v>2015</v>
      </c>
      <c r="R3827" s="14" t="s">
        <v>8320</v>
      </c>
    </row>
    <row r="3828" spans="1:18" ht="28.8" x14ac:dyDescent="0.3">
      <c r="A3828">
        <v>906</v>
      </c>
      <c r="B3828" s="3" t="s">
        <v>907</v>
      </c>
      <c r="C3828" s="3" t="s">
        <v>5016</v>
      </c>
      <c r="D3828" s="5">
        <v>15000</v>
      </c>
      <c r="E3828" s="7">
        <v>0</v>
      </c>
      <c r="F3828" t="s">
        <v>8220</v>
      </c>
      <c r="G3828" t="s">
        <v>8223</v>
      </c>
      <c r="H3828" t="s">
        <v>8245</v>
      </c>
      <c r="I3828">
        <v>1394681590</v>
      </c>
      <c r="J3828">
        <v>1392093190</v>
      </c>
      <c r="K3828" s="12">
        <f t="shared" si="118"/>
        <v>41681</v>
      </c>
      <c r="L3828" t="b">
        <v>0</v>
      </c>
      <c r="M3828">
        <v>0</v>
      </c>
      <c r="N3828" t="b">
        <v>0</v>
      </c>
      <c r="O3828" t="s">
        <v>8276</v>
      </c>
      <c r="P3828" t="s">
        <v>8349</v>
      </c>
      <c r="Q3828">
        <f t="shared" si="119"/>
        <v>2014</v>
      </c>
      <c r="R3828" s="14" t="s">
        <v>8326</v>
      </c>
    </row>
    <row r="3829" spans="1:18" ht="43.2" x14ac:dyDescent="0.3">
      <c r="A3829">
        <v>1597</v>
      </c>
      <c r="B3829" s="3" t="s">
        <v>1598</v>
      </c>
      <c r="C3829" s="3" t="s">
        <v>5707</v>
      </c>
      <c r="D3829" s="5">
        <v>15000</v>
      </c>
      <c r="E3829" s="7">
        <v>0</v>
      </c>
      <c r="F3829" t="s">
        <v>8220</v>
      </c>
      <c r="G3829" t="s">
        <v>8223</v>
      </c>
      <c r="H3829" t="s">
        <v>8245</v>
      </c>
      <c r="I3829">
        <v>1474360197</v>
      </c>
      <c r="J3829">
        <v>1471768197</v>
      </c>
      <c r="K3829" s="12">
        <f t="shared" si="118"/>
        <v>42603</v>
      </c>
      <c r="L3829" t="b">
        <v>0</v>
      </c>
      <c r="M3829">
        <v>0</v>
      </c>
      <c r="N3829" t="b">
        <v>0</v>
      </c>
      <c r="O3829" t="s">
        <v>8289</v>
      </c>
      <c r="P3829" t="s">
        <v>8350</v>
      </c>
      <c r="Q3829">
        <f t="shared" si="119"/>
        <v>2016</v>
      </c>
      <c r="R3829" s="14" t="s">
        <v>8312</v>
      </c>
    </row>
    <row r="3830" spans="1:18" ht="28.8" x14ac:dyDescent="0.3">
      <c r="A3830">
        <v>1818</v>
      </c>
      <c r="B3830" s="3" t="s">
        <v>1819</v>
      </c>
      <c r="C3830" s="3" t="s">
        <v>5928</v>
      </c>
      <c r="D3830" s="5">
        <v>15000</v>
      </c>
      <c r="E3830" s="7">
        <v>0</v>
      </c>
      <c r="F3830" t="s">
        <v>8220</v>
      </c>
      <c r="G3830" t="s">
        <v>8223</v>
      </c>
      <c r="H3830" t="s">
        <v>8245</v>
      </c>
      <c r="I3830">
        <v>1428035850</v>
      </c>
      <c r="J3830">
        <v>1425447450</v>
      </c>
      <c r="K3830" s="12">
        <f t="shared" si="118"/>
        <v>42067</v>
      </c>
      <c r="L3830" t="b">
        <v>0</v>
      </c>
      <c r="M3830">
        <v>0</v>
      </c>
      <c r="N3830" t="b">
        <v>0</v>
      </c>
      <c r="O3830" t="s">
        <v>8283</v>
      </c>
      <c r="P3830" t="s">
        <v>8313</v>
      </c>
      <c r="Q3830">
        <f t="shared" si="119"/>
        <v>2015</v>
      </c>
      <c r="R3830" s="14" t="s">
        <v>8312</v>
      </c>
    </row>
    <row r="3831" spans="1:18" ht="43.2" x14ac:dyDescent="0.3">
      <c r="A3831">
        <v>2141</v>
      </c>
      <c r="B3831" s="3" t="s">
        <v>2142</v>
      </c>
      <c r="C3831" s="3" t="s">
        <v>6251</v>
      </c>
      <c r="D3831" s="5">
        <v>15000</v>
      </c>
      <c r="E3831" s="7">
        <v>0</v>
      </c>
      <c r="F3831" t="s">
        <v>8220</v>
      </c>
      <c r="G3831" t="s">
        <v>8223</v>
      </c>
      <c r="H3831" t="s">
        <v>8245</v>
      </c>
      <c r="I3831">
        <v>1415947159</v>
      </c>
      <c r="J3831">
        <v>1413351559</v>
      </c>
      <c r="K3831" s="12">
        <f t="shared" si="118"/>
        <v>41927</v>
      </c>
      <c r="L3831" t="b">
        <v>0</v>
      </c>
      <c r="M3831">
        <v>0</v>
      </c>
      <c r="N3831" t="b">
        <v>0</v>
      </c>
      <c r="O3831" t="s">
        <v>8280</v>
      </c>
      <c r="P3831" t="s">
        <v>8333</v>
      </c>
      <c r="Q3831">
        <f t="shared" si="119"/>
        <v>2014</v>
      </c>
      <c r="R3831" s="14" t="s">
        <v>8315</v>
      </c>
    </row>
    <row r="3832" spans="1:18" ht="43.2" x14ac:dyDescent="0.3">
      <c r="A3832">
        <v>2404</v>
      </c>
      <c r="B3832" s="3" t="s">
        <v>2405</v>
      </c>
      <c r="C3832" s="3" t="s">
        <v>6514</v>
      </c>
      <c r="D3832" s="5">
        <v>15000</v>
      </c>
      <c r="E3832" s="7">
        <v>0</v>
      </c>
      <c r="F3832" t="s">
        <v>8220</v>
      </c>
      <c r="G3832" t="s">
        <v>8223</v>
      </c>
      <c r="H3832" t="s">
        <v>8245</v>
      </c>
      <c r="I3832">
        <v>1451782607</v>
      </c>
      <c r="J3832">
        <v>1449190607</v>
      </c>
      <c r="K3832" s="12">
        <f t="shared" si="118"/>
        <v>42342</v>
      </c>
      <c r="L3832" t="b">
        <v>0</v>
      </c>
      <c r="M3832">
        <v>0</v>
      </c>
      <c r="N3832" t="b">
        <v>0</v>
      </c>
      <c r="O3832" t="s">
        <v>8282</v>
      </c>
      <c r="P3832" t="s">
        <v>8344</v>
      </c>
      <c r="Q3832">
        <f t="shared" si="119"/>
        <v>2015</v>
      </c>
      <c r="R3832" s="14" t="s">
        <v>8318</v>
      </c>
    </row>
    <row r="3833" spans="1:18" ht="57.6" x14ac:dyDescent="0.3">
      <c r="A3833">
        <v>2410</v>
      </c>
      <c r="B3833" s="3" t="s">
        <v>2411</v>
      </c>
      <c r="C3833" s="3" t="s">
        <v>6520</v>
      </c>
      <c r="D3833" s="5">
        <v>15000</v>
      </c>
      <c r="E3833" s="7">
        <v>0</v>
      </c>
      <c r="F3833" t="s">
        <v>8220</v>
      </c>
      <c r="G3833" t="s">
        <v>8225</v>
      </c>
      <c r="H3833" t="s">
        <v>8247</v>
      </c>
      <c r="I3833">
        <v>1441619275</v>
      </c>
      <c r="J3833">
        <v>1439027275</v>
      </c>
      <c r="K3833" s="12">
        <f t="shared" si="118"/>
        <v>42224</v>
      </c>
      <c r="L3833" t="b">
        <v>0</v>
      </c>
      <c r="M3833">
        <v>0</v>
      </c>
      <c r="N3833" t="b">
        <v>0</v>
      </c>
      <c r="O3833" t="s">
        <v>8282</v>
      </c>
      <c r="P3833" t="s">
        <v>8344</v>
      </c>
      <c r="Q3833">
        <f t="shared" si="119"/>
        <v>2015</v>
      </c>
      <c r="R3833" s="14" t="s">
        <v>8318</v>
      </c>
    </row>
    <row r="3834" spans="1:18" ht="43.2" x14ac:dyDescent="0.3">
      <c r="A3834">
        <v>2577</v>
      </c>
      <c r="B3834" s="3" t="s">
        <v>2577</v>
      </c>
      <c r="C3834" s="3" t="s">
        <v>6687</v>
      </c>
      <c r="D3834" s="5">
        <v>15000</v>
      </c>
      <c r="E3834" s="7">
        <v>0</v>
      </c>
      <c r="F3834" t="s">
        <v>8219</v>
      </c>
      <c r="G3834" t="s">
        <v>8223</v>
      </c>
      <c r="H3834" t="s">
        <v>8245</v>
      </c>
      <c r="I3834">
        <v>1407181297</v>
      </c>
      <c r="J3834">
        <v>1405021297</v>
      </c>
      <c r="K3834" s="12">
        <f t="shared" si="118"/>
        <v>41830</v>
      </c>
      <c r="L3834" t="b">
        <v>0</v>
      </c>
      <c r="M3834">
        <v>0</v>
      </c>
      <c r="N3834" t="b">
        <v>0</v>
      </c>
      <c r="O3834" t="s">
        <v>8282</v>
      </c>
      <c r="P3834" t="s">
        <v>8344</v>
      </c>
      <c r="Q3834">
        <f t="shared" si="119"/>
        <v>2014</v>
      </c>
      <c r="R3834" s="14" t="s">
        <v>8318</v>
      </c>
    </row>
    <row r="3835" spans="1:18" ht="43.2" x14ac:dyDescent="0.3">
      <c r="A3835">
        <v>2687</v>
      </c>
      <c r="B3835" s="3" t="s">
        <v>2687</v>
      </c>
      <c r="C3835" s="3" t="s">
        <v>6797</v>
      </c>
      <c r="D3835" s="5">
        <v>15000</v>
      </c>
      <c r="E3835" s="7">
        <v>0</v>
      </c>
      <c r="F3835" t="s">
        <v>8220</v>
      </c>
      <c r="G3835" t="s">
        <v>8223</v>
      </c>
      <c r="H3835" t="s">
        <v>8245</v>
      </c>
      <c r="I3835">
        <v>1435591318</v>
      </c>
      <c r="J3835">
        <v>1432999318</v>
      </c>
      <c r="K3835" s="12">
        <f t="shared" si="118"/>
        <v>42154</v>
      </c>
      <c r="L3835" t="b">
        <v>0</v>
      </c>
      <c r="M3835">
        <v>0</v>
      </c>
      <c r="N3835" t="b">
        <v>0</v>
      </c>
      <c r="O3835" t="s">
        <v>8282</v>
      </c>
      <c r="P3835" t="s">
        <v>8344</v>
      </c>
      <c r="Q3835">
        <f t="shared" si="119"/>
        <v>2015</v>
      </c>
      <c r="R3835" s="14" t="s">
        <v>8318</v>
      </c>
    </row>
    <row r="3836" spans="1:18" ht="43.2" x14ac:dyDescent="0.3">
      <c r="A3836">
        <v>2954</v>
      </c>
      <c r="B3836" s="3" t="s">
        <v>2954</v>
      </c>
      <c r="C3836" s="3" t="s">
        <v>7064</v>
      </c>
      <c r="D3836" s="5">
        <v>15000</v>
      </c>
      <c r="E3836" s="7">
        <v>0</v>
      </c>
      <c r="F3836" t="s">
        <v>8219</v>
      </c>
      <c r="G3836" t="s">
        <v>8223</v>
      </c>
      <c r="H3836" t="s">
        <v>8245</v>
      </c>
      <c r="I3836">
        <v>1489669203</v>
      </c>
      <c r="J3836">
        <v>1487944803</v>
      </c>
      <c r="K3836" s="12">
        <f t="shared" si="118"/>
        <v>42790</v>
      </c>
      <c r="L3836" t="b">
        <v>0</v>
      </c>
      <c r="M3836">
        <v>0</v>
      </c>
      <c r="N3836" t="b">
        <v>0</v>
      </c>
      <c r="O3836" t="s">
        <v>8301</v>
      </c>
      <c r="P3836" t="s">
        <v>8323</v>
      </c>
      <c r="Q3836">
        <f t="shared" si="119"/>
        <v>2017</v>
      </c>
      <c r="R3836" s="14" t="s">
        <v>8322</v>
      </c>
    </row>
    <row r="3837" spans="1:18" ht="43.2" x14ac:dyDescent="0.3">
      <c r="A3837">
        <v>3790</v>
      </c>
      <c r="B3837" s="3" t="s">
        <v>3787</v>
      </c>
      <c r="C3837" s="3" t="s">
        <v>7900</v>
      </c>
      <c r="D3837" s="5">
        <v>15000</v>
      </c>
      <c r="E3837" s="7">
        <v>0</v>
      </c>
      <c r="F3837" t="s">
        <v>8220</v>
      </c>
      <c r="G3837" t="s">
        <v>8223</v>
      </c>
      <c r="H3837" t="s">
        <v>8245</v>
      </c>
      <c r="I3837">
        <v>1479834023</v>
      </c>
      <c r="J3837">
        <v>1477238423</v>
      </c>
      <c r="K3837" s="12">
        <f t="shared" si="118"/>
        <v>42666</v>
      </c>
      <c r="L3837" t="b">
        <v>0</v>
      </c>
      <c r="M3837">
        <v>0</v>
      </c>
      <c r="N3837" t="b">
        <v>0</v>
      </c>
      <c r="O3837" t="s">
        <v>8303</v>
      </c>
      <c r="P3837" t="s">
        <v>8334</v>
      </c>
      <c r="Q3837">
        <f t="shared" si="119"/>
        <v>2016</v>
      </c>
      <c r="R3837" s="14" t="s">
        <v>8322</v>
      </c>
    </row>
    <row r="3838" spans="1:18" ht="43.2" x14ac:dyDescent="0.3">
      <c r="A3838">
        <v>3872</v>
      </c>
      <c r="B3838" s="3" t="s">
        <v>3869</v>
      </c>
      <c r="C3838" s="3" t="s">
        <v>7981</v>
      </c>
      <c r="D3838" s="5">
        <v>15000</v>
      </c>
      <c r="E3838" s="7">
        <v>0</v>
      </c>
      <c r="F3838" t="s">
        <v>8219</v>
      </c>
      <c r="G3838" t="s">
        <v>8223</v>
      </c>
      <c r="H3838" t="s">
        <v>8245</v>
      </c>
      <c r="I3838">
        <v>1439522996</v>
      </c>
      <c r="J3838">
        <v>1435202996</v>
      </c>
      <c r="K3838" s="12">
        <f t="shared" si="118"/>
        <v>42180</v>
      </c>
      <c r="L3838" t="b">
        <v>0</v>
      </c>
      <c r="M3838">
        <v>0</v>
      </c>
      <c r="N3838" t="b">
        <v>0</v>
      </c>
      <c r="O3838" t="s">
        <v>8303</v>
      </c>
      <c r="P3838" t="s">
        <v>8334</v>
      </c>
      <c r="Q3838">
        <f t="shared" si="119"/>
        <v>2015</v>
      </c>
      <c r="R3838" s="14" t="s">
        <v>8322</v>
      </c>
    </row>
    <row r="3839" spans="1:18" ht="43.2" x14ac:dyDescent="0.3">
      <c r="A3839">
        <v>3879</v>
      </c>
      <c r="B3839" s="3" t="s">
        <v>3876</v>
      </c>
      <c r="C3839" s="3" t="s">
        <v>7988</v>
      </c>
      <c r="D3839" s="5">
        <v>15000</v>
      </c>
      <c r="E3839" s="7">
        <v>0</v>
      </c>
      <c r="F3839" t="s">
        <v>8219</v>
      </c>
      <c r="G3839" t="s">
        <v>8224</v>
      </c>
      <c r="H3839" t="s">
        <v>8246</v>
      </c>
      <c r="I3839">
        <v>1422218396</v>
      </c>
      <c r="J3839">
        <v>1419626396</v>
      </c>
      <c r="K3839" s="12">
        <f t="shared" si="118"/>
        <v>41999</v>
      </c>
      <c r="L3839" t="b">
        <v>0</v>
      </c>
      <c r="M3839">
        <v>0</v>
      </c>
      <c r="N3839" t="b">
        <v>0</v>
      </c>
      <c r="O3839" t="s">
        <v>8303</v>
      </c>
      <c r="P3839" t="s">
        <v>8334</v>
      </c>
      <c r="Q3839">
        <f t="shared" si="119"/>
        <v>2014</v>
      </c>
      <c r="R3839" s="14" t="s">
        <v>8322</v>
      </c>
    </row>
    <row r="3840" spans="1:18" ht="57.6" x14ac:dyDescent="0.3">
      <c r="A3840">
        <v>3883</v>
      </c>
      <c r="B3840" s="3" t="s">
        <v>3880</v>
      </c>
      <c r="C3840" s="3" t="s">
        <v>7992</v>
      </c>
      <c r="D3840" s="5">
        <v>15000</v>
      </c>
      <c r="E3840" s="7">
        <v>0</v>
      </c>
      <c r="F3840" t="s">
        <v>8219</v>
      </c>
      <c r="G3840" t="s">
        <v>8224</v>
      </c>
      <c r="H3840" t="s">
        <v>8246</v>
      </c>
      <c r="I3840">
        <v>1409668069</v>
      </c>
      <c r="J3840">
        <v>1407076069</v>
      </c>
      <c r="K3840" s="12">
        <f t="shared" si="118"/>
        <v>41854</v>
      </c>
      <c r="L3840" t="b">
        <v>0</v>
      </c>
      <c r="M3840">
        <v>0</v>
      </c>
      <c r="N3840" t="b">
        <v>0</v>
      </c>
      <c r="O3840" t="s">
        <v>8303</v>
      </c>
      <c r="P3840" t="s">
        <v>8334</v>
      </c>
      <c r="Q3840">
        <f t="shared" si="119"/>
        <v>2014</v>
      </c>
      <c r="R3840" s="14" t="s">
        <v>8322</v>
      </c>
    </row>
    <row r="3841" spans="1:18" ht="43.2" x14ac:dyDescent="0.3">
      <c r="A3841">
        <v>510</v>
      </c>
      <c r="B3841" s="3" t="s">
        <v>511</v>
      </c>
      <c r="C3841" s="3" t="s">
        <v>4620</v>
      </c>
      <c r="D3841" s="5">
        <v>14000</v>
      </c>
      <c r="E3841" s="7">
        <v>0</v>
      </c>
      <c r="F3841" t="s">
        <v>8220</v>
      </c>
      <c r="G3841" t="s">
        <v>8223</v>
      </c>
      <c r="H3841" t="s">
        <v>8245</v>
      </c>
      <c r="I3841">
        <v>1456805639</v>
      </c>
      <c r="J3841">
        <v>1454213639</v>
      </c>
      <c r="K3841" s="12">
        <f t="shared" si="118"/>
        <v>42400</v>
      </c>
      <c r="L3841" t="b">
        <v>0</v>
      </c>
      <c r="M3841">
        <v>0</v>
      </c>
      <c r="N3841" t="b">
        <v>0</v>
      </c>
      <c r="O3841" t="s">
        <v>8268</v>
      </c>
      <c r="P3841" t="s">
        <v>8338</v>
      </c>
      <c r="Q3841">
        <f t="shared" si="119"/>
        <v>2016</v>
      </c>
      <c r="R3841" s="14" t="s">
        <v>8320</v>
      </c>
    </row>
    <row r="3842" spans="1:18" ht="28.8" x14ac:dyDescent="0.3">
      <c r="A3842">
        <v>1452</v>
      </c>
      <c r="B3842" s="3" t="s">
        <v>1453</v>
      </c>
      <c r="C3842" s="3" t="s">
        <v>5562</v>
      </c>
      <c r="D3842" s="5">
        <v>14000</v>
      </c>
      <c r="E3842" s="7">
        <v>0</v>
      </c>
      <c r="F3842" t="s">
        <v>8219</v>
      </c>
      <c r="G3842" t="s">
        <v>8223</v>
      </c>
      <c r="H3842" t="s">
        <v>8245</v>
      </c>
      <c r="I3842">
        <v>1406566363</v>
      </c>
      <c r="J3842">
        <v>1403974363</v>
      </c>
      <c r="K3842" s="12">
        <f t="shared" si="118"/>
        <v>41818</v>
      </c>
      <c r="L3842" t="b">
        <v>0</v>
      </c>
      <c r="M3842">
        <v>0</v>
      </c>
      <c r="N3842" t="b">
        <v>0</v>
      </c>
      <c r="O3842" t="s">
        <v>8285</v>
      </c>
      <c r="P3842" t="s">
        <v>8347</v>
      </c>
      <c r="Q3842">
        <f t="shared" si="119"/>
        <v>2014</v>
      </c>
      <c r="R3842" s="14" t="s">
        <v>8310</v>
      </c>
    </row>
    <row r="3843" spans="1:18" ht="43.2" x14ac:dyDescent="0.3">
      <c r="A3843">
        <v>610</v>
      </c>
      <c r="B3843" s="3" t="s">
        <v>611</v>
      </c>
      <c r="C3843" s="3" t="s">
        <v>4720</v>
      </c>
      <c r="D3843" s="5">
        <v>13803</v>
      </c>
      <c r="E3843" s="7">
        <v>0</v>
      </c>
      <c r="F3843" t="s">
        <v>8219</v>
      </c>
      <c r="G3843" t="s">
        <v>8223</v>
      </c>
      <c r="H3843" t="s">
        <v>8245</v>
      </c>
      <c r="I3843">
        <v>1429732586</v>
      </c>
      <c r="J3843">
        <v>1427140586</v>
      </c>
      <c r="K3843" s="12">
        <f t="shared" ref="K3843:K3906" si="120">FLOOR(J3843/60/60/24,1) + DATE(1970,1,1)</f>
        <v>42086</v>
      </c>
      <c r="L3843" t="b">
        <v>0</v>
      </c>
      <c r="M3843">
        <v>0</v>
      </c>
      <c r="N3843" t="b">
        <v>0</v>
      </c>
      <c r="O3843" t="s">
        <v>8270</v>
      </c>
      <c r="P3843" t="s">
        <v>8341</v>
      </c>
      <c r="Q3843">
        <f t="shared" ref="Q3843:Q3906" si="121">YEAR(K3843)</f>
        <v>2015</v>
      </c>
      <c r="R3843" s="14" t="s">
        <v>8307</v>
      </c>
    </row>
    <row r="3844" spans="1:18" ht="43.2" x14ac:dyDescent="0.3">
      <c r="A3844">
        <v>1425</v>
      </c>
      <c r="B3844" s="3" t="s">
        <v>1426</v>
      </c>
      <c r="C3844" s="3" t="s">
        <v>5535</v>
      </c>
      <c r="D3844" s="5">
        <v>13000</v>
      </c>
      <c r="E3844" s="7">
        <v>0</v>
      </c>
      <c r="F3844" t="s">
        <v>8220</v>
      </c>
      <c r="G3844" t="s">
        <v>8223</v>
      </c>
      <c r="H3844" t="s">
        <v>8245</v>
      </c>
      <c r="I3844">
        <v>1430276959</v>
      </c>
      <c r="J3844">
        <v>1427684959</v>
      </c>
      <c r="K3844" s="12">
        <f t="shared" si="120"/>
        <v>42093</v>
      </c>
      <c r="L3844" t="b">
        <v>0</v>
      </c>
      <c r="M3844">
        <v>0</v>
      </c>
      <c r="N3844" t="b">
        <v>0</v>
      </c>
      <c r="O3844" t="s">
        <v>8285</v>
      </c>
      <c r="P3844" t="s">
        <v>8347</v>
      </c>
      <c r="Q3844">
        <f t="shared" si="121"/>
        <v>2015</v>
      </c>
      <c r="R3844" s="14" t="s">
        <v>8310</v>
      </c>
    </row>
    <row r="3845" spans="1:18" ht="43.2" x14ac:dyDescent="0.3">
      <c r="A3845">
        <v>1443</v>
      </c>
      <c r="B3845" s="3" t="s">
        <v>1444</v>
      </c>
      <c r="C3845" s="3" t="s">
        <v>5553</v>
      </c>
      <c r="D3845" s="5">
        <v>13000</v>
      </c>
      <c r="E3845" s="7">
        <v>0</v>
      </c>
      <c r="F3845" t="s">
        <v>8220</v>
      </c>
      <c r="G3845" t="s">
        <v>8229</v>
      </c>
      <c r="H3845" t="s">
        <v>8248</v>
      </c>
      <c r="I3845">
        <v>1483395209</v>
      </c>
      <c r="J3845">
        <v>1480803209</v>
      </c>
      <c r="K3845" s="12">
        <f t="shared" si="120"/>
        <v>42707</v>
      </c>
      <c r="L3845" t="b">
        <v>0</v>
      </c>
      <c r="M3845">
        <v>0</v>
      </c>
      <c r="N3845" t="b">
        <v>0</v>
      </c>
      <c r="O3845" t="s">
        <v>8285</v>
      </c>
      <c r="P3845" t="s">
        <v>8347</v>
      </c>
      <c r="Q3845">
        <f t="shared" si="121"/>
        <v>2016</v>
      </c>
      <c r="R3845" s="14" t="s">
        <v>8310</v>
      </c>
    </row>
    <row r="3846" spans="1:18" ht="43.2" x14ac:dyDescent="0.3">
      <c r="A3846">
        <v>2399</v>
      </c>
      <c r="B3846" s="3" t="s">
        <v>2400</v>
      </c>
      <c r="C3846" s="3" t="s">
        <v>6509</v>
      </c>
      <c r="D3846" s="5">
        <v>13000</v>
      </c>
      <c r="E3846" s="7">
        <v>0</v>
      </c>
      <c r="F3846" t="s">
        <v>8219</v>
      </c>
      <c r="G3846" t="s">
        <v>8234</v>
      </c>
      <c r="H3846" t="s">
        <v>8254</v>
      </c>
      <c r="I3846">
        <v>1418934506</v>
      </c>
      <c r="J3846">
        <v>1415910506</v>
      </c>
      <c r="K3846" s="12">
        <f t="shared" si="120"/>
        <v>41956</v>
      </c>
      <c r="L3846" t="b">
        <v>0</v>
      </c>
      <c r="M3846">
        <v>0</v>
      </c>
      <c r="N3846" t="b">
        <v>0</v>
      </c>
      <c r="O3846" t="s">
        <v>8270</v>
      </c>
      <c r="P3846" t="s">
        <v>8341</v>
      </c>
      <c r="Q3846">
        <f t="shared" si="121"/>
        <v>2014</v>
      </c>
      <c r="R3846" s="14" t="s">
        <v>8307</v>
      </c>
    </row>
    <row r="3847" spans="1:18" ht="43.2" x14ac:dyDescent="0.3">
      <c r="A3847">
        <v>206</v>
      </c>
      <c r="B3847" s="3" t="s">
        <v>208</v>
      </c>
      <c r="C3847" s="3" t="s">
        <v>4316</v>
      </c>
      <c r="D3847" s="5">
        <v>12700</v>
      </c>
      <c r="E3847" s="7">
        <v>0</v>
      </c>
      <c r="F3847" t="s">
        <v>8220</v>
      </c>
      <c r="G3847" t="s">
        <v>8223</v>
      </c>
      <c r="H3847" t="s">
        <v>8245</v>
      </c>
      <c r="I3847">
        <v>1470441983</v>
      </c>
      <c r="J3847">
        <v>1468627583</v>
      </c>
      <c r="K3847" s="12">
        <f t="shared" si="120"/>
        <v>42567</v>
      </c>
      <c r="L3847" t="b">
        <v>0</v>
      </c>
      <c r="M3847">
        <v>0</v>
      </c>
      <c r="N3847" t="b">
        <v>0</v>
      </c>
      <c r="O3847" t="s">
        <v>8266</v>
      </c>
      <c r="P3847" t="s">
        <v>8324</v>
      </c>
      <c r="Q3847">
        <f t="shared" si="121"/>
        <v>2016</v>
      </c>
      <c r="R3847" s="14" t="s">
        <v>8320</v>
      </c>
    </row>
    <row r="3848" spans="1:18" ht="43.2" x14ac:dyDescent="0.3">
      <c r="A3848">
        <v>488</v>
      </c>
      <c r="B3848" s="3" t="s">
        <v>489</v>
      </c>
      <c r="C3848" s="3" t="s">
        <v>4598</v>
      </c>
      <c r="D3848" s="5">
        <v>12000</v>
      </c>
      <c r="E3848" s="7">
        <v>0</v>
      </c>
      <c r="F3848" t="s">
        <v>8220</v>
      </c>
      <c r="G3848" t="s">
        <v>8223</v>
      </c>
      <c r="H3848" t="s">
        <v>8245</v>
      </c>
      <c r="I3848">
        <v>1483924700</v>
      </c>
      <c r="J3848">
        <v>1481332700</v>
      </c>
      <c r="K3848" s="12">
        <f t="shared" si="120"/>
        <v>42714</v>
      </c>
      <c r="L3848" t="b">
        <v>0</v>
      </c>
      <c r="M3848">
        <v>0</v>
      </c>
      <c r="N3848" t="b">
        <v>0</v>
      </c>
      <c r="O3848" t="s">
        <v>8268</v>
      </c>
      <c r="P3848" t="s">
        <v>8338</v>
      </c>
      <c r="Q3848">
        <f t="shared" si="121"/>
        <v>2016</v>
      </c>
      <c r="R3848" s="14" t="s">
        <v>8320</v>
      </c>
    </row>
    <row r="3849" spans="1:18" x14ac:dyDescent="0.3">
      <c r="A3849">
        <v>1049</v>
      </c>
      <c r="B3849" s="3" t="s">
        <v>1050</v>
      </c>
      <c r="C3849" s="3" t="s">
        <v>5159</v>
      </c>
      <c r="D3849" s="5">
        <v>12000</v>
      </c>
      <c r="E3849" s="7">
        <v>0</v>
      </c>
      <c r="F3849" t="s">
        <v>8219</v>
      </c>
      <c r="G3849" t="s">
        <v>8223</v>
      </c>
      <c r="H3849" t="s">
        <v>8245</v>
      </c>
      <c r="I3849">
        <v>1455272445</v>
      </c>
      <c r="J3849">
        <v>1452680445</v>
      </c>
      <c r="K3849" s="12">
        <f t="shared" si="120"/>
        <v>42382</v>
      </c>
      <c r="L3849" t="b">
        <v>0</v>
      </c>
      <c r="M3849">
        <v>0</v>
      </c>
      <c r="N3849" t="b">
        <v>0</v>
      </c>
      <c r="O3849" t="s">
        <v>8279</v>
      </c>
      <c r="P3849" t="s">
        <v>8346</v>
      </c>
      <c r="Q3849">
        <f t="shared" si="121"/>
        <v>2016</v>
      </c>
      <c r="R3849" s="14" t="s">
        <v>8345</v>
      </c>
    </row>
    <row r="3850" spans="1:18" ht="43.2" x14ac:dyDescent="0.3">
      <c r="A3850">
        <v>3194</v>
      </c>
      <c r="B3850" s="3" t="s">
        <v>3194</v>
      </c>
      <c r="C3850" s="3" t="s">
        <v>7304</v>
      </c>
      <c r="D3850" s="5">
        <v>11000</v>
      </c>
      <c r="E3850" s="7">
        <v>0</v>
      </c>
      <c r="F3850" t="s">
        <v>8220</v>
      </c>
      <c r="G3850" t="s">
        <v>8223</v>
      </c>
      <c r="H3850" t="s">
        <v>8245</v>
      </c>
      <c r="I3850">
        <v>1437960598</v>
      </c>
      <c r="J3850">
        <v>1435368598</v>
      </c>
      <c r="K3850" s="12">
        <f t="shared" si="120"/>
        <v>42182</v>
      </c>
      <c r="L3850" t="b">
        <v>0</v>
      </c>
      <c r="M3850">
        <v>0</v>
      </c>
      <c r="N3850" t="b">
        <v>0</v>
      </c>
      <c r="O3850" t="s">
        <v>8303</v>
      </c>
      <c r="P3850" t="s">
        <v>8334</v>
      </c>
      <c r="Q3850">
        <f t="shared" si="121"/>
        <v>2015</v>
      </c>
      <c r="R3850" s="14" t="s">
        <v>8322</v>
      </c>
    </row>
    <row r="3851" spans="1:18" ht="43.2" x14ac:dyDescent="0.3">
      <c r="A3851">
        <v>1332</v>
      </c>
      <c r="B3851" s="3" t="s">
        <v>1333</v>
      </c>
      <c r="C3851" s="3" t="s">
        <v>5442</v>
      </c>
      <c r="D3851" s="5">
        <v>10115</v>
      </c>
      <c r="E3851" s="7">
        <v>0</v>
      </c>
      <c r="F3851" t="s">
        <v>8219</v>
      </c>
      <c r="G3851" t="s">
        <v>8239</v>
      </c>
      <c r="H3851" t="s">
        <v>8256</v>
      </c>
      <c r="I3851">
        <v>1485480408</v>
      </c>
      <c r="J3851">
        <v>1482888408</v>
      </c>
      <c r="K3851" s="12">
        <f t="shared" si="120"/>
        <v>42732</v>
      </c>
      <c r="L3851" t="b">
        <v>0</v>
      </c>
      <c r="M3851">
        <v>0</v>
      </c>
      <c r="N3851" t="b">
        <v>0</v>
      </c>
      <c r="O3851" t="s">
        <v>8271</v>
      </c>
      <c r="P3851" t="s">
        <v>8309</v>
      </c>
      <c r="Q3851">
        <f t="shared" si="121"/>
        <v>2016</v>
      </c>
      <c r="R3851" s="14" t="s">
        <v>8307</v>
      </c>
    </row>
    <row r="3852" spans="1:18" ht="43.2" x14ac:dyDescent="0.3">
      <c r="A3852">
        <v>199</v>
      </c>
      <c r="B3852" s="3" t="s">
        <v>201</v>
      </c>
      <c r="C3852" s="3" t="s">
        <v>4309</v>
      </c>
      <c r="D3852" s="5">
        <v>10000</v>
      </c>
      <c r="E3852" s="7">
        <v>0</v>
      </c>
      <c r="F3852" t="s">
        <v>8220</v>
      </c>
      <c r="G3852" t="s">
        <v>8223</v>
      </c>
      <c r="H3852" t="s">
        <v>8245</v>
      </c>
      <c r="I3852">
        <v>1472698702</v>
      </c>
      <c r="J3852">
        <v>1470106702</v>
      </c>
      <c r="K3852" s="12">
        <f t="shared" si="120"/>
        <v>42584</v>
      </c>
      <c r="L3852" t="b">
        <v>0</v>
      </c>
      <c r="M3852">
        <v>0</v>
      </c>
      <c r="N3852" t="b">
        <v>0</v>
      </c>
      <c r="O3852" t="s">
        <v>8266</v>
      </c>
      <c r="P3852" t="s">
        <v>8324</v>
      </c>
      <c r="Q3852">
        <f t="shared" si="121"/>
        <v>2016</v>
      </c>
      <c r="R3852" s="14" t="s">
        <v>8320</v>
      </c>
    </row>
    <row r="3853" spans="1:18" ht="43.2" x14ac:dyDescent="0.3">
      <c r="A3853">
        <v>235</v>
      </c>
      <c r="B3853" s="3" t="s">
        <v>237</v>
      </c>
      <c r="C3853" s="3" t="s">
        <v>4345</v>
      </c>
      <c r="D3853" s="5">
        <v>10000</v>
      </c>
      <c r="E3853" s="7">
        <v>0</v>
      </c>
      <c r="F3853" t="s">
        <v>8220</v>
      </c>
      <c r="G3853" t="s">
        <v>8223</v>
      </c>
      <c r="H3853" t="s">
        <v>8245</v>
      </c>
      <c r="I3853">
        <v>1436478497</v>
      </c>
      <c r="J3853">
        <v>1433886497</v>
      </c>
      <c r="K3853" s="12">
        <f t="shared" si="120"/>
        <v>42164</v>
      </c>
      <c r="L3853" t="b">
        <v>0</v>
      </c>
      <c r="M3853">
        <v>0</v>
      </c>
      <c r="N3853" t="b">
        <v>0</v>
      </c>
      <c r="O3853" t="s">
        <v>8266</v>
      </c>
      <c r="P3853" t="s">
        <v>8324</v>
      </c>
      <c r="Q3853">
        <f t="shared" si="121"/>
        <v>2015</v>
      </c>
      <c r="R3853" s="14" t="s">
        <v>8320</v>
      </c>
    </row>
    <row r="3854" spans="1:18" ht="43.2" x14ac:dyDescent="0.3">
      <c r="A3854">
        <v>478</v>
      </c>
      <c r="B3854" s="3" t="s">
        <v>479</v>
      </c>
      <c r="C3854" s="3" t="s">
        <v>4588</v>
      </c>
      <c r="D3854" s="5">
        <v>10000</v>
      </c>
      <c r="E3854" s="7">
        <v>0</v>
      </c>
      <c r="F3854" t="s">
        <v>8220</v>
      </c>
      <c r="G3854" t="s">
        <v>8223</v>
      </c>
      <c r="H3854" t="s">
        <v>8245</v>
      </c>
      <c r="I3854">
        <v>1427921509</v>
      </c>
      <c r="J3854">
        <v>1425333109</v>
      </c>
      <c r="K3854" s="12">
        <f t="shared" si="120"/>
        <v>42065</v>
      </c>
      <c r="L3854" t="b">
        <v>0</v>
      </c>
      <c r="M3854">
        <v>0</v>
      </c>
      <c r="N3854" t="b">
        <v>0</v>
      </c>
      <c r="O3854" t="s">
        <v>8268</v>
      </c>
      <c r="P3854" t="s">
        <v>8338</v>
      </c>
      <c r="Q3854">
        <f t="shared" si="121"/>
        <v>2015</v>
      </c>
      <c r="R3854" s="14" t="s">
        <v>8320</v>
      </c>
    </row>
    <row r="3855" spans="1:18" ht="43.2" x14ac:dyDescent="0.3">
      <c r="A3855">
        <v>491</v>
      </c>
      <c r="B3855" s="3" t="s">
        <v>492</v>
      </c>
      <c r="C3855" s="3" t="s">
        <v>4601</v>
      </c>
      <c r="D3855" s="5">
        <v>10000</v>
      </c>
      <c r="E3855" s="7">
        <v>0</v>
      </c>
      <c r="F3855" t="s">
        <v>8220</v>
      </c>
      <c r="G3855" t="s">
        <v>8223</v>
      </c>
      <c r="H3855" t="s">
        <v>8245</v>
      </c>
      <c r="I3855">
        <v>1453937699</v>
      </c>
      <c r="J3855">
        <v>1451345699</v>
      </c>
      <c r="K3855" s="12">
        <f t="shared" si="120"/>
        <v>42366</v>
      </c>
      <c r="L3855" t="b">
        <v>0</v>
      </c>
      <c r="M3855">
        <v>0</v>
      </c>
      <c r="N3855" t="b">
        <v>0</v>
      </c>
      <c r="O3855" t="s">
        <v>8268</v>
      </c>
      <c r="P3855" t="s">
        <v>8338</v>
      </c>
      <c r="Q3855">
        <f t="shared" si="121"/>
        <v>2015</v>
      </c>
      <c r="R3855" s="14" t="s">
        <v>8320</v>
      </c>
    </row>
    <row r="3856" spans="1:18" ht="43.2" x14ac:dyDescent="0.3">
      <c r="A3856">
        <v>501</v>
      </c>
      <c r="B3856" s="3" t="s">
        <v>502</v>
      </c>
      <c r="C3856" s="3" t="s">
        <v>4611</v>
      </c>
      <c r="D3856" s="5">
        <v>10000</v>
      </c>
      <c r="E3856" s="7">
        <v>0</v>
      </c>
      <c r="F3856" t="s">
        <v>8220</v>
      </c>
      <c r="G3856" t="s">
        <v>8223</v>
      </c>
      <c r="H3856" t="s">
        <v>8245</v>
      </c>
      <c r="I3856">
        <v>1310189851</v>
      </c>
      <c r="J3856">
        <v>1307597851</v>
      </c>
      <c r="K3856" s="12">
        <f t="shared" si="120"/>
        <v>40703</v>
      </c>
      <c r="L3856" t="b">
        <v>0</v>
      </c>
      <c r="M3856">
        <v>0</v>
      </c>
      <c r="N3856" t="b">
        <v>0</v>
      </c>
      <c r="O3856" t="s">
        <v>8268</v>
      </c>
      <c r="P3856" t="s">
        <v>8338</v>
      </c>
      <c r="Q3856">
        <f t="shared" si="121"/>
        <v>2011</v>
      </c>
      <c r="R3856" s="14" t="s">
        <v>8320</v>
      </c>
    </row>
    <row r="3857" spans="1:18" ht="43.2" x14ac:dyDescent="0.3">
      <c r="A3857">
        <v>567</v>
      </c>
      <c r="B3857" s="3" t="s">
        <v>568</v>
      </c>
      <c r="C3857" s="3" t="s">
        <v>4677</v>
      </c>
      <c r="D3857" s="5">
        <v>10000</v>
      </c>
      <c r="E3857" s="7">
        <v>0</v>
      </c>
      <c r="F3857" t="s">
        <v>8220</v>
      </c>
      <c r="G3857" t="s">
        <v>8223</v>
      </c>
      <c r="H3857" t="s">
        <v>8245</v>
      </c>
      <c r="I3857">
        <v>1420143194</v>
      </c>
      <c r="J3857">
        <v>1417551194</v>
      </c>
      <c r="K3857" s="12">
        <f t="shared" si="120"/>
        <v>41975</v>
      </c>
      <c r="L3857" t="b">
        <v>0</v>
      </c>
      <c r="M3857">
        <v>0</v>
      </c>
      <c r="N3857" t="b">
        <v>0</v>
      </c>
      <c r="O3857" t="s">
        <v>8270</v>
      </c>
      <c r="P3857" t="s">
        <v>8341</v>
      </c>
      <c r="Q3857">
        <f t="shared" si="121"/>
        <v>2014</v>
      </c>
      <c r="R3857" s="14" t="s">
        <v>8307</v>
      </c>
    </row>
    <row r="3858" spans="1:18" ht="28.8" x14ac:dyDescent="0.3">
      <c r="A3858">
        <v>612</v>
      </c>
      <c r="B3858" s="3" t="s">
        <v>613</v>
      </c>
      <c r="C3858" s="3" t="s">
        <v>4722</v>
      </c>
      <c r="D3858" s="5">
        <v>10000</v>
      </c>
      <c r="E3858" s="7">
        <v>0</v>
      </c>
      <c r="F3858" t="s">
        <v>8219</v>
      </c>
      <c r="G3858" t="s">
        <v>8236</v>
      </c>
      <c r="H3858" t="s">
        <v>8248</v>
      </c>
      <c r="I3858">
        <v>1472777146</v>
      </c>
      <c r="J3858">
        <v>1470185146</v>
      </c>
      <c r="K3858" s="12">
        <f t="shared" si="120"/>
        <v>42585</v>
      </c>
      <c r="L3858" t="b">
        <v>0</v>
      </c>
      <c r="M3858">
        <v>0</v>
      </c>
      <c r="N3858" t="b">
        <v>0</v>
      </c>
      <c r="O3858" t="s">
        <v>8270</v>
      </c>
      <c r="P3858" t="s">
        <v>8341</v>
      </c>
      <c r="Q3858">
        <f t="shared" si="121"/>
        <v>2016</v>
      </c>
      <c r="R3858" s="14" t="s">
        <v>8307</v>
      </c>
    </row>
    <row r="3859" spans="1:18" ht="43.2" x14ac:dyDescent="0.3">
      <c r="A3859">
        <v>614</v>
      </c>
      <c r="B3859" s="3" t="s">
        <v>615</v>
      </c>
      <c r="C3859" s="3" t="s">
        <v>4724</v>
      </c>
      <c r="D3859" s="5">
        <v>10000</v>
      </c>
      <c r="E3859" s="7">
        <v>0</v>
      </c>
      <c r="F3859" t="s">
        <v>8219</v>
      </c>
      <c r="G3859" t="s">
        <v>8223</v>
      </c>
      <c r="H3859" t="s">
        <v>8245</v>
      </c>
      <c r="I3859">
        <v>1466731740</v>
      </c>
      <c r="J3859">
        <v>1464139740</v>
      </c>
      <c r="K3859" s="12">
        <f t="shared" si="120"/>
        <v>42515</v>
      </c>
      <c r="L3859" t="b">
        <v>0</v>
      </c>
      <c r="M3859">
        <v>0</v>
      </c>
      <c r="N3859" t="b">
        <v>0</v>
      </c>
      <c r="O3859" t="s">
        <v>8270</v>
      </c>
      <c r="P3859" t="s">
        <v>8341</v>
      </c>
      <c r="Q3859">
        <f t="shared" si="121"/>
        <v>2016</v>
      </c>
      <c r="R3859" s="14" t="s">
        <v>8307</v>
      </c>
    </row>
    <row r="3860" spans="1:18" ht="43.2" x14ac:dyDescent="0.3">
      <c r="A3860">
        <v>1056</v>
      </c>
      <c r="B3860" s="3" t="s">
        <v>1057</v>
      </c>
      <c r="C3860" s="3" t="s">
        <v>5166</v>
      </c>
      <c r="D3860" s="5">
        <v>10000</v>
      </c>
      <c r="E3860" s="7">
        <v>0</v>
      </c>
      <c r="F3860" t="s">
        <v>8219</v>
      </c>
      <c r="G3860" t="s">
        <v>8223</v>
      </c>
      <c r="H3860" t="s">
        <v>8245</v>
      </c>
      <c r="I3860">
        <v>1429892177</v>
      </c>
      <c r="J3860">
        <v>1424711777</v>
      </c>
      <c r="K3860" s="12">
        <f t="shared" si="120"/>
        <v>42058</v>
      </c>
      <c r="L3860" t="b">
        <v>0</v>
      </c>
      <c r="M3860">
        <v>0</v>
      </c>
      <c r="N3860" t="b">
        <v>0</v>
      </c>
      <c r="O3860" t="s">
        <v>8279</v>
      </c>
      <c r="P3860" t="s">
        <v>8346</v>
      </c>
      <c r="Q3860">
        <f t="shared" si="121"/>
        <v>2015</v>
      </c>
      <c r="R3860" s="14" t="s">
        <v>8345</v>
      </c>
    </row>
    <row r="3861" spans="1:18" ht="43.2" x14ac:dyDescent="0.3">
      <c r="A3861">
        <v>1057</v>
      </c>
      <c r="B3861" s="3" t="s">
        <v>1058</v>
      </c>
      <c r="C3861" s="3" t="s">
        <v>5167</v>
      </c>
      <c r="D3861" s="5">
        <v>10000</v>
      </c>
      <c r="E3861" s="7">
        <v>0</v>
      </c>
      <c r="F3861" t="s">
        <v>8219</v>
      </c>
      <c r="G3861" t="s">
        <v>8223</v>
      </c>
      <c r="H3861" t="s">
        <v>8245</v>
      </c>
      <c r="I3861">
        <v>1480888483</v>
      </c>
      <c r="J3861">
        <v>1478292883</v>
      </c>
      <c r="K3861" s="12">
        <f t="shared" si="120"/>
        <v>42678</v>
      </c>
      <c r="L3861" t="b">
        <v>0</v>
      </c>
      <c r="M3861">
        <v>0</v>
      </c>
      <c r="N3861" t="b">
        <v>0</v>
      </c>
      <c r="O3861" t="s">
        <v>8279</v>
      </c>
      <c r="P3861" t="s">
        <v>8346</v>
      </c>
      <c r="Q3861">
        <f t="shared" si="121"/>
        <v>2016</v>
      </c>
      <c r="R3861" s="14" t="s">
        <v>8345</v>
      </c>
    </row>
    <row r="3862" spans="1:18" ht="57.6" x14ac:dyDescent="0.3">
      <c r="A3862">
        <v>1107</v>
      </c>
      <c r="B3862" s="3" t="s">
        <v>1108</v>
      </c>
      <c r="C3862" s="3" t="s">
        <v>5217</v>
      </c>
      <c r="D3862" s="5">
        <v>10000</v>
      </c>
      <c r="E3862" s="7">
        <v>0</v>
      </c>
      <c r="F3862" t="s">
        <v>8220</v>
      </c>
      <c r="G3862" t="s">
        <v>8223</v>
      </c>
      <c r="H3862" t="s">
        <v>8245</v>
      </c>
      <c r="I3862">
        <v>1406148024</v>
      </c>
      <c r="J3862">
        <v>1403556024</v>
      </c>
      <c r="K3862" s="12">
        <f t="shared" si="120"/>
        <v>41813</v>
      </c>
      <c r="L3862" t="b">
        <v>0</v>
      </c>
      <c r="M3862">
        <v>0</v>
      </c>
      <c r="N3862" t="b">
        <v>0</v>
      </c>
      <c r="O3862" t="s">
        <v>8280</v>
      </c>
      <c r="P3862" t="s">
        <v>8333</v>
      </c>
      <c r="Q3862">
        <f t="shared" si="121"/>
        <v>2014</v>
      </c>
      <c r="R3862" s="14" t="s">
        <v>8315</v>
      </c>
    </row>
    <row r="3863" spans="1:18" ht="57.6" x14ac:dyDescent="0.3">
      <c r="A3863">
        <v>1164</v>
      </c>
      <c r="B3863" s="3" t="s">
        <v>1165</v>
      </c>
      <c r="C3863" s="3" t="s">
        <v>5274</v>
      </c>
      <c r="D3863" s="5">
        <v>10000</v>
      </c>
      <c r="E3863" s="7">
        <v>0</v>
      </c>
      <c r="F3863" t="s">
        <v>8220</v>
      </c>
      <c r="G3863" t="s">
        <v>8223</v>
      </c>
      <c r="H3863" t="s">
        <v>8245</v>
      </c>
      <c r="I3863">
        <v>1466270582</v>
      </c>
      <c r="J3863">
        <v>1463678582</v>
      </c>
      <c r="K3863" s="12">
        <f t="shared" si="120"/>
        <v>42509</v>
      </c>
      <c r="L3863" t="b">
        <v>0</v>
      </c>
      <c r="M3863">
        <v>0</v>
      </c>
      <c r="N3863" t="b">
        <v>0</v>
      </c>
      <c r="O3863" t="s">
        <v>8282</v>
      </c>
      <c r="P3863" t="s">
        <v>8344</v>
      </c>
      <c r="Q3863">
        <f t="shared" si="121"/>
        <v>2016</v>
      </c>
      <c r="R3863" s="14" t="s">
        <v>8318</v>
      </c>
    </row>
    <row r="3864" spans="1:18" ht="43.2" x14ac:dyDescent="0.3">
      <c r="A3864">
        <v>1429</v>
      </c>
      <c r="B3864" s="3" t="s">
        <v>1430</v>
      </c>
      <c r="C3864" s="3" t="s">
        <v>5539</v>
      </c>
      <c r="D3864" s="5">
        <v>10000</v>
      </c>
      <c r="E3864" s="7">
        <v>0</v>
      </c>
      <c r="F3864" t="s">
        <v>8220</v>
      </c>
      <c r="G3864" t="s">
        <v>8223</v>
      </c>
      <c r="H3864" t="s">
        <v>8245</v>
      </c>
      <c r="I3864">
        <v>1428629242</v>
      </c>
      <c r="J3864">
        <v>1426037242</v>
      </c>
      <c r="K3864" s="12">
        <f t="shared" si="120"/>
        <v>42074</v>
      </c>
      <c r="L3864" t="b">
        <v>0</v>
      </c>
      <c r="M3864">
        <v>0</v>
      </c>
      <c r="N3864" t="b">
        <v>0</v>
      </c>
      <c r="O3864" t="s">
        <v>8285</v>
      </c>
      <c r="P3864" t="s">
        <v>8347</v>
      </c>
      <c r="Q3864">
        <f t="shared" si="121"/>
        <v>2015</v>
      </c>
      <c r="R3864" s="14" t="s">
        <v>8310</v>
      </c>
    </row>
    <row r="3865" spans="1:18" ht="43.2" x14ac:dyDescent="0.3">
      <c r="A3865">
        <v>1487</v>
      </c>
      <c r="B3865" s="3" t="s">
        <v>1488</v>
      </c>
      <c r="C3865" s="3" t="s">
        <v>5597</v>
      </c>
      <c r="D3865" s="5">
        <v>10000</v>
      </c>
      <c r="E3865" s="7">
        <v>0</v>
      </c>
      <c r="F3865" t="s">
        <v>8220</v>
      </c>
      <c r="G3865" t="s">
        <v>8223</v>
      </c>
      <c r="H3865" t="s">
        <v>8245</v>
      </c>
      <c r="I3865">
        <v>1470175271</v>
      </c>
      <c r="J3865">
        <v>1467583271</v>
      </c>
      <c r="K3865" s="12">
        <f t="shared" si="120"/>
        <v>42554</v>
      </c>
      <c r="L3865" t="b">
        <v>0</v>
      </c>
      <c r="M3865">
        <v>0</v>
      </c>
      <c r="N3865" t="b">
        <v>0</v>
      </c>
      <c r="O3865" t="s">
        <v>8273</v>
      </c>
      <c r="P3865" t="s">
        <v>8351</v>
      </c>
      <c r="Q3865">
        <f t="shared" si="121"/>
        <v>2016</v>
      </c>
      <c r="R3865" s="14" t="s">
        <v>8310</v>
      </c>
    </row>
    <row r="3866" spans="1:18" ht="43.2" x14ac:dyDescent="0.3">
      <c r="A3866">
        <v>1729</v>
      </c>
      <c r="B3866" s="3" t="s">
        <v>1730</v>
      </c>
      <c r="C3866" s="3" t="s">
        <v>5839</v>
      </c>
      <c r="D3866" s="5">
        <v>10000</v>
      </c>
      <c r="E3866" s="7">
        <v>0</v>
      </c>
      <c r="F3866" t="s">
        <v>8220</v>
      </c>
      <c r="G3866" t="s">
        <v>8223</v>
      </c>
      <c r="H3866" t="s">
        <v>8245</v>
      </c>
      <c r="I3866">
        <v>1465521306</v>
      </c>
      <c r="J3866">
        <v>1460337306</v>
      </c>
      <c r="K3866" s="12">
        <f t="shared" si="120"/>
        <v>42471</v>
      </c>
      <c r="L3866" t="b">
        <v>0</v>
      </c>
      <c r="M3866">
        <v>0</v>
      </c>
      <c r="N3866" t="b">
        <v>0</v>
      </c>
      <c r="O3866" t="s">
        <v>8291</v>
      </c>
      <c r="P3866" t="s">
        <v>8329</v>
      </c>
      <c r="Q3866">
        <f t="shared" si="121"/>
        <v>2016</v>
      </c>
      <c r="R3866" s="14" t="s">
        <v>8326</v>
      </c>
    </row>
    <row r="3867" spans="1:18" ht="43.2" x14ac:dyDescent="0.3">
      <c r="A3867">
        <v>1733</v>
      </c>
      <c r="B3867" s="3" t="s">
        <v>1734</v>
      </c>
      <c r="C3867" s="3" t="s">
        <v>5843</v>
      </c>
      <c r="D3867" s="5">
        <v>10000</v>
      </c>
      <c r="E3867" s="7">
        <v>0</v>
      </c>
      <c r="F3867" t="s">
        <v>8220</v>
      </c>
      <c r="G3867" t="s">
        <v>8223</v>
      </c>
      <c r="H3867" t="s">
        <v>8245</v>
      </c>
      <c r="I3867">
        <v>1473802200</v>
      </c>
      <c r="J3867">
        <v>1472746374</v>
      </c>
      <c r="K3867" s="12">
        <f t="shared" si="120"/>
        <v>42614</v>
      </c>
      <c r="L3867" t="b">
        <v>0</v>
      </c>
      <c r="M3867">
        <v>0</v>
      </c>
      <c r="N3867" t="b">
        <v>0</v>
      </c>
      <c r="O3867" t="s">
        <v>8291</v>
      </c>
      <c r="P3867" t="s">
        <v>8329</v>
      </c>
      <c r="Q3867">
        <f t="shared" si="121"/>
        <v>2016</v>
      </c>
      <c r="R3867" s="14" t="s">
        <v>8326</v>
      </c>
    </row>
    <row r="3868" spans="1:18" ht="43.2" x14ac:dyDescent="0.3">
      <c r="A3868">
        <v>1869</v>
      </c>
      <c r="B3868" s="3" t="s">
        <v>1870</v>
      </c>
      <c r="C3868" s="3" t="s">
        <v>5979</v>
      </c>
      <c r="D3868" s="5">
        <v>10000</v>
      </c>
      <c r="E3868" s="7">
        <v>0</v>
      </c>
      <c r="F3868" t="s">
        <v>8220</v>
      </c>
      <c r="G3868" t="s">
        <v>8223</v>
      </c>
      <c r="H3868" t="s">
        <v>8245</v>
      </c>
      <c r="I3868">
        <v>1483488249</v>
      </c>
      <c r="J3868">
        <v>1480896249</v>
      </c>
      <c r="K3868" s="12">
        <f t="shared" si="120"/>
        <v>42709</v>
      </c>
      <c r="L3868" t="b">
        <v>0</v>
      </c>
      <c r="M3868">
        <v>0</v>
      </c>
      <c r="N3868" t="b">
        <v>0</v>
      </c>
      <c r="O3868" t="s">
        <v>8281</v>
      </c>
      <c r="P3868" t="s">
        <v>8343</v>
      </c>
      <c r="Q3868">
        <f t="shared" si="121"/>
        <v>2016</v>
      </c>
      <c r="R3868" s="14" t="s">
        <v>8315</v>
      </c>
    </row>
    <row r="3869" spans="1:18" ht="28.8" x14ac:dyDescent="0.3">
      <c r="A3869">
        <v>2356</v>
      </c>
      <c r="B3869" s="3" t="s">
        <v>2357</v>
      </c>
      <c r="C3869" s="3" t="s">
        <v>6466</v>
      </c>
      <c r="D3869" s="5">
        <v>10000</v>
      </c>
      <c r="E3869" s="7">
        <v>0</v>
      </c>
      <c r="F3869" t="s">
        <v>8219</v>
      </c>
      <c r="G3869" t="s">
        <v>8232</v>
      </c>
      <c r="H3869" t="s">
        <v>8248</v>
      </c>
      <c r="I3869">
        <v>1433530104</v>
      </c>
      <c r="J3869">
        <v>1430938104</v>
      </c>
      <c r="K3869" s="12">
        <f t="shared" si="120"/>
        <v>42130</v>
      </c>
      <c r="L3869" t="b">
        <v>0</v>
      </c>
      <c r="M3869">
        <v>0</v>
      </c>
      <c r="N3869" t="b">
        <v>0</v>
      </c>
      <c r="O3869" t="s">
        <v>8270</v>
      </c>
      <c r="P3869" t="s">
        <v>8341</v>
      </c>
      <c r="Q3869">
        <f t="shared" si="121"/>
        <v>2015</v>
      </c>
      <c r="R3869" s="14" t="s">
        <v>8307</v>
      </c>
    </row>
    <row r="3870" spans="1:18" ht="43.2" x14ac:dyDescent="0.3">
      <c r="A3870">
        <v>2375</v>
      </c>
      <c r="B3870" s="3" t="s">
        <v>2376</v>
      </c>
      <c r="C3870" s="3" t="s">
        <v>6485</v>
      </c>
      <c r="D3870" s="5">
        <v>10000</v>
      </c>
      <c r="E3870" s="7">
        <v>0</v>
      </c>
      <c r="F3870" t="s">
        <v>8219</v>
      </c>
      <c r="G3870" t="s">
        <v>8223</v>
      </c>
      <c r="H3870" t="s">
        <v>8245</v>
      </c>
      <c r="I3870">
        <v>1473451437</v>
      </c>
      <c r="J3870">
        <v>1470859437</v>
      </c>
      <c r="K3870" s="12">
        <f t="shared" si="120"/>
        <v>42592</v>
      </c>
      <c r="L3870" t="b">
        <v>0</v>
      </c>
      <c r="M3870">
        <v>0</v>
      </c>
      <c r="N3870" t="b">
        <v>0</v>
      </c>
      <c r="O3870" t="s">
        <v>8270</v>
      </c>
      <c r="P3870" t="s">
        <v>8341</v>
      </c>
      <c r="Q3870">
        <f t="shared" si="121"/>
        <v>2016</v>
      </c>
      <c r="R3870" s="14" t="s">
        <v>8307</v>
      </c>
    </row>
    <row r="3871" spans="1:18" ht="43.2" x14ac:dyDescent="0.3">
      <c r="A3871">
        <v>2433</v>
      </c>
      <c r="B3871" s="3" t="s">
        <v>2434</v>
      </c>
      <c r="C3871" s="3" t="s">
        <v>6543</v>
      </c>
      <c r="D3871" s="5">
        <v>10000</v>
      </c>
      <c r="E3871" s="7">
        <v>0</v>
      </c>
      <c r="F3871" t="s">
        <v>8220</v>
      </c>
      <c r="G3871" t="s">
        <v>8223</v>
      </c>
      <c r="H3871" t="s">
        <v>8245</v>
      </c>
      <c r="I3871">
        <v>1456608943</v>
      </c>
      <c r="J3871">
        <v>1454016943</v>
      </c>
      <c r="K3871" s="12">
        <f t="shared" si="120"/>
        <v>42397</v>
      </c>
      <c r="L3871" t="b">
        <v>0</v>
      </c>
      <c r="M3871">
        <v>0</v>
      </c>
      <c r="N3871" t="b">
        <v>0</v>
      </c>
      <c r="O3871" t="s">
        <v>8282</v>
      </c>
      <c r="P3871" t="s">
        <v>8344</v>
      </c>
      <c r="Q3871">
        <f t="shared" si="121"/>
        <v>2016</v>
      </c>
      <c r="R3871" s="14" t="s">
        <v>8318</v>
      </c>
    </row>
    <row r="3872" spans="1:18" ht="57.6" x14ac:dyDescent="0.3">
      <c r="A3872">
        <v>2439</v>
      </c>
      <c r="B3872" s="3" t="s">
        <v>2440</v>
      </c>
      <c r="C3872" s="3" t="s">
        <v>6549</v>
      </c>
      <c r="D3872" s="5">
        <v>10000</v>
      </c>
      <c r="E3872" s="7">
        <v>0</v>
      </c>
      <c r="F3872" t="s">
        <v>8220</v>
      </c>
      <c r="G3872" t="s">
        <v>8223</v>
      </c>
      <c r="H3872" t="s">
        <v>8245</v>
      </c>
      <c r="I3872">
        <v>1445197129</v>
      </c>
      <c r="J3872">
        <v>1442605129</v>
      </c>
      <c r="K3872" s="12">
        <f t="shared" si="120"/>
        <v>42265</v>
      </c>
      <c r="L3872" t="b">
        <v>0</v>
      </c>
      <c r="M3872">
        <v>0</v>
      </c>
      <c r="N3872" t="b">
        <v>0</v>
      </c>
      <c r="O3872" t="s">
        <v>8282</v>
      </c>
      <c r="P3872" t="s">
        <v>8344</v>
      </c>
      <c r="Q3872">
        <f t="shared" si="121"/>
        <v>2015</v>
      </c>
      <c r="R3872" s="14" t="s">
        <v>8318</v>
      </c>
    </row>
    <row r="3873" spans="1:18" ht="43.2" x14ac:dyDescent="0.3">
      <c r="A3873">
        <v>2503</v>
      </c>
      <c r="B3873" s="3" t="s">
        <v>2503</v>
      </c>
      <c r="C3873" s="3" t="s">
        <v>6613</v>
      </c>
      <c r="D3873" s="5">
        <v>10000</v>
      </c>
      <c r="E3873" s="7">
        <v>0</v>
      </c>
      <c r="F3873" t="s">
        <v>8220</v>
      </c>
      <c r="G3873" t="s">
        <v>8223</v>
      </c>
      <c r="H3873" t="s">
        <v>8245</v>
      </c>
      <c r="I3873">
        <v>1465333560</v>
      </c>
      <c r="J3873">
        <v>1462743308</v>
      </c>
      <c r="K3873" s="12">
        <f t="shared" si="120"/>
        <v>42498</v>
      </c>
      <c r="L3873" t="b">
        <v>0</v>
      </c>
      <c r="M3873">
        <v>0</v>
      </c>
      <c r="N3873" t="b">
        <v>0</v>
      </c>
      <c r="O3873" t="s">
        <v>8297</v>
      </c>
      <c r="P3873" t="s">
        <v>8356</v>
      </c>
      <c r="Q3873">
        <f t="shared" si="121"/>
        <v>2016</v>
      </c>
      <c r="R3873" s="14" t="s">
        <v>8318</v>
      </c>
    </row>
    <row r="3874" spans="1:18" ht="43.2" x14ac:dyDescent="0.3">
      <c r="A3874">
        <v>2574</v>
      </c>
      <c r="B3874" s="3" t="s">
        <v>2574</v>
      </c>
      <c r="C3874" s="3" t="s">
        <v>6684</v>
      </c>
      <c r="D3874" s="5">
        <v>10000</v>
      </c>
      <c r="E3874" s="7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s="12">
        <f t="shared" si="120"/>
        <v>42487</v>
      </c>
      <c r="L3874" t="b">
        <v>0</v>
      </c>
      <c r="M3874">
        <v>0</v>
      </c>
      <c r="N3874" t="b">
        <v>0</v>
      </c>
      <c r="O3874" t="s">
        <v>8282</v>
      </c>
      <c r="P3874" t="s">
        <v>8344</v>
      </c>
      <c r="Q3874">
        <f t="shared" si="121"/>
        <v>2016</v>
      </c>
      <c r="R3874" s="14" t="s">
        <v>8318</v>
      </c>
    </row>
    <row r="3875" spans="1:18" ht="28.8" x14ac:dyDescent="0.3">
      <c r="A3875">
        <v>2576</v>
      </c>
      <c r="B3875" s="3" t="s">
        <v>2576</v>
      </c>
      <c r="C3875" s="3" t="s">
        <v>6686</v>
      </c>
      <c r="D3875" s="5">
        <v>10000</v>
      </c>
      <c r="E3875" s="7">
        <v>0</v>
      </c>
      <c r="F3875" t="s">
        <v>8219</v>
      </c>
      <c r="G3875" t="s">
        <v>8223</v>
      </c>
      <c r="H3875" t="s">
        <v>8245</v>
      </c>
      <c r="I3875">
        <v>1428707647</v>
      </c>
      <c r="J3875">
        <v>1424823247</v>
      </c>
      <c r="K3875" s="12">
        <f t="shared" si="120"/>
        <v>42060</v>
      </c>
      <c r="L3875" t="b">
        <v>0</v>
      </c>
      <c r="M3875">
        <v>0</v>
      </c>
      <c r="N3875" t="b">
        <v>0</v>
      </c>
      <c r="O3875" t="s">
        <v>8282</v>
      </c>
      <c r="P3875" t="s">
        <v>8344</v>
      </c>
      <c r="Q3875">
        <f t="shared" si="121"/>
        <v>2015</v>
      </c>
      <c r="R3875" s="14" t="s">
        <v>8318</v>
      </c>
    </row>
    <row r="3876" spans="1:18" ht="28.8" x14ac:dyDescent="0.3">
      <c r="A3876">
        <v>2584</v>
      </c>
      <c r="B3876" s="3" t="s">
        <v>2584</v>
      </c>
      <c r="C3876" s="3" t="s">
        <v>6694</v>
      </c>
      <c r="D3876" s="5">
        <v>10000</v>
      </c>
      <c r="E3876" s="7">
        <v>0</v>
      </c>
      <c r="F3876" t="s">
        <v>8220</v>
      </c>
      <c r="G3876" t="s">
        <v>8223</v>
      </c>
      <c r="H3876" t="s">
        <v>8245</v>
      </c>
      <c r="I3876">
        <v>1434341369</v>
      </c>
      <c r="J3876">
        <v>1431749369</v>
      </c>
      <c r="K3876" s="12">
        <f t="shared" si="120"/>
        <v>42140</v>
      </c>
      <c r="L3876" t="b">
        <v>0</v>
      </c>
      <c r="M3876">
        <v>0</v>
      </c>
      <c r="N3876" t="b">
        <v>0</v>
      </c>
      <c r="O3876" t="s">
        <v>8282</v>
      </c>
      <c r="P3876" t="s">
        <v>8344</v>
      </c>
      <c r="Q3876">
        <f t="shared" si="121"/>
        <v>2015</v>
      </c>
      <c r="R3876" s="14" t="s">
        <v>8318</v>
      </c>
    </row>
    <row r="3877" spans="1:18" ht="43.2" x14ac:dyDescent="0.3">
      <c r="A3877">
        <v>2593</v>
      </c>
      <c r="B3877" s="3" t="s">
        <v>2593</v>
      </c>
      <c r="C3877" s="3" t="s">
        <v>6703</v>
      </c>
      <c r="D3877" s="5">
        <v>10000</v>
      </c>
      <c r="E3877" s="7">
        <v>0</v>
      </c>
      <c r="F3877" t="s">
        <v>8220</v>
      </c>
      <c r="G3877" t="s">
        <v>8223</v>
      </c>
      <c r="H3877" t="s">
        <v>8245</v>
      </c>
      <c r="I3877">
        <v>1429993026</v>
      </c>
      <c r="J3877">
        <v>1427401026</v>
      </c>
      <c r="K3877" s="12">
        <f t="shared" si="120"/>
        <v>42089</v>
      </c>
      <c r="L3877" t="b">
        <v>0</v>
      </c>
      <c r="M3877">
        <v>0</v>
      </c>
      <c r="N3877" t="b">
        <v>0</v>
      </c>
      <c r="O3877" t="s">
        <v>8282</v>
      </c>
      <c r="P3877" t="s">
        <v>8344</v>
      </c>
      <c r="Q3877">
        <f t="shared" si="121"/>
        <v>2015</v>
      </c>
      <c r="R3877" s="14" t="s">
        <v>8318</v>
      </c>
    </row>
    <row r="3878" spans="1:18" ht="43.2" x14ac:dyDescent="0.3">
      <c r="A3878">
        <v>2754</v>
      </c>
      <c r="B3878" s="3" t="s">
        <v>2754</v>
      </c>
      <c r="C3878" s="3" t="s">
        <v>6864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1410448551</v>
      </c>
      <c r="J3878">
        <v>1407856551</v>
      </c>
      <c r="K3878" s="12">
        <f t="shared" si="120"/>
        <v>41863</v>
      </c>
      <c r="L3878" t="b">
        <v>0</v>
      </c>
      <c r="M3878">
        <v>0</v>
      </c>
      <c r="N3878" t="b">
        <v>0</v>
      </c>
      <c r="O3878" t="s">
        <v>8302</v>
      </c>
      <c r="P3878" t="s">
        <v>8355</v>
      </c>
      <c r="Q3878">
        <f t="shared" si="121"/>
        <v>2014</v>
      </c>
      <c r="R3878" s="14" t="s">
        <v>8310</v>
      </c>
    </row>
    <row r="3879" spans="1:18" ht="43.2" x14ac:dyDescent="0.3">
      <c r="A3879">
        <v>2899</v>
      </c>
      <c r="B3879" s="3" t="s">
        <v>2899</v>
      </c>
      <c r="C3879" s="3" t="s">
        <v>7009</v>
      </c>
      <c r="D3879" s="5">
        <v>10000</v>
      </c>
      <c r="E3879" s="7">
        <v>0</v>
      </c>
      <c r="F3879" t="s">
        <v>8220</v>
      </c>
      <c r="G3879" t="s">
        <v>8223</v>
      </c>
      <c r="H3879" t="s">
        <v>8245</v>
      </c>
      <c r="I3879">
        <v>1469325158</v>
      </c>
      <c r="J3879">
        <v>1464141158</v>
      </c>
      <c r="K3879" s="12">
        <f t="shared" si="120"/>
        <v>42515</v>
      </c>
      <c r="L3879" t="b">
        <v>0</v>
      </c>
      <c r="M3879">
        <v>0</v>
      </c>
      <c r="N3879" t="b">
        <v>0</v>
      </c>
      <c r="O3879" t="s">
        <v>8269</v>
      </c>
      <c r="P3879" t="s">
        <v>8325</v>
      </c>
      <c r="Q3879">
        <f t="shared" si="121"/>
        <v>2016</v>
      </c>
      <c r="R3879" s="14" t="s">
        <v>8322</v>
      </c>
    </row>
    <row r="3880" spans="1:18" ht="43.2" x14ac:dyDescent="0.3">
      <c r="A3880">
        <v>2959</v>
      </c>
      <c r="B3880" s="3" t="s">
        <v>2959</v>
      </c>
      <c r="C3880" s="3" t="s">
        <v>7069</v>
      </c>
      <c r="D3880" s="5">
        <v>10000</v>
      </c>
      <c r="E3880" s="7">
        <v>0</v>
      </c>
      <c r="F3880" t="s">
        <v>8219</v>
      </c>
      <c r="G3880" t="s">
        <v>8224</v>
      </c>
      <c r="H3880" t="s">
        <v>8246</v>
      </c>
      <c r="I3880">
        <v>1465258325</v>
      </c>
      <c r="J3880">
        <v>1462666325</v>
      </c>
      <c r="K3880" s="12">
        <f t="shared" si="120"/>
        <v>42498</v>
      </c>
      <c r="L3880" t="b">
        <v>0</v>
      </c>
      <c r="M3880">
        <v>0</v>
      </c>
      <c r="N3880" t="b">
        <v>0</v>
      </c>
      <c r="O3880" t="s">
        <v>8301</v>
      </c>
      <c r="P3880" t="s">
        <v>8323</v>
      </c>
      <c r="Q3880">
        <f t="shared" si="121"/>
        <v>2016</v>
      </c>
      <c r="R3880" s="14" t="s">
        <v>8322</v>
      </c>
    </row>
    <row r="3881" spans="1:18" ht="43.2" x14ac:dyDescent="0.3">
      <c r="A3881">
        <v>3884</v>
      </c>
      <c r="B3881" s="3" t="s">
        <v>3881</v>
      </c>
      <c r="C3881" s="3" t="s">
        <v>7993</v>
      </c>
      <c r="D3881" s="5">
        <v>10000</v>
      </c>
      <c r="E3881" s="7">
        <v>0</v>
      </c>
      <c r="F3881" t="s">
        <v>8219</v>
      </c>
      <c r="G3881" t="s">
        <v>8223</v>
      </c>
      <c r="H3881" t="s">
        <v>8245</v>
      </c>
      <c r="I3881">
        <v>1427479192</v>
      </c>
      <c r="J3881">
        <v>1425322792</v>
      </c>
      <c r="K3881" s="12">
        <f t="shared" si="120"/>
        <v>42065</v>
      </c>
      <c r="L3881" t="b">
        <v>0</v>
      </c>
      <c r="M3881">
        <v>0</v>
      </c>
      <c r="N3881" t="b">
        <v>0</v>
      </c>
      <c r="O3881" t="s">
        <v>8303</v>
      </c>
      <c r="P3881" t="s">
        <v>8334</v>
      </c>
      <c r="Q3881">
        <f t="shared" si="121"/>
        <v>2015</v>
      </c>
      <c r="R3881" s="14" t="s">
        <v>8322</v>
      </c>
    </row>
    <row r="3882" spans="1:18" x14ac:dyDescent="0.3">
      <c r="A3882">
        <v>3886</v>
      </c>
      <c r="B3882" s="3" t="s">
        <v>3883</v>
      </c>
      <c r="C3882" s="3">
        <v>1</v>
      </c>
      <c r="D3882" s="5">
        <v>10000</v>
      </c>
      <c r="E3882" s="7">
        <v>0</v>
      </c>
      <c r="F3882" t="s">
        <v>8219</v>
      </c>
      <c r="G3882" t="s">
        <v>8225</v>
      </c>
      <c r="H3882" t="s">
        <v>8247</v>
      </c>
      <c r="I3882">
        <v>1418275702</v>
      </c>
      <c r="J3882">
        <v>1415683702</v>
      </c>
      <c r="K3882" s="12">
        <f t="shared" si="120"/>
        <v>41954</v>
      </c>
      <c r="L3882" t="b">
        <v>0</v>
      </c>
      <c r="M3882">
        <v>0</v>
      </c>
      <c r="N3882" t="b">
        <v>0</v>
      </c>
      <c r="O3882" t="s">
        <v>8303</v>
      </c>
      <c r="P3882" t="s">
        <v>8334</v>
      </c>
      <c r="Q3882">
        <f t="shared" si="121"/>
        <v>2014</v>
      </c>
      <c r="R3882" s="14" t="s">
        <v>8322</v>
      </c>
    </row>
    <row r="3883" spans="1:18" ht="43.2" x14ac:dyDescent="0.3">
      <c r="A3883">
        <v>3930</v>
      </c>
      <c r="B3883" s="3" t="s">
        <v>3927</v>
      </c>
      <c r="C3883" s="3" t="s">
        <v>8038</v>
      </c>
      <c r="D3883" s="5">
        <v>10000</v>
      </c>
      <c r="E3883" s="7">
        <v>0</v>
      </c>
      <c r="F3883" t="s">
        <v>8220</v>
      </c>
      <c r="G3883" t="s">
        <v>8225</v>
      </c>
      <c r="H3883" t="s">
        <v>8247</v>
      </c>
      <c r="I3883">
        <v>1459490400</v>
      </c>
      <c r="J3883">
        <v>1457078868</v>
      </c>
      <c r="K3883" s="12">
        <f t="shared" si="120"/>
        <v>42433</v>
      </c>
      <c r="L3883" t="b">
        <v>0</v>
      </c>
      <c r="M3883">
        <v>0</v>
      </c>
      <c r="N3883" t="b">
        <v>0</v>
      </c>
      <c r="O3883" t="s">
        <v>8269</v>
      </c>
      <c r="P3883" t="s">
        <v>8325</v>
      </c>
      <c r="Q3883">
        <f t="shared" si="121"/>
        <v>2016</v>
      </c>
      <c r="R3883" s="14" t="s">
        <v>8322</v>
      </c>
    </row>
    <row r="3884" spans="1:18" ht="43.2" x14ac:dyDescent="0.3">
      <c r="A3884">
        <v>3963</v>
      </c>
      <c r="B3884" s="3" t="s">
        <v>3960</v>
      </c>
      <c r="C3884" s="3" t="s">
        <v>8070</v>
      </c>
      <c r="D3884" s="5">
        <v>10000</v>
      </c>
      <c r="E3884" s="7">
        <v>0</v>
      </c>
      <c r="F3884" t="s">
        <v>8220</v>
      </c>
      <c r="G3884" t="s">
        <v>8228</v>
      </c>
      <c r="H3884" t="s">
        <v>8250</v>
      </c>
      <c r="I3884">
        <v>1447821717</v>
      </c>
      <c r="J3884">
        <v>1445226117</v>
      </c>
      <c r="K3884" s="12">
        <f t="shared" si="120"/>
        <v>42296</v>
      </c>
      <c r="L3884" t="b">
        <v>0</v>
      </c>
      <c r="M3884">
        <v>0</v>
      </c>
      <c r="N3884" t="b">
        <v>0</v>
      </c>
      <c r="O3884" t="s">
        <v>8269</v>
      </c>
      <c r="P3884" t="s">
        <v>8325</v>
      </c>
      <c r="Q3884">
        <f t="shared" si="121"/>
        <v>2015</v>
      </c>
      <c r="R3884" s="14" t="s">
        <v>8322</v>
      </c>
    </row>
    <row r="3885" spans="1:18" ht="43.2" x14ac:dyDescent="0.3">
      <c r="A3885">
        <v>4097</v>
      </c>
      <c r="B3885" s="3" t="s">
        <v>4093</v>
      </c>
      <c r="C3885" s="3" t="s">
        <v>8200</v>
      </c>
      <c r="D3885" s="5">
        <v>10000</v>
      </c>
      <c r="E3885" s="7">
        <v>0</v>
      </c>
      <c r="F3885" t="s">
        <v>8220</v>
      </c>
      <c r="G3885" t="s">
        <v>8224</v>
      </c>
      <c r="H3885" t="s">
        <v>8246</v>
      </c>
      <c r="I3885">
        <v>1454284500</v>
      </c>
      <c r="J3885">
        <v>1449431237</v>
      </c>
      <c r="K3885" s="12">
        <f t="shared" si="120"/>
        <v>42344</v>
      </c>
      <c r="L3885" t="b">
        <v>0</v>
      </c>
      <c r="M3885">
        <v>0</v>
      </c>
      <c r="N3885" t="b">
        <v>0</v>
      </c>
      <c r="O3885" t="s">
        <v>8269</v>
      </c>
      <c r="P3885" t="s">
        <v>8325</v>
      </c>
      <c r="Q3885">
        <f t="shared" si="121"/>
        <v>2015</v>
      </c>
      <c r="R3885" s="14" t="s">
        <v>8322</v>
      </c>
    </row>
    <row r="3886" spans="1:18" x14ac:dyDescent="0.3">
      <c r="A3886">
        <v>4087</v>
      </c>
      <c r="B3886" s="3" t="s">
        <v>4083</v>
      </c>
      <c r="C3886" s="3" t="s">
        <v>8190</v>
      </c>
      <c r="D3886" s="5">
        <v>9600</v>
      </c>
      <c r="E3886" s="7">
        <v>0</v>
      </c>
      <c r="F3886" t="s">
        <v>8220</v>
      </c>
      <c r="G3886" t="s">
        <v>8223</v>
      </c>
      <c r="H3886" t="s">
        <v>8245</v>
      </c>
      <c r="I3886">
        <v>1468777786</v>
      </c>
      <c r="J3886">
        <v>1466185786</v>
      </c>
      <c r="K3886" s="12">
        <f t="shared" si="120"/>
        <v>42538</v>
      </c>
      <c r="L3886" t="b">
        <v>0</v>
      </c>
      <c r="M3886">
        <v>0</v>
      </c>
      <c r="N3886" t="b">
        <v>0</v>
      </c>
      <c r="O3886" t="s">
        <v>8269</v>
      </c>
      <c r="P3886" t="s">
        <v>8325</v>
      </c>
      <c r="Q3886">
        <f t="shared" si="121"/>
        <v>2016</v>
      </c>
      <c r="R3886" s="14" t="s">
        <v>8322</v>
      </c>
    </row>
    <row r="3887" spans="1:18" ht="43.2" x14ac:dyDescent="0.3">
      <c r="A3887">
        <v>2853</v>
      </c>
      <c r="B3887" s="3" t="s">
        <v>2853</v>
      </c>
      <c r="C3887" s="3" t="s">
        <v>6963</v>
      </c>
      <c r="D3887" s="5">
        <v>9500</v>
      </c>
      <c r="E3887" s="7">
        <v>0</v>
      </c>
      <c r="F3887" t="s">
        <v>8220</v>
      </c>
      <c r="G3887" t="s">
        <v>8228</v>
      </c>
      <c r="H3887" t="s">
        <v>8250</v>
      </c>
      <c r="I3887">
        <v>1410669297</v>
      </c>
      <c r="J3887">
        <v>1405485297</v>
      </c>
      <c r="K3887" s="12">
        <f t="shared" si="120"/>
        <v>41836</v>
      </c>
      <c r="L3887" t="b">
        <v>0</v>
      </c>
      <c r="M3887">
        <v>0</v>
      </c>
      <c r="N3887" t="b">
        <v>0</v>
      </c>
      <c r="O3887" t="s">
        <v>8269</v>
      </c>
      <c r="P3887" t="s">
        <v>8325</v>
      </c>
      <c r="Q3887">
        <f t="shared" si="121"/>
        <v>2014</v>
      </c>
      <c r="R3887" s="14" t="s">
        <v>8322</v>
      </c>
    </row>
    <row r="3888" spans="1:18" ht="43.2" x14ac:dyDescent="0.3">
      <c r="A3888">
        <v>1144</v>
      </c>
      <c r="B3888" s="3" t="s">
        <v>1145</v>
      </c>
      <c r="C3888" s="3" t="s">
        <v>5254</v>
      </c>
      <c r="D3888" s="5">
        <v>9300</v>
      </c>
      <c r="E3888" s="7">
        <v>0</v>
      </c>
      <c r="F3888" t="s">
        <v>8220</v>
      </c>
      <c r="G3888" t="s">
        <v>8223</v>
      </c>
      <c r="H3888" t="s">
        <v>8245</v>
      </c>
      <c r="I3888">
        <v>1430281320</v>
      </c>
      <c r="J3888">
        <v>1427689320</v>
      </c>
      <c r="K3888" s="12">
        <f t="shared" si="120"/>
        <v>42093</v>
      </c>
      <c r="L3888" t="b">
        <v>0</v>
      </c>
      <c r="M3888">
        <v>0</v>
      </c>
      <c r="N3888" t="b">
        <v>0</v>
      </c>
      <c r="O3888" t="s">
        <v>8282</v>
      </c>
      <c r="P3888" t="s">
        <v>8344</v>
      </c>
      <c r="Q3888">
        <f t="shared" si="121"/>
        <v>2015</v>
      </c>
      <c r="R3888" s="14" t="s">
        <v>8318</v>
      </c>
    </row>
    <row r="3889" spans="1:18" ht="43.2" x14ac:dyDescent="0.3">
      <c r="A3889">
        <v>585</v>
      </c>
      <c r="B3889" s="3" t="s">
        <v>586</v>
      </c>
      <c r="C3889" s="3" t="s">
        <v>4695</v>
      </c>
      <c r="D3889" s="5">
        <v>9000</v>
      </c>
      <c r="E3889" s="7">
        <v>0</v>
      </c>
      <c r="F3889" t="s">
        <v>8220</v>
      </c>
      <c r="G3889" t="s">
        <v>8224</v>
      </c>
      <c r="H3889" t="s">
        <v>8246</v>
      </c>
      <c r="I3889">
        <v>1448928000</v>
      </c>
      <c r="J3889">
        <v>1444123377</v>
      </c>
      <c r="K3889" s="12">
        <f t="shared" si="120"/>
        <v>42283</v>
      </c>
      <c r="L3889" t="b">
        <v>0</v>
      </c>
      <c r="M3889">
        <v>0</v>
      </c>
      <c r="N3889" t="b">
        <v>0</v>
      </c>
      <c r="O3889" t="s">
        <v>8270</v>
      </c>
      <c r="P3889" t="s">
        <v>8341</v>
      </c>
      <c r="Q3889">
        <f t="shared" si="121"/>
        <v>2015</v>
      </c>
      <c r="R3889" s="14" t="s">
        <v>8307</v>
      </c>
    </row>
    <row r="3890" spans="1:18" ht="28.8" x14ac:dyDescent="0.3">
      <c r="A3890">
        <v>1172</v>
      </c>
      <c r="B3890" s="3" t="s">
        <v>1173</v>
      </c>
      <c r="C3890" s="3" t="s">
        <v>5282</v>
      </c>
      <c r="D3890" s="5">
        <v>9000</v>
      </c>
      <c r="E3890" s="7">
        <v>0</v>
      </c>
      <c r="F3890" t="s">
        <v>8220</v>
      </c>
      <c r="G3890" t="s">
        <v>8223</v>
      </c>
      <c r="H3890" t="s">
        <v>8245</v>
      </c>
      <c r="I3890">
        <v>1408551752</v>
      </c>
      <c r="J3890">
        <v>1405959752</v>
      </c>
      <c r="K3890" s="12">
        <f t="shared" si="120"/>
        <v>41841</v>
      </c>
      <c r="L3890" t="b">
        <v>0</v>
      </c>
      <c r="M3890">
        <v>0</v>
      </c>
      <c r="N3890" t="b">
        <v>0</v>
      </c>
      <c r="O3890" t="s">
        <v>8282</v>
      </c>
      <c r="P3890" t="s">
        <v>8344</v>
      </c>
      <c r="Q3890">
        <f t="shared" si="121"/>
        <v>2014</v>
      </c>
      <c r="R3890" s="14" t="s">
        <v>8318</v>
      </c>
    </row>
    <row r="3891" spans="1:18" ht="43.2" x14ac:dyDescent="0.3">
      <c r="A3891">
        <v>3082</v>
      </c>
      <c r="B3891" s="3" t="s">
        <v>3082</v>
      </c>
      <c r="C3891" s="3" t="s">
        <v>7192</v>
      </c>
      <c r="D3891" s="5">
        <v>9000</v>
      </c>
      <c r="E3891" s="7">
        <v>0</v>
      </c>
      <c r="F3891" t="s">
        <v>8220</v>
      </c>
      <c r="G3891" t="s">
        <v>8223</v>
      </c>
      <c r="H3891" t="s">
        <v>8245</v>
      </c>
      <c r="I3891">
        <v>1447628946</v>
      </c>
      <c r="J3891">
        <v>1445033346</v>
      </c>
      <c r="K3891" s="12">
        <f t="shared" si="120"/>
        <v>42293</v>
      </c>
      <c r="L3891" t="b">
        <v>0</v>
      </c>
      <c r="M3891">
        <v>0</v>
      </c>
      <c r="N3891" t="b">
        <v>0</v>
      </c>
      <c r="O3891" t="s">
        <v>8301</v>
      </c>
      <c r="P3891" t="s">
        <v>8323</v>
      </c>
      <c r="Q3891">
        <f t="shared" si="121"/>
        <v>2015</v>
      </c>
      <c r="R3891" s="14" t="s">
        <v>8322</v>
      </c>
    </row>
    <row r="3892" spans="1:18" ht="43.2" x14ac:dyDescent="0.3">
      <c r="A3892">
        <v>4014</v>
      </c>
      <c r="B3892" s="3" t="s">
        <v>4010</v>
      </c>
      <c r="C3892" s="3" t="s">
        <v>8119</v>
      </c>
      <c r="D3892" s="5">
        <v>9000</v>
      </c>
      <c r="E3892" s="7">
        <v>0</v>
      </c>
      <c r="F3892" t="s">
        <v>8220</v>
      </c>
      <c r="G3892" t="s">
        <v>8223</v>
      </c>
      <c r="H3892" t="s">
        <v>8245</v>
      </c>
      <c r="I3892">
        <v>1457157269</v>
      </c>
      <c r="J3892">
        <v>1455861269</v>
      </c>
      <c r="K3892" s="12">
        <f t="shared" si="120"/>
        <v>42419</v>
      </c>
      <c r="L3892" t="b">
        <v>0</v>
      </c>
      <c r="M3892">
        <v>0</v>
      </c>
      <c r="N3892" t="b">
        <v>0</v>
      </c>
      <c r="O3892" t="s">
        <v>8269</v>
      </c>
      <c r="P3892" t="s">
        <v>8325</v>
      </c>
      <c r="Q3892">
        <f t="shared" si="121"/>
        <v>2016</v>
      </c>
      <c r="R3892" s="14" t="s">
        <v>8322</v>
      </c>
    </row>
    <row r="3893" spans="1:18" ht="43.2" x14ac:dyDescent="0.3">
      <c r="A3893">
        <v>1449</v>
      </c>
      <c r="B3893" s="3" t="s">
        <v>1450</v>
      </c>
      <c r="C3893" s="3" t="s">
        <v>5559</v>
      </c>
      <c r="D3893" s="5">
        <v>8888</v>
      </c>
      <c r="E3893" s="7">
        <v>0</v>
      </c>
      <c r="F3893" t="s">
        <v>8220</v>
      </c>
      <c r="G3893" t="s">
        <v>8223</v>
      </c>
      <c r="H3893" t="s">
        <v>8245</v>
      </c>
      <c r="I3893">
        <v>1431286105</v>
      </c>
      <c r="J3893">
        <v>1427138905</v>
      </c>
      <c r="K3893" s="12">
        <f t="shared" si="120"/>
        <v>42086</v>
      </c>
      <c r="L3893" t="b">
        <v>0</v>
      </c>
      <c r="M3893">
        <v>0</v>
      </c>
      <c r="N3893" t="b">
        <v>0</v>
      </c>
      <c r="O3893" t="s">
        <v>8285</v>
      </c>
      <c r="P3893" t="s">
        <v>8347</v>
      </c>
      <c r="Q3893">
        <f t="shared" si="121"/>
        <v>2015</v>
      </c>
      <c r="R3893" s="14" t="s">
        <v>8310</v>
      </c>
    </row>
    <row r="3894" spans="1:18" ht="43.2" x14ac:dyDescent="0.3">
      <c r="A3894">
        <v>4054</v>
      </c>
      <c r="B3894" s="3" t="s">
        <v>4050</v>
      </c>
      <c r="C3894" s="3" t="s">
        <v>8158</v>
      </c>
      <c r="D3894" s="5">
        <v>8880</v>
      </c>
      <c r="E3894" s="7">
        <v>0</v>
      </c>
      <c r="F3894" t="s">
        <v>8220</v>
      </c>
      <c r="G3894" t="s">
        <v>8223</v>
      </c>
      <c r="H3894" t="s">
        <v>8245</v>
      </c>
      <c r="I3894">
        <v>1475294400</v>
      </c>
      <c r="J3894">
        <v>1472674285</v>
      </c>
      <c r="K3894" s="12">
        <f t="shared" si="120"/>
        <v>42613</v>
      </c>
      <c r="L3894" t="b">
        <v>0</v>
      </c>
      <c r="M3894">
        <v>0</v>
      </c>
      <c r="N3894" t="b">
        <v>0</v>
      </c>
      <c r="O3894" t="s">
        <v>8269</v>
      </c>
      <c r="P3894" t="s">
        <v>8325</v>
      </c>
      <c r="Q3894">
        <f t="shared" si="121"/>
        <v>2016</v>
      </c>
      <c r="R3894" s="14" t="s">
        <v>8322</v>
      </c>
    </row>
    <row r="3895" spans="1:18" ht="43.2" x14ac:dyDescent="0.3">
      <c r="A3895">
        <v>1813</v>
      </c>
      <c r="B3895" s="3" t="s">
        <v>1814</v>
      </c>
      <c r="C3895" s="3" t="s">
        <v>5923</v>
      </c>
      <c r="D3895" s="5">
        <v>8750</v>
      </c>
      <c r="E3895" s="7">
        <v>0</v>
      </c>
      <c r="F3895" t="s">
        <v>8220</v>
      </c>
      <c r="G3895" t="s">
        <v>8224</v>
      </c>
      <c r="H3895" t="s">
        <v>8246</v>
      </c>
      <c r="I3895">
        <v>1407532812</v>
      </c>
      <c r="J3895">
        <v>1404940812</v>
      </c>
      <c r="K3895" s="12">
        <f t="shared" si="120"/>
        <v>41829</v>
      </c>
      <c r="L3895" t="b">
        <v>0</v>
      </c>
      <c r="M3895">
        <v>0</v>
      </c>
      <c r="N3895" t="b">
        <v>0</v>
      </c>
      <c r="O3895" t="s">
        <v>8283</v>
      </c>
      <c r="P3895" t="s">
        <v>8313</v>
      </c>
      <c r="Q3895">
        <f t="shared" si="121"/>
        <v>2014</v>
      </c>
      <c r="R3895" s="14" t="s">
        <v>8312</v>
      </c>
    </row>
    <row r="3896" spans="1:18" ht="28.8" x14ac:dyDescent="0.3">
      <c r="A3896">
        <v>228</v>
      </c>
      <c r="B3896" s="3" t="s">
        <v>230</v>
      </c>
      <c r="C3896" s="3" t="s">
        <v>4338</v>
      </c>
      <c r="D3896" s="5">
        <v>8000</v>
      </c>
      <c r="E3896" s="7">
        <v>0</v>
      </c>
      <c r="F3896" t="s">
        <v>8220</v>
      </c>
      <c r="G3896" t="s">
        <v>8224</v>
      </c>
      <c r="H3896" t="s">
        <v>8246</v>
      </c>
      <c r="I3896">
        <v>1433176105</v>
      </c>
      <c r="J3896">
        <v>1427992105</v>
      </c>
      <c r="K3896" s="12">
        <f t="shared" si="120"/>
        <v>42096</v>
      </c>
      <c r="L3896" t="b">
        <v>0</v>
      </c>
      <c r="M3896">
        <v>0</v>
      </c>
      <c r="N3896" t="b">
        <v>0</v>
      </c>
      <c r="O3896" t="s">
        <v>8266</v>
      </c>
      <c r="P3896" t="s">
        <v>8324</v>
      </c>
      <c r="Q3896">
        <f t="shared" si="121"/>
        <v>2015</v>
      </c>
      <c r="R3896" s="14" t="s">
        <v>8320</v>
      </c>
    </row>
    <row r="3897" spans="1:18" ht="57.6" x14ac:dyDescent="0.3">
      <c r="A3897">
        <v>1878</v>
      </c>
      <c r="B3897" s="3" t="s">
        <v>1879</v>
      </c>
      <c r="C3897" s="3" t="s">
        <v>5988</v>
      </c>
      <c r="D3897" s="5">
        <v>8000</v>
      </c>
      <c r="E3897" s="7">
        <v>0</v>
      </c>
      <c r="F3897" t="s">
        <v>8220</v>
      </c>
      <c r="G3897" t="s">
        <v>8225</v>
      </c>
      <c r="H3897" t="s">
        <v>8247</v>
      </c>
      <c r="I3897">
        <v>1402618355</v>
      </c>
      <c r="J3897">
        <v>1400026355</v>
      </c>
      <c r="K3897" s="12">
        <f t="shared" si="120"/>
        <v>41773</v>
      </c>
      <c r="L3897" t="b">
        <v>0</v>
      </c>
      <c r="M3897">
        <v>0</v>
      </c>
      <c r="N3897" t="b">
        <v>0</v>
      </c>
      <c r="O3897" t="s">
        <v>8281</v>
      </c>
      <c r="P3897" t="s">
        <v>8343</v>
      </c>
      <c r="Q3897">
        <f t="shared" si="121"/>
        <v>2014</v>
      </c>
      <c r="R3897" s="14" t="s">
        <v>8315</v>
      </c>
    </row>
    <row r="3898" spans="1:18" ht="57.6" x14ac:dyDescent="0.3">
      <c r="A3898">
        <v>2412</v>
      </c>
      <c r="B3898" s="3" t="s">
        <v>2413</v>
      </c>
      <c r="C3898" s="3" t="s">
        <v>6522</v>
      </c>
      <c r="D3898" s="5">
        <v>8000</v>
      </c>
      <c r="E3898" s="7">
        <v>0</v>
      </c>
      <c r="F3898" t="s">
        <v>8220</v>
      </c>
      <c r="G3898" t="s">
        <v>8229</v>
      </c>
      <c r="H3898" t="s">
        <v>8248</v>
      </c>
      <c r="I3898">
        <v>1480185673</v>
      </c>
      <c r="J3898">
        <v>1476294073</v>
      </c>
      <c r="K3898" s="12">
        <f t="shared" si="120"/>
        <v>42655</v>
      </c>
      <c r="L3898" t="b">
        <v>0</v>
      </c>
      <c r="M3898">
        <v>0</v>
      </c>
      <c r="N3898" t="b">
        <v>0</v>
      </c>
      <c r="O3898" t="s">
        <v>8282</v>
      </c>
      <c r="P3898" t="s">
        <v>8344</v>
      </c>
      <c r="Q3898">
        <f t="shared" si="121"/>
        <v>2016</v>
      </c>
      <c r="R3898" s="14" t="s">
        <v>8318</v>
      </c>
    </row>
    <row r="3899" spans="1:18" ht="43.2" x14ac:dyDescent="0.3">
      <c r="A3899">
        <v>2437</v>
      </c>
      <c r="B3899" s="3" t="s">
        <v>2438</v>
      </c>
      <c r="C3899" s="3" t="s">
        <v>6547</v>
      </c>
      <c r="D3899" s="5">
        <v>8000</v>
      </c>
      <c r="E3899" s="7">
        <v>0</v>
      </c>
      <c r="F3899" t="s">
        <v>8220</v>
      </c>
      <c r="G3899" t="s">
        <v>8223</v>
      </c>
      <c r="H3899" t="s">
        <v>8245</v>
      </c>
      <c r="I3899">
        <v>1426615200</v>
      </c>
      <c r="J3899">
        <v>1422400188</v>
      </c>
      <c r="K3899" s="12">
        <f t="shared" si="120"/>
        <v>42031</v>
      </c>
      <c r="L3899" t="b">
        <v>0</v>
      </c>
      <c r="M3899">
        <v>0</v>
      </c>
      <c r="N3899" t="b">
        <v>0</v>
      </c>
      <c r="O3899" t="s">
        <v>8282</v>
      </c>
      <c r="P3899" t="s">
        <v>8344</v>
      </c>
      <c r="Q3899">
        <f t="shared" si="121"/>
        <v>2015</v>
      </c>
      <c r="R3899" s="14" t="s">
        <v>8318</v>
      </c>
    </row>
    <row r="3900" spans="1:18" ht="43.2" x14ac:dyDescent="0.3">
      <c r="A3900">
        <v>2573</v>
      </c>
      <c r="B3900" s="3" t="s">
        <v>2573</v>
      </c>
      <c r="C3900" s="3" t="s">
        <v>6683</v>
      </c>
      <c r="D3900" s="5">
        <v>8000</v>
      </c>
      <c r="E3900" s="7">
        <v>0</v>
      </c>
      <c r="F3900" t="s">
        <v>8219</v>
      </c>
      <c r="G3900" t="s">
        <v>8223</v>
      </c>
      <c r="H3900" t="s">
        <v>8245</v>
      </c>
      <c r="I3900">
        <v>1408803149</v>
      </c>
      <c r="J3900">
        <v>1404915149</v>
      </c>
      <c r="K3900" s="12">
        <f t="shared" si="120"/>
        <v>41829</v>
      </c>
      <c r="L3900" t="b">
        <v>0</v>
      </c>
      <c r="M3900">
        <v>0</v>
      </c>
      <c r="N3900" t="b">
        <v>0</v>
      </c>
      <c r="O3900" t="s">
        <v>8282</v>
      </c>
      <c r="P3900" t="s">
        <v>8344</v>
      </c>
      <c r="Q3900">
        <f t="shared" si="121"/>
        <v>2014</v>
      </c>
      <c r="R3900" s="14" t="s">
        <v>8318</v>
      </c>
    </row>
    <row r="3901" spans="1:18" ht="43.2" x14ac:dyDescent="0.3">
      <c r="A3901">
        <v>2772</v>
      </c>
      <c r="B3901" s="3" t="s">
        <v>2772</v>
      </c>
      <c r="C3901" s="3" t="s">
        <v>6882</v>
      </c>
      <c r="D3901" s="5">
        <v>8000</v>
      </c>
      <c r="E3901" s="7">
        <v>0</v>
      </c>
      <c r="F3901" t="s">
        <v>8220</v>
      </c>
      <c r="G3901" t="s">
        <v>8223</v>
      </c>
      <c r="H3901" t="s">
        <v>8245</v>
      </c>
      <c r="I3901">
        <v>1381006294</v>
      </c>
      <c r="J3901">
        <v>1379710294</v>
      </c>
      <c r="K3901" s="12">
        <f t="shared" si="120"/>
        <v>41537</v>
      </c>
      <c r="L3901" t="b">
        <v>0</v>
      </c>
      <c r="M3901">
        <v>0</v>
      </c>
      <c r="N3901" t="b">
        <v>0</v>
      </c>
      <c r="O3901" t="s">
        <v>8302</v>
      </c>
      <c r="P3901" t="s">
        <v>8355</v>
      </c>
      <c r="Q3901">
        <f t="shared" si="121"/>
        <v>2013</v>
      </c>
      <c r="R3901" s="14" t="s">
        <v>8310</v>
      </c>
    </row>
    <row r="3902" spans="1:18" ht="57.6" x14ac:dyDescent="0.3">
      <c r="A3902">
        <v>2846</v>
      </c>
      <c r="B3902" s="3" t="s">
        <v>2846</v>
      </c>
      <c r="C3902" s="3" t="s">
        <v>6956</v>
      </c>
      <c r="D3902" s="5">
        <v>8000</v>
      </c>
      <c r="E3902" s="7">
        <v>0</v>
      </c>
      <c r="F3902" t="s">
        <v>8220</v>
      </c>
      <c r="G3902" t="s">
        <v>8223</v>
      </c>
      <c r="H3902" t="s">
        <v>8245</v>
      </c>
      <c r="I3902">
        <v>1432917394</v>
      </c>
      <c r="J3902">
        <v>1429029394</v>
      </c>
      <c r="K3902" s="12">
        <f t="shared" si="120"/>
        <v>42108</v>
      </c>
      <c r="L3902" t="b">
        <v>0</v>
      </c>
      <c r="M3902">
        <v>0</v>
      </c>
      <c r="N3902" t="b">
        <v>0</v>
      </c>
      <c r="O3902" t="s">
        <v>8269</v>
      </c>
      <c r="P3902" t="s">
        <v>8325</v>
      </c>
      <c r="Q3902">
        <f t="shared" si="121"/>
        <v>2015</v>
      </c>
      <c r="R3902" s="14" t="s">
        <v>8322</v>
      </c>
    </row>
    <row r="3903" spans="1:18" ht="43.2" x14ac:dyDescent="0.3">
      <c r="A3903">
        <v>3804</v>
      </c>
      <c r="B3903" s="3" t="s">
        <v>3801</v>
      </c>
      <c r="C3903" s="3" t="s">
        <v>7914</v>
      </c>
      <c r="D3903" s="5">
        <v>8000</v>
      </c>
      <c r="E3903" s="7">
        <v>0</v>
      </c>
      <c r="F3903" t="s">
        <v>8220</v>
      </c>
      <c r="G3903" t="s">
        <v>8223</v>
      </c>
      <c r="H3903" t="s">
        <v>8245</v>
      </c>
      <c r="I3903">
        <v>1469948400</v>
      </c>
      <c r="J3903">
        <v>1465172024</v>
      </c>
      <c r="K3903" s="12">
        <f t="shared" si="120"/>
        <v>42527</v>
      </c>
      <c r="L3903" t="b">
        <v>0</v>
      </c>
      <c r="M3903">
        <v>0</v>
      </c>
      <c r="N3903" t="b">
        <v>0</v>
      </c>
      <c r="O3903" t="s">
        <v>8303</v>
      </c>
      <c r="P3903" t="s">
        <v>8334</v>
      </c>
      <c r="Q3903">
        <f t="shared" si="121"/>
        <v>2016</v>
      </c>
      <c r="R3903" s="14" t="s">
        <v>8322</v>
      </c>
    </row>
    <row r="3904" spans="1:18" ht="43.2" x14ac:dyDescent="0.3">
      <c r="A3904">
        <v>3931</v>
      </c>
      <c r="B3904" s="3" t="s">
        <v>3928</v>
      </c>
      <c r="C3904" s="3" t="s">
        <v>8039</v>
      </c>
      <c r="D3904" s="5">
        <v>8000</v>
      </c>
      <c r="E3904" s="7">
        <v>0</v>
      </c>
      <c r="F3904" t="s">
        <v>8220</v>
      </c>
      <c r="G3904" t="s">
        <v>8223</v>
      </c>
      <c r="H3904" t="s">
        <v>8245</v>
      </c>
      <c r="I3904">
        <v>1441510707</v>
      </c>
      <c r="J3904">
        <v>1439350707</v>
      </c>
      <c r="K3904" s="12">
        <f t="shared" si="120"/>
        <v>42228</v>
      </c>
      <c r="L3904" t="b">
        <v>0</v>
      </c>
      <c r="M3904">
        <v>0</v>
      </c>
      <c r="N3904" t="b">
        <v>0</v>
      </c>
      <c r="O3904" t="s">
        <v>8269</v>
      </c>
      <c r="P3904" t="s">
        <v>8325</v>
      </c>
      <c r="Q3904">
        <f t="shared" si="121"/>
        <v>2015</v>
      </c>
      <c r="R3904" s="14" t="s">
        <v>8322</v>
      </c>
    </row>
    <row r="3905" spans="1:18" ht="43.2" x14ac:dyDescent="0.3">
      <c r="A3905">
        <v>468</v>
      </c>
      <c r="B3905" s="3" t="s">
        <v>469</v>
      </c>
      <c r="C3905" s="3" t="s">
        <v>4578</v>
      </c>
      <c r="D3905" s="5">
        <v>7500</v>
      </c>
      <c r="E3905" s="7">
        <v>0</v>
      </c>
      <c r="F3905" t="s">
        <v>8220</v>
      </c>
      <c r="G3905" t="s">
        <v>8223</v>
      </c>
      <c r="H3905" t="s">
        <v>8245</v>
      </c>
      <c r="I3905">
        <v>1341978665</v>
      </c>
      <c r="J3905">
        <v>1336795283</v>
      </c>
      <c r="K3905" s="12">
        <f t="shared" si="120"/>
        <v>41041</v>
      </c>
      <c r="L3905" t="b">
        <v>0</v>
      </c>
      <c r="M3905">
        <v>0</v>
      </c>
      <c r="N3905" t="b">
        <v>0</v>
      </c>
      <c r="O3905" t="s">
        <v>8268</v>
      </c>
      <c r="P3905" t="s">
        <v>8338</v>
      </c>
      <c r="Q3905">
        <f t="shared" si="121"/>
        <v>2012</v>
      </c>
      <c r="R3905" s="14" t="s">
        <v>8320</v>
      </c>
    </row>
    <row r="3906" spans="1:18" ht="57.6" x14ac:dyDescent="0.3">
      <c r="A3906">
        <v>547</v>
      </c>
      <c r="B3906" s="3" t="s">
        <v>548</v>
      </c>
      <c r="C3906" s="3" t="s">
        <v>4657</v>
      </c>
      <c r="D3906" s="5">
        <v>7500</v>
      </c>
      <c r="E3906" s="7">
        <v>0</v>
      </c>
      <c r="F3906" t="s">
        <v>8220</v>
      </c>
      <c r="G3906" t="s">
        <v>8224</v>
      </c>
      <c r="H3906" t="s">
        <v>8246</v>
      </c>
      <c r="I3906">
        <v>1455122564</v>
      </c>
      <c r="J3906">
        <v>1452530564</v>
      </c>
      <c r="K3906" s="12">
        <f t="shared" si="120"/>
        <v>42380</v>
      </c>
      <c r="L3906" t="b">
        <v>0</v>
      </c>
      <c r="M3906">
        <v>0</v>
      </c>
      <c r="N3906" t="b">
        <v>0</v>
      </c>
      <c r="O3906" t="s">
        <v>8270</v>
      </c>
      <c r="P3906" t="s">
        <v>8341</v>
      </c>
      <c r="Q3906">
        <f t="shared" si="121"/>
        <v>2016</v>
      </c>
      <c r="R3906" s="14" t="s">
        <v>8307</v>
      </c>
    </row>
    <row r="3907" spans="1:18" ht="43.2" x14ac:dyDescent="0.3">
      <c r="A3907">
        <v>555</v>
      </c>
      <c r="B3907" s="3" t="s">
        <v>556</v>
      </c>
      <c r="C3907" s="3" t="s">
        <v>4665</v>
      </c>
      <c r="D3907" s="5">
        <v>7500</v>
      </c>
      <c r="E3907" s="7">
        <v>0</v>
      </c>
      <c r="F3907" t="s">
        <v>8220</v>
      </c>
      <c r="G3907" t="s">
        <v>8224</v>
      </c>
      <c r="H3907" t="s">
        <v>8246</v>
      </c>
      <c r="I3907">
        <v>1465720143</v>
      </c>
      <c r="J3907">
        <v>1463128143</v>
      </c>
      <c r="K3907" s="12">
        <f t="shared" ref="K3907:K3970" si="122">FLOOR(J3907/60/60/24,1) + DATE(1970,1,1)</f>
        <v>42503</v>
      </c>
      <c r="L3907" t="b">
        <v>0</v>
      </c>
      <c r="M3907">
        <v>0</v>
      </c>
      <c r="N3907" t="b">
        <v>0</v>
      </c>
      <c r="O3907" t="s">
        <v>8270</v>
      </c>
      <c r="P3907" t="s">
        <v>8341</v>
      </c>
      <c r="Q3907">
        <f t="shared" ref="Q3907:Q3970" si="123">YEAR(K3907)</f>
        <v>2016</v>
      </c>
      <c r="R3907" s="14" t="s">
        <v>8307</v>
      </c>
    </row>
    <row r="3908" spans="1:18" ht="43.2" x14ac:dyDescent="0.3">
      <c r="A3908">
        <v>518</v>
      </c>
      <c r="B3908" s="3" t="s">
        <v>519</v>
      </c>
      <c r="C3908" s="3" t="s">
        <v>4628</v>
      </c>
      <c r="D3908" s="5">
        <v>7175</v>
      </c>
      <c r="E3908" s="7">
        <v>0</v>
      </c>
      <c r="F3908" t="s">
        <v>8220</v>
      </c>
      <c r="G3908" t="s">
        <v>8223</v>
      </c>
      <c r="H3908" t="s">
        <v>8245</v>
      </c>
      <c r="I3908">
        <v>1441550760</v>
      </c>
      <c r="J3908">
        <v>1438958824</v>
      </c>
      <c r="K3908" s="12">
        <f t="shared" si="122"/>
        <v>42223</v>
      </c>
      <c r="L3908" t="b">
        <v>0</v>
      </c>
      <c r="M3908">
        <v>0</v>
      </c>
      <c r="N3908" t="b">
        <v>0</v>
      </c>
      <c r="O3908" t="s">
        <v>8268</v>
      </c>
      <c r="P3908" t="s">
        <v>8338</v>
      </c>
      <c r="Q3908">
        <f t="shared" si="123"/>
        <v>2015</v>
      </c>
      <c r="R3908" s="14" t="s">
        <v>8320</v>
      </c>
    </row>
    <row r="3909" spans="1:18" ht="28.8" x14ac:dyDescent="0.3">
      <c r="A3909">
        <v>147</v>
      </c>
      <c r="B3909" s="3" t="s">
        <v>149</v>
      </c>
      <c r="C3909" s="3" t="s">
        <v>4257</v>
      </c>
      <c r="D3909" s="5">
        <v>7000</v>
      </c>
      <c r="E3909" s="7">
        <v>0</v>
      </c>
      <c r="F3909" t="s">
        <v>8219</v>
      </c>
      <c r="G3909" t="s">
        <v>8224</v>
      </c>
      <c r="H3909" t="s">
        <v>8246</v>
      </c>
      <c r="I3909">
        <v>1420741080</v>
      </c>
      <c r="J3909">
        <v>1417026340</v>
      </c>
      <c r="K3909" s="12">
        <f t="shared" si="122"/>
        <v>41969</v>
      </c>
      <c r="L3909" t="b">
        <v>0</v>
      </c>
      <c r="M3909">
        <v>0</v>
      </c>
      <c r="N3909" t="b">
        <v>0</v>
      </c>
      <c r="O3909" t="s">
        <v>8265</v>
      </c>
      <c r="P3909" t="s">
        <v>8336</v>
      </c>
      <c r="Q3909">
        <f t="shared" si="123"/>
        <v>2014</v>
      </c>
      <c r="R3909" s="14" t="s">
        <v>8320</v>
      </c>
    </row>
    <row r="3910" spans="1:18" ht="43.2" x14ac:dyDescent="0.3">
      <c r="A3910">
        <v>437</v>
      </c>
      <c r="B3910" s="3" t="s">
        <v>438</v>
      </c>
      <c r="C3910" s="3" t="s">
        <v>4547</v>
      </c>
      <c r="D3910" s="5">
        <v>7000</v>
      </c>
      <c r="E3910" s="7">
        <v>0</v>
      </c>
      <c r="F3910" t="s">
        <v>8220</v>
      </c>
      <c r="G3910" t="s">
        <v>8228</v>
      </c>
      <c r="H3910" t="s">
        <v>8250</v>
      </c>
      <c r="I3910">
        <v>1475912326</v>
      </c>
      <c r="J3910">
        <v>1470728326</v>
      </c>
      <c r="K3910" s="12">
        <f t="shared" si="122"/>
        <v>42591</v>
      </c>
      <c r="L3910" t="b">
        <v>0</v>
      </c>
      <c r="M3910">
        <v>0</v>
      </c>
      <c r="N3910" t="b">
        <v>0</v>
      </c>
      <c r="O3910" t="s">
        <v>8268</v>
      </c>
      <c r="P3910" t="s">
        <v>8338</v>
      </c>
      <c r="Q3910">
        <f t="shared" si="123"/>
        <v>2016</v>
      </c>
      <c r="R3910" s="14" t="s">
        <v>8320</v>
      </c>
    </row>
    <row r="3911" spans="1:18" ht="43.2" x14ac:dyDescent="0.3">
      <c r="A3911">
        <v>495</v>
      </c>
      <c r="B3911" s="3" t="s">
        <v>496</v>
      </c>
      <c r="C3911" s="3" t="s">
        <v>4605</v>
      </c>
      <c r="D3911" s="5">
        <v>7000</v>
      </c>
      <c r="E3911" s="7">
        <v>0</v>
      </c>
      <c r="F3911" t="s">
        <v>8220</v>
      </c>
      <c r="G3911" t="s">
        <v>8223</v>
      </c>
      <c r="H3911" t="s">
        <v>8245</v>
      </c>
      <c r="I3911">
        <v>1437076305</v>
      </c>
      <c r="J3911">
        <v>1434484305</v>
      </c>
      <c r="K3911" s="12">
        <f t="shared" si="122"/>
        <v>42171</v>
      </c>
      <c r="L3911" t="b">
        <v>0</v>
      </c>
      <c r="M3911">
        <v>0</v>
      </c>
      <c r="N3911" t="b">
        <v>0</v>
      </c>
      <c r="O3911" t="s">
        <v>8268</v>
      </c>
      <c r="P3911" t="s">
        <v>8338</v>
      </c>
      <c r="Q3911">
        <f t="shared" si="123"/>
        <v>2015</v>
      </c>
      <c r="R3911" s="14" t="s">
        <v>8320</v>
      </c>
    </row>
    <row r="3912" spans="1:18" ht="57.6" x14ac:dyDescent="0.3">
      <c r="A3912">
        <v>926</v>
      </c>
      <c r="B3912" s="3" t="s">
        <v>927</v>
      </c>
      <c r="C3912" s="3" t="s">
        <v>5036</v>
      </c>
      <c r="D3912" s="5">
        <v>7000</v>
      </c>
      <c r="E3912" s="7">
        <v>0</v>
      </c>
      <c r="F3912" t="s">
        <v>8220</v>
      </c>
      <c r="G3912" t="s">
        <v>8223</v>
      </c>
      <c r="H3912" t="s">
        <v>8245</v>
      </c>
      <c r="I3912">
        <v>1278628800</v>
      </c>
      <c r="J3912">
        <v>1276043330</v>
      </c>
      <c r="K3912" s="12">
        <f t="shared" si="122"/>
        <v>40338</v>
      </c>
      <c r="L3912" t="b">
        <v>0</v>
      </c>
      <c r="M3912">
        <v>0</v>
      </c>
      <c r="N3912" t="b">
        <v>0</v>
      </c>
      <c r="O3912" t="s">
        <v>8276</v>
      </c>
      <c r="P3912" t="s">
        <v>8349</v>
      </c>
      <c r="Q3912">
        <f t="shared" si="123"/>
        <v>2010</v>
      </c>
      <c r="R3912" s="14" t="s">
        <v>8326</v>
      </c>
    </row>
    <row r="3913" spans="1:18" ht="57.6" x14ac:dyDescent="0.3">
      <c r="A3913">
        <v>1708</v>
      </c>
      <c r="B3913" s="3" t="s">
        <v>1709</v>
      </c>
      <c r="C3913" s="3" t="s">
        <v>5818</v>
      </c>
      <c r="D3913" s="5">
        <v>7000</v>
      </c>
      <c r="E3913" s="7">
        <v>0</v>
      </c>
      <c r="F3913" t="s">
        <v>8220</v>
      </c>
      <c r="G3913" t="s">
        <v>8223</v>
      </c>
      <c r="H3913" t="s">
        <v>8245</v>
      </c>
      <c r="I3913">
        <v>1462135706</v>
      </c>
      <c r="J3913">
        <v>1458679706</v>
      </c>
      <c r="K3913" s="12">
        <f t="shared" si="122"/>
        <v>42451</v>
      </c>
      <c r="L3913" t="b">
        <v>0</v>
      </c>
      <c r="M3913">
        <v>0</v>
      </c>
      <c r="N3913" t="b">
        <v>0</v>
      </c>
      <c r="O3913" t="s">
        <v>8291</v>
      </c>
      <c r="P3913" t="s">
        <v>8329</v>
      </c>
      <c r="Q3913">
        <f t="shared" si="123"/>
        <v>2016</v>
      </c>
      <c r="R3913" s="14" t="s">
        <v>8326</v>
      </c>
    </row>
    <row r="3914" spans="1:18" ht="57.6" x14ac:dyDescent="0.3">
      <c r="A3914">
        <v>2505</v>
      </c>
      <c r="B3914" s="3" t="s">
        <v>2505</v>
      </c>
      <c r="C3914" s="3" t="s">
        <v>6615</v>
      </c>
      <c r="D3914" s="5">
        <v>7000</v>
      </c>
      <c r="E3914" s="7">
        <v>0</v>
      </c>
      <c r="F3914" t="s">
        <v>8220</v>
      </c>
      <c r="G3914" t="s">
        <v>8223</v>
      </c>
      <c r="H3914" t="s">
        <v>8245</v>
      </c>
      <c r="I3914">
        <v>1426292416</v>
      </c>
      <c r="J3914">
        <v>1423704016</v>
      </c>
      <c r="K3914" s="12">
        <f t="shared" si="122"/>
        <v>42047</v>
      </c>
      <c r="L3914" t="b">
        <v>0</v>
      </c>
      <c r="M3914">
        <v>0</v>
      </c>
      <c r="N3914" t="b">
        <v>0</v>
      </c>
      <c r="O3914" t="s">
        <v>8297</v>
      </c>
      <c r="P3914" t="s">
        <v>8356</v>
      </c>
      <c r="Q3914">
        <f t="shared" si="123"/>
        <v>2015</v>
      </c>
      <c r="R3914" s="14" t="s">
        <v>8318</v>
      </c>
    </row>
    <row r="3915" spans="1:18" ht="43.2" x14ac:dyDescent="0.3">
      <c r="A3915">
        <v>4023</v>
      </c>
      <c r="B3915" s="3" t="s">
        <v>4019</v>
      </c>
      <c r="C3915" s="3" t="s">
        <v>8128</v>
      </c>
      <c r="D3915" s="5">
        <v>7000</v>
      </c>
      <c r="E3915" s="7">
        <v>0</v>
      </c>
      <c r="F3915" t="s">
        <v>8220</v>
      </c>
      <c r="G3915" t="s">
        <v>8223</v>
      </c>
      <c r="H3915" t="s">
        <v>8245</v>
      </c>
      <c r="I3915">
        <v>1458860363</v>
      </c>
      <c r="J3915">
        <v>1454975963</v>
      </c>
      <c r="K3915" s="12">
        <f t="shared" si="122"/>
        <v>42408</v>
      </c>
      <c r="L3915" t="b">
        <v>0</v>
      </c>
      <c r="M3915">
        <v>0</v>
      </c>
      <c r="N3915" t="b">
        <v>0</v>
      </c>
      <c r="O3915" t="s">
        <v>8269</v>
      </c>
      <c r="P3915" t="s">
        <v>8325</v>
      </c>
      <c r="Q3915">
        <f t="shared" si="123"/>
        <v>2016</v>
      </c>
      <c r="R3915" s="14" t="s">
        <v>8322</v>
      </c>
    </row>
    <row r="3916" spans="1:18" ht="43.2" x14ac:dyDescent="0.3">
      <c r="A3916">
        <v>1159</v>
      </c>
      <c r="B3916" s="3" t="s">
        <v>1160</v>
      </c>
      <c r="C3916" s="3" t="s">
        <v>5269</v>
      </c>
      <c r="D3916" s="5">
        <v>6750</v>
      </c>
      <c r="E3916" s="7">
        <v>0</v>
      </c>
      <c r="F3916" t="s">
        <v>8220</v>
      </c>
      <c r="G3916" t="s">
        <v>8223</v>
      </c>
      <c r="H3916" t="s">
        <v>8245</v>
      </c>
      <c r="I3916">
        <v>1435679100</v>
      </c>
      <c r="J3916">
        <v>1433006765</v>
      </c>
      <c r="K3916" s="12">
        <f t="shared" si="122"/>
        <v>42154</v>
      </c>
      <c r="L3916" t="b">
        <v>0</v>
      </c>
      <c r="M3916">
        <v>0</v>
      </c>
      <c r="N3916" t="b">
        <v>0</v>
      </c>
      <c r="O3916" t="s">
        <v>8282</v>
      </c>
      <c r="P3916" t="s">
        <v>8344</v>
      </c>
      <c r="Q3916">
        <f t="shared" si="123"/>
        <v>2015</v>
      </c>
      <c r="R3916" s="14" t="s">
        <v>8318</v>
      </c>
    </row>
    <row r="3917" spans="1:18" ht="57.6" x14ac:dyDescent="0.3">
      <c r="A3917">
        <v>427</v>
      </c>
      <c r="B3917" s="3" t="s">
        <v>428</v>
      </c>
      <c r="C3917" s="3" t="s">
        <v>4537</v>
      </c>
      <c r="D3917" s="5">
        <v>6500</v>
      </c>
      <c r="E3917" s="7">
        <v>0</v>
      </c>
      <c r="F3917" t="s">
        <v>8220</v>
      </c>
      <c r="G3917" t="s">
        <v>8223</v>
      </c>
      <c r="H3917" t="s">
        <v>8245</v>
      </c>
      <c r="I3917">
        <v>1445540340</v>
      </c>
      <c r="J3917">
        <v>1444340940</v>
      </c>
      <c r="K3917" s="12">
        <f t="shared" si="122"/>
        <v>42285</v>
      </c>
      <c r="L3917" t="b">
        <v>0</v>
      </c>
      <c r="M3917">
        <v>0</v>
      </c>
      <c r="N3917" t="b">
        <v>0</v>
      </c>
      <c r="O3917" t="s">
        <v>8268</v>
      </c>
      <c r="P3917" t="s">
        <v>8338</v>
      </c>
      <c r="Q3917">
        <f t="shared" si="123"/>
        <v>2015</v>
      </c>
      <c r="R3917" s="14" t="s">
        <v>8320</v>
      </c>
    </row>
    <row r="3918" spans="1:18" ht="57.6" x14ac:dyDescent="0.3">
      <c r="A3918">
        <v>901</v>
      </c>
      <c r="B3918" s="3" t="s">
        <v>902</v>
      </c>
      <c r="C3918" s="3" t="s">
        <v>5011</v>
      </c>
      <c r="D3918" s="5">
        <v>6500</v>
      </c>
      <c r="E3918" s="7">
        <v>0</v>
      </c>
      <c r="F3918" t="s">
        <v>8220</v>
      </c>
      <c r="G3918" t="s">
        <v>8223</v>
      </c>
      <c r="H3918" t="s">
        <v>8245</v>
      </c>
      <c r="I3918">
        <v>1276024260</v>
      </c>
      <c r="J3918">
        <v>1272050914</v>
      </c>
      <c r="K3918" s="12">
        <f t="shared" si="122"/>
        <v>40291</v>
      </c>
      <c r="L3918" t="b">
        <v>0</v>
      </c>
      <c r="M3918">
        <v>0</v>
      </c>
      <c r="N3918" t="b">
        <v>0</v>
      </c>
      <c r="O3918" t="s">
        <v>8276</v>
      </c>
      <c r="P3918" t="s">
        <v>8349</v>
      </c>
      <c r="Q3918">
        <f t="shared" si="123"/>
        <v>2010</v>
      </c>
      <c r="R3918" s="14" t="s">
        <v>8326</v>
      </c>
    </row>
    <row r="3919" spans="1:18" ht="43.2" x14ac:dyDescent="0.3">
      <c r="A3919">
        <v>1156</v>
      </c>
      <c r="B3919" s="3" t="s">
        <v>1157</v>
      </c>
      <c r="C3919" s="3" t="s">
        <v>5266</v>
      </c>
      <c r="D3919" s="5">
        <v>6500</v>
      </c>
      <c r="E3919" s="7">
        <v>0</v>
      </c>
      <c r="F3919" t="s">
        <v>8220</v>
      </c>
      <c r="G3919" t="s">
        <v>8223</v>
      </c>
      <c r="H3919" t="s">
        <v>8245</v>
      </c>
      <c r="I3919">
        <v>1424742162</v>
      </c>
      <c r="J3919">
        <v>1422150162</v>
      </c>
      <c r="K3919" s="12">
        <f t="shared" si="122"/>
        <v>42029</v>
      </c>
      <c r="L3919" t="b">
        <v>0</v>
      </c>
      <c r="M3919">
        <v>0</v>
      </c>
      <c r="N3919" t="b">
        <v>0</v>
      </c>
      <c r="O3919" t="s">
        <v>8282</v>
      </c>
      <c r="P3919" t="s">
        <v>8344</v>
      </c>
      <c r="Q3919">
        <f t="shared" si="123"/>
        <v>2015</v>
      </c>
      <c r="R3919" s="14" t="s">
        <v>8318</v>
      </c>
    </row>
    <row r="3920" spans="1:18" ht="43.2" x14ac:dyDescent="0.3">
      <c r="A3920">
        <v>1997</v>
      </c>
      <c r="B3920" s="3" t="s">
        <v>1998</v>
      </c>
      <c r="C3920" s="3" t="s">
        <v>6107</v>
      </c>
      <c r="D3920" s="5">
        <v>6500</v>
      </c>
      <c r="E3920" s="7">
        <v>0</v>
      </c>
      <c r="F3920" t="s">
        <v>8220</v>
      </c>
      <c r="G3920" t="s">
        <v>8223</v>
      </c>
      <c r="H3920" t="s">
        <v>8245</v>
      </c>
      <c r="I3920">
        <v>1409091612</v>
      </c>
      <c r="J3920">
        <v>1406499612</v>
      </c>
      <c r="K3920" s="12">
        <f t="shared" si="122"/>
        <v>41847</v>
      </c>
      <c r="L3920" t="b">
        <v>0</v>
      </c>
      <c r="M3920">
        <v>0</v>
      </c>
      <c r="N3920" t="b">
        <v>0</v>
      </c>
      <c r="O3920" t="s">
        <v>8294</v>
      </c>
      <c r="P3920" t="s">
        <v>8352</v>
      </c>
      <c r="Q3920">
        <f t="shared" si="123"/>
        <v>2014</v>
      </c>
      <c r="R3920" s="14" t="s">
        <v>8312</v>
      </c>
    </row>
    <row r="3921" spans="1:18" ht="43.2" x14ac:dyDescent="0.3">
      <c r="A3921">
        <v>174</v>
      </c>
      <c r="B3921" s="3" t="s">
        <v>176</v>
      </c>
      <c r="C3921" s="3" t="s">
        <v>4284</v>
      </c>
      <c r="D3921" s="5">
        <v>6000</v>
      </c>
      <c r="E3921" s="7">
        <v>0</v>
      </c>
      <c r="F3921" t="s">
        <v>8220</v>
      </c>
      <c r="G3921" t="s">
        <v>8232</v>
      </c>
      <c r="H3921" t="s">
        <v>8248</v>
      </c>
      <c r="I3921">
        <v>1431108776</v>
      </c>
      <c r="J3921">
        <v>1425924776</v>
      </c>
      <c r="K3921" s="12">
        <f t="shared" si="122"/>
        <v>42072</v>
      </c>
      <c r="L3921" t="b">
        <v>0</v>
      </c>
      <c r="M3921">
        <v>0</v>
      </c>
      <c r="N3921" t="b">
        <v>0</v>
      </c>
      <c r="O3921" t="s">
        <v>8266</v>
      </c>
      <c r="P3921" t="s">
        <v>8324</v>
      </c>
      <c r="Q3921">
        <f t="shared" si="123"/>
        <v>2015</v>
      </c>
      <c r="R3921" s="14" t="s">
        <v>8320</v>
      </c>
    </row>
    <row r="3922" spans="1:18" x14ac:dyDescent="0.3">
      <c r="A3922">
        <v>202</v>
      </c>
      <c r="B3922" s="3" t="s">
        <v>204</v>
      </c>
      <c r="C3922" s="3" t="s">
        <v>4312</v>
      </c>
      <c r="D3922" s="5">
        <v>6000</v>
      </c>
      <c r="E3922" s="7">
        <v>0</v>
      </c>
      <c r="F3922" t="s">
        <v>8220</v>
      </c>
      <c r="G3922" t="s">
        <v>8223</v>
      </c>
      <c r="H3922" t="s">
        <v>8245</v>
      </c>
      <c r="I3922">
        <v>1444337940</v>
      </c>
      <c r="J3922">
        <v>1441750564</v>
      </c>
      <c r="K3922" s="12">
        <f t="shared" si="122"/>
        <v>42255</v>
      </c>
      <c r="L3922" t="b">
        <v>0</v>
      </c>
      <c r="M3922">
        <v>0</v>
      </c>
      <c r="N3922" t="b">
        <v>0</v>
      </c>
      <c r="O3922" t="s">
        <v>8266</v>
      </c>
      <c r="P3922" t="s">
        <v>8324</v>
      </c>
      <c r="Q3922">
        <f t="shared" si="123"/>
        <v>2015</v>
      </c>
      <c r="R3922" s="14" t="s">
        <v>8320</v>
      </c>
    </row>
    <row r="3923" spans="1:18" ht="28.8" x14ac:dyDescent="0.3">
      <c r="A3923">
        <v>469</v>
      </c>
      <c r="B3923" s="3" t="s">
        <v>470</v>
      </c>
      <c r="C3923" s="3" t="s">
        <v>4579</v>
      </c>
      <c r="D3923" s="5">
        <v>6000</v>
      </c>
      <c r="E3923" s="7">
        <v>0</v>
      </c>
      <c r="F3923" t="s">
        <v>8220</v>
      </c>
      <c r="G3923" t="s">
        <v>8224</v>
      </c>
      <c r="H3923" t="s">
        <v>8246</v>
      </c>
      <c r="I3923">
        <v>1409960724</v>
      </c>
      <c r="J3923">
        <v>1404776724</v>
      </c>
      <c r="K3923" s="12">
        <f t="shared" si="122"/>
        <v>41827</v>
      </c>
      <c r="L3923" t="b">
        <v>0</v>
      </c>
      <c r="M3923">
        <v>0</v>
      </c>
      <c r="N3923" t="b">
        <v>0</v>
      </c>
      <c r="O3923" t="s">
        <v>8268</v>
      </c>
      <c r="P3923" t="s">
        <v>8338</v>
      </c>
      <c r="Q3923">
        <f t="shared" si="123"/>
        <v>2014</v>
      </c>
      <c r="R3923" s="14" t="s">
        <v>8320</v>
      </c>
    </row>
    <row r="3924" spans="1:18" ht="43.2" x14ac:dyDescent="0.3">
      <c r="A3924">
        <v>1177</v>
      </c>
      <c r="B3924" s="3" t="s">
        <v>1178</v>
      </c>
      <c r="C3924" s="3" t="s">
        <v>5287</v>
      </c>
      <c r="D3924" s="5">
        <v>6000</v>
      </c>
      <c r="E3924" s="7">
        <v>0</v>
      </c>
      <c r="F3924" t="s">
        <v>8220</v>
      </c>
      <c r="G3924" t="s">
        <v>8224</v>
      </c>
      <c r="H3924" t="s">
        <v>8246</v>
      </c>
      <c r="I3924">
        <v>1413388296</v>
      </c>
      <c r="J3924">
        <v>1410796296</v>
      </c>
      <c r="K3924" s="12">
        <f t="shared" si="122"/>
        <v>41897</v>
      </c>
      <c r="L3924" t="b">
        <v>0</v>
      </c>
      <c r="M3924">
        <v>0</v>
      </c>
      <c r="N3924" t="b">
        <v>0</v>
      </c>
      <c r="O3924" t="s">
        <v>8282</v>
      </c>
      <c r="P3924" t="s">
        <v>8344</v>
      </c>
      <c r="Q3924">
        <f t="shared" si="123"/>
        <v>2014</v>
      </c>
      <c r="R3924" s="14" t="s">
        <v>8318</v>
      </c>
    </row>
    <row r="3925" spans="1:18" ht="28.8" x14ac:dyDescent="0.3">
      <c r="A3925">
        <v>1457</v>
      </c>
      <c r="B3925" s="3" t="s">
        <v>1458</v>
      </c>
      <c r="C3925" s="3" t="s">
        <v>5567</v>
      </c>
      <c r="D3925" s="5">
        <v>6000</v>
      </c>
      <c r="E3925" s="7">
        <v>0</v>
      </c>
      <c r="F3925" t="s">
        <v>8219</v>
      </c>
      <c r="G3925" t="s">
        <v>8223</v>
      </c>
      <c r="H3925" t="s">
        <v>8245</v>
      </c>
      <c r="I3925">
        <v>1447281044</v>
      </c>
      <c r="J3925">
        <v>1444685444</v>
      </c>
      <c r="K3925" s="12">
        <f t="shared" si="122"/>
        <v>42289</v>
      </c>
      <c r="L3925" t="b">
        <v>0</v>
      </c>
      <c r="M3925">
        <v>0</v>
      </c>
      <c r="N3925" t="b">
        <v>0</v>
      </c>
      <c r="O3925" t="s">
        <v>8285</v>
      </c>
      <c r="P3925" t="s">
        <v>8347</v>
      </c>
      <c r="Q3925">
        <f t="shared" si="123"/>
        <v>2015</v>
      </c>
      <c r="R3925" s="14" t="s">
        <v>8310</v>
      </c>
    </row>
    <row r="3926" spans="1:18" ht="43.2" x14ac:dyDescent="0.3">
      <c r="A3926">
        <v>1553</v>
      </c>
      <c r="B3926" s="3" t="s">
        <v>1554</v>
      </c>
      <c r="C3926" s="3" t="s">
        <v>5663</v>
      </c>
      <c r="D3926" s="5">
        <v>6000</v>
      </c>
      <c r="E3926" s="7">
        <v>0</v>
      </c>
      <c r="F3926" t="s">
        <v>8220</v>
      </c>
      <c r="G3926" t="s">
        <v>8223</v>
      </c>
      <c r="H3926" t="s">
        <v>8245</v>
      </c>
      <c r="I3926">
        <v>1441176447</v>
      </c>
      <c r="J3926">
        <v>1438584447</v>
      </c>
      <c r="K3926" s="12">
        <f t="shared" si="122"/>
        <v>42219</v>
      </c>
      <c r="L3926" t="b">
        <v>0</v>
      </c>
      <c r="M3926">
        <v>0</v>
      </c>
      <c r="N3926" t="b">
        <v>0</v>
      </c>
      <c r="O3926" t="s">
        <v>8287</v>
      </c>
      <c r="P3926" t="s">
        <v>8354</v>
      </c>
      <c r="Q3926">
        <f t="shared" si="123"/>
        <v>2015</v>
      </c>
      <c r="R3926" s="14" t="s">
        <v>8312</v>
      </c>
    </row>
    <row r="3927" spans="1:18" ht="43.2" x14ac:dyDescent="0.3">
      <c r="A3927">
        <v>1682</v>
      </c>
      <c r="B3927" s="3" t="s">
        <v>1683</v>
      </c>
      <c r="C3927" s="3" t="s">
        <v>5792</v>
      </c>
      <c r="D3927" s="5">
        <v>6000</v>
      </c>
      <c r="E3927" s="7">
        <v>0</v>
      </c>
      <c r="F3927" t="s">
        <v>8221</v>
      </c>
      <c r="G3927" t="s">
        <v>8223</v>
      </c>
      <c r="H3927" t="s">
        <v>8245</v>
      </c>
      <c r="I3927">
        <v>1492142860</v>
      </c>
      <c r="J3927">
        <v>1486962460</v>
      </c>
      <c r="K3927" s="12">
        <f t="shared" si="122"/>
        <v>42779</v>
      </c>
      <c r="L3927" t="b">
        <v>0</v>
      </c>
      <c r="M3927">
        <v>0</v>
      </c>
      <c r="N3927" t="b">
        <v>0</v>
      </c>
      <c r="O3927" t="s">
        <v>8291</v>
      </c>
      <c r="P3927" t="s">
        <v>8329</v>
      </c>
      <c r="Q3927">
        <f t="shared" si="123"/>
        <v>2017</v>
      </c>
      <c r="R3927" s="14" t="s">
        <v>8326</v>
      </c>
    </row>
    <row r="3928" spans="1:18" ht="57.6" x14ac:dyDescent="0.3">
      <c r="A3928">
        <v>2578</v>
      </c>
      <c r="B3928" s="3" t="s">
        <v>2578</v>
      </c>
      <c r="C3928" s="3" t="s">
        <v>6688</v>
      </c>
      <c r="D3928" s="5">
        <v>6000</v>
      </c>
      <c r="E3928" s="7">
        <v>0</v>
      </c>
      <c r="F3928" t="s">
        <v>8219</v>
      </c>
      <c r="G3928" t="s">
        <v>8223</v>
      </c>
      <c r="H3928" t="s">
        <v>8245</v>
      </c>
      <c r="I3928">
        <v>1444410000</v>
      </c>
      <c r="J3928">
        <v>1440203579</v>
      </c>
      <c r="K3928" s="12">
        <f t="shared" si="122"/>
        <v>42238</v>
      </c>
      <c r="L3928" t="b">
        <v>0</v>
      </c>
      <c r="M3928">
        <v>0</v>
      </c>
      <c r="N3928" t="b">
        <v>0</v>
      </c>
      <c r="O3928" t="s">
        <v>8282</v>
      </c>
      <c r="P3928" t="s">
        <v>8344</v>
      </c>
      <c r="Q3928">
        <f t="shared" si="123"/>
        <v>2015</v>
      </c>
      <c r="R3928" s="14" t="s">
        <v>8318</v>
      </c>
    </row>
    <row r="3929" spans="1:18" ht="43.2" x14ac:dyDescent="0.3">
      <c r="A3929">
        <v>3863</v>
      </c>
      <c r="B3929" s="3" t="s">
        <v>3860</v>
      </c>
      <c r="C3929" s="3" t="s">
        <v>7972</v>
      </c>
      <c r="D3929" s="5">
        <v>6000</v>
      </c>
      <c r="E3929" s="7">
        <v>0</v>
      </c>
      <c r="F3929" t="s">
        <v>8220</v>
      </c>
      <c r="G3929" t="s">
        <v>8223</v>
      </c>
      <c r="H3929" t="s">
        <v>8245</v>
      </c>
      <c r="I3929">
        <v>1446739905</v>
      </c>
      <c r="J3929">
        <v>1441552305</v>
      </c>
      <c r="K3929" s="12">
        <f t="shared" si="122"/>
        <v>42253</v>
      </c>
      <c r="L3929" t="b">
        <v>0</v>
      </c>
      <c r="M3929">
        <v>0</v>
      </c>
      <c r="N3929" t="b">
        <v>0</v>
      </c>
      <c r="O3929" t="s">
        <v>8269</v>
      </c>
      <c r="P3929" t="s">
        <v>8325</v>
      </c>
      <c r="Q3929">
        <f t="shared" si="123"/>
        <v>2015</v>
      </c>
      <c r="R3929" s="14" t="s">
        <v>8322</v>
      </c>
    </row>
    <row r="3930" spans="1:18" ht="57.6" x14ac:dyDescent="0.3">
      <c r="A3930">
        <v>2743</v>
      </c>
      <c r="B3930" s="3" t="s">
        <v>2743</v>
      </c>
      <c r="C3930" s="3" t="s">
        <v>6853</v>
      </c>
      <c r="D3930" s="5">
        <v>5999</v>
      </c>
      <c r="E3930" s="7">
        <v>0</v>
      </c>
      <c r="F3930" t="s">
        <v>8220</v>
      </c>
      <c r="G3930" t="s">
        <v>8223</v>
      </c>
      <c r="H3930" t="s">
        <v>8245</v>
      </c>
      <c r="I3930">
        <v>1476863607</v>
      </c>
      <c r="J3930">
        <v>1474271607</v>
      </c>
      <c r="K3930" s="12">
        <f t="shared" si="122"/>
        <v>42632</v>
      </c>
      <c r="L3930" t="b">
        <v>0</v>
      </c>
      <c r="M3930">
        <v>0</v>
      </c>
      <c r="N3930" t="b">
        <v>0</v>
      </c>
      <c r="O3930" t="s">
        <v>8302</v>
      </c>
      <c r="P3930" t="s">
        <v>8355</v>
      </c>
      <c r="Q3930">
        <f t="shared" si="123"/>
        <v>2016</v>
      </c>
      <c r="R3930" s="14" t="s">
        <v>8310</v>
      </c>
    </row>
    <row r="3931" spans="1:18" ht="43.2" x14ac:dyDescent="0.3">
      <c r="A3931">
        <v>143</v>
      </c>
      <c r="B3931" s="3" t="s">
        <v>145</v>
      </c>
      <c r="C3931" s="3" t="s">
        <v>4253</v>
      </c>
      <c r="D3931" s="5">
        <v>5500</v>
      </c>
      <c r="E3931" s="7">
        <v>0</v>
      </c>
      <c r="F3931" t="s">
        <v>8219</v>
      </c>
      <c r="G3931" t="s">
        <v>8225</v>
      </c>
      <c r="H3931" t="s">
        <v>8247</v>
      </c>
      <c r="I3931">
        <v>1472882100</v>
      </c>
      <c r="J3931">
        <v>1467941542</v>
      </c>
      <c r="K3931" s="12">
        <f t="shared" si="122"/>
        <v>42559</v>
      </c>
      <c r="L3931" t="b">
        <v>0</v>
      </c>
      <c r="M3931">
        <v>0</v>
      </c>
      <c r="N3931" t="b">
        <v>0</v>
      </c>
      <c r="O3931" t="s">
        <v>8265</v>
      </c>
      <c r="P3931" t="s">
        <v>8336</v>
      </c>
      <c r="Q3931">
        <f t="shared" si="123"/>
        <v>2016</v>
      </c>
      <c r="R3931" s="14" t="s">
        <v>8320</v>
      </c>
    </row>
    <row r="3932" spans="1:18" ht="43.2" x14ac:dyDescent="0.3">
      <c r="A3932">
        <v>920</v>
      </c>
      <c r="B3932" s="3" t="s">
        <v>921</v>
      </c>
      <c r="C3932" s="3" t="s">
        <v>5030</v>
      </c>
      <c r="D3932" s="5">
        <v>5500</v>
      </c>
      <c r="E3932" s="7">
        <v>0</v>
      </c>
      <c r="F3932" t="s">
        <v>8220</v>
      </c>
      <c r="G3932" t="s">
        <v>8223</v>
      </c>
      <c r="H3932" t="s">
        <v>8245</v>
      </c>
      <c r="I3932">
        <v>1384448822</v>
      </c>
      <c r="J3932">
        <v>1381853222</v>
      </c>
      <c r="K3932" s="12">
        <f t="shared" si="122"/>
        <v>41562</v>
      </c>
      <c r="L3932" t="b">
        <v>0</v>
      </c>
      <c r="M3932">
        <v>0</v>
      </c>
      <c r="N3932" t="b">
        <v>0</v>
      </c>
      <c r="O3932" t="s">
        <v>8276</v>
      </c>
      <c r="P3932" t="s">
        <v>8349</v>
      </c>
      <c r="Q3932">
        <f t="shared" si="123"/>
        <v>2013</v>
      </c>
      <c r="R3932" s="14" t="s">
        <v>8326</v>
      </c>
    </row>
    <row r="3933" spans="1:18" ht="43.2" x14ac:dyDescent="0.3">
      <c r="A3933">
        <v>1706</v>
      </c>
      <c r="B3933" s="3" t="s">
        <v>1707</v>
      </c>
      <c r="C3933" s="3" t="s">
        <v>5816</v>
      </c>
      <c r="D3933" s="5">
        <v>5500</v>
      </c>
      <c r="E3933" s="7">
        <v>0</v>
      </c>
      <c r="F3933" t="s">
        <v>8220</v>
      </c>
      <c r="G3933" t="s">
        <v>8235</v>
      </c>
      <c r="H3933" t="s">
        <v>8248</v>
      </c>
      <c r="I3933">
        <v>1440314472</v>
      </c>
      <c r="J3933">
        <v>1435130472</v>
      </c>
      <c r="K3933" s="12">
        <f t="shared" si="122"/>
        <v>42179</v>
      </c>
      <c r="L3933" t="b">
        <v>0</v>
      </c>
      <c r="M3933">
        <v>0</v>
      </c>
      <c r="N3933" t="b">
        <v>0</v>
      </c>
      <c r="O3933" t="s">
        <v>8291</v>
      </c>
      <c r="P3933" t="s">
        <v>8329</v>
      </c>
      <c r="Q3933">
        <f t="shared" si="123"/>
        <v>2015</v>
      </c>
      <c r="R3933" s="14" t="s">
        <v>8326</v>
      </c>
    </row>
    <row r="3934" spans="1:18" ht="43.2" x14ac:dyDescent="0.3">
      <c r="A3934">
        <v>2342</v>
      </c>
      <c r="B3934" s="3" t="s">
        <v>2343</v>
      </c>
      <c r="C3934" s="3" t="s">
        <v>6452</v>
      </c>
      <c r="D3934" s="5">
        <v>5500</v>
      </c>
      <c r="E3934" s="7">
        <v>0</v>
      </c>
      <c r="F3934" t="s">
        <v>8219</v>
      </c>
      <c r="G3934" t="s">
        <v>8223</v>
      </c>
      <c r="H3934" t="s">
        <v>8245</v>
      </c>
      <c r="I3934">
        <v>1412571600</v>
      </c>
      <c r="J3934">
        <v>1410799870</v>
      </c>
      <c r="K3934" s="12">
        <f t="shared" si="122"/>
        <v>41897</v>
      </c>
      <c r="L3934" t="b">
        <v>0</v>
      </c>
      <c r="M3934">
        <v>0</v>
      </c>
      <c r="N3934" t="b">
        <v>0</v>
      </c>
      <c r="O3934" t="s">
        <v>8270</v>
      </c>
      <c r="P3934" t="s">
        <v>8341</v>
      </c>
      <c r="Q3934">
        <f t="shared" si="123"/>
        <v>2014</v>
      </c>
      <c r="R3934" s="14" t="s">
        <v>8307</v>
      </c>
    </row>
    <row r="3935" spans="1:18" ht="43.2" x14ac:dyDescent="0.3">
      <c r="A3935">
        <v>2881</v>
      </c>
      <c r="B3935" s="3" t="s">
        <v>2881</v>
      </c>
      <c r="C3935" s="3" t="s">
        <v>6991</v>
      </c>
      <c r="D3935" s="5">
        <v>5500</v>
      </c>
      <c r="E3935" s="7">
        <v>0</v>
      </c>
      <c r="F3935" t="s">
        <v>8220</v>
      </c>
      <c r="G3935" t="s">
        <v>8223</v>
      </c>
      <c r="H3935" t="s">
        <v>8245</v>
      </c>
      <c r="I3935">
        <v>1417620036</v>
      </c>
      <c r="J3935">
        <v>1412432436</v>
      </c>
      <c r="K3935" s="12">
        <f t="shared" si="122"/>
        <v>41916</v>
      </c>
      <c r="L3935" t="b">
        <v>0</v>
      </c>
      <c r="M3935">
        <v>0</v>
      </c>
      <c r="N3935" t="b">
        <v>0</v>
      </c>
      <c r="O3935" t="s">
        <v>8269</v>
      </c>
      <c r="P3935" t="s">
        <v>8325</v>
      </c>
      <c r="Q3935">
        <f t="shared" si="123"/>
        <v>2014</v>
      </c>
      <c r="R3935" s="14" t="s">
        <v>8322</v>
      </c>
    </row>
    <row r="3936" spans="1:18" ht="43.2" x14ac:dyDescent="0.3">
      <c r="A3936">
        <v>3873</v>
      </c>
      <c r="B3936" s="3" t="s">
        <v>3870</v>
      </c>
      <c r="C3936" s="3" t="s">
        <v>7982</v>
      </c>
      <c r="D3936" s="5">
        <v>5500</v>
      </c>
      <c r="E3936" s="7">
        <v>0</v>
      </c>
      <c r="F3936" t="s">
        <v>8219</v>
      </c>
      <c r="G3936" t="s">
        <v>8223</v>
      </c>
      <c r="H3936" t="s">
        <v>8245</v>
      </c>
      <c r="I3936">
        <v>1444322535</v>
      </c>
      <c r="J3936">
        <v>1441730535</v>
      </c>
      <c r="K3936" s="12">
        <f t="shared" si="122"/>
        <v>42255</v>
      </c>
      <c r="L3936" t="b">
        <v>0</v>
      </c>
      <c r="M3936">
        <v>0</v>
      </c>
      <c r="N3936" t="b">
        <v>0</v>
      </c>
      <c r="O3936" t="s">
        <v>8303</v>
      </c>
      <c r="P3936" t="s">
        <v>8334</v>
      </c>
      <c r="Q3936">
        <f t="shared" si="123"/>
        <v>2015</v>
      </c>
      <c r="R3936" s="14" t="s">
        <v>8322</v>
      </c>
    </row>
    <row r="3937" spans="1:18" ht="43.2" x14ac:dyDescent="0.3">
      <c r="A3937">
        <v>3956</v>
      </c>
      <c r="B3937" s="3" t="s">
        <v>3953</v>
      </c>
      <c r="C3937" s="3" t="s">
        <v>8063</v>
      </c>
      <c r="D3937" s="5">
        <v>5500</v>
      </c>
      <c r="E3937" s="7">
        <v>0</v>
      </c>
      <c r="F3937" t="s">
        <v>8220</v>
      </c>
      <c r="G3937" t="s">
        <v>8223</v>
      </c>
      <c r="H3937" t="s">
        <v>8245</v>
      </c>
      <c r="I3937">
        <v>1461543600</v>
      </c>
      <c r="J3937">
        <v>1459203727</v>
      </c>
      <c r="K3937" s="12">
        <f t="shared" si="122"/>
        <v>42457</v>
      </c>
      <c r="L3937" t="b">
        <v>0</v>
      </c>
      <c r="M3937">
        <v>0</v>
      </c>
      <c r="N3937" t="b">
        <v>0</v>
      </c>
      <c r="O3937" t="s">
        <v>8269</v>
      </c>
      <c r="P3937" t="s">
        <v>8325</v>
      </c>
      <c r="Q3937">
        <f t="shared" si="123"/>
        <v>2016</v>
      </c>
      <c r="R3937" s="14" t="s">
        <v>8322</v>
      </c>
    </row>
    <row r="3938" spans="1:18" ht="43.2" x14ac:dyDescent="0.3">
      <c r="A3938">
        <v>1163</v>
      </c>
      <c r="B3938" s="3" t="s">
        <v>1164</v>
      </c>
      <c r="C3938" s="3" t="s">
        <v>5273</v>
      </c>
      <c r="D3938" s="5">
        <v>5200</v>
      </c>
      <c r="E3938" s="7">
        <v>0</v>
      </c>
      <c r="F3938" t="s">
        <v>8220</v>
      </c>
      <c r="G3938" t="s">
        <v>8223</v>
      </c>
      <c r="H3938" t="s">
        <v>8245</v>
      </c>
      <c r="I3938">
        <v>1407604920</v>
      </c>
      <c r="J3938">
        <v>1405012920</v>
      </c>
      <c r="K3938" s="12">
        <f t="shared" si="122"/>
        <v>41830</v>
      </c>
      <c r="L3938" t="b">
        <v>0</v>
      </c>
      <c r="M3938">
        <v>0</v>
      </c>
      <c r="N3938" t="b">
        <v>0</v>
      </c>
      <c r="O3938" t="s">
        <v>8282</v>
      </c>
      <c r="P3938" t="s">
        <v>8344</v>
      </c>
      <c r="Q3938">
        <f t="shared" si="123"/>
        <v>2014</v>
      </c>
      <c r="R3938" s="14" t="s">
        <v>8318</v>
      </c>
    </row>
    <row r="3939" spans="1:18" ht="28.8" x14ac:dyDescent="0.3">
      <c r="A3939">
        <v>134</v>
      </c>
      <c r="B3939" s="3" t="s">
        <v>136</v>
      </c>
      <c r="C3939" s="3" t="s">
        <v>4245</v>
      </c>
      <c r="D3939" s="5">
        <v>5000</v>
      </c>
      <c r="E3939" s="7">
        <v>0</v>
      </c>
      <c r="F3939" t="s">
        <v>8219</v>
      </c>
      <c r="G3939" t="s">
        <v>8223</v>
      </c>
      <c r="H3939" t="s">
        <v>8245</v>
      </c>
      <c r="I3939">
        <v>1441386000</v>
      </c>
      <c r="J3939">
        <v>1438811418</v>
      </c>
      <c r="K3939" s="12">
        <f t="shared" si="122"/>
        <v>42221</v>
      </c>
      <c r="L3939" t="b">
        <v>0</v>
      </c>
      <c r="M3939">
        <v>0</v>
      </c>
      <c r="N3939" t="b">
        <v>0</v>
      </c>
      <c r="O3939" t="s">
        <v>8265</v>
      </c>
      <c r="P3939" t="s">
        <v>8336</v>
      </c>
      <c r="Q3939">
        <f t="shared" si="123"/>
        <v>2015</v>
      </c>
      <c r="R3939" s="14" t="s">
        <v>8320</v>
      </c>
    </row>
    <row r="3940" spans="1:18" ht="43.2" x14ac:dyDescent="0.3">
      <c r="A3940">
        <v>158</v>
      </c>
      <c r="B3940" s="3" t="s">
        <v>160</v>
      </c>
      <c r="C3940" s="3" t="s">
        <v>4268</v>
      </c>
      <c r="D3940" s="5">
        <v>5000</v>
      </c>
      <c r="E3940" s="7">
        <v>0</v>
      </c>
      <c r="F3940" t="s">
        <v>8219</v>
      </c>
      <c r="G3940" t="s">
        <v>8223</v>
      </c>
      <c r="H3940" t="s">
        <v>8245</v>
      </c>
      <c r="I3940">
        <v>1413942628</v>
      </c>
      <c r="J3940">
        <v>1411350628</v>
      </c>
      <c r="K3940" s="12">
        <f t="shared" si="122"/>
        <v>41904</v>
      </c>
      <c r="L3940" t="b">
        <v>0</v>
      </c>
      <c r="M3940">
        <v>0</v>
      </c>
      <c r="N3940" t="b">
        <v>0</v>
      </c>
      <c r="O3940" t="s">
        <v>8265</v>
      </c>
      <c r="P3940" t="s">
        <v>8336</v>
      </c>
      <c r="Q3940">
        <f t="shared" si="123"/>
        <v>2014</v>
      </c>
      <c r="R3940" s="14" t="s">
        <v>8320</v>
      </c>
    </row>
    <row r="3941" spans="1:18" ht="43.2" x14ac:dyDescent="0.3">
      <c r="A3941">
        <v>160</v>
      </c>
      <c r="B3941" s="3" t="s">
        <v>162</v>
      </c>
      <c r="C3941" s="3" t="s">
        <v>4270</v>
      </c>
      <c r="D3941" s="5">
        <v>5000</v>
      </c>
      <c r="E3941" s="7">
        <v>0</v>
      </c>
      <c r="F3941" t="s">
        <v>8220</v>
      </c>
      <c r="G3941" t="s">
        <v>8223</v>
      </c>
      <c r="H3941" t="s">
        <v>8245</v>
      </c>
      <c r="I3941">
        <v>1439675691</v>
      </c>
      <c r="J3941">
        <v>1434491691</v>
      </c>
      <c r="K3941" s="12">
        <f t="shared" si="122"/>
        <v>42171</v>
      </c>
      <c r="L3941" t="b">
        <v>0</v>
      </c>
      <c r="M3941">
        <v>0</v>
      </c>
      <c r="N3941" t="b">
        <v>0</v>
      </c>
      <c r="O3941" t="s">
        <v>8266</v>
      </c>
      <c r="P3941" t="s">
        <v>8324</v>
      </c>
      <c r="Q3941">
        <f t="shared" si="123"/>
        <v>2015</v>
      </c>
      <c r="R3941" s="14" t="s">
        <v>8320</v>
      </c>
    </row>
    <row r="3942" spans="1:18" ht="43.2" x14ac:dyDescent="0.3">
      <c r="A3942">
        <v>186</v>
      </c>
      <c r="B3942" s="3" t="s">
        <v>188</v>
      </c>
      <c r="C3942" s="3" t="s">
        <v>4296</v>
      </c>
      <c r="D3942" s="5">
        <v>5000</v>
      </c>
      <c r="E3942" s="7">
        <v>0</v>
      </c>
      <c r="F3942" t="s">
        <v>8220</v>
      </c>
      <c r="G3942" t="s">
        <v>8223</v>
      </c>
      <c r="H3942" t="s">
        <v>8245</v>
      </c>
      <c r="I3942">
        <v>1488571200</v>
      </c>
      <c r="J3942">
        <v>1485977434</v>
      </c>
      <c r="K3942" s="12">
        <f t="shared" si="122"/>
        <v>42767</v>
      </c>
      <c r="L3942" t="b">
        <v>0</v>
      </c>
      <c r="M3942">
        <v>0</v>
      </c>
      <c r="N3942" t="b">
        <v>0</v>
      </c>
      <c r="O3942" t="s">
        <v>8266</v>
      </c>
      <c r="P3942" t="s">
        <v>8324</v>
      </c>
      <c r="Q3942">
        <f t="shared" si="123"/>
        <v>2017</v>
      </c>
      <c r="R3942" s="14" t="s">
        <v>8320</v>
      </c>
    </row>
    <row r="3943" spans="1:18" ht="57.6" x14ac:dyDescent="0.3">
      <c r="A3943">
        <v>429</v>
      </c>
      <c r="B3943" s="3" t="s">
        <v>430</v>
      </c>
      <c r="C3943" s="3" t="s">
        <v>4539</v>
      </c>
      <c r="D3943" s="5">
        <v>5000</v>
      </c>
      <c r="E3943" s="7">
        <v>0</v>
      </c>
      <c r="F3943" t="s">
        <v>8220</v>
      </c>
      <c r="G3943" t="s">
        <v>8223</v>
      </c>
      <c r="H3943" t="s">
        <v>8245</v>
      </c>
      <c r="I3943">
        <v>1259297940</v>
      </c>
      <c r="J3943">
        <v>1252964282</v>
      </c>
      <c r="K3943" s="12">
        <f t="shared" si="122"/>
        <v>40070</v>
      </c>
      <c r="L3943" t="b">
        <v>0</v>
      </c>
      <c r="M3943">
        <v>0</v>
      </c>
      <c r="N3943" t="b">
        <v>0</v>
      </c>
      <c r="O3943" t="s">
        <v>8268</v>
      </c>
      <c r="P3943" t="s">
        <v>8338</v>
      </c>
      <c r="Q3943">
        <f t="shared" si="123"/>
        <v>2009</v>
      </c>
      <c r="R3943" s="14" t="s">
        <v>8320</v>
      </c>
    </row>
    <row r="3944" spans="1:18" ht="28.8" x14ac:dyDescent="0.3">
      <c r="A3944">
        <v>516</v>
      </c>
      <c r="B3944" s="3" t="s">
        <v>517</v>
      </c>
      <c r="C3944" s="3" t="s">
        <v>4626</v>
      </c>
      <c r="D3944" s="5">
        <v>5000</v>
      </c>
      <c r="E3944" s="7">
        <v>0</v>
      </c>
      <c r="F3944" t="s">
        <v>8220</v>
      </c>
      <c r="G3944" t="s">
        <v>8224</v>
      </c>
      <c r="H3944" t="s">
        <v>8246</v>
      </c>
      <c r="I3944">
        <v>1432752080</v>
      </c>
      <c r="J3944">
        <v>1427568080</v>
      </c>
      <c r="K3944" s="12">
        <f t="shared" si="122"/>
        <v>42091</v>
      </c>
      <c r="L3944" t="b">
        <v>0</v>
      </c>
      <c r="M3944">
        <v>0</v>
      </c>
      <c r="N3944" t="b">
        <v>0</v>
      </c>
      <c r="O3944" t="s">
        <v>8268</v>
      </c>
      <c r="P3944" t="s">
        <v>8338</v>
      </c>
      <c r="Q3944">
        <f t="shared" si="123"/>
        <v>2015</v>
      </c>
      <c r="R3944" s="14" t="s">
        <v>8320</v>
      </c>
    </row>
    <row r="3945" spans="1:18" ht="43.2" x14ac:dyDescent="0.3">
      <c r="A3945">
        <v>616</v>
      </c>
      <c r="B3945" s="3" t="s">
        <v>617</v>
      </c>
      <c r="C3945" s="3" t="s">
        <v>4726</v>
      </c>
      <c r="D3945" s="5">
        <v>5000</v>
      </c>
      <c r="E3945" s="7">
        <v>0</v>
      </c>
      <c r="F3945" t="s">
        <v>8219</v>
      </c>
      <c r="G3945" t="s">
        <v>8229</v>
      </c>
      <c r="H3945" t="s">
        <v>8248</v>
      </c>
      <c r="I3945">
        <v>1488013307</v>
      </c>
      <c r="J3945">
        <v>1485421307</v>
      </c>
      <c r="K3945" s="12">
        <f t="shared" si="122"/>
        <v>42761</v>
      </c>
      <c r="L3945" t="b">
        <v>0</v>
      </c>
      <c r="M3945">
        <v>0</v>
      </c>
      <c r="N3945" t="b">
        <v>0</v>
      </c>
      <c r="O3945" t="s">
        <v>8270</v>
      </c>
      <c r="P3945" t="s">
        <v>8341</v>
      </c>
      <c r="Q3945">
        <f t="shared" si="123"/>
        <v>2017</v>
      </c>
      <c r="R3945" s="14" t="s">
        <v>8307</v>
      </c>
    </row>
    <row r="3946" spans="1:18" ht="43.2" x14ac:dyDescent="0.3">
      <c r="A3946">
        <v>624</v>
      </c>
      <c r="B3946" s="3" t="s">
        <v>625</v>
      </c>
      <c r="C3946" s="3" t="s">
        <v>4734</v>
      </c>
      <c r="D3946" s="5">
        <v>5000</v>
      </c>
      <c r="E3946" s="7">
        <v>0</v>
      </c>
      <c r="F3946" t="s">
        <v>8219</v>
      </c>
      <c r="G3946" t="s">
        <v>8223</v>
      </c>
      <c r="H3946" t="s">
        <v>8245</v>
      </c>
      <c r="I3946">
        <v>1431647041</v>
      </c>
      <c r="J3946">
        <v>1429055041</v>
      </c>
      <c r="K3946" s="12">
        <f t="shared" si="122"/>
        <v>42108</v>
      </c>
      <c r="L3946" t="b">
        <v>0</v>
      </c>
      <c r="M3946">
        <v>0</v>
      </c>
      <c r="N3946" t="b">
        <v>0</v>
      </c>
      <c r="O3946" t="s">
        <v>8270</v>
      </c>
      <c r="P3946" t="s">
        <v>8341</v>
      </c>
      <c r="Q3946">
        <f t="shared" si="123"/>
        <v>2015</v>
      </c>
      <c r="R3946" s="14" t="s">
        <v>8307</v>
      </c>
    </row>
    <row r="3947" spans="1:18" ht="43.2" x14ac:dyDescent="0.3">
      <c r="A3947">
        <v>628</v>
      </c>
      <c r="B3947" s="3" t="s">
        <v>629</v>
      </c>
      <c r="C3947" s="3" t="s">
        <v>4738</v>
      </c>
      <c r="D3947" s="5">
        <v>5000</v>
      </c>
      <c r="E3947" s="7">
        <v>0</v>
      </c>
      <c r="F3947" t="s">
        <v>8219</v>
      </c>
      <c r="G3947" t="s">
        <v>8223</v>
      </c>
      <c r="H3947" t="s">
        <v>8245</v>
      </c>
      <c r="I3947">
        <v>1405269457</v>
      </c>
      <c r="J3947">
        <v>1402677457</v>
      </c>
      <c r="K3947" s="12">
        <f t="shared" si="122"/>
        <v>41803</v>
      </c>
      <c r="L3947" t="b">
        <v>0</v>
      </c>
      <c r="M3947">
        <v>0</v>
      </c>
      <c r="N3947" t="b">
        <v>0</v>
      </c>
      <c r="O3947" t="s">
        <v>8270</v>
      </c>
      <c r="P3947" t="s">
        <v>8341</v>
      </c>
      <c r="Q3947">
        <f t="shared" si="123"/>
        <v>2014</v>
      </c>
      <c r="R3947" s="14" t="s">
        <v>8307</v>
      </c>
    </row>
    <row r="3948" spans="1:18" ht="43.2" x14ac:dyDescent="0.3">
      <c r="A3948">
        <v>764</v>
      </c>
      <c r="B3948" s="3" t="s">
        <v>765</v>
      </c>
      <c r="C3948" s="3" t="s">
        <v>4874</v>
      </c>
      <c r="D3948" s="5">
        <v>5000</v>
      </c>
      <c r="E3948" s="7">
        <v>0</v>
      </c>
      <c r="F3948" t="s">
        <v>8220</v>
      </c>
      <c r="G3948" t="s">
        <v>8223</v>
      </c>
      <c r="H3948" t="s">
        <v>8245</v>
      </c>
      <c r="I3948">
        <v>1441858161</v>
      </c>
      <c r="J3948">
        <v>1439266161</v>
      </c>
      <c r="K3948" s="12">
        <f t="shared" si="122"/>
        <v>42227</v>
      </c>
      <c r="L3948" t="b">
        <v>0</v>
      </c>
      <c r="M3948">
        <v>0</v>
      </c>
      <c r="N3948" t="b">
        <v>0</v>
      </c>
      <c r="O3948" t="s">
        <v>8273</v>
      </c>
      <c r="P3948" t="s">
        <v>8351</v>
      </c>
      <c r="Q3948">
        <f t="shared" si="123"/>
        <v>2015</v>
      </c>
      <c r="R3948" s="14" t="s">
        <v>8310</v>
      </c>
    </row>
    <row r="3949" spans="1:18" ht="57.6" x14ac:dyDescent="0.3">
      <c r="A3949">
        <v>875</v>
      </c>
      <c r="B3949" s="3" t="s">
        <v>876</v>
      </c>
      <c r="C3949" s="3" t="s">
        <v>4985</v>
      </c>
      <c r="D3949" s="5">
        <v>5000</v>
      </c>
      <c r="E3949" s="7">
        <v>0</v>
      </c>
      <c r="F3949" t="s">
        <v>8220</v>
      </c>
      <c r="G3949" t="s">
        <v>8223</v>
      </c>
      <c r="H3949" t="s">
        <v>8245</v>
      </c>
      <c r="I3949">
        <v>1442856131</v>
      </c>
      <c r="J3949">
        <v>1441128131</v>
      </c>
      <c r="K3949" s="12">
        <f t="shared" si="122"/>
        <v>42248</v>
      </c>
      <c r="L3949" t="b">
        <v>0</v>
      </c>
      <c r="M3949">
        <v>0</v>
      </c>
      <c r="N3949" t="b">
        <v>0</v>
      </c>
      <c r="O3949" t="s">
        <v>8276</v>
      </c>
      <c r="P3949" t="s">
        <v>8349</v>
      </c>
      <c r="Q3949">
        <f t="shared" si="123"/>
        <v>2015</v>
      </c>
      <c r="R3949" s="14" t="s">
        <v>8326</v>
      </c>
    </row>
    <row r="3950" spans="1:18" ht="57.6" x14ac:dyDescent="0.3">
      <c r="A3950">
        <v>988</v>
      </c>
      <c r="B3950" s="3" t="s">
        <v>989</v>
      </c>
      <c r="C3950" s="3" t="s">
        <v>5098</v>
      </c>
      <c r="D3950" s="5">
        <v>5000</v>
      </c>
      <c r="E3950" s="7">
        <v>0</v>
      </c>
      <c r="F3950" t="s">
        <v>8220</v>
      </c>
      <c r="G3950" t="s">
        <v>8236</v>
      </c>
      <c r="H3950" t="s">
        <v>8248</v>
      </c>
      <c r="I3950">
        <v>1475310825</v>
      </c>
      <c r="J3950">
        <v>1472718825</v>
      </c>
      <c r="K3950" s="12">
        <f t="shared" si="122"/>
        <v>42614</v>
      </c>
      <c r="L3950" t="b">
        <v>0</v>
      </c>
      <c r="M3950">
        <v>0</v>
      </c>
      <c r="N3950" t="b">
        <v>0</v>
      </c>
      <c r="O3950" t="s">
        <v>8271</v>
      </c>
      <c r="P3950" t="s">
        <v>8309</v>
      </c>
      <c r="Q3950">
        <f t="shared" si="123"/>
        <v>2016</v>
      </c>
      <c r="R3950" s="14" t="s">
        <v>8307</v>
      </c>
    </row>
    <row r="3951" spans="1:18" ht="43.2" x14ac:dyDescent="0.3">
      <c r="A3951">
        <v>1140</v>
      </c>
      <c r="B3951" s="3" t="s">
        <v>1141</v>
      </c>
      <c r="C3951" s="3" t="s">
        <v>5250</v>
      </c>
      <c r="D3951" s="5">
        <v>5000</v>
      </c>
      <c r="E3951" s="7">
        <v>0</v>
      </c>
      <c r="F3951" t="s">
        <v>8220</v>
      </c>
      <c r="G3951" t="s">
        <v>8224</v>
      </c>
      <c r="H3951" t="s">
        <v>8246</v>
      </c>
      <c r="I3951">
        <v>1438859121</v>
      </c>
      <c r="J3951">
        <v>1436267121</v>
      </c>
      <c r="K3951" s="12">
        <f t="shared" si="122"/>
        <v>42192</v>
      </c>
      <c r="L3951" t="b">
        <v>0</v>
      </c>
      <c r="M3951">
        <v>0</v>
      </c>
      <c r="N3951" t="b">
        <v>0</v>
      </c>
      <c r="O3951" t="s">
        <v>8281</v>
      </c>
      <c r="P3951" t="s">
        <v>8343</v>
      </c>
      <c r="Q3951">
        <f t="shared" si="123"/>
        <v>2015</v>
      </c>
      <c r="R3951" s="14" t="s">
        <v>8315</v>
      </c>
    </row>
    <row r="3952" spans="1:18" ht="43.2" x14ac:dyDescent="0.3">
      <c r="A3952">
        <v>1231</v>
      </c>
      <c r="B3952" s="3" t="s">
        <v>1232</v>
      </c>
      <c r="C3952" s="3" t="s">
        <v>5341</v>
      </c>
      <c r="D3952" s="5">
        <v>5000</v>
      </c>
      <c r="E3952" s="7">
        <v>0</v>
      </c>
      <c r="F3952" t="s">
        <v>8219</v>
      </c>
      <c r="G3952" t="s">
        <v>8223</v>
      </c>
      <c r="H3952" t="s">
        <v>8245</v>
      </c>
      <c r="I3952">
        <v>1440723600</v>
      </c>
      <c r="J3952">
        <v>1436394968</v>
      </c>
      <c r="K3952" s="12">
        <f t="shared" si="122"/>
        <v>42193</v>
      </c>
      <c r="L3952" t="b">
        <v>0</v>
      </c>
      <c r="M3952">
        <v>0</v>
      </c>
      <c r="N3952" t="b">
        <v>0</v>
      </c>
      <c r="O3952" t="s">
        <v>8284</v>
      </c>
      <c r="P3952" t="s">
        <v>8353</v>
      </c>
      <c r="Q3952">
        <f t="shared" si="123"/>
        <v>2015</v>
      </c>
      <c r="R3952" s="14" t="s">
        <v>8326</v>
      </c>
    </row>
    <row r="3953" spans="1:18" ht="57.6" x14ac:dyDescent="0.3">
      <c r="A3953">
        <v>1458</v>
      </c>
      <c r="B3953" s="3" t="s">
        <v>1459</v>
      </c>
      <c r="C3953" s="3" t="s">
        <v>5568</v>
      </c>
      <c r="D3953" s="5">
        <v>5000</v>
      </c>
      <c r="E3953" s="7">
        <v>0</v>
      </c>
      <c r="F3953" t="s">
        <v>8219</v>
      </c>
      <c r="G3953" t="s">
        <v>8223</v>
      </c>
      <c r="H3953" t="s">
        <v>8245</v>
      </c>
      <c r="I3953">
        <v>1407729600</v>
      </c>
      <c r="J3953">
        <v>1405097760</v>
      </c>
      <c r="K3953" s="12">
        <f t="shared" si="122"/>
        <v>41831</v>
      </c>
      <c r="L3953" t="b">
        <v>0</v>
      </c>
      <c r="M3953">
        <v>0</v>
      </c>
      <c r="N3953" t="b">
        <v>0</v>
      </c>
      <c r="O3953" t="s">
        <v>8285</v>
      </c>
      <c r="P3953" t="s">
        <v>8347</v>
      </c>
      <c r="Q3953">
        <f t="shared" si="123"/>
        <v>2014</v>
      </c>
      <c r="R3953" s="14" t="s">
        <v>8310</v>
      </c>
    </row>
    <row r="3954" spans="1:18" ht="43.2" x14ac:dyDescent="0.3">
      <c r="A3954">
        <v>1489</v>
      </c>
      <c r="B3954" s="3" t="s">
        <v>1490</v>
      </c>
      <c r="C3954" s="3" t="s">
        <v>5599</v>
      </c>
      <c r="D3954" s="5">
        <v>5000</v>
      </c>
      <c r="E3954" s="7">
        <v>0</v>
      </c>
      <c r="F3954" t="s">
        <v>8220</v>
      </c>
      <c r="G3954" t="s">
        <v>8223</v>
      </c>
      <c r="H3954" t="s">
        <v>8245</v>
      </c>
      <c r="I3954">
        <v>1352994052</v>
      </c>
      <c r="J3954">
        <v>1350398452</v>
      </c>
      <c r="K3954" s="12">
        <f t="shared" si="122"/>
        <v>41198</v>
      </c>
      <c r="L3954" t="b">
        <v>0</v>
      </c>
      <c r="M3954">
        <v>0</v>
      </c>
      <c r="N3954" t="b">
        <v>0</v>
      </c>
      <c r="O3954" t="s">
        <v>8273</v>
      </c>
      <c r="P3954" t="s">
        <v>8351</v>
      </c>
      <c r="Q3954">
        <f t="shared" si="123"/>
        <v>2012</v>
      </c>
      <c r="R3954" s="14" t="s">
        <v>8310</v>
      </c>
    </row>
    <row r="3955" spans="1:18" ht="57.6" x14ac:dyDescent="0.3">
      <c r="A3955">
        <v>1712</v>
      </c>
      <c r="B3955" s="3" t="s">
        <v>1713</v>
      </c>
      <c r="C3955" s="3" t="s">
        <v>5822</v>
      </c>
      <c r="D3955" s="5">
        <v>5000</v>
      </c>
      <c r="E3955" s="7">
        <v>0</v>
      </c>
      <c r="F3955" t="s">
        <v>8220</v>
      </c>
      <c r="G3955" t="s">
        <v>8223</v>
      </c>
      <c r="H3955" t="s">
        <v>8245</v>
      </c>
      <c r="I3955">
        <v>1435701353</v>
      </c>
      <c r="J3955">
        <v>1430517353</v>
      </c>
      <c r="K3955" s="12">
        <f t="shared" si="122"/>
        <v>42125</v>
      </c>
      <c r="L3955" t="b">
        <v>0</v>
      </c>
      <c r="M3955">
        <v>0</v>
      </c>
      <c r="N3955" t="b">
        <v>0</v>
      </c>
      <c r="O3955" t="s">
        <v>8291</v>
      </c>
      <c r="P3955" t="s">
        <v>8329</v>
      </c>
      <c r="Q3955">
        <f t="shared" si="123"/>
        <v>2015</v>
      </c>
      <c r="R3955" s="14" t="s">
        <v>8326</v>
      </c>
    </row>
    <row r="3956" spans="1:18" ht="43.2" x14ac:dyDescent="0.3">
      <c r="A3956">
        <v>1721</v>
      </c>
      <c r="B3956" s="3" t="s">
        <v>1722</v>
      </c>
      <c r="C3956" s="3" t="s">
        <v>5831</v>
      </c>
      <c r="D3956" s="5">
        <v>5000</v>
      </c>
      <c r="E3956" s="7">
        <v>0</v>
      </c>
      <c r="F3956" t="s">
        <v>8220</v>
      </c>
      <c r="G3956" t="s">
        <v>8223</v>
      </c>
      <c r="H3956" t="s">
        <v>8245</v>
      </c>
      <c r="I3956">
        <v>1449831863</v>
      </c>
      <c r="J3956">
        <v>1447239863</v>
      </c>
      <c r="K3956" s="12">
        <f t="shared" si="122"/>
        <v>42319</v>
      </c>
      <c r="L3956" t="b">
        <v>0</v>
      </c>
      <c r="M3956">
        <v>0</v>
      </c>
      <c r="N3956" t="b">
        <v>0</v>
      </c>
      <c r="O3956" t="s">
        <v>8291</v>
      </c>
      <c r="P3956" t="s">
        <v>8329</v>
      </c>
      <c r="Q3956">
        <f t="shared" si="123"/>
        <v>2015</v>
      </c>
      <c r="R3956" s="14" t="s">
        <v>8326</v>
      </c>
    </row>
    <row r="3957" spans="1:18" ht="43.2" x14ac:dyDescent="0.3">
      <c r="A3957">
        <v>2341</v>
      </c>
      <c r="B3957" s="3" t="s">
        <v>2342</v>
      </c>
      <c r="C3957" s="3" t="s">
        <v>6451</v>
      </c>
      <c r="D3957" s="5">
        <v>5000</v>
      </c>
      <c r="E3957" s="7">
        <v>0</v>
      </c>
      <c r="F3957" t="s">
        <v>8219</v>
      </c>
      <c r="G3957" t="s">
        <v>8223</v>
      </c>
      <c r="H3957" t="s">
        <v>8245</v>
      </c>
      <c r="I3957">
        <v>1436729504</v>
      </c>
      <c r="J3957">
        <v>1434137504</v>
      </c>
      <c r="K3957" s="12">
        <f t="shared" si="122"/>
        <v>42167</v>
      </c>
      <c r="L3957" t="b">
        <v>0</v>
      </c>
      <c r="M3957">
        <v>0</v>
      </c>
      <c r="N3957" t="b">
        <v>0</v>
      </c>
      <c r="O3957" t="s">
        <v>8270</v>
      </c>
      <c r="P3957" t="s">
        <v>8341</v>
      </c>
      <c r="Q3957">
        <f t="shared" si="123"/>
        <v>2015</v>
      </c>
      <c r="R3957" s="14" t="s">
        <v>8307</v>
      </c>
    </row>
    <row r="3958" spans="1:18" ht="43.2" x14ac:dyDescent="0.3">
      <c r="A3958">
        <v>2518</v>
      </c>
      <c r="B3958" s="3" t="s">
        <v>2518</v>
      </c>
      <c r="C3958" s="3" t="s">
        <v>6628</v>
      </c>
      <c r="D3958" s="5">
        <v>5000</v>
      </c>
      <c r="E3958" s="7">
        <v>0</v>
      </c>
      <c r="F3958" t="s">
        <v>8220</v>
      </c>
      <c r="G3958" t="s">
        <v>8223</v>
      </c>
      <c r="H3958" t="s">
        <v>8245</v>
      </c>
      <c r="I3958">
        <v>1415899228</v>
      </c>
      <c r="J3958">
        <v>1413303628</v>
      </c>
      <c r="K3958" s="12">
        <f t="shared" si="122"/>
        <v>41926</v>
      </c>
      <c r="L3958" t="b">
        <v>0</v>
      </c>
      <c r="M3958">
        <v>0</v>
      </c>
      <c r="N3958" t="b">
        <v>0</v>
      </c>
      <c r="O3958" t="s">
        <v>8297</v>
      </c>
      <c r="P3958" t="s">
        <v>8356</v>
      </c>
      <c r="Q3958">
        <f t="shared" si="123"/>
        <v>2014</v>
      </c>
      <c r="R3958" s="14" t="s">
        <v>8318</v>
      </c>
    </row>
    <row r="3959" spans="1:18" ht="43.2" x14ac:dyDescent="0.3">
      <c r="A3959">
        <v>2760</v>
      </c>
      <c r="B3959" s="3" t="s">
        <v>2760</v>
      </c>
      <c r="C3959" s="3" t="s">
        <v>6870</v>
      </c>
      <c r="D3959" s="5">
        <v>5000</v>
      </c>
      <c r="E3959" s="7">
        <v>0</v>
      </c>
      <c r="F3959" t="s">
        <v>8220</v>
      </c>
      <c r="G3959" t="s">
        <v>8224</v>
      </c>
      <c r="H3959" t="s">
        <v>8246</v>
      </c>
      <c r="I3959">
        <v>1371726258</v>
      </c>
      <c r="J3959">
        <v>1369134258</v>
      </c>
      <c r="K3959" s="12">
        <f t="shared" si="122"/>
        <v>41415</v>
      </c>
      <c r="L3959" t="b">
        <v>0</v>
      </c>
      <c r="M3959">
        <v>0</v>
      </c>
      <c r="N3959" t="b">
        <v>0</v>
      </c>
      <c r="O3959" t="s">
        <v>8302</v>
      </c>
      <c r="P3959" t="s">
        <v>8355</v>
      </c>
      <c r="Q3959">
        <f t="shared" si="123"/>
        <v>2013</v>
      </c>
      <c r="R3959" s="14" t="s">
        <v>8310</v>
      </c>
    </row>
    <row r="3960" spans="1:18" ht="43.2" x14ac:dyDescent="0.3">
      <c r="A3960">
        <v>3206</v>
      </c>
      <c r="B3960" s="3" t="s">
        <v>3206</v>
      </c>
      <c r="C3960" s="3" t="s">
        <v>7316</v>
      </c>
      <c r="D3960" s="5">
        <v>5000</v>
      </c>
      <c r="E3960" s="7">
        <v>0</v>
      </c>
      <c r="F3960" t="s">
        <v>8220</v>
      </c>
      <c r="G3960" t="s">
        <v>8223</v>
      </c>
      <c r="H3960" t="s">
        <v>8245</v>
      </c>
      <c r="I3960">
        <v>1442644651</v>
      </c>
      <c r="J3960">
        <v>1440052651</v>
      </c>
      <c r="K3960" s="12">
        <f t="shared" si="122"/>
        <v>42236</v>
      </c>
      <c r="L3960" t="b">
        <v>0</v>
      </c>
      <c r="M3960">
        <v>0</v>
      </c>
      <c r="N3960" t="b">
        <v>0</v>
      </c>
      <c r="O3960" t="s">
        <v>8303</v>
      </c>
      <c r="P3960" t="s">
        <v>8334</v>
      </c>
      <c r="Q3960">
        <f t="shared" si="123"/>
        <v>2015</v>
      </c>
      <c r="R3960" s="14" t="s">
        <v>8322</v>
      </c>
    </row>
    <row r="3961" spans="1:18" ht="57.6" x14ac:dyDescent="0.3">
      <c r="A3961">
        <v>3944</v>
      </c>
      <c r="B3961" s="3" t="s">
        <v>3941</v>
      </c>
      <c r="C3961" s="3" t="s">
        <v>8052</v>
      </c>
      <c r="D3961" s="5">
        <v>5000</v>
      </c>
      <c r="E3961" s="7">
        <v>0</v>
      </c>
      <c r="F3961" t="s">
        <v>8220</v>
      </c>
      <c r="G3961" t="s">
        <v>8223</v>
      </c>
      <c r="H3961" t="s">
        <v>8245</v>
      </c>
      <c r="I3961">
        <v>1440690875</v>
      </c>
      <c r="J3961">
        <v>1438098875</v>
      </c>
      <c r="K3961" s="12">
        <f t="shared" si="122"/>
        <v>42213</v>
      </c>
      <c r="L3961" t="b">
        <v>0</v>
      </c>
      <c r="M3961">
        <v>0</v>
      </c>
      <c r="N3961" t="b">
        <v>0</v>
      </c>
      <c r="O3961" t="s">
        <v>8269</v>
      </c>
      <c r="P3961" t="s">
        <v>8325</v>
      </c>
      <c r="Q3961">
        <f t="shared" si="123"/>
        <v>2015</v>
      </c>
      <c r="R3961" s="14" t="s">
        <v>8322</v>
      </c>
    </row>
    <row r="3962" spans="1:18" ht="43.2" x14ac:dyDescent="0.3">
      <c r="A3962">
        <v>4031</v>
      </c>
      <c r="B3962" s="3" t="s">
        <v>4027</v>
      </c>
      <c r="C3962" s="3" t="s">
        <v>8136</v>
      </c>
      <c r="D3962" s="5">
        <v>5000</v>
      </c>
      <c r="E3962" s="7">
        <v>0</v>
      </c>
      <c r="F3962" t="s">
        <v>8220</v>
      </c>
      <c r="G3962" t="s">
        <v>8223</v>
      </c>
      <c r="H3962" t="s">
        <v>8245</v>
      </c>
      <c r="I3962">
        <v>1418914964</v>
      </c>
      <c r="J3962">
        <v>1414591364</v>
      </c>
      <c r="K3962" s="12">
        <f t="shared" si="122"/>
        <v>41941</v>
      </c>
      <c r="L3962" t="b">
        <v>0</v>
      </c>
      <c r="M3962">
        <v>0</v>
      </c>
      <c r="N3962" t="b">
        <v>0</v>
      </c>
      <c r="O3962" t="s">
        <v>8269</v>
      </c>
      <c r="P3962" t="s">
        <v>8325</v>
      </c>
      <c r="Q3962">
        <f t="shared" si="123"/>
        <v>2014</v>
      </c>
      <c r="R3962" s="14" t="s">
        <v>8322</v>
      </c>
    </row>
    <row r="3963" spans="1:18" ht="43.2" x14ac:dyDescent="0.3">
      <c r="A3963">
        <v>1444</v>
      </c>
      <c r="B3963" s="3" t="s">
        <v>1445</v>
      </c>
      <c r="C3963" s="3" t="s">
        <v>5554</v>
      </c>
      <c r="D3963" s="5">
        <v>4950</v>
      </c>
      <c r="E3963" s="7">
        <v>0</v>
      </c>
      <c r="F3963" t="s">
        <v>8220</v>
      </c>
      <c r="G3963" t="s">
        <v>8235</v>
      </c>
      <c r="H3963" t="s">
        <v>8248</v>
      </c>
      <c r="I3963">
        <v>1442091462</v>
      </c>
      <c r="J3963">
        <v>1436907462</v>
      </c>
      <c r="K3963" s="12">
        <f t="shared" si="122"/>
        <v>42199</v>
      </c>
      <c r="L3963" t="b">
        <v>0</v>
      </c>
      <c r="M3963">
        <v>0</v>
      </c>
      <c r="N3963" t="b">
        <v>0</v>
      </c>
      <c r="O3963" t="s">
        <v>8285</v>
      </c>
      <c r="P3963" t="s">
        <v>8347</v>
      </c>
      <c r="Q3963">
        <f t="shared" si="123"/>
        <v>2015</v>
      </c>
      <c r="R3963" s="14" t="s">
        <v>8310</v>
      </c>
    </row>
    <row r="3964" spans="1:18" ht="43.2" x14ac:dyDescent="0.3">
      <c r="A3964">
        <v>2851</v>
      </c>
      <c r="B3964" s="3" t="s">
        <v>2851</v>
      </c>
      <c r="C3964" s="3" t="s">
        <v>6961</v>
      </c>
      <c r="D3964" s="5">
        <v>4500</v>
      </c>
      <c r="E3964" s="7">
        <v>0</v>
      </c>
      <c r="F3964" t="s">
        <v>8220</v>
      </c>
      <c r="G3964" t="s">
        <v>8240</v>
      </c>
      <c r="H3964" t="s">
        <v>8248</v>
      </c>
      <c r="I3964">
        <v>1454109420</v>
      </c>
      <c r="J3964">
        <v>1453334629</v>
      </c>
      <c r="K3964" s="12">
        <f t="shared" si="122"/>
        <v>42390</v>
      </c>
      <c r="L3964" t="b">
        <v>0</v>
      </c>
      <c r="M3964">
        <v>0</v>
      </c>
      <c r="N3964" t="b">
        <v>0</v>
      </c>
      <c r="O3964" t="s">
        <v>8269</v>
      </c>
      <c r="P3964" t="s">
        <v>8325</v>
      </c>
      <c r="Q3964">
        <f t="shared" si="123"/>
        <v>2016</v>
      </c>
      <c r="R3964" s="14" t="s">
        <v>8322</v>
      </c>
    </row>
    <row r="3965" spans="1:18" ht="57.6" x14ac:dyDescent="0.3">
      <c r="A3965">
        <v>1052</v>
      </c>
      <c r="B3965" s="3" t="s">
        <v>1053</v>
      </c>
      <c r="C3965" s="3" t="s">
        <v>5162</v>
      </c>
      <c r="D3965" s="5">
        <v>4336</v>
      </c>
      <c r="E3965" s="7">
        <v>0</v>
      </c>
      <c r="F3965" t="s">
        <v>8219</v>
      </c>
      <c r="G3965" t="s">
        <v>8223</v>
      </c>
      <c r="H3965" t="s">
        <v>8245</v>
      </c>
      <c r="I3965">
        <v>1465243740</v>
      </c>
      <c r="J3965">
        <v>1461438495</v>
      </c>
      <c r="K3965" s="12">
        <f t="shared" si="122"/>
        <v>42483</v>
      </c>
      <c r="L3965" t="b">
        <v>0</v>
      </c>
      <c r="M3965">
        <v>0</v>
      </c>
      <c r="N3965" t="b">
        <v>0</v>
      </c>
      <c r="O3965" t="s">
        <v>8279</v>
      </c>
      <c r="P3965" t="s">
        <v>8346</v>
      </c>
      <c r="Q3965">
        <f t="shared" si="123"/>
        <v>2016</v>
      </c>
      <c r="R3965" s="14" t="s">
        <v>8345</v>
      </c>
    </row>
    <row r="3966" spans="1:18" ht="43.2" x14ac:dyDescent="0.3">
      <c r="A3966">
        <v>2392</v>
      </c>
      <c r="B3966" s="3" t="s">
        <v>2393</v>
      </c>
      <c r="C3966" s="3" t="s">
        <v>6502</v>
      </c>
      <c r="D3966" s="5">
        <v>4200</v>
      </c>
      <c r="E3966" s="7">
        <v>0</v>
      </c>
      <c r="F3966" t="s">
        <v>8219</v>
      </c>
      <c r="G3966" t="s">
        <v>8223</v>
      </c>
      <c r="H3966" t="s">
        <v>8245</v>
      </c>
      <c r="I3966">
        <v>1446087223</v>
      </c>
      <c r="J3966">
        <v>1443495223</v>
      </c>
      <c r="K3966" s="12">
        <f t="shared" si="122"/>
        <v>42276</v>
      </c>
      <c r="L3966" t="b">
        <v>0</v>
      </c>
      <c r="M3966">
        <v>0</v>
      </c>
      <c r="N3966" t="b">
        <v>0</v>
      </c>
      <c r="O3966" t="s">
        <v>8270</v>
      </c>
      <c r="P3966" t="s">
        <v>8341</v>
      </c>
      <c r="Q3966">
        <f t="shared" si="123"/>
        <v>2015</v>
      </c>
      <c r="R3966" s="14" t="s">
        <v>8307</v>
      </c>
    </row>
    <row r="3967" spans="1:18" ht="43.2" x14ac:dyDescent="0.3">
      <c r="A3967">
        <v>124</v>
      </c>
      <c r="B3967" s="3" t="s">
        <v>126</v>
      </c>
      <c r="C3967" s="3" t="s">
        <v>4235</v>
      </c>
      <c r="D3967" s="5">
        <v>4000</v>
      </c>
      <c r="E3967" s="7">
        <v>0</v>
      </c>
      <c r="F3967" t="s">
        <v>8219</v>
      </c>
      <c r="G3967" t="s">
        <v>8223</v>
      </c>
      <c r="H3967" t="s">
        <v>8245</v>
      </c>
      <c r="I3967">
        <v>1431728242</v>
      </c>
      <c r="J3967">
        <v>1429568242</v>
      </c>
      <c r="K3967" s="12">
        <f t="shared" si="122"/>
        <v>42114</v>
      </c>
      <c r="L3967" t="b">
        <v>0</v>
      </c>
      <c r="M3967">
        <v>0</v>
      </c>
      <c r="N3967" t="b">
        <v>0</v>
      </c>
      <c r="O3967" t="s">
        <v>8265</v>
      </c>
      <c r="P3967" t="s">
        <v>8336</v>
      </c>
      <c r="Q3967">
        <f t="shared" si="123"/>
        <v>2015</v>
      </c>
      <c r="R3967" s="14" t="s">
        <v>8320</v>
      </c>
    </row>
    <row r="3968" spans="1:18" ht="43.2" x14ac:dyDescent="0.3">
      <c r="A3968">
        <v>766</v>
      </c>
      <c r="B3968" s="3" t="s">
        <v>767</v>
      </c>
      <c r="C3968" s="3" t="s">
        <v>4876</v>
      </c>
      <c r="D3968" s="5">
        <v>4000</v>
      </c>
      <c r="E3968" s="7">
        <v>0</v>
      </c>
      <c r="F3968" t="s">
        <v>8220</v>
      </c>
      <c r="G3968" t="s">
        <v>8228</v>
      </c>
      <c r="H3968" t="s">
        <v>8250</v>
      </c>
      <c r="I3968">
        <v>1424112483</v>
      </c>
      <c r="J3968">
        <v>1421520483</v>
      </c>
      <c r="K3968" s="12">
        <f t="shared" si="122"/>
        <v>42021</v>
      </c>
      <c r="L3968" t="b">
        <v>0</v>
      </c>
      <c r="M3968">
        <v>0</v>
      </c>
      <c r="N3968" t="b">
        <v>0</v>
      </c>
      <c r="O3968" t="s">
        <v>8273</v>
      </c>
      <c r="P3968" t="s">
        <v>8351</v>
      </c>
      <c r="Q3968">
        <f t="shared" si="123"/>
        <v>2015</v>
      </c>
      <c r="R3968" s="14" t="s">
        <v>8310</v>
      </c>
    </row>
    <row r="3969" spans="1:18" ht="28.8" x14ac:dyDescent="0.3">
      <c r="A3969">
        <v>1061</v>
      </c>
      <c r="B3969" s="3" t="s">
        <v>1062</v>
      </c>
      <c r="C3969" s="3" t="s">
        <v>5171</v>
      </c>
      <c r="D3969" s="5">
        <v>4000</v>
      </c>
      <c r="E3969" s="7">
        <v>0</v>
      </c>
      <c r="F3969" t="s">
        <v>8219</v>
      </c>
      <c r="G3969" t="s">
        <v>8223</v>
      </c>
      <c r="H3969" t="s">
        <v>8245</v>
      </c>
      <c r="I3969">
        <v>1462150800</v>
      </c>
      <c r="J3969">
        <v>1456987108</v>
      </c>
      <c r="K3969" s="12">
        <f t="shared" si="122"/>
        <v>42432</v>
      </c>
      <c r="L3969" t="b">
        <v>0</v>
      </c>
      <c r="M3969">
        <v>0</v>
      </c>
      <c r="N3969" t="b">
        <v>0</v>
      </c>
      <c r="O3969" t="s">
        <v>8279</v>
      </c>
      <c r="P3969" t="s">
        <v>8346</v>
      </c>
      <c r="Q3969">
        <f t="shared" si="123"/>
        <v>2016</v>
      </c>
      <c r="R3969" s="14" t="s">
        <v>8345</v>
      </c>
    </row>
    <row r="3970" spans="1:18" ht="43.2" x14ac:dyDescent="0.3">
      <c r="A3970">
        <v>1142</v>
      </c>
      <c r="B3970" s="3" t="s">
        <v>1143</v>
      </c>
      <c r="C3970" s="3" t="s">
        <v>5252</v>
      </c>
      <c r="D3970" s="5">
        <v>4000</v>
      </c>
      <c r="E3970" s="7">
        <v>0</v>
      </c>
      <c r="F3970" t="s">
        <v>8220</v>
      </c>
      <c r="G3970" t="s">
        <v>8223</v>
      </c>
      <c r="H3970" t="s">
        <v>8245</v>
      </c>
      <c r="I3970">
        <v>1424131727</v>
      </c>
      <c r="J3970">
        <v>1421539727</v>
      </c>
      <c r="K3970" s="12">
        <f t="shared" si="122"/>
        <v>42022</v>
      </c>
      <c r="L3970" t="b">
        <v>0</v>
      </c>
      <c r="M3970">
        <v>0</v>
      </c>
      <c r="N3970" t="b">
        <v>0</v>
      </c>
      <c r="O3970" t="s">
        <v>8281</v>
      </c>
      <c r="P3970" t="s">
        <v>8343</v>
      </c>
      <c r="Q3970">
        <f t="shared" si="123"/>
        <v>2015</v>
      </c>
      <c r="R3970" s="14" t="s">
        <v>8315</v>
      </c>
    </row>
    <row r="3971" spans="1:18" ht="43.2" x14ac:dyDescent="0.3">
      <c r="A3971">
        <v>1409</v>
      </c>
      <c r="B3971" s="3" t="s">
        <v>1410</v>
      </c>
      <c r="C3971" s="3" t="s">
        <v>5519</v>
      </c>
      <c r="D3971" s="5">
        <v>4000</v>
      </c>
      <c r="E3971" s="7">
        <v>0</v>
      </c>
      <c r="F3971" t="s">
        <v>8220</v>
      </c>
      <c r="G3971" t="s">
        <v>8223</v>
      </c>
      <c r="H3971" t="s">
        <v>8245</v>
      </c>
      <c r="I3971">
        <v>1420085535</v>
      </c>
      <c r="J3971">
        <v>1414897935</v>
      </c>
      <c r="K3971" s="12">
        <f t="shared" ref="K3971:K4034" si="124">FLOOR(J3971/60/60/24,1) + DATE(1970,1,1)</f>
        <v>41945</v>
      </c>
      <c r="L3971" t="b">
        <v>0</v>
      </c>
      <c r="M3971">
        <v>0</v>
      </c>
      <c r="N3971" t="b">
        <v>0</v>
      </c>
      <c r="O3971" t="s">
        <v>8285</v>
      </c>
      <c r="P3971" t="s">
        <v>8347</v>
      </c>
      <c r="Q3971">
        <f t="shared" ref="Q3971:Q4034" si="125">YEAR(K3971)</f>
        <v>2014</v>
      </c>
      <c r="R3971" s="14" t="s">
        <v>8310</v>
      </c>
    </row>
    <row r="3972" spans="1:18" ht="57.6" x14ac:dyDescent="0.3">
      <c r="A3972">
        <v>1562</v>
      </c>
      <c r="B3972" s="3" t="s">
        <v>1563</v>
      </c>
      <c r="C3972" s="3" t="s">
        <v>5672</v>
      </c>
      <c r="D3972" s="5">
        <v>4000</v>
      </c>
      <c r="E3972" s="7">
        <v>0</v>
      </c>
      <c r="F3972" t="s">
        <v>8219</v>
      </c>
      <c r="G3972" t="s">
        <v>8223</v>
      </c>
      <c r="H3972" t="s">
        <v>8245</v>
      </c>
      <c r="I3972">
        <v>1259715000</v>
      </c>
      <c r="J3972">
        <v>1253712916</v>
      </c>
      <c r="K3972" s="12">
        <f t="shared" si="124"/>
        <v>40079</v>
      </c>
      <c r="L3972" t="b">
        <v>0</v>
      </c>
      <c r="M3972">
        <v>0</v>
      </c>
      <c r="N3972" t="b">
        <v>0</v>
      </c>
      <c r="O3972" t="s">
        <v>8288</v>
      </c>
      <c r="P3972" t="s">
        <v>8348</v>
      </c>
      <c r="Q3972">
        <f t="shared" si="125"/>
        <v>2009</v>
      </c>
      <c r="R3972" s="14" t="s">
        <v>8310</v>
      </c>
    </row>
    <row r="3973" spans="1:18" ht="43.2" x14ac:dyDescent="0.3">
      <c r="A3973">
        <v>1732</v>
      </c>
      <c r="B3973" s="3" t="s">
        <v>1733</v>
      </c>
      <c r="C3973" s="3" t="s">
        <v>5842</v>
      </c>
      <c r="D3973" s="5">
        <v>4000</v>
      </c>
      <c r="E3973" s="7">
        <v>0</v>
      </c>
      <c r="F3973" t="s">
        <v>8220</v>
      </c>
      <c r="G3973" t="s">
        <v>8223</v>
      </c>
      <c r="H3973" t="s">
        <v>8245</v>
      </c>
      <c r="I3973">
        <v>1452920400</v>
      </c>
      <c r="J3973">
        <v>1447777481</v>
      </c>
      <c r="K3973" s="12">
        <f t="shared" si="124"/>
        <v>42325</v>
      </c>
      <c r="L3973" t="b">
        <v>0</v>
      </c>
      <c r="M3973">
        <v>0</v>
      </c>
      <c r="N3973" t="b">
        <v>0</v>
      </c>
      <c r="O3973" t="s">
        <v>8291</v>
      </c>
      <c r="P3973" t="s">
        <v>8329</v>
      </c>
      <c r="Q3973">
        <f t="shared" si="125"/>
        <v>2015</v>
      </c>
      <c r="R3973" s="14" t="s">
        <v>8326</v>
      </c>
    </row>
    <row r="3974" spans="1:18" ht="43.2" x14ac:dyDescent="0.3">
      <c r="A3974">
        <v>2398</v>
      </c>
      <c r="B3974" s="3" t="s">
        <v>2399</v>
      </c>
      <c r="C3974" s="3" t="s">
        <v>6508</v>
      </c>
      <c r="D3974" s="5">
        <v>4000</v>
      </c>
      <c r="E3974" s="7">
        <v>0</v>
      </c>
      <c r="F3974" t="s">
        <v>8219</v>
      </c>
      <c r="G3974" t="s">
        <v>8223</v>
      </c>
      <c r="H3974" t="s">
        <v>8245</v>
      </c>
      <c r="I3974">
        <v>1435874384</v>
      </c>
      <c r="J3974">
        <v>1433282384</v>
      </c>
      <c r="K3974" s="12">
        <f t="shared" si="124"/>
        <v>42157</v>
      </c>
      <c r="L3974" t="b">
        <v>0</v>
      </c>
      <c r="M3974">
        <v>0</v>
      </c>
      <c r="N3974" t="b">
        <v>0</v>
      </c>
      <c r="O3974" t="s">
        <v>8270</v>
      </c>
      <c r="P3974" t="s">
        <v>8341</v>
      </c>
      <c r="Q3974">
        <f t="shared" si="125"/>
        <v>2015</v>
      </c>
      <c r="R3974" s="14" t="s">
        <v>8307</v>
      </c>
    </row>
    <row r="3975" spans="1:18" ht="43.2" x14ac:dyDescent="0.3">
      <c r="A3975">
        <v>2765</v>
      </c>
      <c r="B3975" s="3" t="s">
        <v>2765</v>
      </c>
      <c r="C3975" s="3" t="s">
        <v>6875</v>
      </c>
      <c r="D3975" s="5">
        <v>4000</v>
      </c>
      <c r="E3975" s="7">
        <v>0</v>
      </c>
      <c r="F3975" t="s">
        <v>8220</v>
      </c>
      <c r="G3975" t="s">
        <v>8223</v>
      </c>
      <c r="H3975" t="s">
        <v>8245</v>
      </c>
      <c r="I3975">
        <v>1351432428</v>
      </c>
      <c r="J3975">
        <v>1350050028</v>
      </c>
      <c r="K3975" s="12">
        <f t="shared" si="124"/>
        <v>41194</v>
      </c>
      <c r="L3975" t="b">
        <v>0</v>
      </c>
      <c r="M3975">
        <v>0</v>
      </c>
      <c r="N3975" t="b">
        <v>0</v>
      </c>
      <c r="O3975" t="s">
        <v>8302</v>
      </c>
      <c r="P3975" t="s">
        <v>8355</v>
      </c>
      <c r="Q3975">
        <f t="shared" si="125"/>
        <v>2012</v>
      </c>
      <c r="R3975" s="14" t="s">
        <v>8310</v>
      </c>
    </row>
    <row r="3976" spans="1:18" ht="43.2" x14ac:dyDescent="0.3">
      <c r="A3976">
        <v>3190</v>
      </c>
      <c r="B3976" s="3" t="s">
        <v>3190</v>
      </c>
      <c r="C3976" s="3" t="s">
        <v>7300</v>
      </c>
      <c r="D3976" s="5">
        <v>4000</v>
      </c>
      <c r="E3976" s="7">
        <v>0</v>
      </c>
      <c r="F3976" t="s">
        <v>8220</v>
      </c>
      <c r="G3976" t="s">
        <v>8228</v>
      </c>
      <c r="H3976" t="s">
        <v>8250</v>
      </c>
      <c r="I3976">
        <v>1481258275</v>
      </c>
      <c r="J3976">
        <v>1478662675</v>
      </c>
      <c r="K3976" s="12">
        <f t="shared" si="124"/>
        <v>42683</v>
      </c>
      <c r="L3976" t="b">
        <v>0</v>
      </c>
      <c r="M3976">
        <v>0</v>
      </c>
      <c r="N3976" t="b">
        <v>0</v>
      </c>
      <c r="O3976" t="s">
        <v>8303</v>
      </c>
      <c r="P3976" t="s">
        <v>8334</v>
      </c>
      <c r="Q3976">
        <f t="shared" si="125"/>
        <v>2016</v>
      </c>
      <c r="R3976" s="14" t="s">
        <v>8322</v>
      </c>
    </row>
    <row r="3977" spans="1:18" ht="43.2" x14ac:dyDescent="0.3">
      <c r="A3977">
        <v>4026</v>
      </c>
      <c r="B3977" s="3" t="s">
        <v>4022</v>
      </c>
      <c r="C3977" s="3" t="s">
        <v>8131</v>
      </c>
      <c r="D3977" s="5">
        <v>4000</v>
      </c>
      <c r="E3977" s="7">
        <v>0</v>
      </c>
      <c r="F3977" t="s">
        <v>8220</v>
      </c>
      <c r="G3977" t="s">
        <v>8223</v>
      </c>
      <c r="H3977" t="s">
        <v>8245</v>
      </c>
      <c r="I3977">
        <v>1449247439</v>
      </c>
      <c r="J3977">
        <v>1444059839</v>
      </c>
      <c r="K3977" s="12">
        <f t="shared" si="124"/>
        <v>42282</v>
      </c>
      <c r="L3977" t="b">
        <v>0</v>
      </c>
      <c r="M3977">
        <v>0</v>
      </c>
      <c r="N3977" t="b">
        <v>0</v>
      </c>
      <c r="O3977" t="s">
        <v>8269</v>
      </c>
      <c r="P3977" t="s">
        <v>8325</v>
      </c>
      <c r="Q3977">
        <f t="shared" si="125"/>
        <v>2015</v>
      </c>
      <c r="R3977" s="14" t="s">
        <v>8322</v>
      </c>
    </row>
    <row r="3978" spans="1:18" ht="43.2" x14ac:dyDescent="0.3">
      <c r="A3978">
        <v>762</v>
      </c>
      <c r="B3978" s="3" t="s">
        <v>763</v>
      </c>
      <c r="C3978" s="3" t="s">
        <v>4872</v>
      </c>
      <c r="D3978" s="5">
        <v>3500</v>
      </c>
      <c r="E3978" s="7">
        <v>0</v>
      </c>
      <c r="F3978" t="s">
        <v>8220</v>
      </c>
      <c r="G3978" t="s">
        <v>8237</v>
      </c>
      <c r="H3978" t="s">
        <v>8255</v>
      </c>
      <c r="I3978">
        <v>1480831200</v>
      </c>
      <c r="J3978">
        <v>1479328570</v>
      </c>
      <c r="K3978" s="12">
        <f t="shared" si="124"/>
        <v>42690</v>
      </c>
      <c r="L3978" t="b">
        <v>0</v>
      </c>
      <c r="M3978">
        <v>0</v>
      </c>
      <c r="N3978" t="b">
        <v>0</v>
      </c>
      <c r="O3978" t="s">
        <v>8273</v>
      </c>
      <c r="P3978" t="s">
        <v>8351</v>
      </c>
      <c r="Q3978">
        <f t="shared" si="125"/>
        <v>2016</v>
      </c>
      <c r="R3978" s="14" t="s">
        <v>8310</v>
      </c>
    </row>
    <row r="3979" spans="1:18" ht="43.2" x14ac:dyDescent="0.3">
      <c r="A3979">
        <v>1055</v>
      </c>
      <c r="B3979" s="3" t="s">
        <v>1056</v>
      </c>
      <c r="C3979" s="3" t="s">
        <v>5165</v>
      </c>
      <c r="D3979" s="5">
        <v>3500</v>
      </c>
      <c r="E3979" s="7">
        <v>0</v>
      </c>
      <c r="F3979" t="s">
        <v>8219</v>
      </c>
      <c r="G3979" t="s">
        <v>8223</v>
      </c>
      <c r="H3979" t="s">
        <v>8245</v>
      </c>
      <c r="I3979">
        <v>1457394545</v>
      </c>
      <c r="J3979">
        <v>1454802545</v>
      </c>
      <c r="K3979" s="12">
        <f t="shared" si="124"/>
        <v>42406</v>
      </c>
      <c r="L3979" t="b">
        <v>0</v>
      </c>
      <c r="M3979">
        <v>0</v>
      </c>
      <c r="N3979" t="b">
        <v>0</v>
      </c>
      <c r="O3979" t="s">
        <v>8279</v>
      </c>
      <c r="P3979" t="s">
        <v>8346</v>
      </c>
      <c r="Q3979">
        <f t="shared" si="125"/>
        <v>2016</v>
      </c>
      <c r="R3979" s="14" t="s">
        <v>8345</v>
      </c>
    </row>
    <row r="3980" spans="1:18" ht="43.2" x14ac:dyDescent="0.3">
      <c r="A3980">
        <v>1551</v>
      </c>
      <c r="B3980" s="3" t="s">
        <v>1552</v>
      </c>
      <c r="C3980" s="3" t="s">
        <v>5661</v>
      </c>
      <c r="D3980" s="5">
        <v>3500</v>
      </c>
      <c r="E3980" s="7">
        <v>0</v>
      </c>
      <c r="F3980" t="s">
        <v>8220</v>
      </c>
      <c r="G3980" t="s">
        <v>8223</v>
      </c>
      <c r="H3980" t="s">
        <v>8245</v>
      </c>
      <c r="I3980">
        <v>1432756039</v>
      </c>
      <c r="J3980">
        <v>1430164039</v>
      </c>
      <c r="K3980" s="12">
        <f t="shared" si="124"/>
        <v>42121</v>
      </c>
      <c r="L3980" t="b">
        <v>0</v>
      </c>
      <c r="M3980">
        <v>0</v>
      </c>
      <c r="N3980" t="b">
        <v>0</v>
      </c>
      <c r="O3980" t="s">
        <v>8287</v>
      </c>
      <c r="P3980" t="s">
        <v>8354</v>
      </c>
      <c r="Q3980">
        <f t="shared" si="125"/>
        <v>2015</v>
      </c>
      <c r="R3980" s="14" t="s">
        <v>8312</v>
      </c>
    </row>
    <row r="3981" spans="1:18" ht="43.2" x14ac:dyDescent="0.3">
      <c r="A3981">
        <v>916</v>
      </c>
      <c r="B3981" s="3" t="s">
        <v>917</v>
      </c>
      <c r="C3981" s="3" t="s">
        <v>5026</v>
      </c>
      <c r="D3981" s="5">
        <v>3300</v>
      </c>
      <c r="E3981" s="7">
        <v>0</v>
      </c>
      <c r="F3981" t="s">
        <v>8220</v>
      </c>
      <c r="G3981" t="s">
        <v>8223</v>
      </c>
      <c r="H3981" t="s">
        <v>8245</v>
      </c>
      <c r="I3981">
        <v>1287723600</v>
      </c>
      <c r="J3981">
        <v>1284409734</v>
      </c>
      <c r="K3981" s="12">
        <f t="shared" si="124"/>
        <v>40434</v>
      </c>
      <c r="L3981" t="b">
        <v>0</v>
      </c>
      <c r="M3981">
        <v>0</v>
      </c>
      <c r="N3981" t="b">
        <v>0</v>
      </c>
      <c r="O3981" t="s">
        <v>8276</v>
      </c>
      <c r="P3981" t="s">
        <v>8349</v>
      </c>
      <c r="Q3981">
        <f t="shared" si="125"/>
        <v>2010</v>
      </c>
      <c r="R3981" s="14" t="s">
        <v>8326</v>
      </c>
    </row>
    <row r="3982" spans="1:18" ht="43.2" x14ac:dyDescent="0.3">
      <c r="A3982">
        <v>2751</v>
      </c>
      <c r="B3982" s="3" t="s">
        <v>2751</v>
      </c>
      <c r="C3982" s="3" t="s">
        <v>6861</v>
      </c>
      <c r="D3982" s="5">
        <v>3274</v>
      </c>
      <c r="E3982" s="7">
        <v>0</v>
      </c>
      <c r="F3982" t="s">
        <v>8220</v>
      </c>
      <c r="G3982" t="s">
        <v>8223</v>
      </c>
      <c r="H3982" t="s">
        <v>8245</v>
      </c>
      <c r="I3982">
        <v>1403039842</v>
      </c>
      <c r="J3982">
        <v>1397855842</v>
      </c>
      <c r="K3982" s="12">
        <f t="shared" si="124"/>
        <v>41747</v>
      </c>
      <c r="L3982" t="b">
        <v>0</v>
      </c>
      <c r="M3982">
        <v>0</v>
      </c>
      <c r="N3982" t="b">
        <v>0</v>
      </c>
      <c r="O3982" t="s">
        <v>8302</v>
      </c>
      <c r="P3982" t="s">
        <v>8355</v>
      </c>
      <c r="Q3982">
        <f t="shared" si="125"/>
        <v>2014</v>
      </c>
      <c r="R3982" s="14" t="s">
        <v>8310</v>
      </c>
    </row>
    <row r="3983" spans="1:18" ht="57.6" x14ac:dyDescent="0.3">
      <c r="A3983">
        <v>1122</v>
      </c>
      <c r="B3983" s="3" t="s">
        <v>1123</v>
      </c>
      <c r="C3983" s="3" t="s">
        <v>5232</v>
      </c>
      <c r="D3983" s="5">
        <v>3200</v>
      </c>
      <c r="E3983" s="7">
        <v>0</v>
      </c>
      <c r="F3983" t="s">
        <v>8220</v>
      </c>
      <c r="G3983" t="s">
        <v>8224</v>
      </c>
      <c r="H3983" t="s">
        <v>8246</v>
      </c>
      <c r="I3983">
        <v>1369932825</v>
      </c>
      <c r="J3983">
        <v>1368723225</v>
      </c>
      <c r="K3983" s="12">
        <f t="shared" si="124"/>
        <v>41410</v>
      </c>
      <c r="L3983" t="b">
        <v>0</v>
      </c>
      <c r="M3983">
        <v>0</v>
      </c>
      <c r="N3983" t="b">
        <v>0</v>
      </c>
      <c r="O3983" t="s">
        <v>8280</v>
      </c>
      <c r="P3983" t="s">
        <v>8333</v>
      </c>
      <c r="Q3983">
        <f t="shared" si="125"/>
        <v>2013</v>
      </c>
      <c r="R3983" s="14" t="s">
        <v>8315</v>
      </c>
    </row>
    <row r="3984" spans="1:18" ht="57.6" x14ac:dyDescent="0.3">
      <c r="A3984">
        <v>1994</v>
      </c>
      <c r="B3984" s="3" t="s">
        <v>1995</v>
      </c>
      <c r="C3984" s="3" t="s">
        <v>6104</v>
      </c>
      <c r="D3984" s="5">
        <v>3200</v>
      </c>
      <c r="E3984" s="7">
        <v>0</v>
      </c>
      <c r="F3984" t="s">
        <v>8220</v>
      </c>
      <c r="G3984" t="s">
        <v>8223</v>
      </c>
      <c r="H3984" t="s">
        <v>8245</v>
      </c>
      <c r="I3984">
        <v>1481072942</v>
      </c>
      <c r="J3984">
        <v>1475885342</v>
      </c>
      <c r="K3984" s="12">
        <f t="shared" si="124"/>
        <v>42651</v>
      </c>
      <c r="L3984" t="b">
        <v>0</v>
      </c>
      <c r="M3984">
        <v>0</v>
      </c>
      <c r="N3984" t="b">
        <v>0</v>
      </c>
      <c r="O3984" t="s">
        <v>8294</v>
      </c>
      <c r="P3984" t="s">
        <v>8352</v>
      </c>
      <c r="Q3984">
        <f t="shared" si="125"/>
        <v>2016</v>
      </c>
      <c r="R3984" s="14" t="s">
        <v>8312</v>
      </c>
    </row>
    <row r="3985" spans="1:18" ht="57.6" x14ac:dyDescent="0.3">
      <c r="A3985">
        <v>136</v>
      </c>
      <c r="B3985" s="3" t="s">
        <v>138</v>
      </c>
      <c r="C3985" s="3" t="s">
        <v>4232</v>
      </c>
      <c r="D3985" s="5">
        <v>3000</v>
      </c>
      <c r="E3985" s="7">
        <v>0</v>
      </c>
      <c r="F3985" t="s">
        <v>8219</v>
      </c>
      <c r="G3985" t="s">
        <v>8223</v>
      </c>
      <c r="H3985" t="s">
        <v>8245</v>
      </c>
      <c r="I3985">
        <v>1431771360</v>
      </c>
      <c r="J3985">
        <v>1427968234</v>
      </c>
      <c r="K3985" s="12">
        <f t="shared" si="124"/>
        <v>42096</v>
      </c>
      <c r="L3985" t="b">
        <v>0</v>
      </c>
      <c r="M3985">
        <v>0</v>
      </c>
      <c r="N3985" t="b">
        <v>0</v>
      </c>
      <c r="O3985" t="s">
        <v>8265</v>
      </c>
      <c r="P3985" t="s">
        <v>8336</v>
      </c>
      <c r="Q3985">
        <f t="shared" si="125"/>
        <v>2015</v>
      </c>
      <c r="R3985" s="14" t="s">
        <v>8320</v>
      </c>
    </row>
    <row r="3986" spans="1:18" ht="43.2" x14ac:dyDescent="0.3">
      <c r="A3986">
        <v>229</v>
      </c>
      <c r="B3986" s="3" t="s">
        <v>231</v>
      </c>
      <c r="C3986" s="3" t="s">
        <v>4339</v>
      </c>
      <c r="D3986" s="5">
        <v>3000</v>
      </c>
      <c r="E3986" s="7">
        <v>0</v>
      </c>
      <c r="F3986" t="s">
        <v>8220</v>
      </c>
      <c r="G3986" t="s">
        <v>8235</v>
      </c>
      <c r="H3986" t="s">
        <v>8248</v>
      </c>
      <c r="I3986">
        <v>1455402297</v>
      </c>
      <c r="J3986">
        <v>1452810297</v>
      </c>
      <c r="K3986" s="12">
        <f t="shared" si="124"/>
        <v>42383</v>
      </c>
      <c r="L3986" t="b">
        <v>0</v>
      </c>
      <c r="M3986">
        <v>0</v>
      </c>
      <c r="N3986" t="b">
        <v>0</v>
      </c>
      <c r="O3986" t="s">
        <v>8266</v>
      </c>
      <c r="P3986" t="s">
        <v>8324</v>
      </c>
      <c r="Q3986">
        <f t="shared" si="125"/>
        <v>2016</v>
      </c>
      <c r="R3986" s="14" t="s">
        <v>8320</v>
      </c>
    </row>
    <row r="3987" spans="1:18" ht="57.6" x14ac:dyDescent="0.3">
      <c r="A3987">
        <v>433</v>
      </c>
      <c r="B3987" s="3" t="s">
        <v>434</v>
      </c>
      <c r="C3987" s="3" t="s">
        <v>4543</v>
      </c>
      <c r="D3987" s="5">
        <v>3000</v>
      </c>
      <c r="E3987" s="7">
        <v>0</v>
      </c>
      <c r="F3987" t="s">
        <v>8220</v>
      </c>
      <c r="G3987" t="s">
        <v>8223</v>
      </c>
      <c r="H3987" t="s">
        <v>8245</v>
      </c>
      <c r="I3987">
        <v>1444576022</v>
      </c>
      <c r="J3987">
        <v>1439392022</v>
      </c>
      <c r="K3987" s="12">
        <f t="shared" si="124"/>
        <v>42228</v>
      </c>
      <c r="L3987" t="b">
        <v>0</v>
      </c>
      <c r="M3987">
        <v>0</v>
      </c>
      <c r="N3987" t="b">
        <v>0</v>
      </c>
      <c r="O3987" t="s">
        <v>8268</v>
      </c>
      <c r="P3987" t="s">
        <v>8338</v>
      </c>
      <c r="Q3987">
        <f t="shared" si="125"/>
        <v>2015</v>
      </c>
      <c r="R3987" s="14" t="s">
        <v>8320</v>
      </c>
    </row>
    <row r="3988" spans="1:18" ht="43.2" x14ac:dyDescent="0.3">
      <c r="A3988">
        <v>897</v>
      </c>
      <c r="B3988" s="3" t="s">
        <v>898</v>
      </c>
      <c r="C3988" s="3" t="s">
        <v>5007</v>
      </c>
      <c r="D3988" s="5">
        <v>3000</v>
      </c>
      <c r="E3988" s="7">
        <v>0</v>
      </c>
      <c r="F3988" t="s">
        <v>8220</v>
      </c>
      <c r="G3988" t="s">
        <v>8223</v>
      </c>
      <c r="H3988" t="s">
        <v>8245</v>
      </c>
      <c r="I3988">
        <v>1354123908</v>
      </c>
      <c r="J3988">
        <v>1351528308</v>
      </c>
      <c r="K3988" s="12">
        <f t="shared" si="124"/>
        <v>41211</v>
      </c>
      <c r="L3988" t="b">
        <v>0</v>
      </c>
      <c r="M3988">
        <v>0</v>
      </c>
      <c r="N3988" t="b">
        <v>0</v>
      </c>
      <c r="O3988" t="s">
        <v>8277</v>
      </c>
      <c r="P3988" t="s">
        <v>8327</v>
      </c>
      <c r="Q3988">
        <f t="shared" si="125"/>
        <v>2012</v>
      </c>
      <c r="R3988" s="14" t="s">
        <v>8326</v>
      </c>
    </row>
    <row r="3989" spans="1:18" ht="43.2" x14ac:dyDescent="0.3">
      <c r="A3989">
        <v>1046</v>
      </c>
      <c r="B3989" s="3" t="s">
        <v>1047</v>
      </c>
      <c r="C3989" s="3" t="s">
        <v>5156</v>
      </c>
      <c r="D3989" s="5">
        <v>3000</v>
      </c>
      <c r="E3989" s="7">
        <v>0</v>
      </c>
      <c r="F3989" t="s">
        <v>8219</v>
      </c>
      <c r="G3989" t="s">
        <v>8235</v>
      </c>
      <c r="H3989" t="s">
        <v>8248</v>
      </c>
      <c r="I3989">
        <v>1451161560</v>
      </c>
      <c r="J3989">
        <v>1447273560</v>
      </c>
      <c r="K3989" s="12">
        <f t="shared" si="124"/>
        <v>42319</v>
      </c>
      <c r="L3989" t="b">
        <v>0</v>
      </c>
      <c r="M3989">
        <v>0</v>
      </c>
      <c r="N3989" t="b">
        <v>0</v>
      </c>
      <c r="O3989" t="s">
        <v>8279</v>
      </c>
      <c r="P3989" t="s">
        <v>8346</v>
      </c>
      <c r="Q3989">
        <f t="shared" si="125"/>
        <v>2015</v>
      </c>
      <c r="R3989" s="14" t="s">
        <v>8345</v>
      </c>
    </row>
    <row r="3990" spans="1:18" ht="43.2" x14ac:dyDescent="0.3">
      <c r="A3990">
        <v>1125</v>
      </c>
      <c r="B3990" s="3" t="s">
        <v>1126</v>
      </c>
      <c r="C3990" s="3" t="s">
        <v>5235</v>
      </c>
      <c r="D3990" s="5">
        <v>3000</v>
      </c>
      <c r="E3990" s="7">
        <v>0</v>
      </c>
      <c r="F3990" t="s">
        <v>8220</v>
      </c>
      <c r="G3990" t="s">
        <v>8224</v>
      </c>
      <c r="H3990" t="s">
        <v>8246</v>
      </c>
      <c r="I3990">
        <v>1443193130</v>
      </c>
      <c r="J3990">
        <v>1438009130</v>
      </c>
      <c r="K3990" s="12">
        <f t="shared" si="124"/>
        <v>42212</v>
      </c>
      <c r="L3990" t="b">
        <v>0</v>
      </c>
      <c r="M3990">
        <v>0</v>
      </c>
      <c r="N3990" t="b">
        <v>0</v>
      </c>
      <c r="O3990" t="s">
        <v>8281</v>
      </c>
      <c r="P3990" t="s">
        <v>8343</v>
      </c>
      <c r="Q3990">
        <f t="shared" si="125"/>
        <v>2015</v>
      </c>
      <c r="R3990" s="14" t="s">
        <v>8315</v>
      </c>
    </row>
    <row r="3991" spans="1:18" ht="43.2" x14ac:dyDescent="0.3">
      <c r="A3991">
        <v>1730</v>
      </c>
      <c r="B3991" s="3" t="s">
        <v>1731</v>
      </c>
      <c r="C3991" s="3" t="s">
        <v>5840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1445738783</v>
      </c>
      <c r="J3991">
        <v>1443146783</v>
      </c>
      <c r="K3991" s="12">
        <f t="shared" si="124"/>
        <v>42272</v>
      </c>
      <c r="L3991" t="b">
        <v>0</v>
      </c>
      <c r="M3991">
        <v>0</v>
      </c>
      <c r="N3991" t="b">
        <v>0</v>
      </c>
      <c r="O3991" t="s">
        <v>8291</v>
      </c>
      <c r="P3991" t="s">
        <v>8329</v>
      </c>
      <c r="Q3991">
        <f t="shared" si="125"/>
        <v>2015</v>
      </c>
      <c r="R3991" s="14" t="s">
        <v>8326</v>
      </c>
    </row>
    <row r="3992" spans="1:18" ht="43.2" x14ac:dyDescent="0.3">
      <c r="A3992">
        <v>1740</v>
      </c>
      <c r="B3992" s="3" t="s">
        <v>1741</v>
      </c>
      <c r="C3992" s="3" t="s">
        <v>5850</v>
      </c>
      <c r="D3992" s="5">
        <v>3000</v>
      </c>
      <c r="E3992" s="7">
        <v>0</v>
      </c>
      <c r="F3992" t="s">
        <v>8220</v>
      </c>
      <c r="G3992" t="s">
        <v>8223</v>
      </c>
      <c r="H3992" t="s">
        <v>8245</v>
      </c>
      <c r="I3992">
        <v>1437075422</v>
      </c>
      <c r="J3992">
        <v>1434483422</v>
      </c>
      <c r="K3992" s="12">
        <f t="shared" si="124"/>
        <v>42171</v>
      </c>
      <c r="L3992" t="b">
        <v>0</v>
      </c>
      <c r="M3992">
        <v>0</v>
      </c>
      <c r="N3992" t="b">
        <v>0</v>
      </c>
      <c r="O3992" t="s">
        <v>8291</v>
      </c>
      <c r="P3992" t="s">
        <v>8329</v>
      </c>
      <c r="Q3992">
        <f t="shared" si="125"/>
        <v>2015</v>
      </c>
      <c r="R3992" s="14" t="s">
        <v>8326</v>
      </c>
    </row>
    <row r="3993" spans="1:18" ht="57.6" x14ac:dyDescent="0.3">
      <c r="A3993">
        <v>1815</v>
      </c>
      <c r="B3993" s="3" t="s">
        <v>1816</v>
      </c>
      <c r="C3993" s="3" t="s">
        <v>5925</v>
      </c>
      <c r="D3993" s="5">
        <v>3000</v>
      </c>
      <c r="E3993" s="7">
        <v>0</v>
      </c>
      <c r="F3993" t="s">
        <v>8220</v>
      </c>
      <c r="G3993" t="s">
        <v>8223</v>
      </c>
      <c r="H3993" t="s">
        <v>8245</v>
      </c>
      <c r="I3993">
        <v>1435787137</v>
      </c>
      <c r="J3993">
        <v>1434577537</v>
      </c>
      <c r="K3993" s="12">
        <f t="shared" si="124"/>
        <v>42172</v>
      </c>
      <c r="L3993" t="b">
        <v>0</v>
      </c>
      <c r="M3993">
        <v>0</v>
      </c>
      <c r="N3993" t="b">
        <v>0</v>
      </c>
      <c r="O3993" t="s">
        <v>8283</v>
      </c>
      <c r="P3993" t="s">
        <v>8313</v>
      </c>
      <c r="Q3993">
        <f t="shared" si="125"/>
        <v>2015</v>
      </c>
      <c r="R3993" s="14" t="s">
        <v>8312</v>
      </c>
    </row>
    <row r="3994" spans="1:18" ht="43.2" x14ac:dyDescent="0.3">
      <c r="A3994">
        <v>2345</v>
      </c>
      <c r="B3994" s="3" t="s">
        <v>2346</v>
      </c>
      <c r="C3994" s="3" t="s">
        <v>6455</v>
      </c>
      <c r="D3994" s="5">
        <v>3000</v>
      </c>
      <c r="E3994" s="7">
        <v>0</v>
      </c>
      <c r="F3994" t="s">
        <v>8219</v>
      </c>
      <c r="G3994" t="s">
        <v>8223</v>
      </c>
      <c r="H3994" t="s">
        <v>8245</v>
      </c>
      <c r="I3994">
        <v>1427845140</v>
      </c>
      <c r="J3994">
        <v>1424822556</v>
      </c>
      <c r="K3994" s="12">
        <f t="shared" si="124"/>
        <v>42060</v>
      </c>
      <c r="L3994" t="b">
        <v>0</v>
      </c>
      <c r="M3994">
        <v>0</v>
      </c>
      <c r="N3994" t="b">
        <v>0</v>
      </c>
      <c r="O3994" t="s">
        <v>8270</v>
      </c>
      <c r="P3994" t="s">
        <v>8341</v>
      </c>
      <c r="Q3994">
        <f t="shared" si="125"/>
        <v>2015</v>
      </c>
      <c r="R3994" s="14" t="s">
        <v>8307</v>
      </c>
    </row>
    <row r="3995" spans="1:18" ht="43.2" x14ac:dyDescent="0.3">
      <c r="A3995">
        <v>2419</v>
      </c>
      <c r="B3995" s="3" t="s">
        <v>2420</v>
      </c>
      <c r="C3995" s="3" t="s">
        <v>6529</v>
      </c>
      <c r="D3995" s="5">
        <v>3000</v>
      </c>
      <c r="E3995" s="7">
        <v>0</v>
      </c>
      <c r="F3995" t="s">
        <v>8220</v>
      </c>
      <c r="G3995" t="s">
        <v>8223</v>
      </c>
      <c r="H3995" t="s">
        <v>8245</v>
      </c>
      <c r="I3995">
        <v>1424281389</v>
      </c>
      <c r="J3995">
        <v>1419097389</v>
      </c>
      <c r="K3995" s="12">
        <f t="shared" si="124"/>
        <v>41993</v>
      </c>
      <c r="L3995" t="b">
        <v>0</v>
      </c>
      <c r="M3995">
        <v>0</v>
      </c>
      <c r="N3995" t="b">
        <v>0</v>
      </c>
      <c r="O3995" t="s">
        <v>8282</v>
      </c>
      <c r="P3995" t="s">
        <v>8344</v>
      </c>
      <c r="Q3995">
        <f t="shared" si="125"/>
        <v>2014</v>
      </c>
      <c r="R3995" s="14" t="s">
        <v>8318</v>
      </c>
    </row>
    <row r="3996" spans="1:18" ht="43.2" x14ac:dyDescent="0.3">
      <c r="A3996">
        <v>2590</v>
      </c>
      <c r="B3996" s="3" t="s">
        <v>2590</v>
      </c>
      <c r="C3996" s="3" t="s">
        <v>6700</v>
      </c>
      <c r="D3996" s="5">
        <v>3000</v>
      </c>
      <c r="E3996" s="7">
        <v>0</v>
      </c>
      <c r="F3996" t="s">
        <v>8220</v>
      </c>
      <c r="G3996" t="s">
        <v>8225</v>
      </c>
      <c r="H3996" t="s">
        <v>8247</v>
      </c>
      <c r="I3996">
        <v>1453817297</v>
      </c>
      <c r="J3996">
        <v>1453212497</v>
      </c>
      <c r="K3996" s="12">
        <f t="shared" si="124"/>
        <v>42388</v>
      </c>
      <c r="L3996" t="b">
        <v>0</v>
      </c>
      <c r="M3996">
        <v>0</v>
      </c>
      <c r="N3996" t="b">
        <v>0</v>
      </c>
      <c r="O3996" t="s">
        <v>8282</v>
      </c>
      <c r="P3996" t="s">
        <v>8344</v>
      </c>
      <c r="Q3996">
        <f t="shared" si="125"/>
        <v>2016</v>
      </c>
      <c r="R3996" s="14" t="s">
        <v>8318</v>
      </c>
    </row>
    <row r="3997" spans="1:18" ht="43.2" x14ac:dyDescent="0.3">
      <c r="A3997">
        <v>2872</v>
      </c>
      <c r="B3997" s="3" t="s">
        <v>2872</v>
      </c>
      <c r="C3997" s="3" t="s">
        <v>6982</v>
      </c>
      <c r="D3997" s="5">
        <v>3000</v>
      </c>
      <c r="E3997" s="7">
        <v>0</v>
      </c>
      <c r="F3997" t="s">
        <v>8220</v>
      </c>
      <c r="G3997" t="s">
        <v>8223</v>
      </c>
      <c r="H3997" t="s">
        <v>8245</v>
      </c>
      <c r="I3997">
        <v>1434768438</v>
      </c>
      <c r="J3997">
        <v>1429584438</v>
      </c>
      <c r="K3997" s="12">
        <f t="shared" si="124"/>
        <v>42115</v>
      </c>
      <c r="L3997" t="b">
        <v>0</v>
      </c>
      <c r="M3997">
        <v>0</v>
      </c>
      <c r="N3997" t="b">
        <v>0</v>
      </c>
      <c r="O3997" t="s">
        <v>8269</v>
      </c>
      <c r="P3997" t="s">
        <v>8325</v>
      </c>
      <c r="Q3997">
        <f t="shared" si="125"/>
        <v>2015</v>
      </c>
      <c r="R3997" s="14" t="s">
        <v>8322</v>
      </c>
    </row>
    <row r="3998" spans="1:18" ht="43.2" x14ac:dyDescent="0.3">
      <c r="A3998">
        <v>2943</v>
      </c>
      <c r="B3998" s="3" t="s">
        <v>2943</v>
      </c>
      <c r="C3998" s="3" t="s">
        <v>7053</v>
      </c>
      <c r="D3998" s="5">
        <v>3000</v>
      </c>
      <c r="E3998" s="7">
        <v>0</v>
      </c>
      <c r="F3998" t="s">
        <v>8220</v>
      </c>
      <c r="G3998" t="s">
        <v>8223</v>
      </c>
      <c r="H3998" t="s">
        <v>8245</v>
      </c>
      <c r="I3998">
        <v>1428894380</v>
      </c>
      <c r="J3998">
        <v>1426302380</v>
      </c>
      <c r="K3998" s="12">
        <f t="shared" si="124"/>
        <v>42077</v>
      </c>
      <c r="L3998" t="b">
        <v>0</v>
      </c>
      <c r="M3998">
        <v>0</v>
      </c>
      <c r="N3998" t="b">
        <v>0</v>
      </c>
      <c r="O3998" t="s">
        <v>8301</v>
      </c>
      <c r="P3998" t="s">
        <v>8323</v>
      </c>
      <c r="Q3998">
        <f t="shared" si="125"/>
        <v>2015</v>
      </c>
      <c r="R3998" s="14" t="s">
        <v>8322</v>
      </c>
    </row>
    <row r="3999" spans="1:18" ht="43.2" x14ac:dyDescent="0.3">
      <c r="A3999">
        <v>3641</v>
      </c>
      <c r="B3999" s="3" t="s">
        <v>3639</v>
      </c>
      <c r="C3999" s="3" t="s">
        <v>7751</v>
      </c>
      <c r="D3999" s="5">
        <v>3000</v>
      </c>
      <c r="E3999" s="7">
        <v>0</v>
      </c>
      <c r="F3999" t="s">
        <v>8220</v>
      </c>
      <c r="G3999" t="s">
        <v>8223</v>
      </c>
      <c r="H3999" t="s">
        <v>8245</v>
      </c>
      <c r="I3999">
        <v>1412485200</v>
      </c>
      <c r="J3999">
        <v>1410966179</v>
      </c>
      <c r="K3999" s="12">
        <f t="shared" si="124"/>
        <v>41899</v>
      </c>
      <c r="L3999" t="b">
        <v>0</v>
      </c>
      <c r="M3999">
        <v>0</v>
      </c>
      <c r="N3999" t="b">
        <v>0</v>
      </c>
      <c r="O3999" t="s">
        <v>8303</v>
      </c>
      <c r="P3999" t="s">
        <v>8334</v>
      </c>
      <c r="Q3999">
        <f t="shared" si="125"/>
        <v>2014</v>
      </c>
      <c r="R3999" s="14" t="s">
        <v>8322</v>
      </c>
    </row>
    <row r="4000" spans="1:18" ht="43.2" x14ac:dyDescent="0.3">
      <c r="A4000">
        <v>3802</v>
      </c>
      <c r="B4000" s="3" t="s">
        <v>3799</v>
      </c>
      <c r="C4000" s="3" t="s">
        <v>7912</v>
      </c>
      <c r="D4000" s="5">
        <v>3000</v>
      </c>
      <c r="E4000" s="7">
        <v>0</v>
      </c>
      <c r="F4000" t="s">
        <v>8220</v>
      </c>
      <c r="G4000" t="s">
        <v>8223</v>
      </c>
      <c r="H4000" t="s">
        <v>8245</v>
      </c>
      <c r="I4000">
        <v>1445482906</v>
      </c>
      <c r="J4000">
        <v>1442890906</v>
      </c>
      <c r="K4000" s="12">
        <f t="shared" si="124"/>
        <v>42269</v>
      </c>
      <c r="L4000" t="b">
        <v>0</v>
      </c>
      <c r="M4000">
        <v>0</v>
      </c>
      <c r="N4000" t="b">
        <v>0</v>
      </c>
      <c r="O4000" t="s">
        <v>8303</v>
      </c>
      <c r="P4000" t="s">
        <v>8334</v>
      </c>
      <c r="Q4000">
        <f t="shared" si="125"/>
        <v>2015</v>
      </c>
      <c r="R4000" s="14" t="s">
        <v>8322</v>
      </c>
    </row>
    <row r="4001" spans="1:18" ht="43.2" x14ac:dyDescent="0.3">
      <c r="A4001">
        <v>3921</v>
      </c>
      <c r="B4001" s="3" t="s">
        <v>3918</v>
      </c>
      <c r="C4001" s="3" t="s">
        <v>8029</v>
      </c>
      <c r="D4001" s="5">
        <v>3000</v>
      </c>
      <c r="E4001" s="7">
        <v>0</v>
      </c>
      <c r="F4001" t="s">
        <v>8220</v>
      </c>
      <c r="G4001" t="s">
        <v>8224</v>
      </c>
      <c r="H4001" t="s">
        <v>8246</v>
      </c>
      <c r="I4001">
        <v>1414346400</v>
      </c>
      <c r="J4001">
        <v>1413291655</v>
      </c>
      <c r="K4001" s="12">
        <f t="shared" si="124"/>
        <v>41926</v>
      </c>
      <c r="L4001" t="b">
        <v>0</v>
      </c>
      <c r="M4001">
        <v>0</v>
      </c>
      <c r="N4001" t="b">
        <v>0</v>
      </c>
      <c r="O4001" t="s">
        <v>8269</v>
      </c>
      <c r="P4001" t="s">
        <v>8325</v>
      </c>
      <c r="Q4001">
        <f t="shared" si="125"/>
        <v>2014</v>
      </c>
      <c r="R4001" s="14" t="s">
        <v>8322</v>
      </c>
    </row>
    <row r="4002" spans="1:18" ht="43.2" x14ac:dyDescent="0.3">
      <c r="A4002">
        <v>3989</v>
      </c>
      <c r="B4002" s="3" t="s">
        <v>3985</v>
      </c>
      <c r="C4002" s="3" t="s">
        <v>8095</v>
      </c>
      <c r="D4002" s="5">
        <v>3000</v>
      </c>
      <c r="E4002" s="7">
        <v>0</v>
      </c>
      <c r="F4002" t="s">
        <v>8220</v>
      </c>
      <c r="G4002" t="s">
        <v>8223</v>
      </c>
      <c r="H4002" t="s">
        <v>8245</v>
      </c>
      <c r="I4002">
        <v>1447009181</v>
      </c>
      <c r="J4002">
        <v>1444413581</v>
      </c>
      <c r="K4002" s="12">
        <f t="shared" si="124"/>
        <v>42286</v>
      </c>
      <c r="L4002" t="b">
        <v>0</v>
      </c>
      <c r="M4002">
        <v>0</v>
      </c>
      <c r="N4002" t="b">
        <v>0</v>
      </c>
      <c r="O4002" t="s">
        <v>8269</v>
      </c>
      <c r="P4002" t="s">
        <v>8325</v>
      </c>
      <c r="Q4002">
        <f t="shared" si="125"/>
        <v>2015</v>
      </c>
      <c r="R4002" s="14" t="s">
        <v>8322</v>
      </c>
    </row>
    <row r="4003" spans="1:18" ht="43.2" x14ac:dyDescent="0.3">
      <c r="A4003">
        <v>3997</v>
      </c>
      <c r="B4003" s="3" t="s">
        <v>3993</v>
      </c>
      <c r="C4003" s="3" t="s">
        <v>8103</v>
      </c>
      <c r="D4003" s="5">
        <v>3000</v>
      </c>
      <c r="E4003" s="7">
        <v>0</v>
      </c>
      <c r="F4003" t="s">
        <v>8220</v>
      </c>
      <c r="G4003" t="s">
        <v>8224</v>
      </c>
      <c r="H4003" t="s">
        <v>8246</v>
      </c>
      <c r="I4003">
        <v>1428222221</v>
      </c>
      <c r="J4003">
        <v>1425633821</v>
      </c>
      <c r="K4003" s="12">
        <f t="shared" si="124"/>
        <v>42069</v>
      </c>
      <c r="L4003" t="b">
        <v>0</v>
      </c>
      <c r="M4003">
        <v>0</v>
      </c>
      <c r="N4003" t="b">
        <v>0</v>
      </c>
      <c r="O4003" t="s">
        <v>8269</v>
      </c>
      <c r="P4003" t="s">
        <v>8325</v>
      </c>
      <c r="Q4003">
        <f t="shared" si="125"/>
        <v>2015</v>
      </c>
      <c r="R4003" s="14" t="s">
        <v>8322</v>
      </c>
    </row>
    <row r="4004" spans="1:18" ht="43.2" x14ac:dyDescent="0.3">
      <c r="A4004">
        <v>4080</v>
      </c>
      <c r="B4004" s="3" t="s">
        <v>4076</v>
      </c>
      <c r="C4004" s="3" t="s">
        <v>8183</v>
      </c>
      <c r="D4004" s="5">
        <v>3000</v>
      </c>
      <c r="E4004" s="7">
        <v>0</v>
      </c>
      <c r="F4004" t="s">
        <v>8220</v>
      </c>
      <c r="G4004" t="s">
        <v>8223</v>
      </c>
      <c r="H4004" t="s">
        <v>8245</v>
      </c>
      <c r="I4004">
        <v>1465930440</v>
      </c>
      <c r="J4004">
        <v>1463849116</v>
      </c>
      <c r="K4004" s="12">
        <f t="shared" si="124"/>
        <v>42511</v>
      </c>
      <c r="L4004" t="b">
        <v>0</v>
      </c>
      <c r="M4004">
        <v>0</v>
      </c>
      <c r="N4004" t="b">
        <v>0</v>
      </c>
      <c r="O4004" t="s">
        <v>8269</v>
      </c>
      <c r="P4004" t="s">
        <v>8325</v>
      </c>
      <c r="Q4004">
        <f t="shared" si="125"/>
        <v>2016</v>
      </c>
      <c r="R4004" s="14" t="s">
        <v>8322</v>
      </c>
    </row>
    <row r="4005" spans="1:18" ht="28.8" x14ac:dyDescent="0.3">
      <c r="A4005">
        <v>907</v>
      </c>
      <c r="B4005" s="3" t="s">
        <v>908</v>
      </c>
      <c r="C4005" s="3" t="s">
        <v>5017</v>
      </c>
      <c r="D4005" s="5">
        <v>2900</v>
      </c>
      <c r="E4005" s="7">
        <v>0</v>
      </c>
      <c r="F4005" t="s">
        <v>8220</v>
      </c>
      <c r="G4005" t="s">
        <v>8223</v>
      </c>
      <c r="H4005" t="s">
        <v>8245</v>
      </c>
      <c r="I4005">
        <v>1315715823</v>
      </c>
      <c r="J4005">
        <v>1313123823</v>
      </c>
      <c r="K4005" s="12">
        <f t="shared" si="124"/>
        <v>40767</v>
      </c>
      <c r="L4005" t="b">
        <v>0</v>
      </c>
      <c r="M4005">
        <v>0</v>
      </c>
      <c r="N4005" t="b">
        <v>0</v>
      </c>
      <c r="O4005" t="s">
        <v>8276</v>
      </c>
      <c r="P4005" t="s">
        <v>8349</v>
      </c>
      <c r="Q4005">
        <f t="shared" si="125"/>
        <v>2011</v>
      </c>
      <c r="R4005" s="14" t="s">
        <v>8326</v>
      </c>
    </row>
    <row r="4006" spans="1:18" ht="43.2" x14ac:dyDescent="0.3">
      <c r="A4006">
        <v>2865</v>
      </c>
      <c r="B4006" s="3" t="s">
        <v>2865</v>
      </c>
      <c r="C4006" s="3" t="s">
        <v>6975</v>
      </c>
      <c r="D4006" s="5">
        <v>2888</v>
      </c>
      <c r="E4006" s="7">
        <v>0</v>
      </c>
      <c r="F4006" t="s">
        <v>8220</v>
      </c>
      <c r="G4006" t="s">
        <v>8223</v>
      </c>
      <c r="H4006" t="s">
        <v>8245</v>
      </c>
      <c r="I4006">
        <v>1420512259</v>
      </c>
      <c r="J4006">
        <v>1415328259</v>
      </c>
      <c r="K4006" s="12">
        <f t="shared" si="124"/>
        <v>41950</v>
      </c>
      <c r="L4006" t="b">
        <v>0</v>
      </c>
      <c r="M4006">
        <v>0</v>
      </c>
      <c r="N4006" t="b">
        <v>0</v>
      </c>
      <c r="O4006" t="s">
        <v>8269</v>
      </c>
      <c r="P4006" t="s">
        <v>8325</v>
      </c>
      <c r="Q4006">
        <f t="shared" si="125"/>
        <v>2014</v>
      </c>
      <c r="R4006" s="14" t="s">
        <v>8322</v>
      </c>
    </row>
    <row r="4007" spans="1:18" ht="43.2" x14ac:dyDescent="0.3">
      <c r="A4007">
        <v>572</v>
      </c>
      <c r="B4007" s="3" t="s">
        <v>573</v>
      </c>
      <c r="C4007" s="3" t="s">
        <v>4682</v>
      </c>
      <c r="D4007" s="5">
        <v>2500</v>
      </c>
      <c r="E4007" s="7">
        <v>0</v>
      </c>
      <c r="F4007" t="s">
        <v>8220</v>
      </c>
      <c r="G4007" t="s">
        <v>8223</v>
      </c>
      <c r="H4007" t="s">
        <v>8245</v>
      </c>
      <c r="I4007">
        <v>1446660688</v>
      </c>
      <c r="J4007">
        <v>1444065088</v>
      </c>
      <c r="K4007" s="12">
        <f t="shared" si="124"/>
        <v>42282</v>
      </c>
      <c r="L4007" t="b">
        <v>0</v>
      </c>
      <c r="M4007">
        <v>0</v>
      </c>
      <c r="N4007" t="b">
        <v>0</v>
      </c>
      <c r="O4007" t="s">
        <v>8270</v>
      </c>
      <c r="P4007" t="s">
        <v>8341</v>
      </c>
      <c r="Q4007">
        <f t="shared" si="125"/>
        <v>2015</v>
      </c>
      <c r="R4007" s="14" t="s">
        <v>8307</v>
      </c>
    </row>
    <row r="4008" spans="1:18" ht="43.2" x14ac:dyDescent="0.3">
      <c r="A4008">
        <v>768</v>
      </c>
      <c r="B4008" s="3" t="s">
        <v>769</v>
      </c>
      <c r="C4008" s="3" t="s">
        <v>4878</v>
      </c>
      <c r="D4008" s="5">
        <v>2500</v>
      </c>
      <c r="E4008" s="7">
        <v>0</v>
      </c>
      <c r="F4008" t="s">
        <v>8220</v>
      </c>
      <c r="G4008" t="s">
        <v>8223</v>
      </c>
      <c r="H4008" t="s">
        <v>8245</v>
      </c>
      <c r="I4008">
        <v>1387169890</v>
      </c>
      <c r="J4008">
        <v>1384577890</v>
      </c>
      <c r="K4008" s="12">
        <f t="shared" si="124"/>
        <v>41594</v>
      </c>
      <c r="L4008" t="b">
        <v>0</v>
      </c>
      <c r="M4008">
        <v>0</v>
      </c>
      <c r="N4008" t="b">
        <v>0</v>
      </c>
      <c r="O4008" t="s">
        <v>8273</v>
      </c>
      <c r="P4008" t="s">
        <v>8351</v>
      </c>
      <c r="Q4008">
        <f t="shared" si="125"/>
        <v>2013</v>
      </c>
      <c r="R4008" s="14" t="s">
        <v>8310</v>
      </c>
    </row>
    <row r="4009" spans="1:18" ht="43.2" x14ac:dyDescent="0.3">
      <c r="A4009">
        <v>908</v>
      </c>
      <c r="B4009" s="3" t="s">
        <v>909</v>
      </c>
      <c r="C4009" s="3" t="s">
        <v>5018</v>
      </c>
      <c r="D4009" s="5">
        <v>2500</v>
      </c>
      <c r="E4009" s="7">
        <v>0</v>
      </c>
      <c r="F4009" t="s">
        <v>8220</v>
      </c>
      <c r="G4009" t="s">
        <v>8223</v>
      </c>
      <c r="H4009" t="s">
        <v>8245</v>
      </c>
      <c r="I4009">
        <v>1280206740</v>
      </c>
      <c r="J4009">
        <v>1276283655</v>
      </c>
      <c r="K4009" s="12">
        <f t="shared" si="124"/>
        <v>40340</v>
      </c>
      <c r="L4009" t="b">
        <v>0</v>
      </c>
      <c r="M4009">
        <v>0</v>
      </c>
      <c r="N4009" t="b">
        <v>0</v>
      </c>
      <c r="O4009" t="s">
        <v>8276</v>
      </c>
      <c r="P4009" t="s">
        <v>8349</v>
      </c>
      <c r="Q4009">
        <f t="shared" si="125"/>
        <v>2010</v>
      </c>
      <c r="R4009" s="14" t="s">
        <v>8326</v>
      </c>
    </row>
    <row r="4010" spans="1:18" ht="28.8" x14ac:dyDescent="0.3">
      <c r="A4010">
        <v>1050</v>
      </c>
      <c r="B4010" s="3" t="s">
        <v>1051</v>
      </c>
      <c r="C4010" s="3" t="s">
        <v>5160</v>
      </c>
      <c r="D4010" s="5">
        <v>2500</v>
      </c>
      <c r="E4010" s="7">
        <v>0</v>
      </c>
      <c r="F4010" t="s">
        <v>8219</v>
      </c>
      <c r="G4010" t="s">
        <v>8223</v>
      </c>
      <c r="H4010" t="s">
        <v>8245</v>
      </c>
      <c r="I4010">
        <v>1442257677</v>
      </c>
      <c r="J4010">
        <v>1439665677</v>
      </c>
      <c r="K4010" s="12">
        <f t="shared" si="124"/>
        <v>42231</v>
      </c>
      <c r="L4010" t="b">
        <v>0</v>
      </c>
      <c r="M4010">
        <v>0</v>
      </c>
      <c r="N4010" t="b">
        <v>0</v>
      </c>
      <c r="O4010" t="s">
        <v>8279</v>
      </c>
      <c r="P4010" t="s">
        <v>8346</v>
      </c>
      <c r="Q4010">
        <f t="shared" si="125"/>
        <v>2015</v>
      </c>
      <c r="R4010" s="14" t="s">
        <v>8345</v>
      </c>
    </row>
    <row r="4011" spans="1:18" ht="57.6" x14ac:dyDescent="0.3">
      <c r="A4011">
        <v>1054</v>
      </c>
      <c r="B4011" s="3" t="s">
        <v>1055</v>
      </c>
      <c r="C4011" s="3" t="s">
        <v>5164</v>
      </c>
      <c r="D4011" s="5">
        <v>2500</v>
      </c>
      <c r="E4011" s="7">
        <v>0</v>
      </c>
      <c r="F4011" t="s">
        <v>8219</v>
      </c>
      <c r="G4011" t="s">
        <v>8223</v>
      </c>
      <c r="H4011" t="s">
        <v>8245</v>
      </c>
      <c r="I4011">
        <v>1407708000</v>
      </c>
      <c r="J4011">
        <v>1405110399</v>
      </c>
      <c r="K4011" s="12">
        <f t="shared" si="124"/>
        <v>41831</v>
      </c>
      <c r="L4011" t="b">
        <v>0</v>
      </c>
      <c r="M4011">
        <v>0</v>
      </c>
      <c r="N4011" t="b">
        <v>0</v>
      </c>
      <c r="O4011" t="s">
        <v>8279</v>
      </c>
      <c r="P4011" t="s">
        <v>8346</v>
      </c>
      <c r="Q4011">
        <f t="shared" si="125"/>
        <v>2014</v>
      </c>
      <c r="R4011" s="14" t="s">
        <v>8345</v>
      </c>
    </row>
    <row r="4012" spans="1:18" x14ac:dyDescent="0.3">
      <c r="A4012">
        <v>1236</v>
      </c>
      <c r="B4012" s="3" t="s">
        <v>1237</v>
      </c>
      <c r="C4012" s="3" t="s">
        <v>5346</v>
      </c>
      <c r="D4012" s="5">
        <v>2500</v>
      </c>
      <c r="E4012" s="7">
        <v>0</v>
      </c>
      <c r="F4012" t="s">
        <v>8219</v>
      </c>
      <c r="G4012" t="s">
        <v>8223</v>
      </c>
      <c r="H4012" t="s">
        <v>8245</v>
      </c>
      <c r="I4012">
        <v>1343491200</v>
      </c>
      <c r="J4012">
        <v>1342801164</v>
      </c>
      <c r="K4012" s="12">
        <f t="shared" si="124"/>
        <v>41110</v>
      </c>
      <c r="L4012" t="b">
        <v>0</v>
      </c>
      <c r="M4012">
        <v>0</v>
      </c>
      <c r="N4012" t="b">
        <v>0</v>
      </c>
      <c r="O4012" t="s">
        <v>8284</v>
      </c>
      <c r="P4012" t="s">
        <v>8353</v>
      </c>
      <c r="Q4012">
        <f t="shared" si="125"/>
        <v>2012</v>
      </c>
      <c r="R4012" s="14" t="s">
        <v>8326</v>
      </c>
    </row>
    <row r="4013" spans="1:18" ht="28.8" x14ac:dyDescent="0.3">
      <c r="A4013">
        <v>1239</v>
      </c>
      <c r="B4013" s="3" t="s">
        <v>1240</v>
      </c>
      <c r="C4013" s="3" t="s">
        <v>5349</v>
      </c>
      <c r="D4013" s="5">
        <v>2500</v>
      </c>
      <c r="E4013" s="7">
        <v>0</v>
      </c>
      <c r="F4013" t="s">
        <v>8219</v>
      </c>
      <c r="G4013" t="s">
        <v>8223</v>
      </c>
      <c r="H4013" t="s">
        <v>8245</v>
      </c>
      <c r="I4013">
        <v>1325804767</v>
      </c>
      <c r="J4013">
        <v>1323212767</v>
      </c>
      <c r="K4013" s="12">
        <f t="shared" si="124"/>
        <v>40883</v>
      </c>
      <c r="L4013" t="b">
        <v>0</v>
      </c>
      <c r="M4013">
        <v>0</v>
      </c>
      <c r="N4013" t="b">
        <v>0</v>
      </c>
      <c r="O4013" t="s">
        <v>8284</v>
      </c>
      <c r="P4013" t="s">
        <v>8353</v>
      </c>
      <c r="Q4013">
        <f t="shared" si="125"/>
        <v>2011</v>
      </c>
      <c r="R4013" s="14" t="s">
        <v>8326</v>
      </c>
    </row>
    <row r="4014" spans="1:18" ht="43.2" x14ac:dyDescent="0.3">
      <c r="A4014">
        <v>1333</v>
      </c>
      <c r="B4014" s="3" t="s">
        <v>1334</v>
      </c>
      <c r="C4014" s="3" t="s">
        <v>5443</v>
      </c>
      <c r="D4014" s="5">
        <v>2500</v>
      </c>
      <c r="E4014" s="7">
        <v>0</v>
      </c>
      <c r="F4014" t="s">
        <v>8219</v>
      </c>
      <c r="G4014" t="s">
        <v>8225</v>
      </c>
      <c r="H4014" t="s">
        <v>8247</v>
      </c>
      <c r="I4014">
        <v>1405478025</v>
      </c>
      <c r="J4014">
        <v>1402886025</v>
      </c>
      <c r="K4014" s="12">
        <f t="shared" si="124"/>
        <v>41806</v>
      </c>
      <c r="L4014" t="b">
        <v>0</v>
      </c>
      <c r="M4014">
        <v>0</v>
      </c>
      <c r="N4014" t="b">
        <v>0</v>
      </c>
      <c r="O4014" t="s">
        <v>8271</v>
      </c>
      <c r="P4014" t="s">
        <v>8309</v>
      </c>
      <c r="Q4014">
        <f t="shared" si="125"/>
        <v>2014</v>
      </c>
      <c r="R4014" s="14" t="s">
        <v>8307</v>
      </c>
    </row>
    <row r="4015" spans="1:18" ht="43.2" x14ac:dyDescent="0.3">
      <c r="A4015">
        <v>2377</v>
      </c>
      <c r="B4015" s="3" t="s">
        <v>2378</v>
      </c>
      <c r="C4015" s="3" t="s">
        <v>6487</v>
      </c>
      <c r="D4015" s="5">
        <v>2500</v>
      </c>
      <c r="E4015" s="7">
        <v>0</v>
      </c>
      <c r="F4015" t="s">
        <v>8219</v>
      </c>
      <c r="G4015" t="s">
        <v>8228</v>
      </c>
      <c r="H4015" t="s">
        <v>8250</v>
      </c>
      <c r="I4015">
        <v>1480110783</v>
      </c>
      <c r="J4015">
        <v>1477515183</v>
      </c>
      <c r="K4015" s="12">
        <f t="shared" si="124"/>
        <v>42669</v>
      </c>
      <c r="L4015" t="b">
        <v>0</v>
      </c>
      <c r="M4015">
        <v>0</v>
      </c>
      <c r="N4015" t="b">
        <v>0</v>
      </c>
      <c r="O4015" t="s">
        <v>8270</v>
      </c>
      <c r="P4015" t="s">
        <v>8341</v>
      </c>
      <c r="Q4015">
        <f t="shared" si="125"/>
        <v>2016</v>
      </c>
      <c r="R4015" s="14" t="s">
        <v>8307</v>
      </c>
    </row>
    <row r="4016" spans="1:18" ht="28.8" x14ac:dyDescent="0.3">
      <c r="A4016">
        <v>1493</v>
      </c>
      <c r="B4016" s="3" t="s">
        <v>1494</v>
      </c>
      <c r="C4016" s="3" t="s">
        <v>5603</v>
      </c>
      <c r="D4016" s="5">
        <v>2400</v>
      </c>
      <c r="E4016" s="7">
        <v>0</v>
      </c>
      <c r="F4016" t="s">
        <v>8220</v>
      </c>
      <c r="G4016" t="s">
        <v>8223</v>
      </c>
      <c r="H4016" t="s">
        <v>8245</v>
      </c>
      <c r="I4016">
        <v>1371415675</v>
      </c>
      <c r="J4016">
        <v>1368823675</v>
      </c>
      <c r="K4016" s="12">
        <f t="shared" si="124"/>
        <v>41411</v>
      </c>
      <c r="L4016" t="b">
        <v>0</v>
      </c>
      <c r="M4016">
        <v>0</v>
      </c>
      <c r="N4016" t="b">
        <v>0</v>
      </c>
      <c r="O4016" t="s">
        <v>8273</v>
      </c>
      <c r="P4016" t="s">
        <v>8351</v>
      </c>
      <c r="Q4016">
        <f t="shared" si="125"/>
        <v>2013</v>
      </c>
      <c r="R4016" s="14" t="s">
        <v>8310</v>
      </c>
    </row>
    <row r="4017" spans="1:18" ht="43.2" x14ac:dyDescent="0.3">
      <c r="A4017">
        <v>760</v>
      </c>
      <c r="B4017" s="3" t="s">
        <v>761</v>
      </c>
      <c r="C4017" s="3" t="s">
        <v>4870</v>
      </c>
      <c r="D4017" s="5">
        <v>2200</v>
      </c>
      <c r="E4017" s="7">
        <v>0</v>
      </c>
      <c r="F4017" t="s">
        <v>8220</v>
      </c>
      <c r="G4017" t="s">
        <v>8223</v>
      </c>
      <c r="H4017" t="s">
        <v>8245</v>
      </c>
      <c r="I4017">
        <v>1480188013</v>
      </c>
      <c r="J4017">
        <v>1477592413</v>
      </c>
      <c r="K4017" s="12">
        <f t="shared" si="124"/>
        <v>42670</v>
      </c>
      <c r="L4017" t="b">
        <v>0</v>
      </c>
      <c r="M4017">
        <v>0</v>
      </c>
      <c r="N4017" t="b">
        <v>0</v>
      </c>
      <c r="O4017" t="s">
        <v>8273</v>
      </c>
      <c r="P4017" t="s">
        <v>8351</v>
      </c>
      <c r="Q4017">
        <f t="shared" si="125"/>
        <v>2016</v>
      </c>
      <c r="R4017" s="14" t="s">
        <v>8310</v>
      </c>
    </row>
    <row r="4018" spans="1:18" ht="28.8" x14ac:dyDescent="0.3">
      <c r="A4018">
        <v>3743</v>
      </c>
      <c r="B4018" s="3" t="s">
        <v>3740</v>
      </c>
      <c r="C4018" s="3" t="s">
        <v>7853</v>
      </c>
      <c r="D4018" s="5">
        <v>2200</v>
      </c>
      <c r="E4018" s="7">
        <v>0</v>
      </c>
      <c r="F4018" t="s">
        <v>8220</v>
      </c>
      <c r="G4018" t="s">
        <v>8223</v>
      </c>
      <c r="H4018" t="s">
        <v>8245</v>
      </c>
      <c r="I4018">
        <v>1404406964</v>
      </c>
      <c r="J4018">
        <v>1401814964</v>
      </c>
      <c r="K4018" s="12">
        <f t="shared" si="124"/>
        <v>41793</v>
      </c>
      <c r="L4018" t="b">
        <v>0</v>
      </c>
      <c r="M4018">
        <v>0</v>
      </c>
      <c r="N4018" t="b">
        <v>0</v>
      </c>
      <c r="O4018" t="s">
        <v>8269</v>
      </c>
      <c r="P4018" t="s">
        <v>8325</v>
      </c>
      <c r="Q4018">
        <f t="shared" si="125"/>
        <v>2014</v>
      </c>
      <c r="R4018" s="14" t="s">
        <v>8322</v>
      </c>
    </row>
    <row r="4019" spans="1:18" ht="57.6" x14ac:dyDescent="0.3">
      <c r="A4019">
        <v>475</v>
      </c>
      <c r="B4019" s="3" t="s">
        <v>476</v>
      </c>
      <c r="C4019" s="3" t="s">
        <v>4585</v>
      </c>
      <c r="D4019" s="5">
        <v>2000</v>
      </c>
      <c r="E4019" s="7">
        <v>0</v>
      </c>
      <c r="F4019" t="s">
        <v>8220</v>
      </c>
      <c r="G4019" t="s">
        <v>8223</v>
      </c>
      <c r="H4019" t="s">
        <v>8245</v>
      </c>
      <c r="I4019">
        <v>1430877843</v>
      </c>
      <c r="J4019">
        <v>1428285843</v>
      </c>
      <c r="K4019" s="12">
        <f t="shared" si="124"/>
        <v>42100</v>
      </c>
      <c r="L4019" t="b">
        <v>0</v>
      </c>
      <c r="M4019">
        <v>0</v>
      </c>
      <c r="N4019" t="b">
        <v>0</v>
      </c>
      <c r="O4019" t="s">
        <v>8268</v>
      </c>
      <c r="P4019" t="s">
        <v>8338</v>
      </c>
      <c r="Q4019">
        <f t="shared" si="125"/>
        <v>2015</v>
      </c>
      <c r="R4019" s="14" t="s">
        <v>8320</v>
      </c>
    </row>
    <row r="4020" spans="1:18" ht="43.2" x14ac:dyDescent="0.3">
      <c r="A4020">
        <v>1227</v>
      </c>
      <c r="B4020" s="3" t="s">
        <v>1228</v>
      </c>
      <c r="C4020" s="3" t="s">
        <v>5337</v>
      </c>
      <c r="D4020" s="5">
        <v>2000</v>
      </c>
      <c r="E4020" s="7">
        <v>0</v>
      </c>
      <c r="F4020" t="s">
        <v>8219</v>
      </c>
      <c r="G4020" t="s">
        <v>8223</v>
      </c>
      <c r="H4020" t="s">
        <v>8245</v>
      </c>
      <c r="I4020">
        <v>1407394800</v>
      </c>
      <c r="J4020">
        <v>1404770616</v>
      </c>
      <c r="K4020" s="12">
        <f t="shared" si="124"/>
        <v>41827</v>
      </c>
      <c r="L4020" t="b">
        <v>0</v>
      </c>
      <c r="M4020">
        <v>0</v>
      </c>
      <c r="N4020" t="b">
        <v>0</v>
      </c>
      <c r="O4020" t="s">
        <v>8284</v>
      </c>
      <c r="P4020" t="s">
        <v>8353</v>
      </c>
      <c r="Q4020">
        <f t="shared" si="125"/>
        <v>2014</v>
      </c>
      <c r="R4020" s="14" t="s">
        <v>8326</v>
      </c>
    </row>
    <row r="4021" spans="1:18" x14ac:dyDescent="0.3">
      <c r="A4021">
        <v>1484</v>
      </c>
      <c r="B4021" s="3" t="s">
        <v>1485</v>
      </c>
      <c r="C4021" s="3" t="s">
        <v>5594</v>
      </c>
      <c r="D4021" s="5">
        <v>2000</v>
      </c>
      <c r="E4021" s="7">
        <v>0</v>
      </c>
      <c r="F4021" t="s">
        <v>8220</v>
      </c>
      <c r="G4021" t="s">
        <v>8223</v>
      </c>
      <c r="H4021" t="s">
        <v>8245</v>
      </c>
      <c r="I4021">
        <v>1342882260</v>
      </c>
      <c r="J4021">
        <v>1337834963</v>
      </c>
      <c r="K4021" s="12">
        <f t="shared" si="124"/>
        <v>41053</v>
      </c>
      <c r="L4021" t="b">
        <v>0</v>
      </c>
      <c r="M4021">
        <v>0</v>
      </c>
      <c r="N4021" t="b">
        <v>0</v>
      </c>
      <c r="O4021" t="s">
        <v>8273</v>
      </c>
      <c r="P4021" t="s">
        <v>8351</v>
      </c>
      <c r="Q4021">
        <f t="shared" si="125"/>
        <v>2012</v>
      </c>
      <c r="R4021" s="14" t="s">
        <v>8310</v>
      </c>
    </row>
    <row r="4022" spans="1:18" ht="28.8" x14ac:dyDescent="0.3">
      <c r="A4022">
        <v>1495</v>
      </c>
      <c r="B4022" s="3" t="s">
        <v>1496</v>
      </c>
      <c r="C4022" s="3" t="s">
        <v>5605</v>
      </c>
      <c r="D4022" s="5">
        <v>2000</v>
      </c>
      <c r="E4022" s="7">
        <v>0</v>
      </c>
      <c r="F4022" t="s">
        <v>8220</v>
      </c>
      <c r="G4022" t="s">
        <v>8223</v>
      </c>
      <c r="H4022" t="s">
        <v>8245</v>
      </c>
      <c r="I4022">
        <v>1314471431</v>
      </c>
      <c r="J4022">
        <v>1311879431</v>
      </c>
      <c r="K4022" s="12">
        <f t="shared" si="124"/>
        <v>40752</v>
      </c>
      <c r="L4022" t="b">
        <v>0</v>
      </c>
      <c r="M4022">
        <v>0</v>
      </c>
      <c r="N4022" t="b">
        <v>0</v>
      </c>
      <c r="O4022" t="s">
        <v>8273</v>
      </c>
      <c r="P4022" t="s">
        <v>8351</v>
      </c>
      <c r="Q4022">
        <f t="shared" si="125"/>
        <v>2011</v>
      </c>
      <c r="R4022" s="14" t="s">
        <v>8310</v>
      </c>
    </row>
    <row r="4023" spans="1:18" ht="43.2" x14ac:dyDescent="0.3">
      <c r="A4023">
        <v>1705</v>
      </c>
      <c r="B4023" s="3" t="s">
        <v>1706</v>
      </c>
      <c r="C4023" s="3" t="s">
        <v>5815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1441814400</v>
      </c>
      <c r="J4023">
        <v>1440807846</v>
      </c>
      <c r="K4023" s="12">
        <f t="shared" si="124"/>
        <v>42245</v>
      </c>
      <c r="L4023" t="b">
        <v>0</v>
      </c>
      <c r="M4023">
        <v>0</v>
      </c>
      <c r="N4023" t="b">
        <v>0</v>
      </c>
      <c r="O4023" t="s">
        <v>8291</v>
      </c>
      <c r="P4023" t="s">
        <v>8329</v>
      </c>
      <c r="Q4023">
        <f t="shared" si="125"/>
        <v>2015</v>
      </c>
      <c r="R4023" s="14" t="s">
        <v>8326</v>
      </c>
    </row>
    <row r="4024" spans="1:18" ht="43.2" x14ac:dyDescent="0.3">
      <c r="A4024">
        <v>1993</v>
      </c>
      <c r="B4024" s="3" t="s">
        <v>1994</v>
      </c>
      <c r="C4024" s="3" t="s">
        <v>6103</v>
      </c>
      <c r="D4024" s="5">
        <v>2000</v>
      </c>
      <c r="E4024" s="7">
        <v>0</v>
      </c>
      <c r="F4024" t="s">
        <v>8220</v>
      </c>
      <c r="G4024" t="s">
        <v>8224</v>
      </c>
      <c r="H4024" t="s">
        <v>8246</v>
      </c>
      <c r="I4024">
        <v>1450706837</v>
      </c>
      <c r="J4024">
        <v>1448114837</v>
      </c>
      <c r="K4024" s="12">
        <f t="shared" si="124"/>
        <v>42329</v>
      </c>
      <c r="L4024" t="b">
        <v>0</v>
      </c>
      <c r="M4024">
        <v>0</v>
      </c>
      <c r="N4024" t="b">
        <v>0</v>
      </c>
      <c r="O4024" t="s">
        <v>8294</v>
      </c>
      <c r="P4024" t="s">
        <v>8352</v>
      </c>
      <c r="Q4024">
        <f t="shared" si="125"/>
        <v>2015</v>
      </c>
      <c r="R4024" s="14" t="s">
        <v>8312</v>
      </c>
    </row>
    <row r="4025" spans="1:18" ht="57.6" x14ac:dyDescent="0.3">
      <c r="A4025">
        <v>2149</v>
      </c>
      <c r="B4025" s="3" t="s">
        <v>2150</v>
      </c>
      <c r="C4025" s="3" t="s">
        <v>6259</v>
      </c>
      <c r="D4025" s="5">
        <v>2000</v>
      </c>
      <c r="E4025" s="7">
        <v>0</v>
      </c>
      <c r="F4025" t="s">
        <v>8220</v>
      </c>
      <c r="G4025" t="s">
        <v>8223</v>
      </c>
      <c r="H4025" t="s">
        <v>8245</v>
      </c>
      <c r="I4025">
        <v>1280534400</v>
      </c>
      <c r="J4025">
        <v>1277512556</v>
      </c>
      <c r="K4025" s="12">
        <f t="shared" si="124"/>
        <v>40355</v>
      </c>
      <c r="L4025" t="b">
        <v>0</v>
      </c>
      <c r="M4025">
        <v>0</v>
      </c>
      <c r="N4025" t="b">
        <v>0</v>
      </c>
      <c r="O4025" t="s">
        <v>8280</v>
      </c>
      <c r="P4025" t="s">
        <v>8333</v>
      </c>
      <c r="Q4025">
        <f t="shared" si="125"/>
        <v>2010</v>
      </c>
      <c r="R4025" s="14" t="s">
        <v>8315</v>
      </c>
    </row>
    <row r="4026" spans="1:18" ht="43.2" x14ac:dyDescent="0.3">
      <c r="A4026">
        <v>2352</v>
      </c>
      <c r="B4026" s="3" t="s">
        <v>2353</v>
      </c>
      <c r="C4026" s="3" t="s">
        <v>6462</v>
      </c>
      <c r="D4026" s="5">
        <v>2000</v>
      </c>
      <c r="E4026" s="7">
        <v>0</v>
      </c>
      <c r="F4026" t="s">
        <v>8219</v>
      </c>
      <c r="G4026" t="s">
        <v>8223</v>
      </c>
      <c r="H4026" t="s">
        <v>8245</v>
      </c>
      <c r="I4026">
        <v>1433603552</v>
      </c>
      <c r="J4026">
        <v>1428419552</v>
      </c>
      <c r="K4026" s="12">
        <f t="shared" si="124"/>
        <v>42101</v>
      </c>
      <c r="L4026" t="b">
        <v>0</v>
      </c>
      <c r="M4026">
        <v>0</v>
      </c>
      <c r="N4026" t="b">
        <v>0</v>
      </c>
      <c r="O4026" t="s">
        <v>8270</v>
      </c>
      <c r="P4026" t="s">
        <v>8341</v>
      </c>
      <c r="Q4026">
        <f t="shared" si="125"/>
        <v>2015</v>
      </c>
      <c r="R4026" s="14" t="s">
        <v>8307</v>
      </c>
    </row>
    <row r="4027" spans="1:18" ht="43.2" x14ac:dyDescent="0.3">
      <c r="A4027">
        <v>2371</v>
      </c>
      <c r="B4027" s="3" t="s">
        <v>2372</v>
      </c>
      <c r="C4027" s="3" t="s">
        <v>6481</v>
      </c>
      <c r="D4027" s="5">
        <v>2000</v>
      </c>
      <c r="E4027" s="7">
        <v>0</v>
      </c>
      <c r="F4027" t="s">
        <v>8219</v>
      </c>
      <c r="G4027" t="s">
        <v>8223</v>
      </c>
      <c r="H4027" t="s">
        <v>8245</v>
      </c>
      <c r="I4027">
        <v>1435257596</v>
      </c>
      <c r="J4027">
        <v>1432665596</v>
      </c>
      <c r="K4027" s="12">
        <f t="shared" si="124"/>
        <v>42150</v>
      </c>
      <c r="L4027" t="b">
        <v>0</v>
      </c>
      <c r="M4027">
        <v>0</v>
      </c>
      <c r="N4027" t="b">
        <v>0</v>
      </c>
      <c r="O4027" t="s">
        <v>8270</v>
      </c>
      <c r="P4027" t="s">
        <v>8341</v>
      </c>
      <c r="Q4027">
        <f t="shared" si="125"/>
        <v>2015</v>
      </c>
      <c r="R4027" s="14" t="s">
        <v>8307</v>
      </c>
    </row>
    <row r="4028" spans="1:18" ht="43.2" x14ac:dyDescent="0.3">
      <c r="A4028">
        <v>2847</v>
      </c>
      <c r="B4028" s="3" t="s">
        <v>2847</v>
      </c>
      <c r="C4028" s="3" t="s">
        <v>6957</v>
      </c>
      <c r="D4028" s="5">
        <v>2000</v>
      </c>
      <c r="E4028" s="7">
        <v>0</v>
      </c>
      <c r="F4028" t="s">
        <v>8220</v>
      </c>
      <c r="G4028" t="s">
        <v>8223</v>
      </c>
      <c r="H4028" t="s">
        <v>8245</v>
      </c>
      <c r="I4028">
        <v>1464031265</v>
      </c>
      <c r="J4028">
        <v>1458847265</v>
      </c>
      <c r="K4028" s="12">
        <f t="shared" si="124"/>
        <v>42453</v>
      </c>
      <c r="L4028" t="b">
        <v>0</v>
      </c>
      <c r="M4028">
        <v>0</v>
      </c>
      <c r="N4028" t="b">
        <v>0</v>
      </c>
      <c r="O4028" t="s">
        <v>8269</v>
      </c>
      <c r="P4028" t="s">
        <v>8325</v>
      </c>
      <c r="Q4028">
        <f t="shared" si="125"/>
        <v>2016</v>
      </c>
      <c r="R4028" s="14" t="s">
        <v>8322</v>
      </c>
    </row>
    <row r="4029" spans="1:18" ht="43.2" x14ac:dyDescent="0.3">
      <c r="A4029">
        <v>3916</v>
      </c>
      <c r="B4029" s="3" t="s">
        <v>3913</v>
      </c>
      <c r="C4029" s="3" t="s">
        <v>8024</v>
      </c>
      <c r="D4029" s="5">
        <v>2000</v>
      </c>
      <c r="E4029" s="7">
        <v>0</v>
      </c>
      <c r="F4029" t="s">
        <v>8220</v>
      </c>
      <c r="G4029" t="s">
        <v>8231</v>
      </c>
      <c r="H4029" t="s">
        <v>8252</v>
      </c>
      <c r="I4029">
        <v>1464952752</v>
      </c>
      <c r="J4029">
        <v>1462360752</v>
      </c>
      <c r="K4029" s="12">
        <f t="shared" si="124"/>
        <v>42494</v>
      </c>
      <c r="L4029" t="b">
        <v>0</v>
      </c>
      <c r="M4029">
        <v>0</v>
      </c>
      <c r="N4029" t="b">
        <v>0</v>
      </c>
      <c r="O4029" t="s">
        <v>8269</v>
      </c>
      <c r="P4029" t="s">
        <v>8325</v>
      </c>
      <c r="Q4029">
        <f t="shared" si="125"/>
        <v>2016</v>
      </c>
      <c r="R4029" s="14" t="s">
        <v>8322</v>
      </c>
    </row>
    <row r="4030" spans="1:18" ht="43.2" x14ac:dyDescent="0.3">
      <c r="A4030">
        <v>2750</v>
      </c>
      <c r="B4030" s="3" t="s">
        <v>2750</v>
      </c>
      <c r="C4030" s="3" t="s">
        <v>6860</v>
      </c>
      <c r="D4030" s="5">
        <v>1999</v>
      </c>
      <c r="E4030" s="7">
        <v>0</v>
      </c>
      <c r="F4030" t="s">
        <v>8220</v>
      </c>
      <c r="G4030" t="s">
        <v>8223</v>
      </c>
      <c r="H4030" t="s">
        <v>8245</v>
      </c>
      <c r="I4030">
        <v>1341086400</v>
      </c>
      <c r="J4030">
        <v>1340055345</v>
      </c>
      <c r="K4030" s="12">
        <f t="shared" si="124"/>
        <v>41078</v>
      </c>
      <c r="L4030" t="b">
        <v>0</v>
      </c>
      <c r="M4030">
        <v>0</v>
      </c>
      <c r="N4030" t="b">
        <v>0</v>
      </c>
      <c r="O4030" t="s">
        <v>8302</v>
      </c>
      <c r="P4030" t="s">
        <v>8355</v>
      </c>
      <c r="Q4030">
        <f t="shared" si="125"/>
        <v>2012</v>
      </c>
      <c r="R4030" s="14" t="s">
        <v>8310</v>
      </c>
    </row>
    <row r="4031" spans="1:18" ht="43.2" x14ac:dyDescent="0.3">
      <c r="A4031">
        <v>1580</v>
      </c>
      <c r="B4031" s="3" t="s">
        <v>1581</v>
      </c>
      <c r="C4031" s="3" t="s">
        <v>5690</v>
      </c>
      <c r="D4031" s="5">
        <v>1750</v>
      </c>
      <c r="E4031" s="7">
        <v>0</v>
      </c>
      <c r="F4031" t="s">
        <v>8219</v>
      </c>
      <c r="G4031" t="s">
        <v>8223</v>
      </c>
      <c r="H4031" t="s">
        <v>8245</v>
      </c>
      <c r="I4031">
        <v>1337562726</v>
      </c>
      <c r="J4031">
        <v>1332378726</v>
      </c>
      <c r="K4031" s="12">
        <f t="shared" si="124"/>
        <v>40990</v>
      </c>
      <c r="L4031" t="b">
        <v>0</v>
      </c>
      <c r="M4031">
        <v>0</v>
      </c>
      <c r="N4031" t="b">
        <v>0</v>
      </c>
      <c r="O4031" t="s">
        <v>8288</v>
      </c>
      <c r="P4031" t="s">
        <v>8348</v>
      </c>
      <c r="Q4031">
        <f t="shared" si="125"/>
        <v>2012</v>
      </c>
      <c r="R4031" s="14" t="s">
        <v>8310</v>
      </c>
    </row>
    <row r="4032" spans="1:18" ht="43.2" x14ac:dyDescent="0.3">
      <c r="A4032">
        <v>1340</v>
      </c>
      <c r="B4032" s="3" t="s">
        <v>1341</v>
      </c>
      <c r="C4032" s="3" t="s">
        <v>5450</v>
      </c>
      <c r="D4032" s="5">
        <v>1680</v>
      </c>
      <c r="E4032" s="7">
        <v>0</v>
      </c>
      <c r="F4032" t="s">
        <v>8219</v>
      </c>
      <c r="G4032" t="s">
        <v>8223</v>
      </c>
      <c r="H4032" t="s">
        <v>8245</v>
      </c>
      <c r="I4032">
        <v>1408112253</v>
      </c>
      <c r="J4032">
        <v>1405520253</v>
      </c>
      <c r="K4032" s="12">
        <f t="shared" si="124"/>
        <v>41836</v>
      </c>
      <c r="L4032" t="b">
        <v>0</v>
      </c>
      <c r="M4032">
        <v>0</v>
      </c>
      <c r="N4032" t="b">
        <v>0</v>
      </c>
      <c r="O4032" t="s">
        <v>8271</v>
      </c>
      <c r="P4032" t="s">
        <v>8309</v>
      </c>
      <c r="Q4032">
        <f t="shared" si="125"/>
        <v>2014</v>
      </c>
      <c r="R4032" s="14" t="s">
        <v>8307</v>
      </c>
    </row>
    <row r="4033" spans="1:18" ht="43.2" x14ac:dyDescent="0.3">
      <c r="A4033">
        <v>176</v>
      </c>
      <c r="B4033" s="3" t="s">
        <v>178</v>
      </c>
      <c r="C4033" s="3" t="s">
        <v>4286</v>
      </c>
      <c r="D4033" s="5">
        <v>1500</v>
      </c>
      <c r="E4033" s="7">
        <v>0</v>
      </c>
      <c r="F4033" t="s">
        <v>8220</v>
      </c>
      <c r="G4033" t="s">
        <v>8223</v>
      </c>
      <c r="H4033" t="s">
        <v>8245</v>
      </c>
      <c r="I4033">
        <v>1438803999</v>
      </c>
      <c r="J4033">
        <v>1436211999</v>
      </c>
      <c r="K4033" s="12">
        <f t="shared" si="124"/>
        <v>42191</v>
      </c>
      <c r="L4033" t="b">
        <v>0</v>
      </c>
      <c r="M4033">
        <v>0</v>
      </c>
      <c r="N4033" t="b">
        <v>0</v>
      </c>
      <c r="O4033" t="s">
        <v>8266</v>
      </c>
      <c r="P4033" t="s">
        <v>8324</v>
      </c>
      <c r="Q4033">
        <f t="shared" si="125"/>
        <v>2015</v>
      </c>
      <c r="R4033" s="14" t="s">
        <v>8320</v>
      </c>
    </row>
    <row r="4034" spans="1:18" ht="43.2" x14ac:dyDescent="0.3">
      <c r="A4034">
        <v>188</v>
      </c>
      <c r="B4034" s="3" t="s">
        <v>190</v>
      </c>
      <c r="C4034" s="3" t="s">
        <v>4298</v>
      </c>
      <c r="D4034" s="5">
        <v>1500</v>
      </c>
      <c r="E4034" s="7">
        <v>0</v>
      </c>
      <c r="F4034" t="s">
        <v>8220</v>
      </c>
      <c r="G4034" t="s">
        <v>8223</v>
      </c>
      <c r="H4034" t="s">
        <v>8245</v>
      </c>
      <c r="I4034">
        <v>1409891015</v>
      </c>
      <c r="J4034">
        <v>1407299015</v>
      </c>
      <c r="K4034" s="12">
        <f t="shared" si="124"/>
        <v>41857</v>
      </c>
      <c r="L4034" t="b">
        <v>0</v>
      </c>
      <c r="M4034">
        <v>0</v>
      </c>
      <c r="N4034" t="b">
        <v>0</v>
      </c>
      <c r="O4034" t="s">
        <v>8266</v>
      </c>
      <c r="P4034" t="s">
        <v>8324</v>
      </c>
      <c r="Q4034">
        <f t="shared" si="125"/>
        <v>2014</v>
      </c>
      <c r="R4034" s="14" t="s">
        <v>8320</v>
      </c>
    </row>
    <row r="4035" spans="1:18" ht="57.6" x14ac:dyDescent="0.3">
      <c r="A4035">
        <v>477</v>
      </c>
      <c r="B4035" s="3" t="s">
        <v>478</v>
      </c>
      <c r="C4035" s="3" t="s">
        <v>4587</v>
      </c>
      <c r="D4035" s="5">
        <v>1500</v>
      </c>
      <c r="E4035" s="7">
        <v>0</v>
      </c>
      <c r="F4035" t="s">
        <v>8220</v>
      </c>
      <c r="G4035" t="s">
        <v>8223</v>
      </c>
      <c r="H4035" t="s">
        <v>8245</v>
      </c>
      <c r="I4035">
        <v>1337371334</v>
      </c>
      <c r="J4035">
        <v>1332187334</v>
      </c>
      <c r="K4035" s="12">
        <f t="shared" ref="K4035:K4098" si="126">FLOOR(J4035/60/60/24,1) + DATE(1970,1,1)</f>
        <v>40987</v>
      </c>
      <c r="L4035" t="b">
        <v>0</v>
      </c>
      <c r="M4035">
        <v>0</v>
      </c>
      <c r="N4035" t="b">
        <v>0</v>
      </c>
      <c r="O4035" t="s">
        <v>8268</v>
      </c>
      <c r="P4035" t="s">
        <v>8338</v>
      </c>
      <c r="Q4035">
        <f t="shared" ref="Q4035:Q4098" si="127">YEAR(K4035)</f>
        <v>2012</v>
      </c>
      <c r="R4035" s="14" t="s">
        <v>8320</v>
      </c>
    </row>
    <row r="4036" spans="1:18" ht="43.2" x14ac:dyDescent="0.3">
      <c r="A4036">
        <v>604</v>
      </c>
      <c r="B4036" s="3" t="s">
        <v>605</v>
      </c>
      <c r="C4036" s="3" t="s">
        <v>4714</v>
      </c>
      <c r="D4036" s="5">
        <v>1500</v>
      </c>
      <c r="E4036" s="7">
        <v>0</v>
      </c>
      <c r="F4036" t="s">
        <v>8219</v>
      </c>
      <c r="G4036" t="s">
        <v>8223</v>
      </c>
      <c r="H4036" t="s">
        <v>8245</v>
      </c>
      <c r="I4036">
        <v>1409187056</v>
      </c>
      <c r="J4036">
        <v>1406595056</v>
      </c>
      <c r="K4036" s="12">
        <f t="shared" si="126"/>
        <v>41849</v>
      </c>
      <c r="L4036" t="b">
        <v>0</v>
      </c>
      <c r="M4036">
        <v>0</v>
      </c>
      <c r="N4036" t="b">
        <v>0</v>
      </c>
      <c r="O4036" t="s">
        <v>8270</v>
      </c>
      <c r="P4036" t="s">
        <v>8341</v>
      </c>
      <c r="Q4036">
        <f t="shared" si="127"/>
        <v>2014</v>
      </c>
      <c r="R4036" s="14" t="s">
        <v>8307</v>
      </c>
    </row>
    <row r="4037" spans="1:18" ht="43.2" x14ac:dyDescent="0.3">
      <c r="A4037">
        <v>914</v>
      </c>
      <c r="B4037" s="3" t="s">
        <v>915</v>
      </c>
      <c r="C4037" s="3" t="s">
        <v>5024</v>
      </c>
      <c r="D4037" s="5">
        <v>1500</v>
      </c>
      <c r="E4037" s="7">
        <v>0</v>
      </c>
      <c r="F4037" t="s">
        <v>8220</v>
      </c>
      <c r="G4037" t="s">
        <v>8223</v>
      </c>
      <c r="H4037" t="s">
        <v>8245</v>
      </c>
      <c r="I4037">
        <v>1345918747</v>
      </c>
      <c r="J4037">
        <v>1343326747</v>
      </c>
      <c r="K4037" s="12">
        <f t="shared" si="126"/>
        <v>41116</v>
      </c>
      <c r="L4037" t="b">
        <v>0</v>
      </c>
      <c r="M4037">
        <v>0</v>
      </c>
      <c r="N4037" t="b">
        <v>0</v>
      </c>
      <c r="O4037" t="s">
        <v>8276</v>
      </c>
      <c r="P4037" t="s">
        <v>8349</v>
      </c>
      <c r="Q4037">
        <f t="shared" si="127"/>
        <v>2012</v>
      </c>
      <c r="R4037" s="14" t="s">
        <v>8326</v>
      </c>
    </row>
    <row r="4038" spans="1:18" ht="43.2" x14ac:dyDescent="0.3">
      <c r="A4038">
        <v>1442</v>
      </c>
      <c r="B4038" s="3" t="s">
        <v>1443</v>
      </c>
      <c r="C4038" s="3" t="s">
        <v>5552</v>
      </c>
      <c r="D4038" s="5">
        <v>1500</v>
      </c>
      <c r="E4038" s="7">
        <v>0</v>
      </c>
      <c r="F4038" t="s">
        <v>8220</v>
      </c>
      <c r="G4038" t="s">
        <v>8223</v>
      </c>
      <c r="H4038" t="s">
        <v>8245</v>
      </c>
      <c r="I4038">
        <v>1464190158</v>
      </c>
      <c r="J4038">
        <v>1461598158</v>
      </c>
      <c r="K4038" s="12">
        <f t="shared" si="126"/>
        <v>42485</v>
      </c>
      <c r="L4038" t="b">
        <v>0</v>
      </c>
      <c r="M4038">
        <v>0</v>
      </c>
      <c r="N4038" t="b">
        <v>0</v>
      </c>
      <c r="O4038" t="s">
        <v>8285</v>
      </c>
      <c r="P4038" t="s">
        <v>8347</v>
      </c>
      <c r="Q4038">
        <f t="shared" si="127"/>
        <v>2016</v>
      </c>
      <c r="R4038" s="14" t="s">
        <v>8310</v>
      </c>
    </row>
    <row r="4039" spans="1:18" ht="43.2" x14ac:dyDescent="0.3">
      <c r="A4039">
        <v>1496</v>
      </c>
      <c r="B4039" s="3" t="s">
        <v>1497</v>
      </c>
      <c r="C4039" s="3" t="s">
        <v>5606</v>
      </c>
      <c r="D4039" s="5">
        <v>1500</v>
      </c>
      <c r="E4039" s="7">
        <v>0</v>
      </c>
      <c r="F4039" t="s">
        <v>8220</v>
      </c>
      <c r="G4039" t="s">
        <v>8223</v>
      </c>
      <c r="H4039" t="s">
        <v>8245</v>
      </c>
      <c r="I4039">
        <v>1410866659</v>
      </c>
      <c r="J4039">
        <v>1405682659</v>
      </c>
      <c r="K4039" s="12">
        <f t="shared" si="126"/>
        <v>41838</v>
      </c>
      <c r="L4039" t="b">
        <v>0</v>
      </c>
      <c r="M4039">
        <v>0</v>
      </c>
      <c r="N4039" t="b">
        <v>0</v>
      </c>
      <c r="O4039" t="s">
        <v>8273</v>
      </c>
      <c r="P4039" t="s">
        <v>8351</v>
      </c>
      <c r="Q4039">
        <f t="shared" si="127"/>
        <v>2014</v>
      </c>
      <c r="R4039" s="14" t="s">
        <v>8310</v>
      </c>
    </row>
    <row r="4040" spans="1:18" ht="28.8" x14ac:dyDescent="0.3">
      <c r="A4040">
        <v>1586</v>
      </c>
      <c r="B4040" s="3" t="s">
        <v>1587</v>
      </c>
      <c r="C4040" s="3" t="s">
        <v>5696</v>
      </c>
      <c r="D4040" s="5">
        <v>1500</v>
      </c>
      <c r="E4040" s="7">
        <v>0</v>
      </c>
      <c r="F4040" t="s">
        <v>8220</v>
      </c>
      <c r="G4040" t="s">
        <v>8223</v>
      </c>
      <c r="H4040" t="s">
        <v>8245</v>
      </c>
      <c r="I4040">
        <v>1428197422</v>
      </c>
      <c r="J4040">
        <v>1425609022</v>
      </c>
      <c r="K4040" s="12">
        <f t="shared" si="126"/>
        <v>42069</v>
      </c>
      <c r="L4040" t="b">
        <v>0</v>
      </c>
      <c r="M4040">
        <v>0</v>
      </c>
      <c r="N4040" t="b">
        <v>0</v>
      </c>
      <c r="O4040" t="s">
        <v>8289</v>
      </c>
      <c r="P4040" t="s">
        <v>8350</v>
      </c>
      <c r="Q4040">
        <f t="shared" si="127"/>
        <v>2015</v>
      </c>
      <c r="R4040" s="14" t="s">
        <v>8312</v>
      </c>
    </row>
    <row r="4041" spans="1:18" ht="28.8" x14ac:dyDescent="0.3">
      <c r="A4041">
        <v>1766</v>
      </c>
      <c r="B4041" s="3" t="s">
        <v>1767</v>
      </c>
      <c r="C4041" s="3" t="s">
        <v>5876</v>
      </c>
      <c r="D4041" s="5">
        <v>1500</v>
      </c>
      <c r="E4041" s="7">
        <v>0</v>
      </c>
      <c r="F4041" t="s">
        <v>8220</v>
      </c>
      <c r="G4041" t="s">
        <v>8225</v>
      </c>
      <c r="H4041" t="s">
        <v>8247</v>
      </c>
      <c r="I4041">
        <v>1408999088</v>
      </c>
      <c r="J4041">
        <v>1407184688</v>
      </c>
      <c r="K4041" s="12">
        <f t="shared" si="126"/>
        <v>41855</v>
      </c>
      <c r="L4041" t="b">
        <v>1</v>
      </c>
      <c r="M4041">
        <v>0</v>
      </c>
      <c r="N4041" t="b">
        <v>0</v>
      </c>
      <c r="O4041" t="s">
        <v>8283</v>
      </c>
      <c r="P4041" t="s">
        <v>8313</v>
      </c>
      <c r="Q4041">
        <f t="shared" si="127"/>
        <v>2014</v>
      </c>
      <c r="R4041" s="14" t="s">
        <v>8312</v>
      </c>
    </row>
    <row r="4042" spans="1:18" ht="43.2" x14ac:dyDescent="0.3">
      <c r="A4042">
        <v>2358</v>
      </c>
      <c r="B4042" s="3" t="s">
        <v>2359</v>
      </c>
      <c r="C4042" s="3" t="s">
        <v>6468</v>
      </c>
      <c r="D4042" s="5">
        <v>1500</v>
      </c>
      <c r="E4042" s="7">
        <v>0</v>
      </c>
      <c r="F4042" t="s">
        <v>8219</v>
      </c>
      <c r="G4042" t="s">
        <v>8224</v>
      </c>
      <c r="H4042" t="s">
        <v>8246</v>
      </c>
      <c r="I4042">
        <v>1422664740</v>
      </c>
      <c r="J4042">
        <v>1417818036</v>
      </c>
      <c r="K4042" s="12">
        <f t="shared" si="126"/>
        <v>41978</v>
      </c>
      <c r="L4042" t="b">
        <v>0</v>
      </c>
      <c r="M4042">
        <v>0</v>
      </c>
      <c r="N4042" t="b">
        <v>0</v>
      </c>
      <c r="O4042" t="s">
        <v>8270</v>
      </c>
      <c r="P4042" t="s">
        <v>8341</v>
      </c>
      <c r="Q4042">
        <f t="shared" si="127"/>
        <v>2014</v>
      </c>
      <c r="R4042" s="14" t="s">
        <v>8307</v>
      </c>
    </row>
    <row r="4043" spans="1:18" ht="43.2" x14ac:dyDescent="0.3">
      <c r="A4043">
        <v>2842</v>
      </c>
      <c r="B4043" s="3" t="s">
        <v>2842</v>
      </c>
      <c r="C4043" s="3" t="s">
        <v>6952</v>
      </c>
      <c r="D4043" s="5">
        <v>1500</v>
      </c>
      <c r="E4043" s="7">
        <v>0</v>
      </c>
      <c r="F4043" t="s">
        <v>8220</v>
      </c>
      <c r="G4043" t="s">
        <v>8224</v>
      </c>
      <c r="H4043" t="s">
        <v>8246</v>
      </c>
      <c r="I4043">
        <v>1403348400</v>
      </c>
      <c r="J4043">
        <v>1401058295</v>
      </c>
      <c r="K4043" s="12">
        <f t="shared" si="126"/>
        <v>41784</v>
      </c>
      <c r="L4043" t="b">
        <v>0</v>
      </c>
      <c r="M4043">
        <v>0</v>
      </c>
      <c r="N4043" t="b">
        <v>0</v>
      </c>
      <c r="O4043" t="s">
        <v>8269</v>
      </c>
      <c r="P4043" t="s">
        <v>8325</v>
      </c>
      <c r="Q4043">
        <f t="shared" si="127"/>
        <v>2014</v>
      </c>
      <c r="R4043" s="14" t="s">
        <v>8322</v>
      </c>
    </row>
    <row r="4044" spans="1:18" ht="43.2" x14ac:dyDescent="0.3">
      <c r="A4044">
        <v>3733</v>
      </c>
      <c r="B4044" s="3" t="s">
        <v>3730</v>
      </c>
      <c r="C4044" s="3" t="s">
        <v>7843</v>
      </c>
      <c r="D4044" s="5">
        <v>1500</v>
      </c>
      <c r="E4044" s="7">
        <v>0</v>
      </c>
      <c r="F4044" t="s">
        <v>8220</v>
      </c>
      <c r="G4044" t="s">
        <v>8223</v>
      </c>
      <c r="H4044" t="s">
        <v>8245</v>
      </c>
      <c r="I4044">
        <v>1429396200</v>
      </c>
      <c r="J4044">
        <v>1428539708</v>
      </c>
      <c r="K4044" s="12">
        <f t="shared" si="126"/>
        <v>42103</v>
      </c>
      <c r="L4044" t="b">
        <v>0</v>
      </c>
      <c r="M4044">
        <v>0</v>
      </c>
      <c r="N4044" t="b">
        <v>0</v>
      </c>
      <c r="O4044" t="s">
        <v>8269</v>
      </c>
      <c r="P4044" t="s">
        <v>8325</v>
      </c>
      <c r="Q4044">
        <f t="shared" si="127"/>
        <v>2015</v>
      </c>
      <c r="R4044" s="14" t="s">
        <v>8322</v>
      </c>
    </row>
    <row r="4045" spans="1:18" ht="28.8" x14ac:dyDescent="0.3">
      <c r="A4045">
        <v>3791</v>
      </c>
      <c r="B4045" s="3" t="s">
        <v>3788</v>
      </c>
      <c r="C4045" s="3" t="s">
        <v>7901</v>
      </c>
      <c r="D4045" s="5">
        <v>1500</v>
      </c>
      <c r="E4045" s="7">
        <v>0</v>
      </c>
      <c r="F4045" t="s">
        <v>8220</v>
      </c>
      <c r="G4045" t="s">
        <v>8223</v>
      </c>
      <c r="H4045" t="s">
        <v>8245</v>
      </c>
      <c r="I4045">
        <v>1404664592</v>
      </c>
      <c r="J4045">
        <v>1399480592</v>
      </c>
      <c r="K4045" s="12">
        <f t="shared" si="126"/>
        <v>41766</v>
      </c>
      <c r="L4045" t="b">
        <v>0</v>
      </c>
      <c r="M4045">
        <v>0</v>
      </c>
      <c r="N4045" t="b">
        <v>0</v>
      </c>
      <c r="O4045" t="s">
        <v>8303</v>
      </c>
      <c r="P4045" t="s">
        <v>8334</v>
      </c>
      <c r="Q4045">
        <f t="shared" si="127"/>
        <v>2014</v>
      </c>
      <c r="R4045" s="14" t="s">
        <v>8322</v>
      </c>
    </row>
    <row r="4046" spans="1:18" ht="57.6" x14ac:dyDescent="0.3">
      <c r="A4046">
        <v>3903</v>
      </c>
      <c r="B4046" s="3" t="s">
        <v>3900</v>
      </c>
      <c r="C4046" s="3" t="s">
        <v>8011</v>
      </c>
      <c r="D4046" s="5">
        <v>1500</v>
      </c>
      <c r="E4046" s="7">
        <v>0</v>
      </c>
      <c r="F4046" t="s">
        <v>8220</v>
      </c>
      <c r="G4046" t="s">
        <v>8223</v>
      </c>
      <c r="H4046" t="s">
        <v>8245</v>
      </c>
      <c r="I4046">
        <v>1439581080</v>
      </c>
      <c r="J4046">
        <v>1435709765</v>
      </c>
      <c r="K4046" s="12">
        <f t="shared" si="126"/>
        <v>42186</v>
      </c>
      <c r="L4046" t="b">
        <v>0</v>
      </c>
      <c r="M4046">
        <v>0</v>
      </c>
      <c r="N4046" t="b">
        <v>0</v>
      </c>
      <c r="O4046" t="s">
        <v>8269</v>
      </c>
      <c r="P4046" t="s">
        <v>8325</v>
      </c>
      <c r="Q4046">
        <f t="shared" si="127"/>
        <v>2015</v>
      </c>
      <c r="R4046" s="14" t="s">
        <v>8322</v>
      </c>
    </row>
    <row r="4047" spans="1:18" ht="43.2" x14ac:dyDescent="0.3">
      <c r="A4047">
        <v>936</v>
      </c>
      <c r="B4047" s="3" t="s">
        <v>937</v>
      </c>
      <c r="C4047" s="3" t="s">
        <v>5046</v>
      </c>
      <c r="D4047" s="5">
        <v>1400</v>
      </c>
      <c r="E4047" s="7">
        <v>0</v>
      </c>
      <c r="F4047" t="s">
        <v>8220</v>
      </c>
      <c r="G4047" t="s">
        <v>8223</v>
      </c>
      <c r="H4047" t="s">
        <v>8245</v>
      </c>
      <c r="I4047">
        <v>1326916800</v>
      </c>
      <c r="J4047">
        <v>1323131689</v>
      </c>
      <c r="K4047" s="12">
        <f t="shared" si="126"/>
        <v>40883</v>
      </c>
      <c r="L4047" t="b">
        <v>0</v>
      </c>
      <c r="M4047">
        <v>0</v>
      </c>
      <c r="N4047" t="b">
        <v>0</v>
      </c>
      <c r="O4047" t="s">
        <v>8276</v>
      </c>
      <c r="P4047" t="s">
        <v>8349</v>
      </c>
      <c r="Q4047">
        <f t="shared" si="127"/>
        <v>2011</v>
      </c>
      <c r="R4047" s="14" t="s">
        <v>8326</v>
      </c>
    </row>
    <row r="4048" spans="1:18" x14ac:dyDescent="0.3">
      <c r="A4048">
        <v>131</v>
      </c>
      <c r="B4048" s="3" t="s">
        <v>133</v>
      </c>
      <c r="C4048" s="3" t="s">
        <v>4242</v>
      </c>
      <c r="D4048" s="5">
        <v>1200</v>
      </c>
      <c r="E4048" s="7">
        <v>0</v>
      </c>
      <c r="F4048" t="s">
        <v>8219</v>
      </c>
      <c r="G4048" t="s">
        <v>8223</v>
      </c>
      <c r="H4048" t="s">
        <v>8245</v>
      </c>
      <c r="I4048">
        <v>1467763200</v>
      </c>
      <c r="J4048">
        <v>1466453161</v>
      </c>
      <c r="K4048" s="12">
        <f t="shared" si="126"/>
        <v>42541</v>
      </c>
      <c r="L4048" t="b">
        <v>0</v>
      </c>
      <c r="M4048">
        <v>0</v>
      </c>
      <c r="N4048" t="b">
        <v>0</v>
      </c>
      <c r="O4048" t="s">
        <v>8265</v>
      </c>
      <c r="P4048" t="s">
        <v>8336</v>
      </c>
      <c r="Q4048">
        <f t="shared" si="127"/>
        <v>2016</v>
      </c>
      <c r="R4048" s="14" t="s">
        <v>8320</v>
      </c>
    </row>
    <row r="4049" spans="1:18" ht="28.8" x14ac:dyDescent="0.3">
      <c r="A4049">
        <v>710</v>
      </c>
      <c r="B4049" s="3" t="s">
        <v>711</v>
      </c>
      <c r="C4049" s="3" t="s">
        <v>4820</v>
      </c>
      <c r="D4049" s="5">
        <v>1200</v>
      </c>
      <c r="E4049" s="7">
        <v>0</v>
      </c>
      <c r="F4049" t="s">
        <v>8220</v>
      </c>
      <c r="G4049" t="s">
        <v>8228</v>
      </c>
      <c r="H4049" t="s">
        <v>8250</v>
      </c>
      <c r="I4049">
        <v>1408495440</v>
      </c>
      <c r="J4049">
        <v>1405640302</v>
      </c>
      <c r="K4049" s="12">
        <f t="shared" si="126"/>
        <v>41837</v>
      </c>
      <c r="L4049" t="b">
        <v>0</v>
      </c>
      <c r="M4049">
        <v>0</v>
      </c>
      <c r="N4049" t="b">
        <v>0</v>
      </c>
      <c r="O4049" t="s">
        <v>8271</v>
      </c>
      <c r="P4049" t="s">
        <v>8309</v>
      </c>
      <c r="Q4049">
        <f t="shared" si="127"/>
        <v>2014</v>
      </c>
      <c r="R4049" s="14" t="s">
        <v>8307</v>
      </c>
    </row>
    <row r="4050" spans="1:18" ht="43.2" x14ac:dyDescent="0.3">
      <c r="A4050">
        <v>1584</v>
      </c>
      <c r="B4050" s="3" t="s">
        <v>1585</v>
      </c>
      <c r="C4050" s="3" t="s">
        <v>5694</v>
      </c>
      <c r="D4050" s="5">
        <v>1200</v>
      </c>
      <c r="E4050" s="7">
        <v>0</v>
      </c>
      <c r="F4050" t="s">
        <v>8220</v>
      </c>
      <c r="G4050" t="s">
        <v>8223</v>
      </c>
      <c r="H4050" t="s">
        <v>8245</v>
      </c>
      <c r="I4050">
        <v>1401464101</v>
      </c>
      <c r="J4050">
        <v>1400600101</v>
      </c>
      <c r="K4050" s="12">
        <f t="shared" si="126"/>
        <v>41779</v>
      </c>
      <c r="L4050" t="b">
        <v>0</v>
      </c>
      <c r="M4050">
        <v>0</v>
      </c>
      <c r="N4050" t="b">
        <v>0</v>
      </c>
      <c r="O4050" t="s">
        <v>8289</v>
      </c>
      <c r="P4050" t="s">
        <v>8350</v>
      </c>
      <c r="Q4050">
        <f t="shared" si="127"/>
        <v>2014</v>
      </c>
      <c r="R4050" s="14" t="s">
        <v>8312</v>
      </c>
    </row>
    <row r="4051" spans="1:18" ht="43.2" x14ac:dyDescent="0.3">
      <c r="A4051">
        <v>1589</v>
      </c>
      <c r="B4051" s="3" t="s">
        <v>1590</v>
      </c>
      <c r="C4051" s="3" t="s">
        <v>5699</v>
      </c>
      <c r="D4051" s="5">
        <v>1200</v>
      </c>
      <c r="E4051" s="7">
        <v>0</v>
      </c>
      <c r="F4051" t="s">
        <v>8220</v>
      </c>
      <c r="G4051" t="s">
        <v>8223</v>
      </c>
      <c r="H4051" t="s">
        <v>8245</v>
      </c>
      <c r="I4051">
        <v>1444433886</v>
      </c>
      <c r="J4051">
        <v>1441841886</v>
      </c>
      <c r="K4051" s="12">
        <f t="shared" si="126"/>
        <v>42256</v>
      </c>
      <c r="L4051" t="b">
        <v>0</v>
      </c>
      <c r="M4051">
        <v>0</v>
      </c>
      <c r="N4051" t="b">
        <v>0</v>
      </c>
      <c r="O4051" t="s">
        <v>8289</v>
      </c>
      <c r="P4051" t="s">
        <v>8350</v>
      </c>
      <c r="Q4051">
        <f t="shared" si="127"/>
        <v>2015</v>
      </c>
      <c r="R4051" s="14" t="s">
        <v>8312</v>
      </c>
    </row>
    <row r="4052" spans="1:18" ht="43.2" x14ac:dyDescent="0.3">
      <c r="A4052">
        <v>2843</v>
      </c>
      <c r="B4052" s="3" t="s">
        <v>2843</v>
      </c>
      <c r="C4052" s="3" t="s">
        <v>6953</v>
      </c>
      <c r="D4052" s="5">
        <v>1200</v>
      </c>
      <c r="E4052" s="7">
        <v>0</v>
      </c>
      <c r="F4052" t="s">
        <v>8220</v>
      </c>
      <c r="G4052" t="s">
        <v>8223</v>
      </c>
      <c r="H4052" t="s">
        <v>8245</v>
      </c>
      <c r="I4052">
        <v>1465790400</v>
      </c>
      <c r="J4052">
        <v>1462210950</v>
      </c>
      <c r="K4052" s="12">
        <f t="shared" si="126"/>
        <v>42492</v>
      </c>
      <c r="L4052" t="b">
        <v>0</v>
      </c>
      <c r="M4052">
        <v>0</v>
      </c>
      <c r="N4052" t="b">
        <v>0</v>
      </c>
      <c r="O4052" t="s">
        <v>8269</v>
      </c>
      <c r="P4052" t="s">
        <v>8325</v>
      </c>
      <c r="Q4052">
        <f t="shared" si="127"/>
        <v>2016</v>
      </c>
      <c r="R4052" s="14" t="s">
        <v>8322</v>
      </c>
    </row>
    <row r="4053" spans="1:18" ht="57.6" x14ac:dyDescent="0.3">
      <c r="A4053">
        <v>3744</v>
      </c>
      <c r="B4053" s="3" t="s">
        <v>3741</v>
      </c>
      <c r="C4053" s="3" t="s">
        <v>7854</v>
      </c>
      <c r="D4053" s="5">
        <v>1200</v>
      </c>
      <c r="E4053" s="7">
        <v>0</v>
      </c>
      <c r="F4053" t="s">
        <v>8220</v>
      </c>
      <c r="G4053" t="s">
        <v>8223</v>
      </c>
      <c r="H4053" t="s">
        <v>8245</v>
      </c>
      <c r="I4053">
        <v>1404532740</v>
      </c>
      <c r="J4053">
        <v>1401823952</v>
      </c>
      <c r="K4053" s="12">
        <f t="shared" si="126"/>
        <v>41793</v>
      </c>
      <c r="L4053" t="b">
        <v>0</v>
      </c>
      <c r="M4053">
        <v>0</v>
      </c>
      <c r="N4053" t="b">
        <v>0</v>
      </c>
      <c r="O4053" t="s">
        <v>8269</v>
      </c>
      <c r="P4053" t="s">
        <v>8325</v>
      </c>
      <c r="Q4053">
        <f t="shared" si="127"/>
        <v>2014</v>
      </c>
      <c r="R4053" s="14" t="s">
        <v>8322</v>
      </c>
    </row>
    <row r="4054" spans="1:18" ht="43.2" x14ac:dyDescent="0.3">
      <c r="A4054">
        <v>3942</v>
      </c>
      <c r="B4054" s="3" t="s">
        <v>3939</v>
      </c>
      <c r="C4054" s="3" t="s">
        <v>8050</v>
      </c>
      <c r="D4054" s="5">
        <v>1200</v>
      </c>
      <c r="E4054" s="7">
        <v>0</v>
      </c>
      <c r="F4054" t="s">
        <v>8220</v>
      </c>
      <c r="G4054" t="s">
        <v>8223</v>
      </c>
      <c r="H4054" t="s">
        <v>8245</v>
      </c>
      <c r="I4054">
        <v>1434490914</v>
      </c>
      <c r="J4054">
        <v>1429306914</v>
      </c>
      <c r="K4054" s="12">
        <f t="shared" si="126"/>
        <v>42111</v>
      </c>
      <c r="L4054" t="b">
        <v>0</v>
      </c>
      <c r="M4054">
        <v>0</v>
      </c>
      <c r="N4054" t="b">
        <v>0</v>
      </c>
      <c r="O4054" t="s">
        <v>8269</v>
      </c>
      <c r="P4054" t="s">
        <v>8325</v>
      </c>
      <c r="Q4054">
        <f t="shared" si="127"/>
        <v>2015</v>
      </c>
      <c r="R4054" s="14" t="s">
        <v>8322</v>
      </c>
    </row>
    <row r="4055" spans="1:18" ht="43.2" x14ac:dyDescent="0.3">
      <c r="A4055">
        <v>2512</v>
      </c>
      <c r="B4055" s="3" t="s">
        <v>2512</v>
      </c>
      <c r="C4055" s="3" t="s">
        <v>6622</v>
      </c>
      <c r="D4055" s="5">
        <v>1150</v>
      </c>
      <c r="E4055" s="7">
        <v>0</v>
      </c>
      <c r="F4055" t="s">
        <v>8220</v>
      </c>
      <c r="G4055" t="s">
        <v>8223</v>
      </c>
      <c r="H4055" t="s">
        <v>8245</v>
      </c>
      <c r="I4055">
        <v>1418504561</v>
      </c>
      <c r="J4055">
        <v>1417208561</v>
      </c>
      <c r="K4055" s="12">
        <f t="shared" si="126"/>
        <v>41971</v>
      </c>
      <c r="L4055" t="b">
        <v>0</v>
      </c>
      <c r="M4055">
        <v>0</v>
      </c>
      <c r="N4055" t="b">
        <v>0</v>
      </c>
      <c r="O4055" t="s">
        <v>8297</v>
      </c>
      <c r="P4055" t="s">
        <v>8356</v>
      </c>
      <c r="Q4055">
        <f t="shared" si="127"/>
        <v>2014</v>
      </c>
      <c r="R4055" s="14" t="s">
        <v>8318</v>
      </c>
    </row>
    <row r="4056" spans="1:18" ht="43.2" x14ac:dyDescent="0.3">
      <c r="A4056">
        <v>173</v>
      </c>
      <c r="B4056" s="3" t="s">
        <v>175</v>
      </c>
      <c r="C4056" s="3" t="s">
        <v>4283</v>
      </c>
      <c r="D4056" s="5">
        <v>1110</v>
      </c>
      <c r="E4056" s="7">
        <v>0</v>
      </c>
      <c r="F4056" t="s">
        <v>8220</v>
      </c>
      <c r="G4056" t="s">
        <v>8224</v>
      </c>
      <c r="H4056" t="s">
        <v>8246</v>
      </c>
      <c r="I4056">
        <v>1425131108</v>
      </c>
      <c r="J4056">
        <v>1422539108</v>
      </c>
      <c r="K4056" s="12">
        <f t="shared" si="126"/>
        <v>42033</v>
      </c>
      <c r="L4056" t="b">
        <v>0</v>
      </c>
      <c r="M4056">
        <v>0</v>
      </c>
      <c r="N4056" t="b">
        <v>0</v>
      </c>
      <c r="O4056" t="s">
        <v>8266</v>
      </c>
      <c r="P4056" t="s">
        <v>8324</v>
      </c>
      <c r="Q4056">
        <f t="shared" si="127"/>
        <v>2015</v>
      </c>
      <c r="R4056" s="14" t="s">
        <v>8320</v>
      </c>
    </row>
    <row r="4057" spans="1:18" x14ac:dyDescent="0.3">
      <c r="A4057">
        <v>1059</v>
      </c>
      <c r="B4057" s="3" t="s">
        <v>1060</v>
      </c>
      <c r="C4057" s="3" t="s">
        <v>5169</v>
      </c>
      <c r="D4057" s="5">
        <v>1100</v>
      </c>
      <c r="E4057" s="7">
        <v>0</v>
      </c>
      <c r="F4057" t="s">
        <v>8219</v>
      </c>
      <c r="G4057" t="s">
        <v>8223</v>
      </c>
      <c r="H4057" t="s">
        <v>8245</v>
      </c>
      <c r="I4057">
        <v>1426269456</v>
      </c>
      <c r="J4057">
        <v>1423681056</v>
      </c>
      <c r="K4057" s="12">
        <f t="shared" si="126"/>
        <v>42046</v>
      </c>
      <c r="L4057" t="b">
        <v>0</v>
      </c>
      <c r="M4057">
        <v>0</v>
      </c>
      <c r="N4057" t="b">
        <v>0</v>
      </c>
      <c r="O4057" t="s">
        <v>8279</v>
      </c>
      <c r="P4057" t="s">
        <v>8346</v>
      </c>
      <c r="Q4057">
        <f t="shared" si="127"/>
        <v>2015</v>
      </c>
      <c r="R4057" s="14" t="s">
        <v>8345</v>
      </c>
    </row>
    <row r="4058" spans="1:18" ht="43.2" x14ac:dyDescent="0.3">
      <c r="A4058">
        <v>1087</v>
      </c>
      <c r="B4058" s="3" t="s">
        <v>1088</v>
      </c>
      <c r="C4058" s="3" t="s">
        <v>5197</v>
      </c>
      <c r="D4058" s="5">
        <v>1100</v>
      </c>
      <c r="E4058" s="7">
        <v>0</v>
      </c>
      <c r="F4058" t="s">
        <v>8220</v>
      </c>
      <c r="G4058" t="s">
        <v>8223</v>
      </c>
      <c r="H4058" t="s">
        <v>8245</v>
      </c>
      <c r="I4058">
        <v>1402852087</v>
      </c>
      <c r="J4058">
        <v>1400260087</v>
      </c>
      <c r="K4058" s="12">
        <f t="shared" si="126"/>
        <v>41775</v>
      </c>
      <c r="L4058" t="b">
        <v>0</v>
      </c>
      <c r="M4058">
        <v>0</v>
      </c>
      <c r="N4058" t="b">
        <v>0</v>
      </c>
      <c r="O4058" t="s">
        <v>8280</v>
      </c>
      <c r="P4058" t="s">
        <v>8333</v>
      </c>
      <c r="Q4058">
        <f t="shared" si="127"/>
        <v>2014</v>
      </c>
      <c r="R4058" s="14" t="s">
        <v>8315</v>
      </c>
    </row>
    <row r="4059" spans="1:18" ht="43.2" x14ac:dyDescent="0.3">
      <c r="A4059">
        <v>182</v>
      </c>
      <c r="B4059" s="3" t="s">
        <v>184</v>
      </c>
      <c r="C4059" s="3" t="s">
        <v>4292</v>
      </c>
      <c r="D4059" s="5">
        <v>1000</v>
      </c>
      <c r="E4059" s="7">
        <v>0</v>
      </c>
      <c r="F4059" t="s">
        <v>8220</v>
      </c>
      <c r="G4059" t="s">
        <v>8223</v>
      </c>
      <c r="H4059" t="s">
        <v>8245</v>
      </c>
      <c r="I4059">
        <v>1483748232</v>
      </c>
      <c r="J4059">
        <v>1481156232</v>
      </c>
      <c r="K4059" s="12">
        <f t="shared" si="126"/>
        <v>42712</v>
      </c>
      <c r="L4059" t="b">
        <v>0</v>
      </c>
      <c r="M4059">
        <v>0</v>
      </c>
      <c r="N4059" t="b">
        <v>0</v>
      </c>
      <c r="O4059" t="s">
        <v>8266</v>
      </c>
      <c r="P4059" t="s">
        <v>8324</v>
      </c>
      <c r="Q4059">
        <f t="shared" si="127"/>
        <v>2016</v>
      </c>
      <c r="R4059" s="14" t="s">
        <v>8320</v>
      </c>
    </row>
    <row r="4060" spans="1:18" ht="57.6" x14ac:dyDescent="0.3">
      <c r="A4060">
        <v>193</v>
      </c>
      <c r="B4060" s="3" t="s">
        <v>195</v>
      </c>
      <c r="C4060" s="3" t="s">
        <v>4303</v>
      </c>
      <c r="D4060" s="5">
        <v>1000</v>
      </c>
      <c r="E4060" s="7">
        <v>0</v>
      </c>
      <c r="F4060" t="s">
        <v>8220</v>
      </c>
      <c r="G4060" t="s">
        <v>8224</v>
      </c>
      <c r="H4060" t="s">
        <v>8246</v>
      </c>
      <c r="I4060">
        <v>1417217166</v>
      </c>
      <c r="J4060">
        <v>1412029566</v>
      </c>
      <c r="K4060" s="12">
        <f t="shared" si="126"/>
        <v>41911</v>
      </c>
      <c r="L4060" t="b">
        <v>0</v>
      </c>
      <c r="M4060">
        <v>0</v>
      </c>
      <c r="N4060" t="b">
        <v>0</v>
      </c>
      <c r="O4060" t="s">
        <v>8266</v>
      </c>
      <c r="P4060" t="s">
        <v>8324</v>
      </c>
      <c r="Q4060">
        <f t="shared" si="127"/>
        <v>2014</v>
      </c>
      <c r="R4060" s="14" t="s">
        <v>8320</v>
      </c>
    </row>
    <row r="4061" spans="1:18" ht="43.2" x14ac:dyDescent="0.3">
      <c r="A4061">
        <v>436</v>
      </c>
      <c r="B4061" s="3" t="s">
        <v>437</v>
      </c>
      <c r="C4061" s="3" t="s">
        <v>4546</v>
      </c>
      <c r="D4061" s="5">
        <v>1000</v>
      </c>
      <c r="E4061" s="7">
        <v>0</v>
      </c>
      <c r="F4061" t="s">
        <v>8220</v>
      </c>
      <c r="G4061" t="s">
        <v>8223</v>
      </c>
      <c r="H4061" t="s">
        <v>8245</v>
      </c>
      <c r="I4061">
        <v>1375260113</v>
      </c>
      <c r="J4061">
        <v>1372668113</v>
      </c>
      <c r="K4061" s="12">
        <f t="shared" si="126"/>
        <v>41456</v>
      </c>
      <c r="L4061" t="b">
        <v>0</v>
      </c>
      <c r="M4061">
        <v>0</v>
      </c>
      <c r="N4061" t="b">
        <v>0</v>
      </c>
      <c r="O4061" t="s">
        <v>8268</v>
      </c>
      <c r="P4061" t="s">
        <v>8338</v>
      </c>
      <c r="Q4061">
        <f t="shared" si="127"/>
        <v>2013</v>
      </c>
      <c r="R4061" s="14" t="s">
        <v>8320</v>
      </c>
    </row>
    <row r="4062" spans="1:18" x14ac:dyDescent="0.3">
      <c r="A4062">
        <v>490</v>
      </c>
      <c r="B4062" s="3" t="s">
        <v>491</v>
      </c>
      <c r="C4062" s="3" t="s">
        <v>4600</v>
      </c>
      <c r="D4062" s="5">
        <v>1000</v>
      </c>
      <c r="E4062" s="7">
        <v>0</v>
      </c>
      <c r="F4062" t="s">
        <v>8220</v>
      </c>
      <c r="G4062" t="s">
        <v>8223</v>
      </c>
      <c r="H4062" t="s">
        <v>8245</v>
      </c>
      <c r="I4062">
        <v>1345677285</v>
      </c>
      <c r="J4062">
        <v>1343085285</v>
      </c>
      <c r="K4062" s="12">
        <f t="shared" si="126"/>
        <v>41113</v>
      </c>
      <c r="L4062" t="b">
        <v>0</v>
      </c>
      <c r="M4062">
        <v>0</v>
      </c>
      <c r="N4062" t="b">
        <v>0</v>
      </c>
      <c r="O4062" t="s">
        <v>8268</v>
      </c>
      <c r="P4062" t="s">
        <v>8338</v>
      </c>
      <c r="Q4062">
        <f t="shared" si="127"/>
        <v>2012</v>
      </c>
      <c r="R4062" s="14" t="s">
        <v>8320</v>
      </c>
    </row>
    <row r="4063" spans="1:18" ht="43.2" x14ac:dyDescent="0.3">
      <c r="A4063">
        <v>887</v>
      </c>
      <c r="B4063" s="3" t="s">
        <v>888</v>
      </c>
      <c r="C4063" s="3" t="s">
        <v>4997</v>
      </c>
      <c r="D4063" s="5">
        <v>1000</v>
      </c>
      <c r="E4063" s="7">
        <v>0</v>
      </c>
      <c r="F4063" t="s">
        <v>8220</v>
      </c>
      <c r="G4063" t="s">
        <v>8223</v>
      </c>
      <c r="H4063" t="s">
        <v>8245</v>
      </c>
      <c r="I4063">
        <v>1338159655</v>
      </c>
      <c r="J4063">
        <v>1335567655</v>
      </c>
      <c r="K4063" s="12">
        <f t="shared" si="126"/>
        <v>41026</v>
      </c>
      <c r="L4063" t="b">
        <v>0</v>
      </c>
      <c r="M4063">
        <v>0</v>
      </c>
      <c r="N4063" t="b">
        <v>0</v>
      </c>
      <c r="O4063" t="s">
        <v>8277</v>
      </c>
      <c r="P4063" t="s">
        <v>8327</v>
      </c>
      <c r="Q4063">
        <f t="shared" si="127"/>
        <v>2012</v>
      </c>
      <c r="R4063" s="14" t="s">
        <v>8326</v>
      </c>
    </row>
    <row r="4064" spans="1:18" ht="43.2" x14ac:dyDescent="0.3">
      <c r="A4064">
        <v>1063</v>
      </c>
      <c r="B4064" s="3" t="s">
        <v>1064</v>
      </c>
      <c r="C4064" s="3" t="s">
        <v>5173</v>
      </c>
      <c r="D4064" s="5">
        <v>1000</v>
      </c>
      <c r="E4064" s="7">
        <v>0</v>
      </c>
      <c r="F4064" t="s">
        <v>8219</v>
      </c>
      <c r="G4064" t="s">
        <v>8223</v>
      </c>
      <c r="H4064" t="s">
        <v>8245</v>
      </c>
      <c r="I4064">
        <v>1472604262</v>
      </c>
      <c r="J4064">
        <v>1470012262</v>
      </c>
      <c r="K4064" s="12">
        <f t="shared" si="126"/>
        <v>42583</v>
      </c>
      <c r="L4064" t="b">
        <v>0</v>
      </c>
      <c r="M4064">
        <v>0</v>
      </c>
      <c r="N4064" t="b">
        <v>0</v>
      </c>
      <c r="O4064" t="s">
        <v>8279</v>
      </c>
      <c r="P4064" t="s">
        <v>8346</v>
      </c>
      <c r="Q4064">
        <f t="shared" si="127"/>
        <v>2016</v>
      </c>
      <c r="R4064" s="14" t="s">
        <v>8345</v>
      </c>
    </row>
    <row r="4065" spans="1:18" ht="43.2" x14ac:dyDescent="0.3">
      <c r="A4065">
        <v>1426</v>
      </c>
      <c r="B4065" s="3" t="s">
        <v>1427</v>
      </c>
      <c r="C4065" s="3" t="s">
        <v>5536</v>
      </c>
      <c r="D4065" s="5">
        <v>1000</v>
      </c>
      <c r="E4065" s="7">
        <v>0</v>
      </c>
      <c r="F4065" t="s">
        <v>8220</v>
      </c>
      <c r="G4065" t="s">
        <v>8235</v>
      </c>
      <c r="H4065" t="s">
        <v>8248</v>
      </c>
      <c r="I4065">
        <v>1440408120</v>
      </c>
      <c r="J4065">
        <v>1435224120</v>
      </c>
      <c r="K4065" s="12">
        <f t="shared" si="126"/>
        <v>42180</v>
      </c>
      <c r="L4065" t="b">
        <v>0</v>
      </c>
      <c r="M4065">
        <v>0</v>
      </c>
      <c r="N4065" t="b">
        <v>0</v>
      </c>
      <c r="O4065" t="s">
        <v>8285</v>
      </c>
      <c r="P4065" t="s">
        <v>8347</v>
      </c>
      <c r="Q4065">
        <f t="shared" si="127"/>
        <v>2015</v>
      </c>
      <c r="R4065" s="14" t="s">
        <v>8310</v>
      </c>
    </row>
    <row r="4066" spans="1:18" ht="43.2" x14ac:dyDescent="0.3">
      <c r="A4066">
        <v>1544</v>
      </c>
      <c r="B4066" s="3" t="s">
        <v>1545</v>
      </c>
      <c r="C4066" s="3" t="s">
        <v>5654</v>
      </c>
      <c r="D4066" s="5">
        <v>1000</v>
      </c>
      <c r="E4066" s="7">
        <v>0</v>
      </c>
      <c r="F4066" t="s">
        <v>8220</v>
      </c>
      <c r="G4066" t="s">
        <v>8223</v>
      </c>
      <c r="H4066" t="s">
        <v>8245</v>
      </c>
      <c r="I4066">
        <v>1427847480</v>
      </c>
      <c r="J4066">
        <v>1424222024</v>
      </c>
      <c r="K4066" s="12">
        <f t="shared" si="126"/>
        <v>42053</v>
      </c>
      <c r="L4066" t="b">
        <v>0</v>
      </c>
      <c r="M4066">
        <v>0</v>
      </c>
      <c r="N4066" t="b">
        <v>0</v>
      </c>
      <c r="O4066" t="s">
        <v>8287</v>
      </c>
      <c r="P4066" t="s">
        <v>8354</v>
      </c>
      <c r="Q4066">
        <f t="shared" si="127"/>
        <v>2015</v>
      </c>
      <c r="R4066" s="14" t="s">
        <v>8312</v>
      </c>
    </row>
    <row r="4067" spans="1:18" ht="28.8" x14ac:dyDescent="0.3">
      <c r="A4067">
        <v>1731</v>
      </c>
      <c r="B4067" s="3" t="s">
        <v>1732</v>
      </c>
      <c r="C4067" s="3" t="s">
        <v>5841</v>
      </c>
      <c r="D4067" s="5">
        <v>1000</v>
      </c>
      <c r="E4067" s="7">
        <v>0</v>
      </c>
      <c r="F4067" t="s">
        <v>8220</v>
      </c>
      <c r="G4067" t="s">
        <v>8223</v>
      </c>
      <c r="H4067" t="s">
        <v>8245</v>
      </c>
      <c r="I4067">
        <v>1434034800</v>
      </c>
      <c r="J4067">
        <v>1432849552</v>
      </c>
      <c r="K4067" s="12">
        <f t="shared" si="126"/>
        <v>42152</v>
      </c>
      <c r="L4067" t="b">
        <v>0</v>
      </c>
      <c r="M4067">
        <v>0</v>
      </c>
      <c r="N4067" t="b">
        <v>0</v>
      </c>
      <c r="O4067" t="s">
        <v>8291</v>
      </c>
      <c r="P4067" t="s">
        <v>8329</v>
      </c>
      <c r="Q4067">
        <f t="shared" si="127"/>
        <v>2015</v>
      </c>
      <c r="R4067" s="14" t="s">
        <v>8326</v>
      </c>
    </row>
    <row r="4068" spans="1:18" ht="43.2" x14ac:dyDescent="0.3">
      <c r="A4068">
        <v>2353</v>
      </c>
      <c r="B4068" s="3" t="s">
        <v>2354</v>
      </c>
      <c r="C4068" s="3" t="s">
        <v>6463</v>
      </c>
      <c r="D4068" s="5">
        <v>1000</v>
      </c>
      <c r="E4068" s="7">
        <v>0</v>
      </c>
      <c r="F4068" t="s">
        <v>8219</v>
      </c>
      <c r="G4068" t="s">
        <v>8223</v>
      </c>
      <c r="H4068" t="s">
        <v>8245</v>
      </c>
      <c r="I4068">
        <v>1429632822</v>
      </c>
      <c r="J4068">
        <v>1428596022</v>
      </c>
      <c r="K4068" s="12">
        <f t="shared" si="126"/>
        <v>42103</v>
      </c>
      <c r="L4068" t="b">
        <v>0</v>
      </c>
      <c r="M4068">
        <v>0</v>
      </c>
      <c r="N4068" t="b">
        <v>0</v>
      </c>
      <c r="O4068" t="s">
        <v>8270</v>
      </c>
      <c r="P4068" t="s">
        <v>8341</v>
      </c>
      <c r="Q4068">
        <f t="shared" si="127"/>
        <v>2015</v>
      </c>
      <c r="R4068" s="14" t="s">
        <v>8307</v>
      </c>
    </row>
    <row r="4069" spans="1:18" ht="43.2" x14ac:dyDescent="0.3">
      <c r="A4069">
        <v>2365</v>
      </c>
      <c r="B4069" s="3" t="s">
        <v>2366</v>
      </c>
      <c r="C4069" s="3" t="s">
        <v>6475</v>
      </c>
      <c r="D4069" s="5">
        <v>1000</v>
      </c>
      <c r="E4069" s="7">
        <v>0</v>
      </c>
      <c r="F4069" t="s">
        <v>8219</v>
      </c>
      <c r="G4069" t="s">
        <v>8236</v>
      </c>
      <c r="H4069" t="s">
        <v>8248</v>
      </c>
      <c r="I4069">
        <v>1453071600</v>
      </c>
      <c r="J4069">
        <v>1449596425</v>
      </c>
      <c r="K4069" s="12">
        <f t="shared" si="126"/>
        <v>42346</v>
      </c>
      <c r="L4069" t="b">
        <v>0</v>
      </c>
      <c r="M4069">
        <v>0</v>
      </c>
      <c r="N4069" t="b">
        <v>0</v>
      </c>
      <c r="O4069" t="s">
        <v>8270</v>
      </c>
      <c r="P4069" t="s">
        <v>8341</v>
      </c>
      <c r="Q4069">
        <f t="shared" si="127"/>
        <v>2015</v>
      </c>
      <c r="R4069" s="14" t="s">
        <v>8307</v>
      </c>
    </row>
    <row r="4070" spans="1:18" ht="43.2" x14ac:dyDescent="0.3">
      <c r="A4070">
        <v>2417</v>
      </c>
      <c r="B4070" s="3" t="s">
        <v>2418</v>
      </c>
      <c r="C4070" s="3" t="s">
        <v>6527</v>
      </c>
      <c r="D4070" s="5">
        <v>1000</v>
      </c>
      <c r="E4070" s="7">
        <v>0</v>
      </c>
      <c r="F4070" t="s">
        <v>8220</v>
      </c>
      <c r="G4070" t="s">
        <v>8223</v>
      </c>
      <c r="H4070" t="s">
        <v>8245</v>
      </c>
      <c r="I4070">
        <v>1407705187</v>
      </c>
      <c r="J4070">
        <v>1405113187</v>
      </c>
      <c r="K4070" s="12">
        <f t="shared" si="126"/>
        <v>41831</v>
      </c>
      <c r="L4070" t="b">
        <v>0</v>
      </c>
      <c r="M4070">
        <v>0</v>
      </c>
      <c r="N4070" t="b">
        <v>0</v>
      </c>
      <c r="O4070" t="s">
        <v>8282</v>
      </c>
      <c r="P4070" t="s">
        <v>8344</v>
      </c>
      <c r="Q4070">
        <f t="shared" si="127"/>
        <v>2014</v>
      </c>
      <c r="R4070" s="14" t="s">
        <v>8318</v>
      </c>
    </row>
    <row r="4071" spans="1:18" ht="43.2" x14ac:dyDescent="0.3">
      <c r="A4071">
        <v>2858</v>
      </c>
      <c r="B4071" s="3" t="s">
        <v>2858</v>
      </c>
      <c r="C4071" s="3" t="s">
        <v>6968</v>
      </c>
      <c r="D4071" s="5">
        <v>1000</v>
      </c>
      <c r="E4071" s="7">
        <v>0</v>
      </c>
      <c r="F4071" t="s">
        <v>8220</v>
      </c>
      <c r="G4071" t="s">
        <v>8232</v>
      </c>
      <c r="H4071" t="s">
        <v>8248</v>
      </c>
      <c r="I4071">
        <v>1417778880</v>
      </c>
      <c r="J4071">
        <v>1415711095</v>
      </c>
      <c r="K4071" s="12">
        <f t="shared" si="126"/>
        <v>41954</v>
      </c>
      <c r="L4071" t="b">
        <v>0</v>
      </c>
      <c r="M4071">
        <v>0</v>
      </c>
      <c r="N4071" t="b">
        <v>0</v>
      </c>
      <c r="O4071" t="s">
        <v>8269</v>
      </c>
      <c r="P4071" t="s">
        <v>8325</v>
      </c>
      <c r="Q4071">
        <f t="shared" si="127"/>
        <v>2014</v>
      </c>
      <c r="R4071" s="14" t="s">
        <v>8322</v>
      </c>
    </row>
    <row r="4072" spans="1:18" ht="57.6" x14ac:dyDescent="0.3">
      <c r="A4072">
        <v>3892</v>
      </c>
      <c r="B4072" s="3" t="s">
        <v>3889</v>
      </c>
      <c r="C4072" s="3" t="s">
        <v>8000</v>
      </c>
      <c r="D4072" s="5">
        <v>1000</v>
      </c>
      <c r="E4072" s="7">
        <v>0</v>
      </c>
      <c r="F4072" t="s">
        <v>8220</v>
      </c>
      <c r="G4072" t="s">
        <v>8223</v>
      </c>
      <c r="H4072" t="s">
        <v>8245</v>
      </c>
      <c r="I4072">
        <v>1408863600</v>
      </c>
      <c r="J4072">
        <v>1408203557</v>
      </c>
      <c r="K4072" s="12">
        <f t="shared" si="126"/>
        <v>41867</v>
      </c>
      <c r="L4072" t="b">
        <v>0</v>
      </c>
      <c r="M4072">
        <v>0</v>
      </c>
      <c r="N4072" t="b">
        <v>0</v>
      </c>
      <c r="O4072" t="s">
        <v>8269</v>
      </c>
      <c r="P4072" t="s">
        <v>8325</v>
      </c>
      <c r="Q4072">
        <f t="shared" si="127"/>
        <v>2014</v>
      </c>
      <c r="R4072" s="14" t="s">
        <v>8322</v>
      </c>
    </row>
    <row r="4073" spans="1:18" ht="43.2" x14ac:dyDescent="0.3">
      <c r="A4073">
        <v>1446</v>
      </c>
      <c r="B4073" s="3" t="s">
        <v>1447</v>
      </c>
      <c r="C4073" s="3" t="s">
        <v>5556</v>
      </c>
      <c r="D4073" s="5">
        <v>900</v>
      </c>
      <c r="E4073" s="7">
        <v>0</v>
      </c>
      <c r="F4073" t="s">
        <v>8220</v>
      </c>
      <c r="G4073" t="s">
        <v>8236</v>
      </c>
      <c r="H4073" t="s">
        <v>8248</v>
      </c>
      <c r="I4073">
        <v>1461235478</v>
      </c>
      <c r="J4073">
        <v>1459507478</v>
      </c>
      <c r="K4073" s="12">
        <f t="shared" si="126"/>
        <v>42461</v>
      </c>
      <c r="L4073" t="b">
        <v>0</v>
      </c>
      <c r="M4073">
        <v>0</v>
      </c>
      <c r="N4073" t="b">
        <v>0</v>
      </c>
      <c r="O4073" t="s">
        <v>8285</v>
      </c>
      <c r="P4073" t="s">
        <v>8347</v>
      </c>
      <c r="Q4073">
        <f t="shared" si="127"/>
        <v>2016</v>
      </c>
      <c r="R4073" s="14" t="s">
        <v>8310</v>
      </c>
    </row>
    <row r="4074" spans="1:18" ht="43.2" x14ac:dyDescent="0.3">
      <c r="A4074">
        <v>947</v>
      </c>
      <c r="B4074" s="3" t="s">
        <v>948</v>
      </c>
      <c r="C4074" s="3" t="s">
        <v>5057</v>
      </c>
      <c r="D4074" s="5">
        <v>850</v>
      </c>
      <c r="E4074" s="7">
        <v>0</v>
      </c>
      <c r="F4074" t="s">
        <v>8220</v>
      </c>
      <c r="G4074" t="s">
        <v>8223</v>
      </c>
      <c r="H4074" t="s">
        <v>8245</v>
      </c>
      <c r="I4074">
        <v>1467312306</v>
      </c>
      <c r="J4074">
        <v>1462128306</v>
      </c>
      <c r="K4074" s="12">
        <f t="shared" si="126"/>
        <v>42491</v>
      </c>
      <c r="L4074" t="b">
        <v>0</v>
      </c>
      <c r="M4074">
        <v>0</v>
      </c>
      <c r="N4074" t="b">
        <v>0</v>
      </c>
      <c r="O4074" t="s">
        <v>8271</v>
      </c>
      <c r="P4074" t="s">
        <v>8309</v>
      </c>
      <c r="Q4074">
        <f t="shared" si="127"/>
        <v>2016</v>
      </c>
      <c r="R4074" s="14" t="s">
        <v>8307</v>
      </c>
    </row>
    <row r="4075" spans="1:18" ht="43.2" x14ac:dyDescent="0.3">
      <c r="A4075">
        <v>558</v>
      </c>
      <c r="B4075" s="3" t="s">
        <v>559</v>
      </c>
      <c r="C4075" s="3" t="s">
        <v>4668</v>
      </c>
      <c r="D4075" s="5">
        <v>750</v>
      </c>
      <c r="E4075" s="7">
        <v>0</v>
      </c>
      <c r="F4075" t="s">
        <v>8220</v>
      </c>
      <c r="G4075" t="s">
        <v>8223</v>
      </c>
      <c r="H4075" t="s">
        <v>8245</v>
      </c>
      <c r="I4075">
        <v>1427227905</v>
      </c>
      <c r="J4075">
        <v>1424639505</v>
      </c>
      <c r="K4075" s="12">
        <f t="shared" si="126"/>
        <v>42057</v>
      </c>
      <c r="L4075" t="b">
        <v>0</v>
      </c>
      <c r="M4075">
        <v>0</v>
      </c>
      <c r="N4075" t="b">
        <v>0</v>
      </c>
      <c r="O4075" t="s">
        <v>8270</v>
      </c>
      <c r="P4075" t="s">
        <v>8341</v>
      </c>
      <c r="Q4075">
        <f t="shared" si="127"/>
        <v>2015</v>
      </c>
      <c r="R4075" s="14" t="s">
        <v>8307</v>
      </c>
    </row>
    <row r="4076" spans="1:18" ht="43.2" x14ac:dyDescent="0.3">
      <c r="A4076">
        <v>1555</v>
      </c>
      <c r="B4076" s="3" t="s">
        <v>1556</v>
      </c>
      <c r="C4076" s="3" t="s">
        <v>5665</v>
      </c>
      <c r="D4076" s="5">
        <v>750</v>
      </c>
      <c r="E4076" s="7">
        <v>0</v>
      </c>
      <c r="F4076" t="s">
        <v>8220</v>
      </c>
      <c r="G4076" t="s">
        <v>8223</v>
      </c>
      <c r="H4076" t="s">
        <v>8245</v>
      </c>
      <c r="I4076">
        <v>1442509200</v>
      </c>
      <c r="J4076">
        <v>1440513832</v>
      </c>
      <c r="K4076" s="12">
        <f t="shared" si="126"/>
        <v>42241</v>
      </c>
      <c r="L4076" t="b">
        <v>0</v>
      </c>
      <c r="M4076">
        <v>0</v>
      </c>
      <c r="N4076" t="b">
        <v>0</v>
      </c>
      <c r="O4076" t="s">
        <v>8287</v>
      </c>
      <c r="P4076" t="s">
        <v>8354</v>
      </c>
      <c r="Q4076">
        <f t="shared" si="127"/>
        <v>2015</v>
      </c>
      <c r="R4076" s="14" t="s">
        <v>8312</v>
      </c>
    </row>
    <row r="4077" spans="1:18" ht="57.6" x14ac:dyDescent="0.3">
      <c r="A4077">
        <v>3143</v>
      </c>
      <c r="B4077" s="3" t="s">
        <v>3143</v>
      </c>
      <c r="C4077" s="3" t="s">
        <v>7253</v>
      </c>
      <c r="D4077" s="5">
        <v>700</v>
      </c>
      <c r="E4077" s="7">
        <v>0</v>
      </c>
      <c r="F4077" t="s">
        <v>8221</v>
      </c>
      <c r="G4077" t="s">
        <v>8224</v>
      </c>
      <c r="H4077" t="s">
        <v>8246</v>
      </c>
      <c r="I4077">
        <v>1491726956</v>
      </c>
      <c r="J4077">
        <v>1489480556</v>
      </c>
      <c r="K4077" s="12">
        <f t="shared" si="126"/>
        <v>42808</v>
      </c>
      <c r="L4077" t="b">
        <v>0</v>
      </c>
      <c r="M4077">
        <v>0</v>
      </c>
      <c r="N4077" t="b">
        <v>0</v>
      </c>
      <c r="O4077" t="s">
        <v>8269</v>
      </c>
      <c r="P4077" t="s">
        <v>8325</v>
      </c>
      <c r="Q4077">
        <f t="shared" si="127"/>
        <v>2017</v>
      </c>
      <c r="R4077" s="14" t="s">
        <v>8322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2">
        <f t="shared" si="126"/>
        <v>41905</v>
      </c>
      <c r="L4078" t="b">
        <v>0</v>
      </c>
      <c r="M4078">
        <v>0</v>
      </c>
      <c r="N4078" t="b">
        <v>0</v>
      </c>
      <c r="O4078" t="s">
        <v>8269</v>
      </c>
      <c r="P4078" t="s">
        <v>8325</v>
      </c>
      <c r="Q4078">
        <f t="shared" si="127"/>
        <v>2014</v>
      </c>
      <c r="R4078" s="14" t="s">
        <v>8322</v>
      </c>
    </row>
    <row r="4079" spans="1:18" ht="43.2" x14ac:dyDescent="0.3">
      <c r="A4079">
        <v>3975</v>
      </c>
      <c r="B4079" s="3" t="s">
        <v>3972</v>
      </c>
      <c r="C4079" s="3" t="s">
        <v>8082</v>
      </c>
      <c r="D4079" s="5">
        <v>678</v>
      </c>
      <c r="E4079" s="7">
        <v>0</v>
      </c>
      <c r="F4079" t="s">
        <v>8220</v>
      </c>
      <c r="G4079" t="s">
        <v>8223</v>
      </c>
      <c r="H4079" t="s">
        <v>8245</v>
      </c>
      <c r="I4079">
        <v>1468442898</v>
      </c>
      <c r="J4079">
        <v>1465850898</v>
      </c>
      <c r="K4079" s="12">
        <f t="shared" si="126"/>
        <v>42534</v>
      </c>
      <c r="L4079" t="b">
        <v>0</v>
      </c>
      <c r="M4079">
        <v>0</v>
      </c>
      <c r="N4079" t="b">
        <v>0</v>
      </c>
      <c r="O4079" t="s">
        <v>8269</v>
      </c>
      <c r="P4079" t="s">
        <v>8325</v>
      </c>
      <c r="Q4079">
        <f t="shared" si="127"/>
        <v>2016</v>
      </c>
      <c r="R4079" s="14" t="s">
        <v>8322</v>
      </c>
    </row>
    <row r="4080" spans="1:18" ht="57.6" x14ac:dyDescent="0.3">
      <c r="A4080">
        <v>3874</v>
      </c>
      <c r="B4080" s="3" t="s">
        <v>3871</v>
      </c>
      <c r="C4080" s="3" t="s">
        <v>7983</v>
      </c>
      <c r="D4080" s="5">
        <v>620</v>
      </c>
      <c r="E4080" s="7">
        <v>0</v>
      </c>
      <c r="F4080" t="s">
        <v>8219</v>
      </c>
      <c r="G4080" t="s">
        <v>8227</v>
      </c>
      <c r="H4080" t="s">
        <v>8249</v>
      </c>
      <c r="I4080">
        <v>1422061200</v>
      </c>
      <c r="J4080">
        <v>1420244622</v>
      </c>
      <c r="K4080" s="12">
        <f t="shared" si="126"/>
        <v>42007</v>
      </c>
      <c r="L4080" t="b">
        <v>0</v>
      </c>
      <c r="M4080">
        <v>0</v>
      </c>
      <c r="N4080" t="b">
        <v>0</v>
      </c>
      <c r="O4080" t="s">
        <v>8303</v>
      </c>
      <c r="P4080" t="s">
        <v>8334</v>
      </c>
      <c r="Q4080">
        <f t="shared" si="127"/>
        <v>2015</v>
      </c>
      <c r="R4080" s="14" t="s">
        <v>8322</v>
      </c>
    </row>
    <row r="4081" spans="1:18" ht="43.2" x14ac:dyDescent="0.3">
      <c r="A4081">
        <v>130</v>
      </c>
      <c r="B4081" s="3" t="s">
        <v>132</v>
      </c>
      <c r="C4081" s="3" t="s">
        <v>4241</v>
      </c>
      <c r="D4081" s="5">
        <v>600</v>
      </c>
      <c r="E4081" s="7">
        <v>0</v>
      </c>
      <c r="F4081" t="s">
        <v>8219</v>
      </c>
      <c r="G4081" t="s">
        <v>8224</v>
      </c>
      <c r="H4081" t="s">
        <v>8246</v>
      </c>
      <c r="I4081">
        <v>1402949760</v>
      </c>
      <c r="J4081">
        <v>1400536692</v>
      </c>
      <c r="K4081" s="12">
        <f t="shared" si="126"/>
        <v>41778</v>
      </c>
      <c r="L4081" t="b">
        <v>0</v>
      </c>
      <c r="M4081">
        <v>0</v>
      </c>
      <c r="N4081" t="b">
        <v>0</v>
      </c>
      <c r="O4081" t="s">
        <v>8265</v>
      </c>
      <c r="P4081" t="s">
        <v>8336</v>
      </c>
      <c r="Q4081">
        <f t="shared" si="127"/>
        <v>2014</v>
      </c>
      <c r="R4081" s="14" t="s">
        <v>8320</v>
      </c>
    </row>
    <row r="4082" spans="1:18" ht="43.2" x14ac:dyDescent="0.3">
      <c r="A4082">
        <v>4101</v>
      </c>
      <c r="B4082" s="3" t="s">
        <v>4097</v>
      </c>
      <c r="C4082" s="3" t="s">
        <v>8204</v>
      </c>
      <c r="D4082" s="5">
        <v>600</v>
      </c>
      <c r="E4082" s="7">
        <v>0</v>
      </c>
      <c r="F4082" t="s">
        <v>8220</v>
      </c>
      <c r="G4082" t="s">
        <v>8223</v>
      </c>
      <c r="H4082" t="s">
        <v>8245</v>
      </c>
      <c r="I4082">
        <v>1485380482</v>
      </c>
      <c r="J4082">
        <v>1482788482</v>
      </c>
      <c r="K4082" s="12">
        <f t="shared" si="126"/>
        <v>42730</v>
      </c>
      <c r="L4082" t="b">
        <v>0</v>
      </c>
      <c r="M4082">
        <v>0</v>
      </c>
      <c r="N4082" t="b">
        <v>0</v>
      </c>
      <c r="O4082" t="s">
        <v>8269</v>
      </c>
      <c r="P4082" t="s">
        <v>8325</v>
      </c>
      <c r="Q4082">
        <f t="shared" si="127"/>
        <v>2016</v>
      </c>
      <c r="R4082" s="14" t="s">
        <v>8322</v>
      </c>
    </row>
    <row r="4083" spans="1:18" ht="57.6" x14ac:dyDescent="0.3">
      <c r="A4083">
        <v>4012</v>
      </c>
      <c r="B4083" s="3" t="s">
        <v>4008</v>
      </c>
      <c r="C4083" s="3" t="s">
        <v>8117</v>
      </c>
      <c r="D4083" s="5">
        <v>575</v>
      </c>
      <c r="E4083" s="7">
        <v>0</v>
      </c>
      <c r="F4083" t="s">
        <v>8220</v>
      </c>
      <c r="G4083" t="s">
        <v>8224</v>
      </c>
      <c r="H4083" t="s">
        <v>8246</v>
      </c>
      <c r="I4083">
        <v>1430571849</v>
      </c>
      <c r="J4083">
        <v>1427979849</v>
      </c>
      <c r="K4083" s="12">
        <f t="shared" si="126"/>
        <v>42096</v>
      </c>
      <c r="L4083" t="b">
        <v>0</v>
      </c>
      <c r="M4083">
        <v>0</v>
      </c>
      <c r="N4083" t="b">
        <v>0</v>
      </c>
      <c r="O4083" t="s">
        <v>8269</v>
      </c>
      <c r="P4083" t="s">
        <v>8325</v>
      </c>
      <c r="Q4083">
        <f t="shared" si="127"/>
        <v>2015</v>
      </c>
      <c r="R4083" s="14" t="s">
        <v>8322</v>
      </c>
    </row>
    <row r="4084" spans="1:18" ht="43.2" x14ac:dyDescent="0.3">
      <c r="A4084">
        <v>461</v>
      </c>
      <c r="B4084" s="3" t="s">
        <v>462</v>
      </c>
      <c r="C4084" s="3" t="s">
        <v>4571</v>
      </c>
      <c r="D4084" s="5">
        <v>550</v>
      </c>
      <c r="E4084" s="7">
        <v>0</v>
      </c>
      <c r="F4084" t="s">
        <v>8220</v>
      </c>
      <c r="G4084" t="s">
        <v>8224</v>
      </c>
      <c r="H4084" t="s">
        <v>8246</v>
      </c>
      <c r="I4084">
        <v>1370204367</v>
      </c>
      <c r="J4084">
        <v>1368476367</v>
      </c>
      <c r="K4084" s="12">
        <f t="shared" si="126"/>
        <v>41407</v>
      </c>
      <c r="L4084" t="b">
        <v>0</v>
      </c>
      <c r="M4084">
        <v>0</v>
      </c>
      <c r="N4084" t="b">
        <v>0</v>
      </c>
      <c r="O4084" t="s">
        <v>8268</v>
      </c>
      <c r="P4084" t="s">
        <v>8338</v>
      </c>
      <c r="Q4084">
        <f t="shared" si="127"/>
        <v>2013</v>
      </c>
      <c r="R4084" s="14" t="s">
        <v>8320</v>
      </c>
    </row>
    <row r="4085" spans="1:18" x14ac:dyDescent="0.3">
      <c r="A4085">
        <v>1084</v>
      </c>
      <c r="B4085" s="3" t="s">
        <v>1085</v>
      </c>
      <c r="C4085" s="3" t="s">
        <v>5194</v>
      </c>
      <c r="D4085" s="5">
        <v>550</v>
      </c>
      <c r="E4085" s="7">
        <v>0</v>
      </c>
      <c r="F4085" t="s">
        <v>8220</v>
      </c>
      <c r="G4085" t="s">
        <v>8223</v>
      </c>
      <c r="H4085" t="s">
        <v>8245</v>
      </c>
      <c r="I4085">
        <v>1407534804</v>
      </c>
      <c r="J4085">
        <v>1404942804</v>
      </c>
      <c r="K4085" s="12">
        <f t="shared" si="126"/>
        <v>41829</v>
      </c>
      <c r="L4085" t="b">
        <v>0</v>
      </c>
      <c r="M4085">
        <v>0</v>
      </c>
      <c r="N4085" t="b">
        <v>0</v>
      </c>
      <c r="O4085" t="s">
        <v>8280</v>
      </c>
      <c r="P4085" t="s">
        <v>8333</v>
      </c>
      <c r="Q4085">
        <f t="shared" si="127"/>
        <v>2014</v>
      </c>
      <c r="R4085" s="14" t="s">
        <v>8315</v>
      </c>
    </row>
    <row r="4086" spans="1:18" ht="43.2" x14ac:dyDescent="0.3">
      <c r="A4086">
        <v>4061</v>
      </c>
      <c r="B4086" s="3" t="s">
        <v>4057</v>
      </c>
      <c r="C4086" s="3" t="s">
        <v>8165</v>
      </c>
      <c r="D4086" s="5">
        <v>525</v>
      </c>
      <c r="E4086" s="7">
        <v>0</v>
      </c>
      <c r="F4086" t="s">
        <v>8220</v>
      </c>
      <c r="G4086" t="s">
        <v>8223</v>
      </c>
      <c r="H4086" t="s">
        <v>8245</v>
      </c>
      <c r="I4086">
        <v>1461205423</v>
      </c>
      <c r="J4086">
        <v>1456025023</v>
      </c>
      <c r="K4086" s="12">
        <f t="shared" si="126"/>
        <v>42421</v>
      </c>
      <c r="L4086" t="b">
        <v>0</v>
      </c>
      <c r="M4086">
        <v>0</v>
      </c>
      <c r="N4086" t="b">
        <v>0</v>
      </c>
      <c r="O4086" t="s">
        <v>8269</v>
      </c>
      <c r="P4086" t="s">
        <v>8325</v>
      </c>
      <c r="Q4086">
        <f t="shared" si="127"/>
        <v>2016</v>
      </c>
      <c r="R4086" s="14" t="s">
        <v>8322</v>
      </c>
    </row>
    <row r="4087" spans="1:18" ht="28.8" x14ac:dyDescent="0.3">
      <c r="A4087">
        <v>1588</v>
      </c>
      <c r="B4087" s="3" t="s">
        <v>1589</v>
      </c>
      <c r="C4087" s="3" t="s">
        <v>5698</v>
      </c>
      <c r="D4087" s="5">
        <v>516</v>
      </c>
      <c r="E4087" s="7">
        <v>0</v>
      </c>
      <c r="F4087" t="s">
        <v>8220</v>
      </c>
      <c r="G4087" t="s">
        <v>8223</v>
      </c>
      <c r="H4087" t="s">
        <v>8245</v>
      </c>
      <c r="I4087">
        <v>1422735120</v>
      </c>
      <c r="J4087">
        <v>1420091999</v>
      </c>
      <c r="K4087" s="12">
        <f t="shared" si="126"/>
        <v>42005</v>
      </c>
      <c r="L4087" t="b">
        <v>0</v>
      </c>
      <c r="M4087">
        <v>0</v>
      </c>
      <c r="N4087" t="b">
        <v>0</v>
      </c>
      <c r="O4087" t="s">
        <v>8289</v>
      </c>
      <c r="P4087" t="s">
        <v>8350</v>
      </c>
      <c r="Q4087">
        <f t="shared" si="127"/>
        <v>2015</v>
      </c>
      <c r="R4087" s="14" t="s">
        <v>8312</v>
      </c>
    </row>
    <row r="4088" spans="1:18" ht="43.2" x14ac:dyDescent="0.3">
      <c r="A4088">
        <v>615</v>
      </c>
      <c r="B4088" s="3" t="s">
        <v>616</v>
      </c>
      <c r="C4088" s="3" t="s">
        <v>4725</v>
      </c>
      <c r="D4088" s="5">
        <v>515</v>
      </c>
      <c r="E4088" s="7">
        <v>0</v>
      </c>
      <c r="F4088" t="s">
        <v>8219</v>
      </c>
      <c r="G4088" t="s">
        <v>8227</v>
      </c>
      <c r="H4088" t="s">
        <v>8249</v>
      </c>
      <c r="I4088">
        <v>1443149759</v>
      </c>
      <c r="J4088">
        <v>1440557759</v>
      </c>
      <c r="K4088" s="12">
        <f t="shared" si="126"/>
        <v>42242</v>
      </c>
      <c r="L4088" t="b">
        <v>0</v>
      </c>
      <c r="M4088">
        <v>0</v>
      </c>
      <c r="N4088" t="b">
        <v>0</v>
      </c>
      <c r="O4088" t="s">
        <v>8270</v>
      </c>
      <c r="P4088" t="s">
        <v>8341</v>
      </c>
      <c r="Q4088">
        <f t="shared" si="127"/>
        <v>2015</v>
      </c>
      <c r="R4088" s="14" t="s">
        <v>8307</v>
      </c>
    </row>
    <row r="4089" spans="1:18" ht="43.2" x14ac:dyDescent="0.3">
      <c r="A4089">
        <v>929</v>
      </c>
      <c r="B4089" s="3" t="s">
        <v>930</v>
      </c>
      <c r="C4089" s="3" t="s">
        <v>5039</v>
      </c>
      <c r="D4089" s="5">
        <v>500</v>
      </c>
      <c r="E4089" s="7">
        <v>0</v>
      </c>
      <c r="F4089" t="s">
        <v>8220</v>
      </c>
      <c r="G4089" t="s">
        <v>8223</v>
      </c>
      <c r="H4089" t="s">
        <v>8245</v>
      </c>
      <c r="I4089">
        <v>1333946569</v>
      </c>
      <c r="J4089">
        <v>1331358169</v>
      </c>
      <c r="K4089" s="12">
        <f t="shared" si="126"/>
        <v>40978</v>
      </c>
      <c r="L4089" t="b">
        <v>0</v>
      </c>
      <c r="M4089">
        <v>0</v>
      </c>
      <c r="N4089" t="b">
        <v>0</v>
      </c>
      <c r="O4089" t="s">
        <v>8276</v>
      </c>
      <c r="P4089" t="s">
        <v>8349</v>
      </c>
      <c r="Q4089">
        <f t="shared" si="127"/>
        <v>2012</v>
      </c>
      <c r="R4089" s="14" t="s">
        <v>8326</v>
      </c>
    </row>
    <row r="4090" spans="1:18" ht="43.2" x14ac:dyDescent="0.3">
      <c r="A4090">
        <v>1051</v>
      </c>
      <c r="B4090" s="3" t="s">
        <v>1052</v>
      </c>
      <c r="C4090" s="3" t="s">
        <v>5161</v>
      </c>
      <c r="D4090" s="5">
        <v>500</v>
      </c>
      <c r="E4090" s="7">
        <v>0</v>
      </c>
      <c r="F4090" t="s">
        <v>8219</v>
      </c>
      <c r="G4090" t="s">
        <v>8223</v>
      </c>
      <c r="H4090" t="s">
        <v>8245</v>
      </c>
      <c r="I4090">
        <v>1409098825</v>
      </c>
      <c r="J4090">
        <v>1406679625</v>
      </c>
      <c r="K4090" s="12">
        <f t="shared" si="126"/>
        <v>41850</v>
      </c>
      <c r="L4090" t="b">
        <v>0</v>
      </c>
      <c r="M4090">
        <v>0</v>
      </c>
      <c r="N4090" t="b">
        <v>0</v>
      </c>
      <c r="O4090" t="s">
        <v>8279</v>
      </c>
      <c r="P4090" t="s">
        <v>8346</v>
      </c>
      <c r="Q4090">
        <f t="shared" si="127"/>
        <v>2014</v>
      </c>
      <c r="R4090" s="14" t="s">
        <v>8345</v>
      </c>
    </row>
    <row r="4091" spans="1:18" x14ac:dyDescent="0.3">
      <c r="A4091">
        <v>1141</v>
      </c>
      <c r="B4091" s="3" t="s">
        <v>1142</v>
      </c>
      <c r="C4091" s="3" t="s">
        <v>5251</v>
      </c>
      <c r="D4091" s="5">
        <v>500</v>
      </c>
      <c r="E4091" s="7">
        <v>0</v>
      </c>
      <c r="F4091" t="s">
        <v>8220</v>
      </c>
      <c r="G4091" t="s">
        <v>8235</v>
      </c>
      <c r="H4091" t="s">
        <v>8248</v>
      </c>
      <c r="I4091">
        <v>1436460450</v>
      </c>
      <c r="J4091">
        <v>1433868450</v>
      </c>
      <c r="K4091" s="12">
        <f t="shared" si="126"/>
        <v>42164</v>
      </c>
      <c r="L4091" t="b">
        <v>0</v>
      </c>
      <c r="M4091">
        <v>0</v>
      </c>
      <c r="N4091" t="b">
        <v>0</v>
      </c>
      <c r="O4091" t="s">
        <v>8281</v>
      </c>
      <c r="P4091" t="s">
        <v>8343</v>
      </c>
      <c r="Q4091">
        <f t="shared" si="127"/>
        <v>2015</v>
      </c>
      <c r="R4091" s="14" t="s">
        <v>8315</v>
      </c>
    </row>
    <row r="4092" spans="1:18" ht="43.2" x14ac:dyDescent="0.3">
      <c r="A4092">
        <v>1599</v>
      </c>
      <c r="B4092" s="3" t="s">
        <v>1600</v>
      </c>
      <c r="C4092" s="3" t="s">
        <v>5709</v>
      </c>
      <c r="D4092" s="5">
        <v>500</v>
      </c>
      <c r="E4092" s="7">
        <v>0</v>
      </c>
      <c r="F4092" t="s">
        <v>8220</v>
      </c>
      <c r="G4092" t="s">
        <v>8224</v>
      </c>
      <c r="H4092" t="s">
        <v>8246</v>
      </c>
      <c r="I4092">
        <v>1460116576</v>
      </c>
      <c r="J4092">
        <v>1457528176</v>
      </c>
      <c r="K4092" s="12">
        <f t="shared" si="126"/>
        <v>42438</v>
      </c>
      <c r="L4092" t="b">
        <v>0</v>
      </c>
      <c r="M4092">
        <v>0</v>
      </c>
      <c r="N4092" t="b">
        <v>0</v>
      </c>
      <c r="O4092" t="s">
        <v>8289</v>
      </c>
      <c r="P4092" t="s">
        <v>8350</v>
      </c>
      <c r="Q4092">
        <f t="shared" si="127"/>
        <v>2016</v>
      </c>
      <c r="R4092" s="14" t="s">
        <v>8312</v>
      </c>
    </row>
    <row r="4093" spans="1:18" ht="43.2" x14ac:dyDescent="0.3">
      <c r="A4093">
        <v>3204</v>
      </c>
      <c r="B4093" s="3" t="s">
        <v>3204</v>
      </c>
      <c r="C4093" s="3" t="s">
        <v>7314</v>
      </c>
      <c r="D4093" s="5">
        <v>500</v>
      </c>
      <c r="E4093" s="7">
        <v>0</v>
      </c>
      <c r="F4093" t="s">
        <v>8220</v>
      </c>
      <c r="G4093" t="s">
        <v>8223</v>
      </c>
      <c r="H4093" t="s">
        <v>8245</v>
      </c>
      <c r="I4093">
        <v>1437149640</v>
      </c>
      <c r="J4093">
        <v>1434558479</v>
      </c>
      <c r="K4093" s="12">
        <f t="shared" si="126"/>
        <v>42172</v>
      </c>
      <c r="L4093" t="b">
        <v>0</v>
      </c>
      <c r="M4093">
        <v>0</v>
      </c>
      <c r="N4093" t="b">
        <v>0</v>
      </c>
      <c r="O4093" t="s">
        <v>8303</v>
      </c>
      <c r="P4093" t="s">
        <v>8334</v>
      </c>
      <c r="Q4093">
        <f t="shared" si="127"/>
        <v>2015</v>
      </c>
      <c r="R4093" s="14" t="s">
        <v>8322</v>
      </c>
    </row>
    <row r="4094" spans="1:18" ht="43.2" x14ac:dyDescent="0.3">
      <c r="A4094">
        <v>4051</v>
      </c>
      <c r="B4094" s="3" t="s">
        <v>4047</v>
      </c>
      <c r="C4094" s="3" t="s">
        <v>8155</v>
      </c>
      <c r="D4094" s="5">
        <v>500</v>
      </c>
      <c r="E4094" s="7">
        <v>0</v>
      </c>
      <c r="F4094" t="s">
        <v>8220</v>
      </c>
      <c r="G4094" t="s">
        <v>8223</v>
      </c>
      <c r="H4094" t="s">
        <v>8245</v>
      </c>
      <c r="I4094">
        <v>1399618380</v>
      </c>
      <c r="J4094">
        <v>1399058797</v>
      </c>
      <c r="K4094" s="12">
        <f t="shared" si="126"/>
        <v>41761</v>
      </c>
      <c r="L4094" t="b">
        <v>0</v>
      </c>
      <c r="M4094">
        <v>0</v>
      </c>
      <c r="N4094" t="b">
        <v>0</v>
      </c>
      <c r="O4094" t="s">
        <v>8269</v>
      </c>
      <c r="P4094" t="s">
        <v>8325</v>
      </c>
      <c r="Q4094">
        <f t="shared" si="127"/>
        <v>2014</v>
      </c>
      <c r="R4094" s="14" t="s">
        <v>8322</v>
      </c>
    </row>
    <row r="4095" spans="1:18" ht="43.2" x14ac:dyDescent="0.3">
      <c r="A4095">
        <v>4109</v>
      </c>
      <c r="B4095" s="3" t="s">
        <v>4105</v>
      </c>
      <c r="C4095" s="3" t="s">
        <v>8212</v>
      </c>
      <c r="D4095" s="5">
        <v>500</v>
      </c>
      <c r="E4095" s="7">
        <v>0</v>
      </c>
      <c r="F4095" t="s">
        <v>8220</v>
      </c>
      <c r="G4095" t="s">
        <v>8224</v>
      </c>
      <c r="H4095" t="s">
        <v>8246</v>
      </c>
      <c r="I4095">
        <v>1448805404</v>
      </c>
      <c r="J4095">
        <v>1446209804</v>
      </c>
      <c r="K4095" s="12">
        <f t="shared" si="126"/>
        <v>42307</v>
      </c>
      <c r="L4095" t="b">
        <v>0</v>
      </c>
      <c r="M4095">
        <v>0</v>
      </c>
      <c r="N4095" t="b">
        <v>0</v>
      </c>
      <c r="O4095" t="s">
        <v>8269</v>
      </c>
      <c r="P4095" t="s">
        <v>8325</v>
      </c>
      <c r="Q4095">
        <f t="shared" si="127"/>
        <v>2015</v>
      </c>
      <c r="R4095" s="14" t="s">
        <v>8322</v>
      </c>
    </row>
    <row r="4096" spans="1:18" ht="43.2" x14ac:dyDescent="0.3">
      <c r="A4096">
        <v>439</v>
      </c>
      <c r="B4096" s="3" t="s">
        <v>440</v>
      </c>
      <c r="C4096" s="3" t="s">
        <v>4549</v>
      </c>
      <c r="D4096" s="5">
        <v>450</v>
      </c>
      <c r="E4096" s="7">
        <v>0</v>
      </c>
      <c r="F4096" t="s">
        <v>8220</v>
      </c>
      <c r="G4096" t="s">
        <v>8223</v>
      </c>
      <c r="H4096" t="s">
        <v>8245</v>
      </c>
      <c r="I4096">
        <v>1413569818</v>
      </c>
      <c r="J4096">
        <v>1412705818</v>
      </c>
      <c r="K4096" s="12">
        <f t="shared" si="126"/>
        <v>41919</v>
      </c>
      <c r="L4096" t="b">
        <v>0</v>
      </c>
      <c r="M4096">
        <v>0</v>
      </c>
      <c r="N4096" t="b">
        <v>0</v>
      </c>
      <c r="O4096" t="s">
        <v>8268</v>
      </c>
      <c r="P4096" t="s">
        <v>8338</v>
      </c>
      <c r="Q4096">
        <f t="shared" si="127"/>
        <v>2014</v>
      </c>
      <c r="R4096" s="14" t="s">
        <v>8320</v>
      </c>
    </row>
    <row r="4097" spans="1:18" ht="43.2" x14ac:dyDescent="0.3">
      <c r="A4097">
        <v>441</v>
      </c>
      <c r="B4097" s="3" t="s">
        <v>442</v>
      </c>
      <c r="C4097" s="3" t="s">
        <v>4551</v>
      </c>
      <c r="D4097" s="5">
        <v>400</v>
      </c>
      <c r="E4097" s="7">
        <v>0</v>
      </c>
      <c r="F4097" t="s">
        <v>8220</v>
      </c>
      <c r="G4097" t="s">
        <v>8224</v>
      </c>
      <c r="H4097" t="s">
        <v>8246</v>
      </c>
      <c r="I4097">
        <v>1383418996</v>
      </c>
      <c r="J4097">
        <v>1380826996</v>
      </c>
      <c r="K4097" s="12">
        <f t="shared" si="126"/>
        <v>41550</v>
      </c>
      <c r="L4097" t="b">
        <v>0</v>
      </c>
      <c r="M4097">
        <v>0</v>
      </c>
      <c r="N4097" t="b">
        <v>0</v>
      </c>
      <c r="O4097" t="s">
        <v>8268</v>
      </c>
      <c r="P4097" t="s">
        <v>8338</v>
      </c>
      <c r="Q4097">
        <f t="shared" si="127"/>
        <v>2013</v>
      </c>
      <c r="R4097" s="14" t="s">
        <v>8320</v>
      </c>
    </row>
    <row r="4098" spans="1:18" ht="43.2" x14ac:dyDescent="0.3">
      <c r="A4098">
        <v>581</v>
      </c>
      <c r="B4098" s="3" t="s">
        <v>582</v>
      </c>
      <c r="C4098" s="3" t="s">
        <v>4691</v>
      </c>
      <c r="D4098" s="5">
        <v>400</v>
      </c>
      <c r="E4098" s="7">
        <v>0</v>
      </c>
      <c r="F4098" t="s">
        <v>8220</v>
      </c>
      <c r="G4098" t="s">
        <v>8223</v>
      </c>
      <c r="H4098" t="s">
        <v>8245</v>
      </c>
      <c r="I4098">
        <v>1438474704</v>
      </c>
      <c r="J4098">
        <v>1435882704</v>
      </c>
      <c r="K4098" s="12">
        <f t="shared" si="126"/>
        <v>42188</v>
      </c>
      <c r="L4098" t="b">
        <v>0</v>
      </c>
      <c r="M4098">
        <v>0</v>
      </c>
      <c r="N4098" t="b">
        <v>0</v>
      </c>
      <c r="O4098" t="s">
        <v>8270</v>
      </c>
      <c r="P4098" t="s">
        <v>8341</v>
      </c>
      <c r="Q4098">
        <f t="shared" si="127"/>
        <v>2015</v>
      </c>
      <c r="R4098" s="14" t="s">
        <v>8307</v>
      </c>
    </row>
    <row r="4099" spans="1:18" ht="43.2" x14ac:dyDescent="0.3">
      <c r="A4099">
        <v>618</v>
      </c>
      <c r="B4099" s="3" t="s">
        <v>619</v>
      </c>
      <c r="C4099" s="3" t="s">
        <v>4728</v>
      </c>
      <c r="D4099" s="5">
        <v>400</v>
      </c>
      <c r="E4099" s="7">
        <v>0</v>
      </c>
      <c r="F4099" t="s">
        <v>8219</v>
      </c>
      <c r="G4099" t="s">
        <v>8223</v>
      </c>
      <c r="H4099" t="s">
        <v>8245</v>
      </c>
      <c r="I4099">
        <v>1449689203</v>
      </c>
      <c r="J4099">
        <v>1447097203</v>
      </c>
      <c r="K4099" s="12">
        <f t="shared" ref="K4099:K4115" si="128">FLOOR(J4099/60/60/24,1) + DATE(1970,1,1)</f>
        <v>42317</v>
      </c>
      <c r="L4099" t="b">
        <v>0</v>
      </c>
      <c r="M4099">
        <v>0</v>
      </c>
      <c r="N4099" t="b">
        <v>0</v>
      </c>
      <c r="O4099" t="s">
        <v>8270</v>
      </c>
      <c r="P4099" t="s">
        <v>8341</v>
      </c>
      <c r="Q4099">
        <f t="shared" ref="Q4099:Q4115" si="129">YEAR(K4099)</f>
        <v>2015</v>
      </c>
      <c r="R4099" s="14" t="s">
        <v>8307</v>
      </c>
    </row>
    <row r="4100" spans="1:18" ht="43.2" x14ac:dyDescent="0.3">
      <c r="A4100">
        <v>3054</v>
      </c>
      <c r="B4100" s="3" t="s">
        <v>3054</v>
      </c>
      <c r="C4100" s="3" t="s">
        <v>7164</v>
      </c>
      <c r="D4100" s="5">
        <v>300</v>
      </c>
      <c r="E4100" s="7">
        <v>0</v>
      </c>
      <c r="F4100" t="s">
        <v>8220</v>
      </c>
      <c r="G4100" t="s">
        <v>8223</v>
      </c>
      <c r="H4100" t="s">
        <v>8245</v>
      </c>
      <c r="I4100">
        <v>1425258240</v>
      </c>
      <c r="J4100">
        <v>1422043154</v>
      </c>
      <c r="K4100" s="12">
        <f t="shared" si="128"/>
        <v>42027</v>
      </c>
      <c r="L4100" t="b">
        <v>0</v>
      </c>
      <c r="M4100">
        <v>0</v>
      </c>
      <c r="N4100" t="b">
        <v>0</v>
      </c>
      <c r="O4100" t="s">
        <v>8301</v>
      </c>
      <c r="P4100" t="s">
        <v>8323</v>
      </c>
      <c r="Q4100">
        <f t="shared" si="129"/>
        <v>2015</v>
      </c>
      <c r="R4100" s="14" t="s">
        <v>8322</v>
      </c>
    </row>
    <row r="4101" spans="1:18" ht="43.2" x14ac:dyDescent="0.3">
      <c r="A4101">
        <v>4043</v>
      </c>
      <c r="B4101" s="3" t="s">
        <v>4039</v>
      </c>
      <c r="C4101" s="3" t="s">
        <v>8147</v>
      </c>
      <c r="D4101" s="5">
        <v>300</v>
      </c>
      <c r="E4101" s="7">
        <v>0</v>
      </c>
      <c r="F4101" t="s">
        <v>8220</v>
      </c>
      <c r="G4101" t="s">
        <v>8228</v>
      </c>
      <c r="H4101" t="s">
        <v>8250</v>
      </c>
      <c r="I4101">
        <v>1416524325</v>
      </c>
      <c r="J4101">
        <v>1415228325</v>
      </c>
      <c r="K4101" s="12">
        <f t="shared" si="128"/>
        <v>41948</v>
      </c>
      <c r="L4101" t="b">
        <v>0</v>
      </c>
      <c r="M4101">
        <v>0</v>
      </c>
      <c r="N4101" t="b">
        <v>0</v>
      </c>
      <c r="O4101" t="s">
        <v>8269</v>
      </c>
      <c r="P4101" t="s">
        <v>8325</v>
      </c>
      <c r="Q4101">
        <f t="shared" si="129"/>
        <v>2014</v>
      </c>
      <c r="R4101" s="14" t="s">
        <v>8322</v>
      </c>
    </row>
    <row r="4102" spans="1:18" ht="43.2" x14ac:dyDescent="0.3">
      <c r="A4102">
        <v>1876</v>
      </c>
      <c r="B4102" s="3" t="s">
        <v>1877</v>
      </c>
      <c r="C4102" s="3" t="s">
        <v>5986</v>
      </c>
      <c r="D4102" s="5">
        <v>280</v>
      </c>
      <c r="E4102" s="7">
        <v>0</v>
      </c>
      <c r="F4102" t="s">
        <v>8220</v>
      </c>
      <c r="G4102" t="s">
        <v>8225</v>
      </c>
      <c r="H4102" t="s">
        <v>8247</v>
      </c>
      <c r="I4102">
        <v>1402901405</v>
      </c>
      <c r="J4102">
        <v>1400309405</v>
      </c>
      <c r="K4102" s="12">
        <f t="shared" si="128"/>
        <v>41776</v>
      </c>
      <c r="L4102" t="b">
        <v>0</v>
      </c>
      <c r="M4102">
        <v>0</v>
      </c>
      <c r="N4102" t="b">
        <v>0</v>
      </c>
      <c r="O4102" t="s">
        <v>8281</v>
      </c>
      <c r="P4102" t="s">
        <v>8343</v>
      </c>
      <c r="Q4102">
        <f t="shared" si="129"/>
        <v>2014</v>
      </c>
      <c r="R4102" s="14" t="s">
        <v>8315</v>
      </c>
    </row>
    <row r="4103" spans="1:18" ht="43.2" x14ac:dyDescent="0.3">
      <c r="A4103">
        <v>4100</v>
      </c>
      <c r="B4103" s="3" t="s">
        <v>4096</v>
      </c>
      <c r="C4103" s="3" t="s">
        <v>8203</v>
      </c>
      <c r="D4103" s="5">
        <v>270</v>
      </c>
      <c r="E4103" s="7">
        <v>0</v>
      </c>
      <c r="F4103" t="s">
        <v>8220</v>
      </c>
      <c r="G4103" t="s">
        <v>8223</v>
      </c>
      <c r="H4103" t="s">
        <v>8245</v>
      </c>
      <c r="I4103">
        <v>1414205990</v>
      </c>
      <c r="J4103">
        <v>1413341990</v>
      </c>
      <c r="K4103" s="12">
        <f t="shared" si="128"/>
        <v>41927</v>
      </c>
      <c r="L4103" t="b">
        <v>0</v>
      </c>
      <c r="M4103">
        <v>0</v>
      </c>
      <c r="N4103" t="b">
        <v>0</v>
      </c>
      <c r="O4103" t="s">
        <v>8269</v>
      </c>
      <c r="P4103" t="s">
        <v>8325</v>
      </c>
      <c r="Q4103">
        <f t="shared" si="129"/>
        <v>2014</v>
      </c>
      <c r="R4103" s="14" t="s">
        <v>8322</v>
      </c>
    </row>
    <row r="4104" spans="1:18" ht="43.2" x14ac:dyDescent="0.3">
      <c r="A4104">
        <v>607</v>
      </c>
      <c r="B4104" s="3" t="s">
        <v>608</v>
      </c>
      <c r="C4104" s="3" t="s">
        <v>4717</v>
      </c>
      <c r="D4104" s="5">
        <v>250</v>
      </c>
      <c r="E4104" s="7">
        <v>0</v>
      </c>
      <c r="F4104" t="s">
        <v>8219</v>
      </c>
      <c r="G4104" t="s">
        <v>8223</v>
      </c>
      <c r="H4104" t="s">
        <v>8245</v>
      </c>
      <c r="I4104">
        <v>1448225336</v>
      </c>
      <c r="J4104">
        <v>1445629736</v>
      </c>
      <c r="K4104" s="12">
        <f t="shared" si="128"/>
        <v>42300</v>
      </c>
      <c r="L4104" t="b">
        <v>0</v>
      </c>
      <c r="M4104">
        <v>0</v>
      </c>
      <c r="N4104" t="b">
        <v>0</v>
      </c>
      <c r="O4104" t="s">
        <v>8270</v>
      </c>
      <c r="P4104" t="s">
        <v>8341</v>
      </c>
      <c r="Q4104">
        <f t="shared" si="129"/>
        <v>2015</v>
      </c>
      <c r="R4104" s="14" t="s">
        <v>8307</v>
      </c>
    </row>
    <row r="4105" spans="1:18" ht="43.2" x14ac:dyDescent="0.3">
      <c r="A4105">
        <v>4078</v>
      </c>
      <c r="B4105" s="3" t="s">
        <v>4074</v>
      </c>
      <c r="C4105" s="3" t="s">
        <v>8181</v>
      </c>
      <c r="D4105" s="5">
        <v>250</v>
      </c>
      <c r="E4105" s="7">
        <v>0</v>
      </c>
      <c r="F4105" t="s">
        <v>8220</v>
      </c>
      <c r="G4105" t="s">
        <v>8224</v>
      </c>
      <c r="H4105" t="s">
        <v>8246</v>
      </c>
      <c r="I4105">
        <v>1485543242</v>
      </c>
      <c r="J4105">
        <v>1482951242</v>
      </c>
      <c r="K4105" s="12">
        <f t="shared" si="128"/>
        <v>42732</v>
      </c>
      <c r="L4105" t="b">
        <v>0</v>
      </c>
      <c r="M4105">
        <v>0</v>
      </c>
      <c r="N4105" t="b">
        <v>0</v>
      </c>
      <c r="O4105" t="s">
        <v>8269</v>
      </c>
      <c r="P4105" t="s">
        <v>8325</v>
      </c>
      <c r="Q4105">
        <f t="shared" si="129"/>
        <v>2016</v>
      </c>
      <c r="R4105" s="14" t="s">
        <v>8322</v>
      </c>
    </row>
    <row r="4106" spans="1:18" ht="43.2" x14ac:dyDescent="0.3">
      <c r="A4106">
        <v>225</v>
      </c>
      <c r="B4106" s="3" t="s">
        <v>227</v>
      </c>
      <c r="C4106" s="3" t="s">
        <v>4335</v>
      </c>
      <c r="D4106" s="5">
        <v>200</v>
      </c>
      <c r="E4106" s="7">
        <v>0</v>
      </c>
      <c r="F4106" t="s">
        <v>8220</v>
      </c>
      <c r="G4106" t="s">
        <v>8223</v>
      </c>
      <c r="H4106" t="s">
        <v>8245</v>
      </c>
      <c r="I4106">
        <v>1460153054</v>
      </c>
      <c r="J4106">
        <v>1457564654</v>
      </c>
      <c r="K4106" s="12">
        <f t="shared" si="128"/>
        <v>42438</v>
      </c>
      <c r="L4106" t="b">
        <v>0</v>
      </c>
      <c r="M4106">
        <v>0</v>
      </c>
      <c r="N4106" t="b">
        <v>0</v>
      </c>
      <c r="O4106" t="s">
        <v>8266</v>
      </c>
      <c r="P4106" t="s">
        <v>8324</v>
      </c>
      <c r="Q4106">
        <f t="shared" si="129"/>
        <v>2016</v>
      </c>
      <c r="R4106" s="14" t="s">
        <v>8320</v>
      </c>
    </row>
    <row r="4107" spans="1:18" ht="43.2" x14ac:dyDescent="0.3">
      <c r="A4107">
        <v>2361</v>
      </c>
      <c r="B4107" s="3" t="s">
        <v>2362</v>
      </c>
      <c r="C4107" s="3" t="s">
        <v>6471</v>
      </c>
      <c r="D4107" s="5">
        <v>200</v>
      </c>
      <c r="E4107" s="7">
        <v>0</v>
      </c>
      <c r="F4107" t="s">
        <v>8219</v>
      </c>
      <c r="G4107" t="s">
        <v>8228</v>
      </c>
      <c r="H4107" t="s">
        <v>8250</v>
      </c>
      <c r="I4107">
        <v>1462053600</v>
      </c>
      <c r="J4107">
        <v>1459975008</v>
      </c>
      <c r="K4107" s="12">
        <f t="shared" si="128"/>
        <v>42466</v>
      </c>
      <c r="L4107" t="b">
        <v>0</v>
      </c>
      <c r="M4107">
        <v>0</v>
      </c>
      <c r="N4107" t="b">
        <v>0</v>
      </c>
      <c r="O4107" t="s">
        <v>8270</v>
      </c>
      <c r="P4107" t="s">
        <v>8341</v>
      </c>
      <c r="Q4107">
        <f t="shared" si="129"/>
        <v>2016</v>
      </c>
      <c r="R4107" s="14" t="s">
        <v>8307</v>
      </c>
    </row>
    <row r="4108" spans="1:18" ht="57.6" x14ac:dyDescent="0.3">
      <c r="A4108">
        <v>3138</v>
      </c>
      <c r="B4108" s="3" t="s">
        <v>3138</v>
      </c>
      <c r="C4108" s="3" t="s">
        <v>7248</v>
      </c>
      <c r="D4108" s="5">
        <v>200</v>
      </c>
      <c r="E4108" s="7">
        <v>0</v>
      </c>
      <c r="F4108" t="s">
        <v>8221</v>
      </c>
      <c r="G4108" t="s">
        <v>8224</v>
      </c>
      <c r="H4108" t="s">
        <v>8246</v>
      </c>
      <c r="I4108">
        <v>1491233407</v>
      </c>
      <c r="J4108">
        <v>1489591807</v>
      </c>
      <c r="K4108" s="12">
        <f t="shared" si="128"/>
        <v>42809</v>
      </c>
      <c r="L4108" t="b">
        <v>0</v>
      </c>
      <c r="M4108">
        <v>0</v>
      </c>
      <c r="N4108" t="b">
        <v>0</v>
      </c>
      <c r="O4108" t="s">
        <v>8269</v>
      </c>
      <c r="P4108" t="s">
        <v>8325</v>
      </c>
      <c r="Q4108">
        <f t="shared" si="129"/>
        <v>2017</v>
      </c>
      <c r="R4108" s="14" t="s">
        <v>8322</v>
      </c>
    </row>
    <row r="4109" spans="1:18" ht="28.8" x14ac:dyDescent="0.3">
      <c r="A4109">
        <v>2364</v>
      </c>
      <c r="B4109" s="3" t="s">
        <v>2365</v>
      </c>
      <c r="C4109" s="3" t="s">
        <v>6474</v>
      </c>
      <c r="D4109" s="5">
        <v>128</v>
      </c>
      <c r="E4109" s="7">
        <v>0</v>
      </c>
      <c r="F4109" t="s">
        <v>8219</v>
      </c>
      <c r="G4109" t="s">
        <v>8223</v>
      </c>
      <c r="H4109" t="s">
        <v>8245</v>
      </c>
      <c r="I4109">
        <v>1445898356</v>
      </c>
      <c r="J4109">
        <v>1441146356</v>
      </c>
      <c r="K4109" s="12">
        <f t="shared" si="128"/>
        <v>42248</v>
      </c>
      <c r="L4109" t="b">
        <v>0</v>
      </c>
      <c r="M4109">
        <v>0</v>
      </c>
      <c r="N4109" t="b">
        <v>0</v>
      </c>
      <c r="O4109" t="s">
        <v>8270</v>
      </c>
      <c r="P4109" t="s">
        <v>8341</v>
      </c>
      <c r="Q4109">
        <f t="shared" si="129"/>
        <v>2015</v>
      </c>
      <c r="R4109" s="14" t="s">
        <v>8307</v>
      </c>
    </row>
    <row r="4110" spans="1:18" ht="43.2" x14ac:dyDescent="0.3">
      <c r="A4110">
        <v>1071</v>
      </c>
      <c r="B4110" s="3" t="s">
        <v>1072</v>
      </c>
      <c r="C4110" s="3" t="s">
        <v>5181</v>
      </c>
      <c r="D4110" s="5">
        <v>100</v>
      </c>
      <c r="E4110" s="7">
        <v>0</v>
      </c>
      <c r="F4110" t="s">
        <v>8220</v>
      </c>
      <c r="G4110" t="s">
        <v>8233</v>
      </c>
      <c r="H4110" t="s">
        <v>8253</v>
      </c>
      <c r="I4110">
        <v>1447787093</v>
      </c>
      <c r="J4110">
        <v>1445191493</v>
      </c>
      <c r="K4110" s="12">
        <f t="shared" si="128"/>
        <v>42295</v>
      </c>
      <c r="L4110" t="b">
        <v>0</v>
      </c>
      <c r="M4110">
        <v>0</v>
      </c>
      <c r="N4110" t="b">
        <v>0</v>
      </c>
      <c r="O4110" t="s">
        <v>8280</v>
      </c>
      <c r="P4110" t="s">
        <v>8333</v>
      </c>
      <c r="Q4110">
        <f t="shared" si="129"/>
        <v>2015</v>
      </c>
      <c r="R4110" s="14" t="s">
        <v>8315</v>
      </c>
    </row>
    <row r="4111" spans="1:18" ht="43.2" x14ac:dyDescent="0.3">
      <c r="A4111">
        <v>1877</v>
      </c>
      <c r="B4111" s="3" t="s">
        <v>1878</v>
      </c>
      <c r="C4111" s="3" t="s">
        <v>5987</v>
      </c>
      <c r="D4111" s="5">
        <v>60</v>
      </c>
      <c r="E4111" s="7">
        <v>0</v>
      </c>
      <c r="F4111" t="s">
        <v>8220</v>
      </c>
      <c r="G4111" t="s">
        <v>8223</v>
      </c>
      <c r="H4111" t="s">
        <v>8245</v>
      </c>
      <c r="I4111">
        <v>1425170525</v>
      </c>
      <c r="J4111">
        <v>1422664925</v>
      </c>
      <c r="K4111" s="12">
        <f t="shared" si="128"/>
        <v>42035</v>
      </c>
      <c r="L4111" t="b">
        <v>0</v>
      </c>
      <c r="M4111">
        <v>0</v>
      </c>
      <c r="N4111" t="b">
        <v>0</v>
      </c>
      <c r="O4111" t="s">
        <v>8281</v>
      </c>
      <c r="P4111" t="s">
        <v>8343</v>
      </c>
      <c r="Q4111">
        <f t="shared" si="129"/>
        <v>2015</v>
      </c>
      <c r="R4111" s="14" t="s">
        <v>8315</v>
      </c>
    </row>
    <row r="4112" spans="1:18" ht="43.2" x14ac:dyDescent="0.3">
      <c r="A4112">
        <v>1041</v>
      </c>
      <c r="B4112" s="3" t="s">
        <v>1042</v>
      </c>
      <c r="C4112" s="3" t="s">
        <v>5151</v>
      </c>
      <c r="D4112" s="5">
        <v>50</v>
      </c>
      <c r="E4112" s="7">
        <v>0</v>
      </c>
      <c r="F4112" t="s">
        <v>8219</v>
      </c>
      <c r="G4112" t="s">
        <v>8223</v>
      </c>
      <c r="H4112" t="s">
        <v>8245</v>
      </c>
      <c r="I4112">
        <v>1406769992</v>
      </c>
      <c r="J4112">
        <v>1405041992</v>
      </c>
      <c r="K4112" s="12">
        <f t="shared" si="128"/>
        <v>41831</v>
      </c>
      <c r="L4112" t="b">
        <v>0</v>
      </c>
      <c r="M4112">
        <v>0</v>
      </c>
      <c r="N4112" t="b">
        <v>0</v>
      </c>
      <c r="O4112" t="s">
        <v>8279</v>
      </c>
      <c r="P4112" t="s">
        <v>8346</v>
      </c>
      <c r="Q4112">
        <f t="shared" si="129"/>
        <v>2014</v>
      </c>
      <c r="R4112" s="14" t="s">
        <v>8345</v>
      </c>
    </row>
    <row r="4113" spans="1:18" ht="28.8" x14ac:dyDescent="0.3">
      <c r="A4113">
        <v>1592</v>
      </c>
      <c r="B4113" s="3" t="s">
        <v>1593</v>
      </c>
      <c r="C4113" s="3" t="s">
        <v>5702</v>
      </c>
      <c r="D4113" s="5">
        <v>25</v>
      </c>
      <c r="E4113" s="7">
        <v>0</v>
      </c>
      <c r="F4113" t="s">
        <v>8220</v>
      </c>
      <c r="G4113" t="s">
        <v>8223</v>
      </c>
      <c r="H4113" t="s">
        <v>8245</v>
      </c>
      <c r="I4113">
        <v>1427503485</v>
      </c>
      <c r="J4113">
        <v>1423619085</v>
      </c>
      <c r="K4113" s="12">
        <f t="shared" si="128"/>
        <v>42046</v>
      </c>
      <c r="L4113" t="b">
        <v>0</v>
      </c>
      <c r="M4113">
        <v>0</v>
      </c>
      <c r="N4113" t="b">
        <v>0</v>
      </c>
      <c r="O4113" t="s">
        <v>8289</v>
      </c>
      <c r="P4113" t="s">
        <v>8350</v>
      </c>
      <c r="Q4113">
        <f t="shared" si="129"/>
        <v>2015</v>
      </c>
      <c r="R4113" s="14" t="s">
        <v>8312</v>
      </c>
    </row>
    <row r="4114" spans="1:18" ht="43.2" x14ac:dyDescent="0.3">
      <c r="A4114">
        <v>1547</v>
      </c>
      <c r="B4114" s="3" t="s">
        <v>1548</v>
      </c>
      <c r="C4114" s="3" t="s">
        <v>5657</v>
      </c>
      <c r="D4114" s="5">
        <v>20</v>
      </c>
      <c r="E4114" s="7">
        <v>0</v>
      </c>
      <c r="F4114" t="s">
        <v>8220</v>
      </c>
      <c r="G4114" t="s">
        <v>8223</v>
      </c>
      <c r="H4114" t="s">
        <v>8245</v>
      </c>
      <c r="I4114">
        <v>1487844882</v>
      </c>
      <c r="J4114">
        <v>1487240082</v>
      </c>
      <c r="K4114" s="12">
        <f t="shared" si="128"/>
        <v>42782</v>
      </c>
      <c r="L4114" t="b">
        <v>0</v>
      </c>
      <c r="M4114">
        <v>0</v>
      </c>
      <c r="N4114" t="b">
        <v>0</v>
      </c>
      <c r="O4114" t="s">
        <v>8287</v>
      </c>
      <c r="P4114" t="s">
        <v>8354</v>
      </c>
      <c r="Q4114">
        <f t="shared" si="129"/>
        <v>2017</v>
      </c>
      <c r="R4114" s="14" t="s">
        <v>8312</v>
      </c>
    </row>
    <row r="4115" spans="1:18" ht="43.2" x14ac:dyDescent="0.3">
      <c r="A4115">
        <v>2699</v>
      </c>
      <c r="B4115" s="3" t="s">
        <v>2699</v>
      </c>
      <c r="C4115" s="3" t="s">
        <v>6809</v>
      </c>
      <c r="D4115" s="5">
        <v>2</v>
      </c>
      <c r="E4115" s="7">
        <v>0</v>
      </c>
      <c r="F4115" t="s">
        <v>8220</v>
      </c>
      <c r="G4115" t="s">
        <v>8228</v>
      </c>
      <c r="H4115" t="s">
        <v>8250</v>
      </c>
      <c r="I4115">
        <v>1407533463</v>
      </c>
      <c r="J4115">
        <v>1404941463</v>
      </c>
      <c r="K4115" s="12">
        <f t="shared" si="128"/>
        <v>41829</v>
      </c>
      <c r="L4115" t="b">
        <v>0</v>
      </c>
      <c r="M4115">
        <v>0</v>
      </c>
      <c r="N4115" t="b">
        <v>0</v>
      </c>
      <c r="O4115" t="s">
        <v>8282</v>
      </c>
      <c r="P4115" t="s">
        <v>8344</v>
      </c>
      <c r="Q4115">
        <f t="shared" si="129"/>
        <v>2014</v>
      </c>
      <c r="R4115" s="14" t="s">
        <v>8318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5001-D52D-4CB0-9820-C5A033A005CC}">
  <dimension ref="A1:E18"/>
  <sheetViews>
    <sheetView topLeftCell="A16" zoomScaleNormal="100" workbookViewId="0">
      <selection activeCell="D1" sqref="D1"/>
    </sheetView>
  </sheetViews>
  <sheetFormatPr defaultRowHeight="14.4" x14ac:dyDescent="0.3"/>
  <cols>
    <col min="1" max="1" width="23.109375" bestFit="1" customWidth="1"/>
    <col min="2" max="2" width="22.5546875" bestFit="1" customWidth="1"/>
    <col min="3" max="3" width="8.109375" bestFit="1" customWidth="1"/>
    <col min="4" max="4" width="11.77734375" bestFit="1" customWidth="1"/>
    <col min="5" max="5" width="15.33203125" bestFit="1" customWidth="1"/>
    <col min="6" max="6" width="11.109375" bestFit="1" customWidth="1"/>
    <col min="7" max="7" width="30.109375" bestFit="1" customWidth="1"/>
    <col min="8" max="8" width="15.88671875" bestFit="1" customWidth="1"/>
    <col min="9" max="9" width="34.88671875" bestFit="1" customWidth="1"/>
    <col min="10" max="10" width="30.109375" bestFit="1" customWidth="1"/>
    <col min="11" max="11" width="27.44140625" bestFit="1" customWidth="1"/>
    <col min="12" max="12" width="15.88671875" bestFit="1" customWidth="1"/>
    <col min="13" max="13" width="34.88671875" bestFit="1" customWidth="1"/>
  </cols>
  <sheetData>
    <row r="1" spans="1:5" x14ac:dyDescent="0.3">
      <c r="A1" s="15" t="s">
        <v>8357</v>
      </c>
      <c r="B1" t="s">
        <v>8322</v>
      </c>
    </row>
    <row r="2" spans="1:5" x14ac:dyDescent="0.3">
      <c r="A2" s="15" t="s">
        <v>8359</v>
      </c>
      <c r="B2" t="s">
        <v>8362</v>
      </c>
    </row>
    <row r="4" spans="1:5" x14ac:dyDescent="0.3">
      <c r="A4" s="15" t="s">
        <v>8376</v>
      </c>
      <c r="B4" s="15" t="s">
        <v>8363</v>
      </c>
    </row>
    <row r="5" spans="1:5" x14ac:dyDescent="0.3">
      <c r="A5" s="15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6" t="s">
        <v>8370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3">
      <c r="A7" s="16" t="s">
        <v>8371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3">
      <c r="A8" s="16" t="s">
        <v>8372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3">
      <c r="A9" s="16" t="s">
        <v>8373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3">
      <c r="A10" s="16" t="s">
        <v>8364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3">
      <c r="A11" s="16" t="s">
        <v>8374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3">
      <c r="A12" s="16" t="s">
        <v>8365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3">
      <c r="A13" s="16" t="s">
        <v>8366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3">
      <c r="A14" s="16" t="s">
        <v>8367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3">
      <c r="A15" s="16" t="s">
        <v>8368</v>
      </c>
      <c r="B15" s="10">
        <v>65</v>
      </c>
      <c r="C15" s="10">
        <v>50</v>
      </c>
      <c r="D15" s="10"/>
      <c r="E15" s="10">
        <v>115</v>
      </c>
    </row>
    <row r="16" spans="1:5" x14ac:dyDescent="0.3">
      <c r="A16" s="16" t="s">
        <v>8369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3">
      <c r="A17" s="16" t="s">
        <v>8375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3">
      <c r="A18" s="16" t="s">
        <v>8361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6B71-2C86-496A-A12D-46F1CF8C70B5}">
  <dimension ref="A1:P4115"/>
  <sheetViews>
    <sheetView tabSelected="1" topLeftCell="A10" zoomScaleNormal="100" workbookViewId="0">
      <selection activeCell="M1" sqref="M1"/>
    </sheetView>
  </sheetViews>
  <sheetFormatPr defaultRowHeight="14.4" x14ac:dyDescent="0.3"/>
  <cols>
    <col min="1" max="1" width="14.44140625" customWidth="1"/>
    <col min="2" max="2" width="12.6640625" customWidth="1"/>
    <col min="3" max="3" width="10.5546875" customWidth="1"/>
    <col min="4" max="4" width="10.88671875" customWidth="1"/>
    <col min="5" max="5" width="12.33203125" customWidth="1"/>
    <col min="6" max="6" width="10.88671875" hidden="1" customWidth="1"/>
    <col min="7" max="7" width="15" customWidth="1"/>
    <col min="8" max="8" width="11.5546875" customWidth="1"/>
    <col min="9" max="9" width="11.33203125" hidden="1" customWidth="1"/>
    <col min="10" max="10" width="7.33203125" customWidth="1"/>
    <col min="11" max="11" width="10.5546875" customWidth="1"/>
    <col min="12" max="13" width="11.33203125" customWidth="1"/>
    <col min="14" max="14" width="21.33203125" customWidth="1"/>
    <col min="15" max="15" width="15.6640625" style="10" bestFit="1" customWidth="1"/>
    <col min="16" max="16" width="20.33203125" customWidth="1"/>
  </cols>
  <sheetData>
    <row r="1" spans="1:16" ht="26.4" customHeight="1" x14ac:dyDescent="0.3">
      <c r="A1" s="1" t="s">
        <v>8377</v>
      </c>
      <c r="B1" s="1" t="s">
        <v>8394</v>
      </c>
      <c r="C1" s="1" t="s">
        <v>8395</v>
      </c>
      <c r="D1" s="1" t="s">
        <v>8397</v>
      </c>
      <c r="E1" s="1" t="s">
        <v>8378</v>
      </c>
      <c r="F1" s="1" t="s">
        <v>8379</v>
      </c>
      <c r="G1" s="1" t="s">
        <v>8377</v>
      </c>
      <c r="H1" s="1" t="s">
        <v>8396</v>
      </c>
      <c r="I1" s="1" t="s">
        <v>8380</v>
      </c>
      <c r="J1" s="1" t="s">
        <v>8380</v>
      </c>
      <c r="K1" s="1" t="s">
        <v>8381</v>
      </c>
      <c r="L1" s="1"/>
      <c r="M1" s="1"/>
      <c r="N1" s="1" t="s">
        <v>8304</v>
      </c>
      <c r="O1" s="9" t="s">
        <v>8216</v>
      </c>
      <c r="P1" s="1" t="s">
        <v>8358</v>
      </c>
    </row>
    <row r="2" spans="1:16" x14ac:dyDescent="0.3">
      <c r="A2" t="s">
        <v>8382</v>
      </c>
      <c r="B2">
        <f>COUNTIFS(N:N,"=successful", P:P, "=plays", O:O, "&lt;1000")</f>
        <v>141</v>
      </c>
      <c r="C2">
        <f>COUNTIFS(N:N,"=failed", P:P, "=plays", O:O, "&lt;1000")</f>
        <v>45</v>
      </c>
      <c r="D2">
        <f>COUNTIFS(N:N,"=canceled", P:P, "=plays", O:O, "&lt;1000")</f>
        <v>0</v>
      </c>
      <c r="E2">
        <f>SUM(B2+C2+D2)</f>
        <v>186</v>
      </c>
      <c r="F2" s="17">
        <f xml:space="preserve"> (B2/E2)*100</f>
        <v>75.806451612903231</v>
      </c>
      <c r="G2" t="s">
        <v>8382</v>
      </c>
      <c r="H2">
        <f>ROUND(F2,0)</f>
        <v>76</v>
      </c>
      <c r="I2">
        <f>(C2/E2) *100</f>
        <v>24.193548387096776</v>
      </c>
      <c r="J2">
        <f>ROUND(I2,0)</f>
        <v>24</v>
      </c>
      <c r="K2">
        <f>(D2/E2) *100</f>
        <v>0</v>
      </c>
      <c r="N2" t="s">
        <v>8218</v>
      </c>
      <c r="O2" s="10">
        <v>30000</v>
      </c>
      <c r="P2" t="s">
        <v>8308</v>
      </c>
    </row>
    <row r="3" spans="1:16" x14ac:dyDescent="0.3">
      <c r="A3" t="s">
        <v>8383</v>
      </c>
      <c r="B3">
        <f>COUNTIFS(N:N,"=successful", P:P, "=plays", O:O, "&gt;1000", O:O, "&lt;4999")</f>
        <v>340</v>
      </c>
      <c r="C3">
        <f>COUNTIFS(N:N,"=failed", P:P, "=plays", O:O, "&gt;1000", O:O, "&lt;4999")</f>
        <v>128</v>
      </c>
      <c r="D3">
        <f>COUNTIFS(N:N,"=canceled", P:P, "=plays", O:O, "&gt;1000", O:O, "&lt;4999")</f>
        <v>0</v>
      </c>
      <c r="E3">
        <f t="shared" ref="E3:E13" si="0">SUM(B3+C3+D3)</f>
        <v>468</v>
      </c>
      <c r="F3" s="17">
        <f t="shared" ref="F3:F13" si="1" xml:space="preserve"> (B3/E3)*100</f>
        <v>72.649572649572647</v>
      </c>
      <c r="G3" t="s">
        <v>8383</v>
      </c>
      <c r="H3">
        <f>ROUND(F3,0)</f>
        <v>73</v>
      </c>
      <c r="I3">
        <f>(C3/E3) *100</f>
        <v>27.350427350427353</v>
      </c>
      <c r="J3">
        <f t="shared" ref="J3:J13" si="2">ROUND(I3,0)</f>
        <v>27</v>
      </c>
      <c r="K3">
        <f>(D3/E3) *100</f>
        <v>0</v>
      </c>
      <c r="N3" t="s">
        <v>8219</v>
      </c>
      <c r="O3" s="10">
        <v>5000</v>
      </c>
      <c r="P3" t="s">
        <v>8309</v>
      </c>
    </row>
    <row r="4" spans="1:16" x14ac:dyDescent="0.3">
      <c r="A4" t="s">
        <v>8384</v>
      </c>
      <c r="B4">
        <f>COUNTIFS(N:N,"=successful", P:P, "=plays", O:O, "&gt;5000", O:O, "&lt;9999")</f>
        <v>44</v>
      </c>
      <c r="C4">
        <f>COUNTIFS(N:N,"=failed", P:P, "=plays", O:O, "&gt;10000", O:O, "&lt;14999")</f>
        <v>13</v>
      </c>
      <c r="D4">
        <f>COUNTIFS(N:N,"=canceled", P:P, "=plays", O:O, "&gt;5000", O:O, "&lt;9999")</f>
        <v>0</v>
      </c>
      <c r="E4">
        <f t="shared" si="0"/>
        <v>57</v>
      </c>
      <c r="F4" s="17">
        <f t="shared" si="1"/>
        <v>77.192982456140342</v>
      </c>
      <c r="G4" t="s">
        <v>8384</v>
      </c>
      <c r="H4">
        <f>ROUND(F4,0)</f>
        <v>77</v>
      </c>
      <c r="I4">
        <f>(C4/E4) *100</f>
        <v>22.807017543859647</v>
      </c>
      <c r="J4">
        <f t="shared" si="2"/>
        <v>23</v>
      </c>
      <c r="K4">
        <f>(D4/E4) *100</f>
        <v>0</v>
      </c>
      <c r="N4" t="s">
        <v>8218</v>
      </c>
      <c r="O4" s="10">
        <v>400000</v>
      </c>
      <c r="P4" t="s">
        <v>8308</v>
      </c>
    </row>
    <row r="5" spans="1:16" x14ac:dyDescent="0.3">
      <c r="A5" t="s">
        <v>8385</v>
      </c>
      <c r="B5">
        <f>COUNTIFS(N:N,"=successful", P:P, "=plays", O:O, "&gt;10000", O:O, "&lt;14999")</f>
        <v>10</v>
      </c>
      <c r="C5">
        <f>COUNTIFS(N:N,"=failed", P:P, "=plays", O:O, "&gt;10000", O:O, "&lt;14999")</f>
        <v>13</v>
      </c>
      <c r="D5">
        <f>COUNTIFS(N:N,"=canceled", P:P, "=plays", O:O, "&gt;10000", O:O, "&lt;14999")</f>
        <v>0</v>
      </c>
      <c r="E5">
        <f t="shared" si="0"/>
        <v>23</v>
      </c>
      <c r="F5" s="17">
        <f t="shared" si="1"/>
        <v>43.478260869565219</v>
      </c>
      <c r="G5" t="s">
        <v>8385</v>
      </c>
      <c r="H5">
        <f>ROUND(F5,0)</f>
        <v>43</v>
      </c>
      <c r="I5">
        <f>(C5/E5) *100</f>
        <v>56.521739130434781</v>
      </c>
      <c r="J5">
        <f t="shared" si="2"/>
        <v>57</v>
      </c>
      <c r="K5">
        <f>(D5/E5) *100</f>
        <v>0</v>
      </c>
      <c r="N5" t="s">
        <v>8218</v>
      </c>
      <c r="O5" s="10">
        <v>179000</v>
      </c>
      <c r="P5" t="s">
        <v>8308</v>
      </c>
    </row>
    <row r="6" spans="1:16" x14ac:dyDescent="0.3">
      <c r="A6" t="s">
        <v>8386</v>
      </c>
      <c r="B6">
        <f>COUNTIFS(N:N,"=successful", P:P, "=plays", O:O, "&gt;15000", O:O, "&lt;19999")</f>
        <v>1</v>
      </c>
      <c r="C6">
        <f>COUNTIFS(N:N,"=failed", P:P, "=plays", O:O, "&gt;15000", O:O, "&lt;19999")</f>
        <v>3</v>
      </c>
      <c r="D6">
        <f>COUNTIFS(N:N,"=canceled", P:P, "=plays", O:O, "&gt;15000", O:O, "&lt;19999")</f>
        <v>0</v>
      </c>
      <c r="E6">
        <f t="shared" si="0"/>
        <v>4</v>
      </c>
      <c r="F6" s="17">
        <f t="shared" si="1"/>
        <v>25</v>
      </c>
      <c r="G6" t="s">
        <v>8386</v>
      </c>
      <c r="H6">
        <f>ROUND(F6,0)</f>
        <v>25</v>
      </c>
      <c r="I6">
        <f>(C6/E6) *100</f>
        <v>75</v>
      </c>
      <c r="J6">
        <f t="shared" si="2"/>
        <v>75</v>
      </c>
      <c r="K6">
        <f>(D6/E6) *100</f>
        <v>0</v>
      </c>
      <c r="N6" t="s">
        <v>8218</v>
      </c>
      <c r="O6" s="10">
        <v>100000</v>
      </c>
      <c r="P6" t="s">
        <v>8308</v>
      </c>
    </row>
    <row r="7" spans="1:16" x14ac:dyDescent="0.3">
      <c r="A7" t="s">
        <v>8387</v>
      </c>
      <c r="B7">
        <f>COUNTIFS(N:N,"=successful", P:P, "=plays", O:O, "&gt;20000", O:O, "&lt;24999")</f>
        <v>3</v>
      </c>
      <c r="C7">
        <f>COUNTIFS(N:N,"=failed", P:P, "=plays", O:O, "&gt;20000", O:O, "&lt;24999")</f>
        <v>1</v>
      </c>
      <c r="D7">
        <f>COUNTIFS(N:N,"=canceled", P:P, "=plays", O:O, "&gt;20000", O:O, "&lt;24999")</f>
        <v>0</v>
      </c>
      <c r="E7">
        <f t="shared" si="0"/>
        <v>4</v>
      </c>
      <c r="F7" s="17">
        <f t="shared" si="1"/>
        <v>75</v>
      </c>
      <c r="G7" t="s">
        <v>8387</v>
      </c>
      <c r="H7">
        <f>ROUND(F7,0)</f>
        <v>75</v>
      </c>
      <c r="I7">
        <f>(C7/E7) *100</f>
        <v>25</v>
      </c>
      <c r="J7">
        <f t="shared" si="2"/>
        <v>25</v>
      </c>
      <c r="K7">
        <f>(D7/E7) *100</f>
        <v>0</v>
      </c>
      <c r="N7" t="s">
        <v>8218</v>
      </c>
      <c r="O7" s="10">
        <v>160000</v>
      </c>
      <c r="P7" t="s">
        <v>8308</v>
      </c>
    </row>
    <row r="8" spans="1:16" x14ac:dyDescent="0.3">
      <c r="A8" t="s">
        <v>8388</v>
      </c>
      <c r="B8">
        <f>COUNTIFS(N:N,"=successful", P:P, "=plays", O:O, "&gt;25000", O:O, "&lt;29999")</f>
        <v>0</v>
      </c>
      <c r="C8">
        <f>COUNTIFS(N:N,"=failed", P:P, "=plays", O:O, "&gt;25000", O:O, "&lt;29999")</f>
        <v>2</v>
      </c>
      <c r="D8">
        <f>COUNTIFS(N:N,"=canceled", P:P, "=plays", O:O, "&gt;25000", O:O, "&lt;29999")</f>
        <v>0</v>
      </c>
      <c r="E8">
        <f t="shared" si="0"/>
        <v>2</v>
      </c>
      <c r="F8" s="17">
        <f t="shared" si="1"/>
        <v>0</v>
      </c>
      <c r="G8" t="s">
        <v>8388</v>
      </c>
      <c r="H8">
        <f>ROUND(F8,0)</f>
        <v>0</v>
      </c>
      <c r="I8">
        <f>(C8/E8) *100</f>
        <v>100</v>
      </c>
      <c r="J8">
        <f t="shared" si="2"/>
        <v>100</v>
      </c>
      <c r="K8">
        <f>(D8/E8) *100</f>
        <v>0</v>
      </c>
      <c r="N8" t="s">
        <v>8218</v>
      </c>
      <c r="O8" s="10">
        <v>50000</v>
      </c>
      <c r="P8" t="s">
        <v>8311</v>
      </c>
    </row>
    <row r="9" spans="1:16" x14ac:dyDescent="0.3">
      <c r="A9" t="s">
        <v>8389</v>
      </c>
      <c r="B9">
        <f>COUNTIFS(N:N,"=successful", P:P, "=plays", O:O, "&gt;30000", O:O, "&lt;34999")</f>
        <v>1</v>
      </c>
      <c r="C9">
        <f>COUNTIFS(N:N,"=failed", P:P, "=plays", O:O, "&gt;30000", O:O, "&lt;34999")</f>
        <v>1</v>
      </c>
      <c r="D9">
        <f>COUNTIFS(N:N,"=canceled", P:P, "=plays", O:O, "&gt;30000", O:O, "&lt;34999")</f>
        <v>0</v>
      </c>
      <c r="E9">
        <f t="shared" si="0"/>
        <v>2</v>
      </c>
      <c r="F9" s="17">
        <f t="shared" si="1"/>
        <v>50</v>
      </c>
      <c r="G9" t="s">
        <v>8389</v>
      </c>
      <c r="H9">
        <f>ROUND(F9,0)</f>
        <v>50</v>
      </c>
      <c r="I9">
        <f>(C9/E9) *100</f>
        <v>50</v>
      </c>
      <c r="J9">
        <f t="shared" si="2"/>
        <v>50</v>
      </c>
      <c r="K9">
        <f>(D9/E9) *100</f>
        <v>0</v>
      </c>
      <c r="N9" t="s">
        <v>8218</v>
      </c>
      <c r="O9" s="10">
        <v>50000</v>
      </c>
      <c r="P9" t="s">
        <v>8308</v>
      </c>
    </row>
    <row r="10" spans="1:16" x14ac:dyDescent="0.3">
      <c r="A10" t="s">
        <v>8390</v>
      </c>
      <c r="B10">
        <f>COUNTIFS(N:N,"=successful", P:P, "=plays", O:O, "&gt;35000", O:O, "&lt;39999")</f>
        <v>0</v>
      </c>
      <c r="C10">
        <f>COUNTIFS(N:N,"=failed", P:P, "=plays", O:O, "&gt;35000", O:O, "&lt;39999")</f>
        <v>1</v>
      </c>
      <c r="D10">
        <f>COUNTIFS(N:N,"=canceled", P:P, "=plays", O:O, "&gt;35000", O:O, "&lt;39999")</f>
        <v>0</v>
      </c>
      <c r="E10">
        <f t="shared" si="0"/>
        <v>1</v>
      </c>
      <c r="F10" s="17">
        <f t="shared" si="1"/>
        <v>0</v>
      </c>
      <c r="G10" t="s">
        <v>8390</v>
      </c>
      <c r="H10">
        <f>ROUND(F10,0)</f>
        <v>0</v>
      </c>
      <c r="I10">
        <f>(C10/E10) *100</f>
        <v>100</v>
      </c>
      <c r="J10">
        <f t="shared" si="2"/>
        <v>100</v>
      </c>
      <c r="K10">
        <f>(D10/E10) *100</f>
        <v>0</v>
      </c>
      <c r="N10" t="s">
        <v>8218</v>
      </c>
      <c r="O10" s="10">
        <v>198000</v>
      </c>
      <c r="P10" t="s">
        <v>8308</v>
      </c>
    </row>
    <row r="11" spans="1:16" x14ac:dyDescent="0.3">
      <c r="A11" t="s">
        <v>8391</v>
      </c>
      <c r="B11">
        <f>COUNTIFS(N:N,"=successful", P:P, "=plays", O:O, "&gt;40000", O:O, "&lt;44999")</f>
        <v>0</v>
      </c>
      <c r="C11">
        <f>COUNTIFS(N:N,"=failed", P:P, "=plays", O:O, "&gt;40000", O:O, "&lt;44999")</f>
        <v>0</v>
      </c>
      <c r="D11">
        <f>COUNTIFS(N:N,"=canceled", P:P, "=plays", O:O, "&gt;40000", O:O, "&lt;44999")</f>
        <v>0</v>
      </c>
      <c r="E11">
        <f t="shared" si="0"/>
        <v>0</v>
      </c>
      <c r="F11" s="17">
        <v>0</v>
      </c>
      <c r="G11" t="s">
        <v>8391</v>
      </c>
      <c r="H11">
        <f>ROUND(F11,0)</f>
        <v>0</v>
      </c>
      <c r="I11">
        <v>0</v>
      </c>
      <c r="J11">
        <f t="shared" si="2"/>
        <v>0</v>
      </c>
      <c r="K11">
        <v>0</v>
      </c>
      <c r="N11" t="s">
        <v>8218</v>
      </c>
      <c r="O11" s="10">
        <v>261962</v>
      </c>
      <c r="P11" t="s">
        <v>8308</v>
      </c>
    </row>
    <row r="12" spans="1:16" x14ac:dyDescent="0.3">
      <c r="A12" t="s">
        <v>8392</v>
      </c>
      <c r="B12">
        <f>COUNTIFS(N:N,"=successful", P:P, "=plays", O:O, "&gt;45000", O:O, "&lt;49999")</f>
        <v>0</v>
      </c>
      <c r="C12">
        <f>COUNTIFS(N:N,"=failed", P:P, "=plays", O:O, "&gt;45000", O:O, "&lt;49999")</f>
        <v>0</v>
      </c>
      <c r="D12">
        <f>COUNTIFS(N:N,"=canceled", P:P, "=plays", O:O, "&gt;45000", O:O, "&lt;49999")</f>
        <v>0</v>
      </c>
      <c r="E12">
        <f t="shared" si="0"/>
        <v>0</v>
      </c>
      <c r="F12" s="17">
        <v>0</v>
      </c>
      <c r="G12" t="s">
        <v>8392</v>
      </c>
      <c r="H12">
        <f>ROUND(F12,0)</f>
        <v>0</v>
      </c>
      <c r="I12">
        <v>0</v>
      </c>
      <c r="J12">
        <f t="shared" si="2"/>
        <v>0</v>
      </c>
      <c r="K12">
        <v>0</v>
      </c>
      <c r="N12" t="s">
        <v>8218</v>
      </c>
      <c r="O12" s="10">
        <v>300000</v>
      </c>
      <c r="P12" t="s">
        <v>8313</v>
      </c>
    </row>
    <row r="13" spans="1:16" x14ac:dyDescent="0.3">
      <c r="A13" t="s">
        <v>8393</v>
      </c>
      <c r="B13">
        <f>COUNTIFS(N:N,"=successful", P:P, "=plays", O:O, "&gt;50000")</f>
        <v>2</v>
      </c>
      <c r="C13">
        <f>COUNTIFS(N:N,"=failed", P:P, "=plays", O:O, "&gt;50000")</f>
        <v>10</v>
      </c>
      <c r="D13">
        <f>COUNTIFS(N:N,"=canceled", P:P, "=plays", O:O, "&gt;50000")</f>
        <v>0</v>
      </c>
      <c r="E13">
        <f t="shared" si="0"/>
        <v>12</v>
      </c>
      <c r="F13" s="17">
        <f t="shared" si="1"/>
        <v>16.666666666666664</v>
      </c>
      <c r="G13" t="s">
        <v>8393</v>
      </c>
      <c r="H13">
        <f>ROUND(F13,0)</f>
        <v>17</v>
      </c>
      <c r="I13">
        <f>(C13/E13) *100</f>
        <v>83.333333333333343</v>
      </c>
      <c r="J13">
        <f t="shared" si="2"/>
        <v>83</v>
      </c>
      <c r="K13">
        <f>(D13/E13) *100</f>
        <v>0</v>
      </c>
      <c r="N13" t="s">
        <v>8218</v>
      </c>
      <c r="O13" s="10">
        <v>50000</v>
      </c>
      <c r="P13" t="s">
        <v>8308</v>
      </c>
    </row>
    <row r="14" spans="1:16" x14ac:dyDescent="0.3">
      <c r="N14" t="s">
        <v>8218</v>
      </c>
      <c r="O14" s="10">
        <v>125000</v>
      </c>
      <c r="P14" t="s">
        <v>8308</v>
      </c>
    </row>
    <row r="15" spans="1:16" x14ac:dyDescent="0.3">
      <c r="N15" t="s">
        <v>8218</v>
      </c>
      <c r="O15" s="10">
        <v>50000</v>
      </c>
      <c r="P15" t="s">
        <v>8308</v>
      </c>
    </row>
    <row r="16" spans="1:16" x14ac:dyDescent="0.3">
      <c r="N16" t="s">
        <v>8218</v>
      </c>
      <c r="O16" s="10">
        <v>100000</v>
      </c>
      <c r="P16" t="s">
        <v>8308</v>
      </c>
    </row>
    <row r="17" spans="14:16" x14ac:dyDescent="0.3">
      <c r="N17" t="s">
        <v>8219</v>
      </c>
      <c r="O17" s="10">
        <v>1000000</v>
      </c>
      <c r="P17" t="s">
        <v>8314</v>
      </c>
    </row>
    <row r="18" spans="14:16" x14ac:dyDescent="0.3">
      <c r="N18" t="s">
        <v>8218</v>
      </c>
      <c r="O18" s="10">
        <v>250000</v>
      </c>
      <c r="P18" t="s">
        <v>8308</v>
      </c>
    </row>
    <row r="19" spans="14:16" x14ac:dyDescent="0.3">
      <c r="N19" t="s">
        <v>8218</v>
      </c>
      <c r="O19" s="10">
        <v>40000</v>
      </c>
      <c r="P19" t="s">
        <v>8308</v>
      </c>
    </row>
    <row r="20" spans="14:16" x14ac:dyDescent="0.3">
      <c r="N20" t="s">
        <v>8218</v>
      </c>
      <c r="O20" s="10">
        <v>11000</v>
      </c>
      <c r="P20" t="s">
        <v>8314</v>
      </c>
    </row>
    <row r="21" spans="14:16" x14ac:dyDescent="0.3">
      <c r="N21" t="s">
        <v>8218</v>
      </c>
      <c r="O21" s="10">
        <v>78000</v>
      </c>
      <c r="P21" t="s">
        <v>8308</v>
      </c>
    </row>
    <row r="22" spans="14:16" x14ac:dyDescent="0.3">
      <c r="N22" t="s">
        <v>8218</v>
      </c>
      <c r="O22" s="10">
        <v>20000</v>
      </c>
      <c r="P22" t="s">
        <v>8309</v>
      </c>
    </row>
    <row r="23" spans="14:16" x14ac:dyDescent="0.3">
      <c r="N23" t="s">
        <v>8218</v>
      </c>
      <c r="O23" s="10">
        <v>30000</v>
      </c>
      <c r="P23" t="s">
        <v>8316</v>
      </c>
    </row>
    <row r="24" spans="14:16" x14ac:dyDescent="0.3">
      <c r="N24" t="s">
        <v>8218</v>
      </c>
      <c r="O24" s="10">
        <v>25000</v>
      </c>
      <c r="P24" t="s">
        <v>8316</v>
      </c>
    </row>
    <row r="25" spans="14:16" x14ac:dyDescent="0.3">
      <c r="N25" t="s">
        <v>8218</v>
      </c>
      <c r="O25" s="10">
        <v>89200</v>
      </c>
      <c r="P25" t="s">
        <v>8308</v>
      </c>
    </row>
    <row r="26" spans="14:16" x14ac:dyDescent="0.3">
      <c r="N26" t="s">
        <v>8218</v>
      </c>
      <c r="O26" s="10">
        <v>200000</v>
      </c>
      <c r="P26" t="s">
        <v>8308</v>
      </c>
    </row>
    <row r="27" spans="14:16" x14ac:dyDescent="0.3">
      <c r="N27" t="s">
        <v>8218</v>
      </c>
      <c r="O27" s="10">
        <v>55000</v>
      </c>
      <c r="P27" t="s">
        <v>8308</v>
      </c>
    </row>
    <row r="28" spans="14:16" x14ac:dyDescent="0.3">
      <c r="N28" t="s">
        <v>8218</v>
      </c>
      <c r="O28" s="10">
        <v>100000</v>
      </c>
      <c r="P28" t="s">
        <v>8308</v>
      </c>
    </row>
    <row r="29" spans="14:16" x14ac:dyDescent="0.3">
      <c r="N29" t="s">
        <v>8220</v>
      </c>
      <c r="O29" s="10">
        <v>390000</v>
      </c>
      <c r="P29" t="s">
        <v>8317</v>
      </c>
    </row>
    <row r="30" spans="14:16" x14ac:dyDescent="0.3">
      <c r="N30" t="s">
        <v>8218</v>
      </c>
      <c r="O30" s="10">
        <v>20000</v>
      </c>
      <c r="P30" t="s">
        <v>8316</v>
      </c>
    </row>
    <row r="31" spans="14:16" x14ac:dyDescent="0.3">
      <c r="N31" t="s">
        <v>8218</v>
      </c>
      <c r="O31" s="10">
        <v>50000</v>
      </c>
      <c r="P31" t="s">
        <v>8308</v>
      </c>
    </row>
    <row r="32" spans="14:16" x14ac:dyDescent="0.3">
      <c r="N32" t="s">
        <v>8218</v>
      </c>
      <c r="O32" s="10">
        <v>21000</v>
      </c>
      <c r="P32" t="s">
        <v>8316</v>
      </c>
    </row>
    <row r="33" spans="14:16" x14ac:dyDescent="0.3">
      <c r="N33" t="s">
        <v>8218</v>
      </c>
      <c r="O33" s="10">
        <v>40000</v>
      </c>
      <c r="P33" t="s">
        <v>8308</v>
      </c>
    </row>
    <row r="34" spans="14:16" x14ac:dyDescent="0.3">
      <c r="N34" t="s">
        <v>8218</v>
      </c>
      <c r="O34" s="10">
        <v>35000</v>
      </c>
      <c r="P34" t="s">
        <v>8319</v>
      </c>
    </row>
    <row r="35" spans="14:16" x14ac:dyDescent="0.3">
      <c r="N35" t="s">
        <v>8218</v>
      </c>
      <c r="O35" s="10">
        <v>25000</v>
      </c>
      <c r="P35" t="s">
        <v>8316</v>
      </c>
    </row>
    <row r="36" spans="14:16" x14ac:dyDescent="0.3">
      <c r="N36" t="s">
        <v>8218</v>
      </c>
      <c r="O36" s="10">
        <v>50000</v>
      </c>
      <c r="P36" t="s">
        <v>8308</v>
      </c>
    </row>
    <row r="37" spans="14:16" x14ac:dyDescent="0.3">
      <c r="N37" t="s">
        <v>8218</v>
      </c>
      <c r="O37" s="10">
        <v>50000</v>
      </c>
      <c r="P37" t="s">
        <v>8308</v>
      </c>
    </row>
    <row r="38" spans="14:16" x14ac:dyDescent="0.3">
      <c r="N38" t="s">
        <v>8218</v>
      </c>
      <c r="O38" s="10">
        <v>60000</v>
      </c>
      <c r="P38" t="s">
        <v>8308</v>
      </c>
    </row>
    <row r="39" spans="14:16" x14ac:dyDescent="0.3">
      <c r="N39" t="s">
        <v>8218</v>
      </c>
      <c r="O39" s="10">
        <v>150000</v>
      </c>
      <c r="P39" t="s">
        <v>8321</v>
      </c>
    </row>
    <row r="40" spans="14:16" x14ac:dyDescent="0.3">
      <c r="N40" t="s">
        <v>8218</v>
      </c>
      <c r="O40" s="10">
        <v>10000</v>
      </c>
      <c r="P40" t="s">
        <v>8308</v>
      </c>
    </row>
    <row r="41" spans="14:16" x14ac:dyDescent="0.3">
      <c r="N41" t="s">
        <v>8218</v>
      </c>
      <c r="O41" s="10">
        <v>125000</v>
      </c>
      <c r="P41" t="s">
        <v>8308</v>
      </c>
    </row>
    <row r="42" spans="14:16" x14ac:dyDescent="0.3">
      <c r="N42" t="s">
        <v>8218</v>
      </c>
      <c r="O42" s="10">
        <v>116000</v>
      </c>
      <c r="P42" t="s">
        <v>8323</v>
      </c>
    </row>
    <row r="43" spans="14:16" x14ac:dyDescent="0.3">
      <c r="N43" t="s">
        <v>8218</v>
      </c>
      <c r="O43" s="10">
        <v>150000</v>
      </c>
      <c r="P43" t="s">
        <v>8321</v>
      </c>
    </row>
    <row r="44" spans="14:16" x14ac:dyDescent="0.3">
      <c r="N44" t="s">
        <v>8218</v>
      </c>
      <c r="O44" s="10">
        <v>80000</v>
      </c>
      <c r="P44" t="s">
        <v>8308</v>
      </c>
    </row>
    <row r="45" spans="14:16" x14ac:dyDescent="0.3">
      <c r="N45" t="s">
        <v>8218</v>
      </c>
      <c r="O45" s="10">
        <v>9999</v>
      </c>
      <c r="P45" t="s">
        <v>8308</v>
      </c>
    </row>
    <row r="46" spans="14:16" x14ac:dyDescent="0.3">
      <c r="N46" t="s">
        <v>8218</v>
      </c>
      <c r="O46" s="10">
        <v>42000</v>
      </c>
      <c r="P46" t="s">
        <v>8308</v>
      </c>
    </row>
    <row r="47" spans="14:16" x14ac:dyDescent="0.3">
      <c r="N47" t="s">
        <v>8218</v>
      </c>
      <c r="O47" s="10">
        <v>100000</v>
      </c>
      <c r="P47" t="s">
        <v>8308</v>
      </c>
    </row>
    <row r="48" spans="14:16" x14ac:dyDescent="0.3">
      <c r="N48" t="s">
        <v>8218</v>
      </c>
      <c r="O48" s="10">
        <v>80000</v>
      </c>
      <c r="P48" t="s">
        <v>8308</v>
      </c>
    </row>
    <row r="49" spans="14:16" x14ac:dyDescent="0.3">
      <c r="N49" t="s">
        <v>8218</v>
      </c>
      <c r="O49" s="10">
        <v>150000</v>
      </c>
      <c r="P49" t="s">
        <v>8323</v>
      </c>
    </row>
    <row r="50" spans="14:16" x14ac:dyDescent="0.3">
      <c r="N50" t="s">
        <v>8218</v>
      </c>
      <c r="O50" s="10">
        <v>100000</v>
      </c>
      <c r="P50" t="s">
        <v>8308</v>
      </c>
    </row>
    <row r="51" spans="14:16" x14ac:dyDescent="0.3">
      <c r="N51" t="s">
        <v>8218</v>
      </c>
      <c r="O51" s="10">
        <v>50000</v>
      </c>
      <c r="P51" t="s">
        <v>8308</v>
      </c>
    </row>
    <row r="52" spans="14:16" x14ac:dyDescent="0.3">
      <c r="N52" t="s">
        <v>8220</v>
      </c>
      <c r="O52" s="10">
        <v>300000</v>
      </c>
      <c r="P52" t="s">
        <v>8324</v>
      </c>
    </row>
    <row r="53" spans="14:16" x14ac:dyDescent="0.3">
      <c r="N53" t="s">
        <v>8219</v>
      </c>
      <c r="O53" s="10">
        <v>200000</v>
      </c>
      <c r="P53" t="s">
        <v>8309</v>
      </c>
    </row>
    <row r="54" spans="14:16" x14ac:dyDescent="0.3">
      <c r="N54" t="s">
        <v>8218</v>
      </c>
      <c r="O54" s="10">
        <v>100000</v>
      </c>
      <c r="P54" t="s">
        <v>8321</v>
      </c>
    </row>
    <row r="55" spans="14:16" x14ac:dyDescent="0.3">
      <c r="N55" t="s">
        <v>8218</v>
      </c>
      <c r="O55" s="10">
        <v>50000</v>
      </c>
      <c r="P55" t="s">
        <v>8308</v>
      </c>
    </row>
    <row r="56" spans="14:16" x14ac:dyDescent="0.3">
      <c r="N56" t="s">
        <v>8218</v>
      </c>
      <c r="O56" s="10">
        <v>126000</v>
      </c>
      <c r="P56" t="s">
        <v>8321</v>
      </c>
    </row>
    <row r="57" spans="14:16" x14ac:dyDescent="0.3">
      <c r="N57" t="s">
        <v>8218</v>
      </c>
      <c r="O57" s="10">
        <v>30000</v>
      </c>
      <c r="P57" t="s">
        <v>8311</v>
      </c>
    </row>
    <row r="58" spans="14:16" x14ac:dyDescent="0.3">
      <c r="N58" t="s">
        <v>8218</v>
      </c>
      <c r="O58" s="10">
        <v>10000</v>
      </c>
      <c r="P58" t="s">
        <v>8316</v>
      </c>
    </row>
    <row r="59" spans="14:16" x14ac:dyDescent="0.3">
      <c r="N59" t="s">
        <v>8218</v>
      </c>
      <c r="O59" s="10">
        <v>12000</v>
      </c>
      <c r="P59" t="s">
        <v>8316</v>
      </c>
    </row>
    <row r="60" spans="14:16" x14ac:dyDescent="0.3">
      <c r="N60" t="s">
        <v>8218</v>
      </c>
      <c r="O60" s="10">
        <v>85000</v>
      </c>
      <c r="P60" t="s">
        <v>8308</v>
      </c>
    </row>
    <row r="61" spans="14:16" x14ac:dyDescent="0.3">
      <c r="N61" t="s">
        <v>8218</v>
      </c>
      <c r="O61" s="10">
        <v>100000</v>
      </c>
      <c r="P61" t="s">
        <v>8308</v>
      </c>
    </row>
    <row r="62" spans="14:16" x14ac:dyDescent="0.3">
      <c r="N62" t="s">
        <v>8218</v>
      </c>
      <c r="O62" s="10">
        <v>50000</v>
      </c>
      <c r="P62" t="s">
        <v>8308</v>
      </c>
    </row>
    <row r="63" spans="14:16" x14ac:dyDescent="0.3">
      <c r="N63" t="s">
        <v>8218</v>
      </c>
      <c r="O63" s="10">
        <v>68000</v>
      </c>
      <c r="P63" t="s">
        <v>8321</v>
      </c>
    </row>
    <row r="64" spans="14:16" x14ac:dyDescent="0.3">
      <c r="N64" t="s">
        <v>8218</v>
      </c>
      <c r="O64" s="10">
        <v>100000</v>
      </c>
      <c r="P64" t="s">
        <v>8308</v>
      </c>
    </row>
    <row r="65" spans="14:16" x14ac:dyDescent="0.3">
      <c r="N65" t="s">
        <v>8218</v>
      </c>
      <c r="O65" s="10">
        <v>50000</v>
      </c>
      <c r="P65" t="s">
        <v>8308</v>
      </c>
    </row>
    <row r="66" spans="14:16" x14ac:dyDescent="0.3">
      <c r="N66" t="s">
        <v>8218</v>
      </c>
      <c r="O66" s="10">
        <v>75000</v>
      </c>
      <c r="P66" t="s">
        <v>8321</v>
      </c>
    </row>
    <row r="67" spans="14:16" x14ac:dyDescent="0.3">
      <c r="N67" t="s">
        <v>8218</v>
      </c>
      <c r="O67" s="10">
        <v>20000</v>
      </c>
      <c r="P67" t="s">
        <v>8308</v>
      </c>
    </row>
    <row r="68" spans="14:16" x14ac:dyDescent="0.3">
      <c r="N68" t="s">
        <v>8220</v>
      </c>
      <c r="O68" s="10">
        <v>200000</v>
      </c>
      <c r="P68" t="s">
        <v>8309</v>
      </c>
    </row>
    <row r="69" spans="14:16" x14ac:dyDescent="0.3">
      <c r="N69" t="s">
        <v>8218</v>
      </c>
      <c r="O69" s="10">
        <v>100000</v>
      </c>
      <c r="P69" t="s">
        <v>8308</v>
      </c>
    </row>
    <row r="70" spans="14:16" x14ac:dyDescent="0.3">
      <c r="N70" t="s">
        <v>8218</v>
      </c>
      <c r="O70" s="10">
        <v>100000</v>
      </c>
      <c r="P70" t="s">
        <v>8321</v>
      </c>
    </row>
    <row r="71" spans="14:16" x14ac:dyDescent="0.3">
      <c r="N71" t="s">
        <v>8218</v>
      </c>
      <c r="O71" s="10">
        <v>100000</v>
      </c>
      <c r="P71" t="s">
        <v>8323</v>
      </c>
    </row>
    <row r="72" spans="14:16" x14ac:dyDescent="0.3">
      <c r="N72" t="s">
        <v>8218</v>
      </c>
      <c r="O72" s="10">
        <v>10000</v>
      </c>
      <c r="P72" t="s">
        <v>8308</v>
      </c>
    </row>
    <row r="73" spans="14:16" x14ac:dyDescent="0.3">
      <c r="N73" t="s">
        <v>8218</v>
      </c>
      <c r="O73" s="10">
        <v>8000</v>
      </c>
      <c r="P73" t="s">
        <v>8314</v>
      </c>
    </row>
    <row r="74" spans="14:16" x14ac:dyDescent="0.3">
      <c r="N74" t="s">
        <v>8218</v>
      </c>
      <c r="O74" s="10">
        <v>50000</v>
      </c>
      <c r="P74" t="s">
        <v>8308</v>
      </c>
    </row>
    <row r="75" spans="14:16" x14ac:dyDescent="0.3">
      <c r="N75" t="s">
        <v>8218</v>
      </c>
      <c r="O75" s="10">
        <v>100000</v>
      </c>
      <c r="P75" t="s">
        <v>8314</v>
      </c>
    </row>
    <row r="76" spans="14:16" x14ac:dyDescent="0.3">
      <c r="N76" t="s">
        <v>8220</v>
      </c>
      <c r="O76" s="10">
        <v>130000</v>
      </c>
      <c r="P76" t="s">
        <v>8309</v>
      </c>
    </row>
    <row r="77" spans="14:16" x14ac:dyDescent="0.3">
      <c r="N77" t="s">
        <v>8218</v>
      </c>
      <c r="O77" s="10">
        <v>35000</v>
      </c>
      <c r="P77" t="s">
        <v>8314</v>
      </c>
    </row>
    <row r="78" spans="14:16" x14ac:dyDescent="0.3">
      <c r="N78" t="s">
        <v>8218</v>
      </c>
      <c r="O78" s="10">
        <v>50000</v>
      </c>
      <c r="P78" t="s">
        <v>8308</v>
      </c>
    </row>
    <row r="79" spans="14:16" x14ac:dyDescent="0.3">
      <c r="N79" t="s">
        <v>8218</v>
      </c>
      <c r="O79" s="10">
        <v>75000</v>
      </c>
      <c r="P79" t="s">
        <v>8309</v>
      </c>
    </row>
    <row r="80" spans="14:16" x14ac:dyDescent="0.3">
      <c r="N80" t="s">
        <v>8218</v>
      </c>
      <c r="O80" s="10">
        <v>4000</v>
      </c>
      <c r="P80" t="s">
        <v>8316</v>
      </c>
    </row>
    <row r="81" spans="14:16" x14ac:dyDescent="0.3">
      <c r="N81" t="s">
        <v>8218</v>
      </c>
      <c r="O81" s="10">
        <v>100000</v>
      </c>
      <c r="P81" t="s">
        <v>8308</v>
      </c>
    </row>
    <row r="82" spans="14:16" x14ac:dyDescent="0.3">
      <c r="N82" t="s">
        <v>8218</v>
      </c>
      <c r="O82" s="10">
        <v>20000</v>
      </c>
      <c r="P82" t="s">
        <v>8319</v>
      </c>
    </row>
    <row r="83" spans="14:16" x14ac:dyDescent="0.3">
      <c r="N83" t="s">
        <v>8218</v>
      </c>
      <c r="O83" s="10">
        <v>98000</v>
      </c>
      <c r="P83" t="s">
        <v>8308</v>
      </c>
    </row>
    <row r="84" spans="14:16" x14ac:dyDescent="0.3">
      <c r="N84" t="s">
        <v>8218</v>
      </c>
      <c r="O84" s="10">
        <v>100000</v>
      </c>
      <c r="P84" t="s">
        <v>8325</v>
      </c>
    </row>
    <row r="85" spans="14:16" x14ac:dyDescent="0.3">
      <c r="N85" t="s">
        <v>8218</v>
      </c>
      <c r="O85" s="10">
        <v>7000</v>
      </c>
      <c r="P85" t="s">
        <v>8308</v>
      </c>
    </row>
    <row r="86" spans="14:16" x14ac:dyDescent="0.3">
      <c r="N86" t="s">
        <v>8218</v>
      </c>
      <c r="O86" s="10">
        <v>100000</v>
      </c>
      <c r="P86" t="s">
        <v>8325</v>
      </c>
    </row>
    <row r="87" spans="14:16" x14ac:dyDescent="0.3">
      <c r="N87" t="s">
        <v>8218</v>
      </c>
      <c r="O87" s="10">
        <v>75000</v>
      </c>
      <c r="P87" t="s">
        <v>8321</v>
      </c>
    </row>
    <row r="88" spans="14:16" x14ac:dyDescent="0.3">
      <c r="N88" t="s">
        <v>8220</v>
      </c>
      <c r="O88" s="10">
        <v>172889</v>
      </c>
      <c r="P88" t="s">
        <v>8309</v>
      </c>
    </row>
    <row r="89" spans="14:16" x14ac:dyDescent="0.3">
      <c r="N89" t="s">
        <v>8218</v>
      </c>
      <c r="O89" s="10">
        <v>48000</v>
      </c>
      <c r="P89" t="s">
        <v>8308</v>
      </c>
    </row>
    <row r="90" spans="14:16" x14ac:dyDescent="0.3">
      <c r="N90" t="s">
        <v>8218</v>
      </c>
      <c r="O90" s="10">
        <v>30000</v>
      </c>
      <c r="P90" t="s">
        <v>8308</v>
      </c>
    </row>
    <row r="91" spans="14:16" x14ac:dyDescent="0.3">
      <c r="N91" t="s">
        <v>8218</v>
      </c>
      <c r="O91" s="10">
        <v>65000</v>
      </c>
      <c r="P91" t="s">
        <v>8314</v>
      </c>
    </row>
    <row r="92" spans="14:16" x14ac:dyDescent="0.3">
      <c r="N92" t="s">
        <v>8218</v>
      </c>
      <c r="O92" s="10">
        <v>5000</v>
      </c>
      <c r="P92" t="s">
        <v>8316</v>
      </c>
    </row>
    <row r="93" spans="14:16" x14ac:dyDescent="0.3">
      <c r="N93" t="s">
        <v>8218</v>
      </c>
      <c r="O93" s="10">
        <v>60000</v>
      </c>
      <c r="P93" t="s">
        <v>8323</v>
      </c>
    </row>
    <row r="94" spans="14:16" x14ac:dyDescent="0.3">
      <c r="N94" t="s">
        <v>8218</v>
      </c>
      <c r="O94" s="10">
        <v>10000</v>
      </c>
      <c r="P94" t="s">
        <v>8308</v>
      </c>
    </row>
    <row r="95" spans="14:16" x14ac:dyDescent="0.3">
      <c r="N95" t="s">
        <v>8218</v>
      </c>
      <c r="O95" s="10">
        <v>52000</v>
      </c>
      <c r="P95" t="s">
        <v>8313</v>
      </c>
    </row>
    <row r="96" spans="14:16" x14ac:dyDescent="0.3">
      <c r="N96" t="s">
        <v>8218</v>
      </c>
      <c r="O96" s="10">
        <v>85000</v>
      </c>
      <c r="P96" t="s">
        <v>8321</v>
      </c>
    </row>
    <row r="97" spans="14:16" x14ac:dyDescent="0.3">
      <c r="N97" t="s">
        <v>8219</v>
      </c>
      <c r="O97" s="10">
        <v>125000</v>
      </c>
      <c r="P97" t="s">
        <v>8323</v>
      </c>
    </row>
    <row r="98" spans="14:16" x14ac:dyDescent="0.3">
      <c r="N98" t="s">
        <v>8219</v>
      </c>
      <c r="O98" s="10">
        <v>100000</v>
      </c>
      <c r="P98" t="s">
        <v>8309</v>
      </c>
    </row>
    <row r="99" spans="14:16" x14ac:dyDescent="0.3">
      <c r="N99" t="s">
        <v>8218</v>
      </c>
      <c r="O99" s="10">
        <v>70000</v>
      </c>
      <c r="P99" t="s">
        <v>8308</v>
      </c>
    </row>
    <row r="100" spans="14:16" x14ac:dyDescent="0.3">
      <c r="N100" t="s">
        <v>8218</v>
      </c>
      <c r="O100" s="10">
        <v>38000</v>
      </c>
      <c r="P100" t="s">
        <v>8321</v>
      </c>
    </row>
    <row r="101" spans="14:16" x14ac:dyDescent="0.3">
      <c r="N101" t="s">
        <v>8219</v>
      </c>
      <c r="O101" s="10">
        <v>250000</v>
      </c>
      <c r="P101" t="s">
        <v>8309</v>
      </c>
    </row>
    <row r="102" spans="14:16" x14ac:dyDescent="0.3">
      <c r="N102" t="s">
        <v>8218</v>
      </c>
      <c r="O102" s="10">
        <v>40000</v>
      </c>
      <c r="P102" t="s">
        <v>8308</v>
      </c>
    </row>
    <row r="103" spans="14:16" x14ac:dyDescent="0.3">
      <c r="N103" t="s">
        <v>8218</v>
      </c>
      <c r="O103" s="10">
        <v>18500</v>
      </c>
      <c r="P103" t="s">
        <v>8327</v>
      </c>
    </row>
    <row r="104" spans="14:16" x14ac:dyDescent="0.3">
      <c r="N104" t="s">
        <v>8218</v>
      </c>
      <c r="O104" s="10">
        <v>71500</v>
      </c>
      <c r="P104" t="s">
        <v>8308</v>
      </c>
    </row>
    <row r="105" spans="14:16" x14ac:dyDescent="0.3">
      <c r="N105" t="s">
        <v>8218</v>
      </c>
      <c r="O105" s="10">
        <v>75000</v>
      </c>
      <c r="P105" t="s">
        <v>8321</v>
      </c>
    </row>
    <row r="106" spans="14:16" x14ac:dyDescent="0.3">
      <c r="N106" t="s">
        <v>8218</v>
      </c>
      <c r="O106" s="10">
        <v>70000</v>
      </c>
      <c r="P106" t="s">
        <v>8328</v>
      </c>
    </row>
    <row r="107" spans="14:16" x14ac:dyDescent="0.3">
      <c r="N107" t="s">
        <v>8218</v>
      </c>
      <c r="O107" s="10">
        <v>50000</v>
      </c>
      <c r="P107" t="s">
        <v>8308</v>
      </c>
    </row>
    <row r="108" spans="14:16" x14ac:dyDescent="0.3">
      <c r="N108" t="s">
        <v>8218</v>
      </c>
      <c r="O108" s="10">
        <v>75000</v>
      </c>
      <c r="P108" t="s">
        <v>8321</v>
      </c>
    </row>
    <row r="109" spans="14:16" x14ac:dyDescent="0.3">
      <c r="N109" t="s">
        <v>8218</v>
      </c>
      <c r="O109" s="10">
        <v>20000</v>
      </c>
      <c r="P109" t="s">
        <v>8316</v>
      </c>
    </row>
    <row r="110" spans="14:16" x14ac:dyDescent="0.3">
      <c r="N110" t="s">
        <v>8218</v>
      </c>
      <c r="O110" s="10">
        <v>25000</v>
      </c>
      <c r="P110" t="s">
        <v>8308</v>
      </c>
    </row>
    <row r="111" spans="14:16" x14ac:dyDescent="0.3">
      <c r="N111" t="s">
        <v>8218</v>
      </c>
      <c r="O111" s="10">
        <v>20000</v>
      </c>
      <c r="P111" t="s">
        <v>8308</v>
      </c>
    </row>
    <row r="112" spans="14:16" x14ac:dyDescent="0.3">
      <c r="N112" t="s">
        <v>8218</v>
      </c>
      <c r="O112" s="10">
        <v>25000</v>
      </c>
      <c r="P112" t="s">
        <v>8309</v>
      </c>
    </row>
    <row r="113" spans="14:16" x14ac:dyDescent="0.3">
      <c r="N113" t="s">
        <v>8218</v>
      </c>
      <c r="O113" s="10">
        <v>32768</v>
      </c>
      <c r="P113" t="s">
        <v>8308</v>
      </c>
    </row>
    <row r="114" spans="14:16" x14ac:dyDescent="0.3">
      <c r="N114" t="s">
        <v>8218</v>
      </c>
      <c r="O114" s="10">
        <v>20000</v>
      </c>
      <c r="P114" t="s">
        <v>8308</v>
      </c>
    </row>
    <row r="115" spans="14:16" x14ac:dyDescent="0.3">
      <c r="N115" t="s">
        <v>8218</v>
      </c>
      <c r="O115" s="10">
        <v>30000</v>
      </c>
      <c r="P115" t="s">
        <v>8308</v>
      </c>
    </row>
    <row r="116" spans="14:16" x14ac:dyDescent="0.3">
      <c r="N116" t="s">
        <v>8218</v>
      </c>
      <c r="O116" s="10">
        <v>25000</v>
      </c>
      <c r="P116" t="s">
        <v>8319</v>
      </c>
    </row>
    <row r="117" spans="14:16" x14ac:dyDescent="0.3">
      <c r="N117" t="s">
        <v>8219</v>
      </c>
      <c r="O117" s="10">
        <v>110000</v>
      </c>
      <c r="P117" t="s">
        <v>8309</v>
      </c>
    </row>
    <row r="118" spans="14:16" x14ac:dyDescent="0.3">
      <c r="N118" t="s">
        <v>8218</v>
      </c>
      <c r="O118" s="10">
        <v>65000</v>
      </c>
      <c r="P118" t="s">
        <v>8321</v>
      </c>
    </row>
    <row r="119" spans="14:16" x14ac:dyDescent="0.3">
      <c r="N119" t="s">
        <v>8218</v>
      </c>
      <c r="O119" s="10">
        <v>35000</v>
      </c>
      <c r="P119" t="s">
        <v>8308</v>
      </c>
    </row>
    <row r="120" spans="14:16" x14ac:dyDescent="0.3">
      <c r="N120" t="s">
        <v>8218</v>
      </c>
      <c r="O120" s="10">
        <v>15000</v>
      </c>
      <c r="P120" t="s">
        <v>8316</v>
      </c>
    </row>
    <row r="121" spans="14:16" x14ac:dyDescent="0.3">
      <c r="N121" t="s">
        <v>8218</v>
      </c>
      <c r="O121" s="10">
        <v>50000</v>
      </c>
      <c r="P121" t="s">
        <v>8321</v>
      </c>
    </row>
    <row r="122" spans="14:16" x14ac:dyDescent="0.3">
      <c r="N122" t="s">
        <v>8218</v>
      </c>
      <c r="O122" s="10">
        <v>65000</v>
      </c>
      <c r="P122" t="s">
        <v>8308</v>
      </c>
    </row>
    <row r="123" spans="14:16" x14ac:dyDescent="0.3">
      <c r="N123" t="s">
        <v>8221</v>
      </c>
      <c r="O123" s="10">
        <v>65000</v>
      </c>
      <c r="P123" t="s">
        <v>8329</v>
      </c>
    </row>
    <row r="124" spans="14:16" x14ac:dyDescent="0.3">
      <c r="N124" t="s">
        <v>8218</v>
      </c>
      <c r="O124" s="10">
        <v>45000</v>
      </c>
      <c r="P124" t="s">
        <v>8313</v>
      </c>
    </row>
    <row r="125" spans="14:16" x14ac:dyDescent="0.3">
      <c r="N125" t="s">
        <v>8218</v>
      </c>
      <c r="O125" s="10">
        <v>50000</v>
      </c>
      <c r="P125" t="s">
        <v>8313</v>
      </c>
    </row>
    <row r="126" spans="14:16" x14ac:dyDescent="0.3">
      <c r="N126" t="s">
        <v>8218</v>
      </c>
      <c r="O126" s="10">
        <v>50000</v>
      </c>
      <c r="P126" t="s">
        <v>8308</v>
      </c>
    </row>
    <row r="127" spans="14:16" x14ac:dyDescent="0.3">
      <c r="N127" t="s">
        <v>8218</v>
      </c>
      <c r="O127" s="10">
        <v>18000</v>
      </c>
      <c r="P127" t="s">
        <v>8316</v>
      </c>
    </row>
    <row r="128" spans="14:16" x14ac:dyDescent="0.3">
      <c r="N128" t="s">
        <v>8218</v>
      </c>
      <c r="O128" s="10">
        <v>58425</v>
      </c>
      <c r="P128" t="s">
        <v>8321</v>
      </c>
    </row>
    <row r="129" spans="14:16" x14ac:dyDescent="0.3">
      <c r="N129" t="s">
        <v>8218</v>
      </c>
      <c r="O129" s="10">
        <v>43500</v>
      </c>
      <c r="P129" t="s">
        <v>8313</v>
      </c>
    </row>
    <row r="130" spans="14:16" x14ac:dyDescent="0.3">
      <c r="N130" t="s">
        <v>8218</v>
      </c>
      <c r="O130" s="10">
        <v>35000</v>
      </c>
      <c r="P130" t="s">
        <v>8323</v>
      </c>
    </row>
    <row r="131" spans="14:16" x14ac:dyDescent="0.3">
      <c r="N131" t="s">
        <v>8218</v>
      </c>
      <c r="O131" s="10">
        <v>50000</v>
      </c>
      <c r="P131" t="s">
        <v>8308</v>
      </c>
    </row>
    <row r="132" spans="14:16" x14ac:dyDescent="0.3">
      <c r="N132" t="s">
        <v>8218</v>
      </c>
      <c r="O132" s="10">
        <v>50000</v>
      </c>
      <c r="P132" t="s">
        <v>8308</v>
      </c>
    </row>
    <row r="133" spans="14:16" x14ac:dyDescent="0.3">
      <c r="N133" t="s">
        <v>8218</v>
      </c>
      <c r="O133" s="10">
        <v>30000</v>
      </c>
      <c r="P133" t="s">
        <v>8330</v>
      </c>
    </row>
    <row r="134" spans="14:16" x14ac:dyDescent="0.3">
      <c r="N134" t="s">
        <v>8218</v>
      </c>
      <c r="O134" s="10">
        <v>50000</v>
      </c>
      <c r="P134" t="s">
        <v>8311</v>
      </c>
    </row>
    <row r="135" spans="14:16" x14ac:dyDescent="0.3">
      <c r="N135" t="s">
        <v>8218</v>
      </c>
      <c r="O135" s="10">
        <v>40000</v>
      </c>
      <c r="P135" t="s">
        <v>8308</v>
      </c>
    </row>
    <row r="136" spans="14:16" x14ac:dyDescent="0.3">
      <c r="N136" t="s">
        <v>8218</v>
      </c>
      <c r="O136" s="10">
        <v>50000</v>
      </c>
      <c r="P136" t="s">
        <v>8308</v>
      </c>
    </row>
    <row r="137" spans="14:16" x14ac:dyDescent="0.3">
      <c r="N137" t="s">
        <v>8218</v>
      </c>
      <c r="O137" s="10">
        <v>30000</v>
      </c>
      <c r="P137" t="s">
        <v>8321</v>
      </c>
    </row>
    <row r="138" spans="14:16" x14ac:dyDescent="0.3">
      <c r="N138" t="s">
        <v>8219</v>
      </c>
      <c r="O138" s="10">
        <v>250000</v>
      </c>
      <c r="P138" t="s">
        <v>8309</v>
      </c>
    </row>
    <row r="139" spans="14:16" x14ac:dyDescent="0.3">
      <c r="N139" t="s">
        <v>8218</v>
      </c>
      <c r="O139" s="10">
        <v>20000</v>
      </c>
      <c r="P139" t="s">
        <v>8316</v>
      </c>
    </row>
    <row r="140" spans="14:16" x14ac:dyDescent="0.3">
      <c r="N140" t="s">
        <v>8218</v>
      </c>
      <c r="O140" s="10">
        <v>5000</v>
      </c>
      <c r="P140" t="s">
        <v>8308</v>
      </c>
    </row>
    <row r="141" spans="14:16" x14ac:dyDescent="0.3">
      <c r="N141" t="s">
        <v>8218</v>
      </c>
      <c r="O141" s="10">
        <v>20000</v>
      </c>
      <c r="P141" t="s">
        <v>8308</v>
      </c>
    </row>
    <row r="142" spans="14:16" x14ac:dyDescent="0.3">
      <c r="N142" t="s">
        <v>8218</v>
      </c>
      <c r="O142" s="10">
        <v>35000</v>
      </c>
      <c r="P142" t="s">
        <v>8325</v>
      </c>
    </row>
    <row r="143" spans="14:16" x14ac:dyDescent="0.3">
      <c r="N143" t="s">
        <v>8218</v>
      </c>
      <c r="O143" s="10">
        <v>50000</v>
      </c>
      <c r="P143" t="s">
        <v>8321</v>
      </c>
    </row>
    <row r="144" spans="14:16" x14ac:dyDescent="0.3">
      <c r="N144" t="s">
        <v>8218</v>
      </c>
      <c r="O144" s="10">
        <v>55000</v>
      </c>
      <c r="P144" t="s">
        <v>8321</v>
      </c>
    </row>
    <row r="145" spans="14:16" x14ac:dyDescent="0.3">
      <c r="N145" t="s">
        <v>8218</v>
      </c>
      <c r="O145" s="10">
        <v>44000</v>
      </c>
      <c r="P145" t="s">
        <v>8331</v>
      </c>
    </row>
    <row r="146" spans="14:16" x14ac:dyDescent="0.3">
      <c r="N146" t="s">
        <v>8218</v>
      </c>
      <c r="O146" s="10">
        <v>47000</v>
      </c>
      <c r="P146" t="s">
        <v>8332</v>
      </c>
    </row>
    <row r="147" spans="14:16" x14ac:dyDescent="0.3">
      <c r="N147" t="s">
        <v>8218</v>
      </c>
      <c r="O147" s="10">
        <v>50000</v>
      </c>
      <c r="P147" t="s">
        <v>8308</v>
      </c>
    </row>
    <row r="148" spans="14:16" x14ac:dyDescent="0.3">
      <c r="N148" t="s">
        <v>8218</v>
      </c>
      <c r="O148" s="10">
        <v>10000</v>
      </c>
      <c r="P148" t="s">
        <v>8316</v>
      </c>
    </row>
    <row r="149" spans="14:16" x14ac:dyDescent="0.3">
      <c r="N149" t="s">
        <v>8220</v>
      </c>
      <c r="O149" s="10">
        <v>68000</v>
      </c>
      <c r="P149" t="s">
        <v>8309</v>
      </c>
    </row>
    <row r="150" spans="14:16" x14ac:dyDescent="0.3">
      <c r="N150" t="s">
        <v>8218</v>
      </c>
      <c r="O150" s="10">
        <v>40000</v>
      </c>
      <c r="P150" t="s">
        <v>8316</v>
      </c>
    </row>
    <row r="151" spans="14:16" x14ac:dyDescent="0.3">
      <c r="N151" t="s">
        <v>8218</v>
      </c>
      <c r="O151" s="10">
        <v>50000</v>
      </c>
      <c r="P151" t="s">
        <v>8308</v>
      </c>
    </row>
    <row r="152" spans="14:16" x14ac:dyDescent="0.3">
      <c r="N152" t="s">
        <v>8218</v>
      </c>
      <c r="O152" s="10">
        <v>40000</v>
      </c>
      <c r="P152" t="s">
        <v>8323</v>
      </c>
    </row>
    <row r="153" spans="14:16" x14ac:dyDescent="0.3">
      <c r="N153" t="s">
        <v>8218</v>
      </c>
      <c r="O153" s="10">
        <v>50000</v>
      </c>
      <c r="P153" t="s">
        <v>8321</v>
      </c>
    </row>
    <row r="154" spans="14:16" x14ac:dyDescent="0.3">
      <c r="N154" t="s">
        <v>8218</v>
      </c>
      <c r="O154" s="10">
        <v>50000</v>
      </c>
      <c r="P154" t="s">
        <v>8321</v>
      </c>
    </row>
    <row r="155" spans="14:16" x14ac:dyDescent="0.3">
      <c r="N155" t="s">
        <v>8218</v>
      </c>
      <c r="O155" s="10">
        <v>50000</v>
      </c>
      <c r="P155" t="s">
        <v>8321</v>
      </c>
    </row>
    <row r="156" spans="14:16" x14ac:dyDescent="0.3">
      <c r="N156" t="s">
        <v>8218</v>
      </c>
      <c r="O156" s="10">
        <v>50000</v>
      </c>
      <c r="P156" t="s">
        <v>8321</v>
      </c>
    </row>
    <row r="157" spans="14:16" x14ac:dyDescent="0.3">
      <c r="N157" t="s">
        <v>8218</v>
      </c>
      <c r="O157" s="10">
        <v>50000</v>
      </c>
      <c r="P157" t="s">
        <v>8323</v>
      </c>
    </row>
    <row r="158" spans="14:16" x14ac:dyDescent="0.3">
      <c r="N158" t="s">
        <v>8218</v>
      </c>
      <c r="O158" s="10">
        <v>40000</v>
      </c>
      <c r="P158" t="s">
        <v>8325</v>
      </c>
    </row>
    <row r="159" spans="14:16" x14ac:dyDescent="0.3">
      <c r="N159" t="s">
        <v>8219</v>
      </c>
      <c r="O159" s="10">
        <v>50000</v>
      </c>
      <c r="P159" t="s">
        <v>8309</v>
      </c>
    </row>
    <row r="160" spans="14:16" x14ac:dyDescent="0.3">
      <c r="N160" t="s">
        <v>8218</v>
      </c>
      <c r="O160" s="10">
        <v>20000</v>
      </c>
      <c r="P160" t="s">
        <v>8313</v>
      </c>
    </row>
    <row r="161" spans="14:16" x14ac:dyDescent="0.3">
      <c r="N161" t="s">
        <v>8218</v>
      </c>
      <c r="O161" s="10">
        <v>50000</v>
      </c>
      <c r="P161" t="s">
        <v>8323</v>
      </c>
    </row>
    <row r="162" spans="14:16" x14ac:dyDescent="0.3">
      <c r="N162" t="s">
        <v>8218</v>
      </c>
      <c r="O162" s="10">
        <v>50000</v>
      </c>
      <c r="P162" t="s">
        <v>8327</v>
      </c>
    </row>
    <row r="163" spans="14:16" x14ac:dyDescent="0.3">
      <c r="N163" t="s">
        <v>8218</v>
      </c>
      <c r="O163" s="10">
        <v>30000</v>
      </c>
      <c r="P163" t="s">
        <v>8308</v>
      </c>
    </row>
    <row r="164" spans="14:16" x14ac:dyDescent="0.3">
      <c r="N164" t="s">
        <v>8218</v>
      </c>
      <c r="O164" s="10">
        <v>40000</v>
      </c>
      <c r="P164" t="s">
        <v>8321</v>
      </c>
    </row>
    <row r="165" spans="14:16" x14ac:dyDescent="0.3">
      <c r="N165" t="s">
        <v>8218</v>
      </c>
      <c r="O165" s="10">
        <v>42000</v>
      </c>
      <c r="P165" t="s">
        <v>8330</v>
      </c>
    </row>
    <row r="166" spans="14:16" x14ac:dyDescent="0.3">
      <c r="N166" t="s">
        <v>8218</v>
      </c>
      <c r="O166" s="10">
        <v>25000</v>
      </c>
      <c r="P166" t="s">
        <v>8313</v>
      </c>
    </row>
    <row r="167" spans="14:16" x14ac:dyDescent="0.3">
      <c r="N167" t="s">
        <v>8218</v>
      </c>
      <c r="O167" s="10">
        <v>30000</v>
      </c>
      <c r="P167" t="s">
        <v>8331</v>
      </c>
    </row>
    <row r="168" spans="14:16" x14ac:dyDescent="0.3">
      <c r="N168" t="s">
        <v>8218</v>
      </c>
      <c r="O168" s="10">
        <v>10000</v>
      </c>
      <c r="P168" t="s">
        <v>8308</v>
      </c>
    </row>
    <row r="169" spans="14:16" x14ac:dyDescent="0.3">
      <c r="N169" t="s">
        <v>8218</v>
      </c>
      <c r="O169" s="10">
        <v>25000</v>
      </c>
      <c r="P169" t="s">
        <v>8308</v>
      </c>
    </row>
    <row r="170" spans="14:16" x14ac:dyDescent="0.3">
      <c r="N170" t="s">
        <v>8218</v>
      </c>
      <c r="O170" s="10">
        <v>48000</v>
      </c>
      <c r="P170" t="s">
        <v>8327</v>
      </c>
    </row>
    <row r="171" spans="14:16" x14ac:dyDescent="0.3">
      <c r="N171" t="s">
        <v>8218</v>
      </c>
      <c r="O171" s="10">
        <v>44250</v>
      </c>
      <c r="P171" t="s">
        <v>8311</v>
      </c>
    </row>
    <row r="172" spans="14:16" x14ac:dyDescent="0.3">
      <c r="N172" t="s">
        <v>8218</v>
      </c>
      <c r="O172" s="10">
        <v>40000</v>
      </c>
      <c r="P172" t="s">
        <v>8309</v>
      </c>
    </row>
    <row r="173" spans="14:16" x14ac:dyDescent="0.3">
      <c r="N173" t="s">
        <v>8218</v>
      </c>
      <c r="O173" s="10">
        <v>10000</v>
      </c>
      <c r="P173" t="s">
        <v>8308</v>
      </c>
    </row>
    <row r="174" spans="14:16" x14ac:dyDescent="0.3">
      <c r="N174" t="s">
        <v>8218</v>
      </c>
      <c r="O174" s="10">
        <v>35000</v>
      </c>
      <c r="P174" t="s">
        <v>8313</v>
      </c>
    </row>
    <row r="175" spans="14:16" x14ac:dyDescent="0.3">
      <c r="N175" t="s">
        <v>8220</v>
      </c>
      <c r="O175" s="10">
        <v>75000</v>
      </c>
      <c r="P175" t="s">
        <v>8333</v>
      </c>
    </row>
    <row r="176" spans="14:16" x14ac:dyDescent="0.3">
      <c r="N176" t="s">
        <v>8218</v>
      </c>
      <c r="O176" s="10">
        <v>20000</v>
      </c>
      <c r="P176" t="s">
        <v>8323</v>
      </c>
    </row>
    <row r="177" spans="14:16" x14ac:dyDescent="0.3">
      <c r="N177" t="s">
        <v>8218</v>
      </c>
      <c r="O177" s="10">
        <v>45000</v>
      </c>
      <c r="P177" t="s">
        <v>8334</v>
      </c>
    </row>
    <row r="178" spans="14:16" x14ac:dyDescent="0.3">
      <c r="N178" t="s">
        <v>8218</v>
      </c>
      <c r="O178" s="10">
        <v>40000</v>
      </c>
      <c r="P178" t="s">
        <v>8311</v>
      </c>
    </row>
    <row r="179" spans="14:16" x14ac:dyDescent="0.3">
      <c r="N179" t="s">
        <v>8218</v>
      </c>
      <c r="O179" s="10">
        <v>27000</v>
      </c>
      <c r="P179" t="s">
        <v>8308</v>
      </c>
    </row>
    <row r="180" spans="14:16" x14ac:dyDescent="0.3">
      <c r="N180" t="s">
        <v>8218</v>
      </c>
      <c r="O180" s="10">
        <v>45000</v>
      </c>
      <c r="P180" t="s">
        <v>8321</v>
      </c>
    </row>
    <row r="181" spans="14:16" x14ac:dyDescent="0.3">
      <c r="N181" t="s">
        <v>8218</v>
      </c>
      <c r="O181" s="10">
        <v>40000</v>
      </c>
      <c r="P181" t="s">
        <v>8323</v>
      </c>
    </row>
    <row r="182" spans="14:16" x14ac:dyDescent="0.3">
      <c r="N182" t="s">
        <v>8218</v>
      </c>
      <c r="O182" s="10">
        <v>2500</v>
      </c>
      <c r="P182" t="s">
        <v>8316</v>
      </c>
    </row>
    <row r="183" spans="14:16" x14ac:dyDescent="0.3">
      <c r="N183" t="s">
        <v>8218</v>
      </c>
      <c r="O183" s="10">
        <v>25000</v>
      </c>
      <c r="P183" t="s">
        <v>8308</v>
      </c>
    </row>
    <row r="184" spans="14:16" x14ac:dyDescent="0.3">
      <c r="N184" t="s">
        <v>8218</v>
      </c>
      <c r="O184" s="10">
        <v>40000</v>
      </c>
      <c r="P184" t="s">
        <v>8321</v>
      </c>
    </row>
    <row r="185" spans="14:16" x14ac:dyDescent="0.3">
      <c r="N185" t="s">
        <v>8218</v>
      </c>
      <c r="O185" s="10">
        <v>35000</v>
      </c>
      <c r="P185" t="s">
        <v>8309</v>
      </c>
    </row>
    <row r="186" spans="14:16" x14ac:dyDescent="0.3">
      <c r="N186" t="s">
        <v>8218</v>
      </c>
      <c r="O186" s="10">
        <v>35000</v>
      </c>
      <c r="P186" t="s">
        <v>8321</v>
      </c>
    </row>
    <row r="187" spans="14:16" x14ac:dyDescent="0.3">
      <c r="N187" t="s">
        <v>8218</v>
      </c>
      <c r="O187" s="10">
        <v>34000</v>
      </c>
      <c r="P187" t="s">
        <v>8321</v>
      </c>
    </row>
    <row r="188" spans="14:16" x14ac:dyDescent="0.3">
      <c r="N188" t="s">
        <v>8218</v>
      </c>
      <c r="O188" s="10">
        <v>30000</v>
      </c>
      <c r="P188" t="s">
        <v>8308</v>
      </c>
    </row>
    <row r="189" spans="14:16" x14ac:dyDescent="0.3">
      <c r="N189" t="s">
        <v>8220</v>
      </c>
      <c r="O189" s="10">
        <v>200000</v>
      </c>
      <c r="P189" t="s">
        <v>8309</v>
      </c>
    </row>
    <row r="190" spans="14:16" x14ac:dyDescent="0.3">
      <c r="N190" t="s">
        <v>8218</v>
      </c>
      <c r="O190" s="10">
        <v>40000</v>
      </c>
      <c r="P190" t="s">
        <v>8321</v>
      </c>
    </row>
    <row r="191" spans="14:16" x14ac:dyDescent="0.3">
      <c r="N191" t="s">
        <v>8218</v>
      </c>
      <c r="O191" s="10">
        <v>40000</v>
      </c>
      <c r="P191" t="s">
        <v>8319</v>
      </c>
    </row>
    <row r="192" spans="14:16" x14ac:dyDescent="0.3">
      <c r="N192" t="s">
        <v>8219</v>
      </c>
      <c r="O192" s="10">
        <v>500000</v>
      </c>
      <c r="P192" t="s">
        <v>8314</v>
      </c>
    </row>
    <row r="193" spans="14:16" x14ac:dyDescent="0.3">
      <c r="N193" t="s">
        <v>8220</v>
      </c>
      <c r="O193" s="10">
        <v>350000</v>
      </c>
      <c r="P193" t="s">
        <v>8323</v>
      </c>
    </row>
    <row r="194" spans="14:16" x14ac:dyDescent="0.3">
      <c r="N194" t="s">
        <v>8218</v>
      </c>
      <c r="O194" s="10">
        <v>40000</v>
      </c>
      <c r="P194" t="s">
        <v>8321</v>
      </c>
    </row>
    <row r="195" spans="14:16" x14ac:dyDescent="0.3">
      <c r="N195" t="s">
        <v>8221</v>
      </c>
      <c r="O195" s="10">
        <v>40000</v>
      </c>
      <c r="P195" t="s">
        <v>8323</v>
      </c>
    </row>
    <row r="196" spans="14:16" x14ac:dyDescent="0.3">
      <c r="N196" t="s">
        <v>8218</v>
      </c>
      <c r="O196" s="10">
        <v>36400</v>
      </c>
      <c r="P196" t="s">
        <v>8321</v>
      </c>
    </row>
    <row r="197" spans="14:16" x14ac:dyDescent="0.3">
      <c r="N197" t="s">
        <v>8220</v>
      </c>
      <c r="O197" s="10">
        <v>200000</v>
      </c>
      <c r="P197" t="s">
        <v>8323</v>
      </c>
    </row>
    <row r="198" spans="14:16" x14ac:dyDescent="0.3">
      <c r="N198" t="s">
        <v>8218</v>
      </c>
      <c r="O198" s="10">
        <v>35000</v>
      </c>
      <c r="P198" t="s">
        <v>8321</v>
      </c>
    </row>
    <row r="199" spans="14:16" x14ac:dyDescent="0.3">
      <c r="N199" t="s">
        <v>8218</v>
      </c>
      <c r="O199" s="10">
        <v>27000</v>
      </c>
      <c r="P199" t="s">
        <v>8321</v>
      </c>
    </row>
    <row r="200" spans="14:16" x14ac:dyDescent="0.3">
      <c r="N200" t="s">
        <v>8218</v>
      </c>
      <c r="O200" s="10">
        <v>20000</v>
      </c>
      <c r="P200" t="s">
        <v>8319</v>
      </c>
    </row>
    <row r="201" spans="14:16" x14ac:dyDescent="0.3">
      <c r="N201" t="s">
        <v>8219</v>
      </c>
      <c r="O201" s="10">
        <v>100000</v>
      </c>
      <c r="P201" t="s">
        <v>8309</v>
      </c>
    </row>
    <row r="202" spans="14:16" x14ac:dyDescent="0.3">
      <c r="N202" t="s">
        <v>8218</v>
      </c>
      <c r="O202" s="10">
        <v>22000</v>
      </c>
      <c r="P202" t="s">
        <v>8331</v>
      </c>
    </row>
    <row r="203" spans="14:16" x14ac:dyDescent="0.3">
      <c r="N203" t="s">
        <v>8218</v>
      </c>
      <c r="O203" s="10">
        <v>12500</v>
      </c>
      <c r="P203" t="s">
        <v>8313</v>
      </c>
    </row>
    <row r="204" spans="14:16" x14ac:dyDescent="0.3">
      <c r="N204" t="s">
        <v>8218</v>
      </c>
      <c r="O204" s="10">
        <v>40000</v>
      </c>
      <c r="P204" t="s">
        <v>8325</v>
      </c>
    </row>
    <row r="205" spans="14:16" x14ac:dyDescent="0.3">
      <c r="N205" t="s">
        <v>8218</v>
      </c>
      <c r="O205" s="10">
        <v>4900</v>
      </c>
      <c r="P205" t="s">
        <v>8308</v>
      </c>
    </row>
    <row r="206" spans="14:16" x14ac:dyDescent="0.3">
      <c r="N206" t="s">
        <v>8220</v>
      </c>
      <c r="O206" s="10">
        <v>95000</v>
      </c>
      <c r="P206" t="s">
        <v>8309</v>
      </c>
    </row>
    <row r="207" spans="14:16" x14ac:dyDescent="0.3">
      <c r="N207" t="s">
        <v>8218</v>
      </c>
      <c r="O207" s="10">
        <v>37500</v>
      </c>
      <c r="P207" t="s">
        <v>8313</v>
      </c>
    </row>
    <row r="208" spans="14:16" x14ac:dyDescent="0.3">
      <c r="N208" t="s">
        <v>8218</v>
      </c>
      <c r="O208" s="10">
        <v>35000</v>
      </c>
      <c r="P208" t="s">
        <v>8325</v>
      </c>
    </row>
    <row r="209" spans="14:16" x14ac:dyDescent="0.3">
      <c r="N209" t="s">
        <v>8218</v>
      </c>
      <c r="O209" s="10">
        <v>35000</v>
      </c>
      <c r="P209" t="s">
        <v>8308</v>
      </c>
    </row>
    <row r="210" spans="14:16" x14ac:dyDescent="0.3">
      <c r="N210" t="s">
        <v>8218</v>
      </c>
      <c r="O210" s="10">
        <v>6000</v>
      </c>
      <c r="P210" t="s">
        <v>8311</v>
      </c>
    </row>
    <row r="211" spans="14:16" x14ac:dyDescent="0.3">
      <c r="N211" t="s">
        <v>8218</v>
      </c>
      <c r="O211" s="10">
        <v>9800</v>
      </c>
      <c r="P211" t="s">
        <v>8316</v>
      </c>
    </row>
    <row r="212" spans="14:16" x14ac:dyDescent="0.3">
      <c r="N212" t="s">
        <v>8218</v>
      </c>
      <c r="O212" s="10">
        <v>30000</v>
      </c>
      <c r="P212" t="s">
        <v>8308</v>
      </c>
    </row>
    <row r="213" spans="14:16" x14ac:dyDescent="0.3">
      <c r="N213" t="s">
        <v>8218</v>
      </c>
      <c r="O213" s="10">
        <v>5000</v>
      </c>
      <c r="P213" t="s">
        <v>8313</v>
      </c>
    </row>
    <row r="214" spans="14:16" x14ac:dyDescent="0.3">
      <c r="N214" t="s">
        <v>8218</v>
      </c>
      <c r="O214" s="10">
        <v>35000</v>
      </c>
      <c r="P214" t="s">
        <v>8323</v>
      </c>
    </row>
    <row r="215" spans="14:16" x14ac:dyDescent="0.3">
      <c r="N215" t="s">
        <v>8218</v>
      </c>
      <c r="O215" s="10">
        <v>14500</v>
      </c>
      <c r="P215" t="s">
        <v>8313</v>
      </c>
    </row>
    <row r="216" spans="14:16" x14ac:dyDescent="0.3">
      <c r="N216" t="s">
        <v>8218</v>
      </c>
      <c r="O216" s="10">
        <v>12000</v>
      </c>
      <c r="P216" t="s">
        <v>8314</v>
      </c>
    </row>
    <row r="217" spans="14:16" x14ac:dyDescent="0.3">
      <c r="N217" t="s">
        <v>8218</v>
      </c>
      <c r="O217" s="10">
        <v>35000</v>
      </c>
      <c r="P217" t="s">
        <v>8321</v>
      </c>
    </row>
    <row r="218" spans="14:16" x14ac:dyDescent="0.3">
      <c r="N218" t="s">
        <v>8218</v>
      </c>
      <c r="O218" s="10">
        <v>25000</v>
      </c>
      <c r="P218" t="s">
        <v>8330</v>
      </c>
    </row>
    <row r="219" spans="14:16" x14ac:dyDescent="0.3">
      <c r="N219" t="s">
        <v>8218</v>
      </c>
      <c r="O219" s="10">
        <v>38000</v>
      </c>
      <c r="P219" t="s">
        <v>8321</v>
      </c>
    </row>
    <row r="220" spans="14:16" x14ac:dyDescent="0.3">
      <c r="N220" t="s">
        <v>8218</v>
      </c>
      <c r="O220" s="10">
        <v>35000</v>
      </c>
      <c r="P220" t="s">
        <v>8331</v>
      </c>
    </row>
    <row r="221" spans="14:16" x14ac:dyDescent="0.3">
      <c r="N221" t="s">
        <v>8218</v>
      </c>
      <c r="O221" s="10">
        <v>15000</v>
      </c>
      <c r="P221" t="s">
        <v>8313</v>
      </c>
    </row>
    <row r="222" spans="14:16" x14ac:dyDescent="0.3">
      <c r="N222" t="s">
        <v>8218</v>
      </c>
      <c r="O222" s="10">
        <v>35000</v>
      </c>
      <c r="P222" t="s">
        <v>8321</v>
      </c>
    </row>
    <row r="223" spans="14:16" x14ac:dyDescent="0.3">
      <c r="N223" t="s">
        <v>8218</v>
      </c>
      <c r="O223" s="10">
        <v>30000</v>
      </c>
      <c r="P223" t="s">
        <v>8308</v>
      </c>
    </row>
    <row r="224" spans="14:16" x14ac:dyDescent="0.3">
      <c r="N224" t="s">
        <v>8218</v>
      </c>
      <c r="O224" s="10">
        <v>35000</v>
      </c>
      <c r="P224" t="s">
        <v>8321</v>
      </c>
    </row>
    <row r="225" spans="14:16" x14ac:dyDescent="0.3">
      <c r="N225" t="s">
        <v>8218</v>
      </c>
      <c r="O225" s="10">
        <v>35000</v>
      </c>
      <c r="P225" t="s">
        <v>8321</v>
      </c>
    </row>
    <row r="226" spans="14:16" x14ac:dyDescent="0.3">
      <c r="N226" t="s">
        <v>8218</v>
      </c>
      <c r="O226" s="10">
        <v>35000</v>
      </c>
      <c r="P226" t="s">
        <v>8319</v>
      </c>
    </row>
    <row r="227" spans="14:16" x14ac:dyDescent="0.3">
      <c r="N227" t="s">
        <v>8218</v>
      </c>
      <c r="O227" s="10">
        <v>35000</v>
      </c>
      <c r="P227" t="s">
        <v>8321</v>
      </c>
    </row>
    <row r="228" spans="14:16" x14ac:dyDescent="0.3">
      <c r="N228" t="s">
        <v>8218</v>
      </c>
      <c r="O228" s="10">
        <v>30000</v>
      </c>
      <c r="P228" t="s">
        <v>8330</v>
      </c>
    </row>
    <row r="229" spans="14:16" x14ac:dyDescent="0.3">
      <c r="N229" t="s">
        <v>8220</v>
      </c>
      <c r="O229" s="10">
        <v>100000</v>
      </c>
      <c r="P229" t="s">
        <v>8309</v>
      </c>
    </row>
    <row r="230" spans="14:16" x14ac:dyDescent="0.3">
      <c r="N230" t="s">
        <v>8218</v>
      </c>
      <c r="O230" s="10">
        <v>20000</v>
      </c>
      <c r="P230" t="s">
        <v>8323</v>
      </c>
    </row>
    <row r="231" spans="14:16" x14ac:dyDescent="0.3">
      <c r="N231" t="s">
        <v>8218</v>
      </c>
      <c r="O231" s="10">
        <v>35000</v>
      </c>
      <c r="P231" t="s">
        <v>8319</v>
      </c>
    </row>
    <row r="232" spans="14:16" x14ac:dyDescent="0.3">
      <c r="N232" t="s">
        <v>8218</v>
      </c>
      <c r="O232" s="10">
        <v>35000</v>
      </c>
      <c r="P232" t="s">
        <v>8325</v>
      </c>
    </row>
    <row r="233" spans="14:16" x14ac:dyDescent="0.3">
      <c r="N233" t="s">
        <v>8220</v>
      </c>
      <c r="O233" s="10">
        <v>60000</v>
      </c>
      <c r="P233" t="s">
        <v>8309</v>
      </c>
    </row>
    <row r="234" spans="14:16" x14ac:dyDescent="0.3">
      <c r="N234" t="s">
        <v>8218</v>
      </c>
      <c r="O234" s="10">
        <v>35000</v>
      </c>
      <c r="P234" t="s">
        <v>8325</v>
      </c>
    </row>
    <row r="235" spans="14:16" x14ac:dyDescent="0.3">
      <c r="N235" t="s">
        <v>8218</v>
      </c>
      <c r="O235" s="10">
        <v>19000</v>
      </c>
      <c r="P235" t="s">
        <v>8316</v>
      </c>
    </row>
    <row r="236" spans="14:16" x14ac:dyDescent="0.3">
      <c r="N236" t="s">
        <v>8218</v>
      </c>
      <c r="O236" s="10">
        <v>25000</v>
      </c>
      <c r="P236" t="s">
        <v>8311</v>
      </c>
    </row>
    <row r="237" spans="14:16" x14ac:dyDescent="0.3">
      <c r="N237" t="s">
        <v>8218</v>
      </c>
      <c r="O237" s="10">
        <v>25000</v>
      </c>
      <c r="P237" t="s">
        <v>8330</v>
      </c>
    </row>
    <row r="238" spans="14:16" x14ac:dyDescent="0.3">
      <c r="N238" t="s">
        <v>8218</v>
      </c>
      <c r="O238" s="10">
        <v>33500</v>
      </c>
      <c r="P238" t="s">
        <v>8321</v>
      </c>
    </row>
    <row r="239" spans="14:16" x14ac:dyDescent="0.3">
      <c r="N239" t="s">
        <v>8218</v>
      </c>
      <c r="O239" s="10">
        <v>32360</v>
      </c>
      <c r="P239" t="s">
        <v>8330</v>
      </c>
    </row>
    <row r="240" spans="14:16" x14ac:dyDescent="0.3">
      <c r="N240" t="s">
        <v>8218</v>
      </c>
      <c r="O240" s="10">
        <v>15000</v>
      </c>
      <c r="P240" t="s">
        <v>8308</v>
      </c>
    </row>
    <row r="241" spans="14:16" x14ac:dyDescent="0.3">
      <c r="N241" t="s">
        <v>8220</v>
      </c>
      <c r="O241" s="10">
        <v>100000</v>
      </c>
      <c r="P241" t="s">
        <v>8309</v>
      </c>
    </row>
    <row r="242" spans="14:16" x14ac:dyDescent="0.3">
      <c r="N242" t="s">
        <v>8218</v>
      </c>
      <c r="O242" s="10">
        <v>8000</v>
      </c>
      <c r="P242" t="s">
        <v>8308</v>
      </c>
    </row>
    <row r="243" spans="14:16" x14ac:dyDescent="0.3">
      <c r="N243" t="s">
        <v>8220</v>
      </c>
      <c r="O243" s="10">
        <v>85000</v>
      </c>
      <c r="P243" t="s">
        <v>8317</v>
      </c>
    </row>
    <row r="244" spans="14:16" x14ac:dyDescent="0.3">
      <c r="N244" t="s">
        <v>8218</v>
      </c>
      <c r="O244" s="10">
        <v>16000</v>
      </c>
      <c r="P244" t="s">
        <v>8308</v>
      </c>
    </row>
    <row r="245" spans="14:16" x14ac:dyDescent="0.3">
      <c r="N245" t="s">
        <v>8218</v>
      </c>
      <c r="O245" s="10">
        <v>30000</v>
      </c>
      <c r="P245" t="s">
        <v>8311</v>
      </c>
    </row>
    <row r="246" spans="14:16" x14ac:dyDescent="0.3">
      <c r="N246" t="s">
        <v>8218</v>
      </c>
      <c r="O246" s="10">
        <v>25000</v>
      </c>
      <c r="P246" t="s">
        <v>8308</v>
      </c>
    </row>
    <row r="247" spans="14:16" x14ac:dyDescent="0.3">
      <c r="N247" t="s">
        <v>8218</v>
      </c>
      <c r="O247" s="10">
        <v>32000</v>
      </c>
      <c r="P247" t="s">
        <v>8311</v>
      </c>
    </row>
    <row r="248" spans="14:16" x14ac:dyDescent="0.3">
      <c r="N248" t="s">
        <v>8218</v>
      </c>
      <c r="O248" s="10">
        <v>25000</v>
      </c>
      <c r="P248" t="s">
        <v>8332</v>
      </c>
    </row>
    <row r="249" spans="14:16" x14ac:dyDescent="0.3">
      <c r="N249" t="s">
        <v>8218</v>
      </c>
      <c r="O249" s="10">
        <v>30000</v>
      </c>
      <c r="P249" t="s">
        <v>8323</v>
      </c>
    </row>
    <row r="250" spans="14:16" x14ac:dyDescent="0.3">
      <c r="N250" t="s">
        <v>8218</v>
      </c>
      <c r="O250" s="10">
        <v>27800</v>
      </c>
      <c r="P250" t="s">
        <v>8335</v>
      </c>
    </row>
    <row r="251" spans="14:16" x14ac:dyDescent="0.3">
      <c r="N251" t="s">
        <v>8218</v>
      </c>
      <c r="O251" s="10">
        <v>25000</v>
      </c>
      <c r="P251" t="s">
        <v>8331</v>
      </c>
    </row>
    <row r="252" spans="14:16" x14ac:dyDescent="0.3">
      <c r="N252" t="s">
        <v>8218</v>
      </c>
      <c r="O252" s="10">
        <v>8000</v>
      </c>
      <c r="P252" t="s">
        <v>8314</v>
      </c>
    </row>
    <row r="253" spans="14:16" x14ac:dyDescent="0.3">
      <c r="N253" t="s">
        <v>8218</v>
      </c>
      <c r="O253" s="10">
        <v>22765</v>
      </c>
      <c r="P253" t="s">
        <v>8314</v>
      </c>
    </row>
    <row r="254" spans="14:16" x14ac:dyDescent="0.3">
      <c r="N254" t="s">
        <v>8218</v>
      </c>
      <c r="O254" s="10">
        <v>12000</v>
      </c>
      <c r="P254" t="s">
        <v>8309</v>
      </c>
    </row>
    <row r="255" spans="14:16" x14ac:dyDescent="0.3">
      <c r="N255" t="s">
        <v>8218</v>
      </c>
      <c r="O255" s="10">
        <v>14000</v>
      </c>
      <c r="P255" t="s">
        <v>8321</v>
      </c>
    </row>
    <row r="256" spans="14:16" x14ac:dyDescent="0.3">
      <c r="N256" t="s">
        <v>8218</v>
      </c>
      <c r="O256" s="10">
        <v>25000</v>
      </c>
      <c r="P256" t="s">
        <v>8316</v>
      </c>
    </row>
    <row r="257" spans="14:16" x14ac:dyDescent="0.3">
      <c r="N257" t="s">
        <v>8218</v>
      </c>
      <c r="O257" s="10">
        <v>30000</v>
      </c>
      <c r="P257" t="s">
        <v>8331</v>
      </c>
    </row>
    <row r="258" spans="14:16" x14ac:dyDescent="0.3">
      <c r="N258" t="s">
        <v>8218</v>
      </c>
      <c r="O258" s="10">
        <v>31000</v>
      </c>
      <c r="P258" t="s">
        <v>8325</v>
      </c>
    </row>
    <row r="259" spans="14:16" x14ac:dyDescent="0.3">
      <c r="N259" t="s">
        <v>8218</v>
      </c>
      <c r="O259" s="10">
        <v>12000</v>
      </c>
      <c r="P259" t="s">
        <v>8323</v>
      </c>
    </row>
    <row r="260" spans="14:16" x14ac:dyDescent="0.3">
      <c r="N260" t="s">
        <v>8218</v>
      </c>
      <c r="O260" s="10">
        <v>25000</v>
      </c>
      <c r="P260" t="s">
        <v>8323</v>
      </c>
    </row>
    <row r="261" spans="14:16" x14ac:dyDescent="0.3">
      <c r="N261" t="s">
        <v>8218</v>
      </c>
      <c r="O261" s="10">
        <v>30000</v>
      </c>
      <c r="P261" t="s">
        <v>8321</v>
      </c>
    </row>
    <row r="262" spans="14:16" x14ac:dyDescent="0.3">
      <c r="N262" t="s">
        <v>8218</v>
      </c>
      <c r="O262" s="10">
        <v>30000</v>
      </c>
      <c r="P262" t="s">
        <v>8330</v>
      </c>
    </row>
    <row r="263" spans="14:16" x14ac:dyDescent="0.3">
      <c r="N263" t="s">
        <v>8218</v>
      </c>
      <c r="O263" s="10">
        <v>30000</v>
      </c>
      <c r="P263" t="s">
        <v>8321</v>
      </c>
    </row>
    <row r="264" spans="14:16" x14ac:dyDescent="0.3">
      <c r="N264" t="s">
        <v>8218</v>
      </c>
      <c r="O264" s="10">
        <v>7500</v>
      </c>
      <c r="P264" t="s">
        <v>8313</v>
      </c>
    </row>
    <row r="265" spans="14:16" x14ac:dyDescent="0.3">
      <c r="N265" t="s">
        <v>8218</v>
      </c>
      <c r="O265" s="10">
        <v>30000</v>
      </c>
      <c r="P265" t="s">
        <v>8308</v>
      </c>
    </row>
    <row r="266" spans="14:16" x14ac:dyDescent="0.3">
      <c r="N266" t="s">
        <v>8218</v>
      </c>
      <c r="O266" s="10">
        <v>25000</v>
      </c>
      <c r="P266" t="s">
        <v>8308</v>
      </c>
    </row>
    <row r="267" spans="14:16" x14ac:dyDescent="0.3">
      <c r="N267" t="s">
        <v>8220</v>
      </c>
      <c r="O267" s="10">
        <v>88000</v>
      </c>
      <c r="P267" t="s">
        <v>8333</v>
      </c>
    </row>
    <row r="268" spans="14:16" x14ac:dyDescent="0.3">
      <c r="N268" t="s">
        <v>8218</v>
      </c>
      <c r="O268" s="10">
        <v>30000</v>
      </c>
      <c r="P268" t="s">
        <v>8325</v>
      </c>
    </row>
    <row r="269" spans="14:16" x14ac:dyDescent="0.3">
      <c r="N269" t="s">
        <v>8218</v>
      </c>
      <c r="O269" s="10">
        <v>10000</v>
      </c>
      <c r="P269" t="s">
        <v>8331</v>
      </c>
    </row>
    <row r="270" spans="14:16" x14ac:dyDescent="0.3">
      <c r="N270" t="s">
        <v>8218</v>
      </c>
      <c r="O270" s="10">
        <v>15000</v>
      </c>
      <c r="P270" t="s">
        <v>8313</v>
      </c>
    </row>
    <row r="271" spans="14:16" x14ac:dyDescent="0.3">
      <c r="N271" t="s">
        <v>8220</v>
      </c>
      <c r="O271" s="10">
        <v>104219</v>
      </c>
      <c r="P271" t="s">
        <v>8309</v>
      </c>
    </row>
    <row r="272" spans="14:16" x14ac:dyDescent="0.3">
      <c r="N272" t="s">
        <v>8218</v>
      </c>
      <c r="O272" s="10">
        <v>30000</v>
      </c>
      <c r="P272" t="s">
        <v>8319</v>
      </c>
    </row>
    <row r="273" spans="14:16" x14ac:dyDescent="0.3">
      <c r="N273" t="s">
        <v>8218</v>
      </c>
      <c r="O273" s="10">
        <v>30000</v>
      </c>
      <c r="P273" t="s">
        <v>8325</v>
      </c>
    </row>
    <row r="274" spans="14:16" x14ac:dyDescent="0.3">
      <c r="N274" t="s">
        <v>8218</v>
      </c>
      <c r="O274" s="10">
        <v>30000</v>
      </c>
      <c r="P274" t="s">
        <v>8321</v>
      </c>
    </row>
    <row r="275" spans="14:16" x14ac:dyDescent="0.3">
      <c r="N275" t="s">
        <v>8218</v>
      </c>
      <c r="O275" s="10">
        <v>25000</v>
      </c>
      <c r="P275" t="s">
        <v>8321</v>
      </c>
    </row>
    <row r="276" spans="14:16" x14ac:dyDescent="0.3">
      <c r="N276" t="s">
        <v>8218</v>
      </c>
      <c r="O276" s="10">
        <v>10</v>
      </c>
      <c r="P276" t="s">
        <v>8330</v>
      </c>
    </row>
    <row r="277" spans="14:16" x14ac:dyDescent="0.3">
      <c r="N277" t="s">
        <v>8218</v>
      </c>
      <c r="O277" s="10">
        <v>15000</v>
      </c>
      <c r="P277" t="s">
        <v>8308</v>
      </c>
    </row>
    <row r="278" spans="14:16" x14ac:dyDescent="0.3">
      <c r="N278" t="s">
        <v>8218</v>
      </c>
      <c r="O278" s="10">
        <v>30000</v>
      </c>
      <c r="P278" t="s">
        <v>8321</v>
      </c>
    </row>
    <row r="279" spans="14:16" x14ac:dyDescent="0.3">
      <c r="N279" t="s">
        <v>8218</v>
      </c>
      <c r="O279" s="10">
        <v>2500</v>
      </c>
      <c r="P279" t="s">
        <v>8316</v>
      </c>
    </row>
    <row r="280" spans="14:16" x14ac:dyDescent="0.3">
      <c r="N280" t="s">
        <v>8218</v>
      </c>
      <c r="O280" s="10">
        <v>15000</v>
      </c>
      <c r="P280" t="s">
        <v>8308</v>
      </c>
    </row>
    <row r="281" spans="14:16" x14ac:dyDescent="0.3">
      <c r="N281" t="s">
        <v>8218</v>
      </c>
      <c r="O281" s="10">
        <v>30000</v>
      </c>
      <c r="P281" t="s">
        <v>8321</v>
      </c>
    </row>
    <row r="282" spans="14:16" x14ac:dyDescent="0.3">
      <c r="N282" t="s">
        <v>8218</v>
      </c>
      <c r="O282" s="10">
        <v>24000</v>
      </c>
      <c r="P282" t="s">
        <v>8319</v>
      </c>
    </row>
    <row r="283" spans="14:16" x14ac:dyDescent="0.3">
      <c r="N283" t="s">
        <v>8218</v>
      </c>
      <c r="O283" s="10">
        <v>28888</v>
      </c>
      <c r="P283" t="s">
        <v>8309</v>
      </c>
    </row>
    <row r="284" spans="14:16" x14ac:dyDescent="0.3">
      <c r="N284" t="s">
        <v>8219</v>
      </c>
      <c r="O284" s="10">
        <v>130000</v>
      </c>
      <c r="P284" t="s">
        <v>8336</v>
      </c>
    </row>
    <row r="285" spans="14:16" x14ac:dyDescent="0.3">
      <c r="N285" t="s">
        <v>8218</v>
      </c>
      <c r="O285" s="10">
        <v>10000</v>
      </c>
      <c r="P285" t="s">
        <v>8308</v>
      </c>
    </row>
    <row r="286" spans="14:16" x14ac:dyDescent="0.3">
      <c r="N286" t="s">
        <v>8218</v>
      </c>
      <c r="O286" s="10">
        <v>12000</v>
      </c>
      <c r="P286" t="s">
        <v>8313</v>
      </c>
    </row>
    <row r="287" spans="14:16" x14ac:dyDescent="0.3">
      <c r="N287" t="s">
        <v>8218</v>
      </c>
      <c r="O287" s="10">
        <v>25000</v>
      </c>
      <c r="P287" t="s">
        <v>8323</v>
      </c>
    </row>
    <row r="288" spans="14:16" x14ac:dyDescent="0.3">
      <c r="N288" t="s">
        <v>8218</v>
      </c>
      <c r="O288" s="10">
        <v>25000</v>
      </c>
      <c r="P288" t="s">
        <v>8323</v>
      </c>
    </row>
    <row r="289" spans="14:16" x14ac:dyDescent="0.3">
      <c r="N289" t="s">
        <v>8218</v>
      </c>
      <c r="O289" s="10">
        <v>25000</v>
      </c>
      <c r="P289" t="s">
        <v>8321</v>
      </c>
    </row>
    <row r="290" spans="14:16" x14ac:dyDescent="0.3">
      <c r="N290" t="s">
        <v>8218</v>
      </c>
      <c r="O290" s="10">
        <v>25000</v>
      </c>
      <c r="P290" t="s">
        <v>8323</v>
      </c>
    </row>
    <row r="291" spans="14:16" x14ac:dyDescent="0.3">
      <c r="N291" t="s">
        <v>8218</v>
      </c>
      <c r="O291" s="10">
        <v>25000</v>
      </c>
      <c r="P291" t="s">
        <v>8321</v>
      </c>
    </row>
    <row r="292" spans="14:16" x14ac:dyDescent="0.3">
      <c r="N292" t="s">
        <v>8218</v>
      </c>
      <c r="O292" s="10">
        <v>25000</v>
      </c>
      <c r="P292" t="s">
        <v>8321</v>
      </c>
    </row>
    <row r="293" spans="14:16" x14ac:dyDescent="0.3">
      <c r="N293" t="s">
        <v>8218</v>
      </c>
      <c r="O293" s="10">
        <v>25000</v>
      </c>
      <c r="P293" t="s">
        <v>8323</v>
      </c>
    </row>
    <row r="294" spans="14:16" x14ac:dyDescent="0.3">
      <c r="N294" t="s">
        <v>8220</v>
      </c>
      <c r="O294" s="10">
        <v>35000</v>
      </c>
      <c r="P294" t="s">
        <v>8309</v>
      </c>
    </row>
    <row r="295" spans="14:16" x14ac:dyDescent="0.3">
      <c r="N295" t="s">
        <v>8218</v>
      </c>
      <c r="O295" s="10">
        <v>10000</v>
      </c>
      <c r="P295" t="s">
        <v>8308</v>
      </c>
    </row>
    <row r="296" spans="14:16" x14ac:dyDescent="0.3">
      <c r="N296" t="s">
        <v>8218</v>
      </c>
      <c r="O296" s="10">
        <v>28000</v>
      </c>
      <c r="P296" t="s">
        <v>8316</v>
      </c>
    </row>
    <row r="297" spans="14:16" x14ac:dyDescent="0.3">
      <c r="N297" t="s">
        <v>8218</v>
      </c>
      <c r="O297" s="10">
        <v>25000</v>
      </c>
      <c r="P297" t="s">
        <v>8321</v>
      </c>
    </row>
    <row r="298" spans="14:16" x14ac:dyDescent="0.3">
      <c r="N298" t="s">
        <v>8218</v>
      </c>
      <c r="O298" s="10">
        <v>25000</v>
      </c>
      <c r="P298" t="s">
        <v>8314</v>
      </c>
    </row>
    <row r="299" spans="14:16" x14ac:dyDescent="0.3">
      <c r="N299" t="s">
        <v>8218</v>
      </c>
      <c r="O299" s="10">
        <v>28450</v>
      </c>
      <c r="P299" t="s">
        <v>8331</v>
      </c>
    </row>
    <row r="300" spans="14:16" x14ac:dyDescent="0.3">
      <c r="N300" t="s">
        <v>8218</v>
      </c>
      <c r="O300" s="10">
        <v>10000</v>
      </c>
      <c r="P300" t="s">
        <v>8316</v>
      </c>
    </row>
    <row r="301" spans="14:16" x14ac:dyDescent="0.3">
      <c r="N301" t="s">
        <v>8218</v>
      </c>
      <c r="O301" s="10">
        <v>15000</v>
      </c>
      <c r="P301" t="s">
        <v>8311</v>
      </c>
    </row>
    <row r="302" spans="14:16" x14ac:dyDescent="0.3">
      <c r="N302" t="s">
        <v>8218</v>
      </c>
      <c r="O302" s="10">
        <v>25000</v>
      </c>
      <c r="P302" t="s">
        <v>8323</v>
      </c>
    </row>
    <row r="303" spans="14:16" x14ac:dyDescent="0.3">
      <c r="N303" t="s">
        <v>8218</v>
      </c>
      <c r="O303" s="10">
        <v>4000</v>
      </c>
      <c r="P303" t="s">
        <v>8328</v>
      </c>
    </row>
    <row r="304" spans="14:16" x14ac:dyDescent="0.3">
      <c r="N304" t="s">
        <v>8218</v>
      </c>
      <c r="O304" s="10">
        <v>8000</v>
      </c>
      <c r="P304" t="s">
        <v>8323</v>
      </c>
    </row>
    <row r="305" spans="14:16" x14ac:dyDescent="0.3">
      <c r="N305" t="s">
        <v>8218</v>
      </c>
      <c r="O305" s="10">
        <v>24000</v>
      </c>
      <c r="P305" t="s">
        <v>8321</v>
      </c>
    </row>
    <row r="306" spans="14:16" x14ac:dyDescent="0.3">
      <c r="N306" t="s">
        <v>8220</v>
      </c>
      <c r="O306" s="10">
        <v>50000</v>
      </c>
      <c r="P306" t="s">
        <v>8324</v>
      </c>
    </row>
    <row r="307" spans="14:16" x14ac:dyDescent="0.3">
      <c r="N307" t="s">
        <v>8218</v>
      </c>
      <c r="O307" s="10">
        <v>23000</v>
      </c>
      <c r="P307" t="s">
        <v>8313</v>
      </c>
    </row>
    <row r="308" spans="14:16" x14ac:dyDescent="0.3">
      <c r="N308" t="s">
        <v>8218</v>
      </c>
      <c r="O308" s="10">
        <v>25000</v>
      </c>
      <c r="P308" t="s">
        <v>8323</v>
      </c>
    </row>
    <row r="309" spans="14:16" x14ac:dyDescent="0.3">
      <c r="N309" t="s">
        <v>8218</v>
      </c>
      <c r="O309" s="10">
        <v>23000</v>
      </c>
      <c r="P309" t="s">
        <v>8325</v>
      </c>
    </row>
    <row r="310" spans="14:16" x14ac:dyDescent="0.3">
      <c r="N310" t="s">
        <v>8218</v>
      </c>
      <c r="O310" s="10">
        <v>20000</v>
      </c>
      <c r="P310" t="s">
        <v>8313</v>
      </c>
    </row>
    <row r="311" spans="14:16" x14ac:dyDescent="0.3">
      <c r="N311" t="s">
        <v>8218</v>
      </c>
      <c r="O311" s="10">
        <v>25000</v>
      </c>
      <c r="P311" t="s">
        <v>8323</v>
      </c>
    </row>
    <row r="312" spans="14:16" x14ac:dyDescent="0.3">
      <c r="N312" t="s">
        <v>8218</v>
      </c>
      <c r="O312" s="10">
        <v>26500</v>
      </c>
      <c r="P312" t="s">
        <v>8313</v>
      </c>
    </row>
    <row r="313" spans="14:16" x14ac:dyDescent="0.3">
      <c r="N313" t="s">
        <v>8218</v>
      </c>
      <c r="O313" s="10">
        <v>25000</v>
      </c>
      <c r="P313" t="s">
        <v>8321</v>
      </c>
    </row>
    <row r="314" spans="14:16" x14ac:dyDescent="0.3">
      <c r="N314" t="s">
        <v>8218</v>
      </c>
      <c r="O314" s="10">
        <v>17000</v>
      </c>
      <c r="P314" t="s">
        <v>8321</v>
      </c>
    </row>
    <row r="315" spans="14:16" x14ac:dyDescent="0.3">
      <c r="N315" t="s">
        <v>8218</v>
      </c>
      <c r="O315" s="10">
        <v>25000</v>
      </c>
      <c r="P315" t="s">
        <v>8313</v>
      </c>
    </row>
    <row r="316" spans="14:16" x14ac:dyDescent="0.3">
      <c r="N316" t="s">
        <v>8218</v>
      </c>
      <c r="O316" s="10">
        <v>25000</v>
      </c>
      <c r="P316" t="s">
        <v>8319</v>
      </c>
    </row>
    <row r="317" spans="14:16" x14ac:dyDescent="0.3">
      <c r="N317" t="s">
        <v>8218</v>
      </c>
      <c r="O317" s="10">
        <v>25000</v>
      </c>
      <c r="P317" t="s">
        <v>8321</v>
      </c>
    </row>
    <row r="318" spans="14:16" x14ac:dyDescent="0.3">
      <c r="N318" t="s">
        <v>8218</v>
      </c>
      <c r="O318" s="10">
        <v>25000</v>
      </c>
      <c r="P318" t="s">
        <v>8319</v>
      </c>
    </row>
    <row r="319" spans="14:16" x14ac:dyDescent="0.3">
      <c r="N319" t="s">
        <v>8218</v>
      </c>
      <c r="O319" s="10">
        <v>25000</v>
      </c>
      <c r="P319" t="s">
        <v>8309</v>
      </c>
    </row>
    <row r="320" spans="14:16" x14ac:dyDescent="0.3">
      <c r="N320" t="s">
        <v>8218</v>
      </c>
      <c r="O320" s="10">
        <v>15000</v>
      </c>
      <c r="P320" t="s">
        <v>8321</v>
      </c>
    </row>
    <row r="321" spans="14:16" x14ac:dyDescent="0.3">
      <c r="N321" t="s">
        <v>8218</v>
      </c>
      <c r="O321" s="10">
        <v>20000</v>
      </c>
      <c r="P321" t="s">
        <v>8332</v>
      </c>
    </row>
    <row r="322" spans="14:16" x14ac:dyDescent="0.3">
      <c r="N322" t="s">
        <v>8218</v>
      </c>
      <c r="O322" s="10">
        <v>26000</v>
      </c>
      <c r="P322" t="s">
        <v>8321</v>
      </c>
    </row>
    <row r="323" spans="14:16" x14ac:dyDescent="0.3">
      <c r="N323" t="s">
        <v>8220</v>
      </c>
      <c r="O323" s="10">
        <v>90000</v>
      </c>
      <c r="P323" t="s">
        <v>8309</v>
      </c>
    </row>
    <row r="324" spans="14:16" x14ac:dyDescent="0.3">
      <c r="N324" t="s">
        <v>8218</v>
      </c>
      <c r="O324" s="10">
        <v>25000</v>
      </c>
      <c r="P324" t="s">
        <v>8308</v>
      </c>
    </row>
    <row r="325" spans="14:16" x14ac:dyDescent="0.3">
      <c r="N325" t="s">
        <v>8218</v>
      </c>
      <c r="O325" s="10">
        <v>20000</v>
      </c>
      <c r="P325" t="s">
        <v>8308</v>
      </c>
    </row>
    <row r="326" spans="14:16" x14ac:dyDescent="0.3">
      <c r="N326" t="s">
        <v>8218</v>
      </c>
      <c r="O326" s="10">
        <v>25000</v>
      </c>
      <c r="P326" t="s">
        <v>8337</v>
      </c>
    </row>
    <row r="327" spans="14:16" x14ac:dyDescent="0.3">
      <c r="N327" t="s">
        <v>8218</v>
      </c>
      <c r="O327" s="10">
        <v>25000</v>
      </c>
      <c r="P327" t="s">
        <v>8321</v>
      </c>
    </row>
    <row r="328" spans="14:16" x14ac:dyDescent="0.3">
      <c r="N328" t="s">
        <v>8218</v>
      </c>
      <c r="O328" s="10">
        <v>15000</v>
      </c>
      <c r="P328" t="s">
        <v>8321</v>
      </c>
    </row>
    <row r="329" spans="14:16" x14ac:dyDescent="0.3">
      <c r="N329" t="s">
        <v>8218</v>
      </c>
      <c r="O329" s="10">
        <v>16350</v>
      </c>
      <c r="P329" t="s">
        <v>8313</v>
      </c>
    </row>
    <row r="330" spans="14:16" x14ac:dyDescent="0.3">
      <c r="N330" t="s">
        <v>8218</v>
      </c>
      <c r="O330" s="10">
        <v>25000</v>
      </c>
      <c r="P330" t="s">
        <v>8334</v>
      </c>
    </row>
    <row r="331" spans="14:16" x14ac:dyDescent="0.3">
      <c r="N331" t="s">
        <v>8218</v>
      </c>
      <c r="O331" s="10">
        <v>20000</v>
      </c>
      <c r="P331" t="s">
        <v>8327</v>
      </c>
    </row>
    <row r="332" spans="14:16" x14ac:dyDescent="0.3">
      <c r="N332" t="s">
        <v>8220</v>
      </c>
      <c r="O332" s="10">
        <v>55650</v>
      </c>
      <c r="P332" t="s">
        <v>8309</v>
      </c>
    </row>
    <row r="333" spans="14:16" x14ac:dyDescent="0.3">
      <c r="N333" t="s">
        <v>8218</v>
      </c>
      <c r="O333" s="10">
        <v>25000</v>
      </c>
      <c r="P333" t="s">
        <v>8321</v>
      </c>
    </row>
    <row r="334" spans="14:16" x14ac:dyDescent="0.3">
      <c r="N334" t="s">
        <v>8218</v>
      </c>
      <c r="O334" s="10">
        <v>12000</v>
      </c>
      <c r="P334" t="s">
        <v>8330</v>
      </c>
    </row>
    <row r="335" spans="14:16" x14ac:dyDescent="0.3">
      <c r="N335" t="s">
        <v>8218</v>
      </c>
      <c r="O335" s="10">
        <v>25000</v>
      </c>
      <c r="P335" t="s">
        <v>8319</v>
      </c>
    </row>
    <row r="336" spans="14:16" x14ac:dyDescent="0.3">
      <c r="N336" t="s">
        <v>8218</v>
      </c>
      <c r="O336" s="10">
        <v>10000</v>
      </c>
      <c r="P336" t="s">
        <v>8319</v>
      </c>
    </row>
    <row r="337" spans="14:16" x14ac:dyDescent="0.3">
      <c r="N337" t="s">
        <v>8218</v>
      </c>
      <c r="O337" s="10">
        <v>25000</v>
      </c>
      <c r="P337" t="s">
        <v>8321</v>
      </c>
    </row>
    <row r="338" spans="14:16" x14ac:dyDescent="0.3">
      <c r="N338" t="s">
        <v>8218</v>
      </c>
      <c r="O338" s="10">
        <v>25000</v>
      </c>
      <c r="P338" t="s">
        <v>8325</v>
      </c>
    </row>
    <row r="339" spans="14:16" x14ac:dyDescent="0.3">
      <c r="N339" t="s">
        <v>8218</v>
      </c>
      <c r="O339" s="10">
        <v>24200</v>
      </c>
      <c r="P339" t="s">
        <v>8321</v>
      </c>
    </row>
    <row r="340" spans="14:16" x14ac:dyDescent="0.3">
      <c r="N340" t="s">
        <v>8218</v>
      </c>
      <c r="O340" s="10">
        <v>25000</v>
      </c>
      <c r="P340" t="s">
        <v>8321</v>
      </c>
    </row>
    <row r="341" spans="14:16" x14ac:dyDescent="0.3">
      <c r="N341" t="s">
        <v>8220</v>
      </c>
      <c r="O341" s="10">
        <v>500000</v>
      </c>
      <c r="P341" t="s">
        <v>8333</v>
      </c>
    </row>
    <row r="342" spans="14:16" x14ac:dyDescent="0.3">
      <c r="N342" t="s">
        <v>8218</v>
      </c>
      <c r="O342" s="10">
        <v>25000</v>
      </c>
      <c r="P342" t="s">
        <v>8309</v>
      </c>
    </row>
    <row r="343" spans="14:16" x14ac:dyDescent="0.3">
      <c r="N343" t="s">
        <v>8218</v>
      </c>
      <c r="O343" s="10">
        <v>25000</v>
      </c>
      <c r="P343" t="s">
        <v>8323</v>
      </c>
    </row>
    <row r="344" spans="14:16" x14ac:dyDescent="0.3">
      <c r="N344" t="s">
        <v>8218</v>
      </c>
      <c r="O344" s="10">
        <v>5000</v>
      </c>
      <c r="P344" t="s">
        <v>8316</v>
      </c>
    </row>
    <row r="345" spans="14:16" x14ac:dyDescent="0.3">
      <c r="N345" t="s">
        <v>8219</v>
      </c>
      <c r="O345" s="10">
        <v>50000</v>
      </c>
      <c r="P345" t="s">
        <v>8309</v>
      </c>
    </row>
    <row r="346" spans="14:16" x14ac:dyDescent="0.3">
      <c r="N346" t="s">
        <v>8220</v>
      </c>
      <c r="O346" s="10">
        <v>97000</v>
      </c>
      <c r="P346" t="s">
        <v>8338</v>
      </c>
    </row>
    <row r="347" spans="14:16" x14ac:dyDescent="0.3">
      <c r="N347" t="s">
        <v>8218</v>
      </c>
      <c r="O347" s="10">
        <v>9000</v>
      </c>
      <c r="P347" t="s">
        <v>8316</v>
      </c>
    </row>
    <row r="348" spans="14:16" x14ac:dyDescent="0.3">
      <c r="N348" t="s">
        <v>8218</v>
      </c>
      <c r="O348" s="10">
        <v>22000</v>
      </c>
      <c r="P348" t="s">
        <v>8321</v>
      </c>
    </row>
    <row r="349" spans="14:16" x14ac:dyDescent="0.3">
      <c r="N349" t="s">
        <v>8218</v>
      </c>
      <c r="O349" s="10">
        <v>23000</v>
      </c>
      <c r="P349" t="s">
        <v>8325</v>
      </c>
    </row>
    <row r="350" spans="14:16" x14ac:dyDescent="0.3">
      <c r="N350" t="s">
        <v>8218</v>
      </c>
      <c r="O350" s="10">
        <v>15000</v>
      </c>
      <c r="P350" t="s">
        <v>8330</v>
      </c>
    </row>
    <row r="351" spans="14:16" x14ac:dyDescent="0.3">
      <c r="N351" t="s">
        <v>8218</v>
      </c>
      <c r="O351" s="10">
        <v>10000</v>
      </c>
      <c r="P351" t="s">
        <v>8316</v>
      </c>
    </row>
    <row r="352" spans="14:16" x14ac:dyDescent="0.3">
      <c r="N352" t="s">
        <v>8218</v>
      </c>
      <c r="O352" s="10">
        <v>15000</v>
      </c>
      <c r="P352" t="s">
        <v>8313</v>
      </c>
    </row>
    <row r="353" spans="14:16" x14ac:dyDescent="0.3">
      <c r="N353" t="s">
        <v>8218</v>
      </c>
      <c r="O353" s="10">
        <v>5000</v>
      </c>
      <c r="P353" t="s">
        <v>8313</v>
      </c>
    </row>
    <row r="354" spans="14:16" x14ac:dyDescent="0.3">
      <c r="N354" t="s">
        <v>8218</v>
      </c>
      <c r="O354" s="10">
        <v>19000</v>
      </c>
      <c r="P354" t="s">
        <v>8308</v>
      </c>
    </row>
    <row r="355" spans="14:16" x14ac:dyDescent="0.3">
      <c r="N355" t="s">
        <v>8220</v>
      </c>
      <c r="O355" s="10">
        <v>320000</v>
      </c>
      <c r="P355" t="s">
        <v>8309</v>
      </c>
    </row>
    <row r="356" spans="14:16" x14ac:dyDescent="0.3">
      <c r="N356" t="s">
        <v>8218</v>
      </c>
      <c r="O356" s="10">
        <v>20000</v>
      </c>
      <c r="P356" t="s">
        <v>8328</v>
      </c>
    </row>
    <row r="357" spans="14:16" x14ac:dyDescent="0.3">
      <c r="N357" t="s">
        <v>8218</v>
      </c>
      <c r="O357" s="10">
        <v>23000</v>
      </c>
      <c r="P357" t="s">
        <v>8319</v>
      </c>
    </row>
    <row r="358" spans="14:16" x14ac:dyDescent="0.3">
      <c r="N358" t="s">
        <v>8218</v>
      </c>
      <c r="O358" s="10">
        <v>20000</v>
      </c>
      <c r="P358" t="s">
        <v>8325</v>
      </c>
    </row>
    <row r="359" spans="14:16" x14ac:dyDescent="0.3">
      <c r="N359" t="s">
        <v>8218</v>
      </c>
      <c r="O359" s="10">
        <v>4000</v>
      </c>
      <c r="P359" t="s">
        <v>8308</v>
      </c>
    </row>
    <row r="360" spans="14:16" x14ac:dyDescent="0.3">
      <c r="N360" t="s">
        <v>8218</v>
      </c>
      <c r="O360" s="10">
        <v>22000</v>
      </c>
      <c r="P360" t="s">
        <v>8323</v>
      </c>
    </row>
    <row r="361" spans="14:16" x14ac:dyDescent="0.3">
      <c r="N361" t="s">
        <v>8218</v>
      </c>
      <c r="O361" s="10">
        <v>18500</v>
      </c>
      <c r="P361" t="s">
        <v>8313</v>
      </c>
    </row>
    <row r="362" spans="14:16" x14ac:dyDescent="0.3">
      <c r="N362" t="s">
        <v>8218</v>
      </c>
      <c r="O362" s="10">
        <v>22000</v>
      </c>
      <c r="P362" t="s">
        <v>8313</v>
      </c>
    </row>
    <row r="363" spans="14:16" x14ac:dyDescent="0.3">
      <c r="N363" t="s">
        <v>8218</v>
      </c>
      <c r="O363" s="10">
        <v>7214</v>
      </c>
      <c r="P363" t="s">
        <v>8323</v>
      </c>
    </row>
    <row r="364" spans="14:16" x14ac:dyDescent="0.3">
      <c r="N364" t="s">
        <v>8218</v>
      </c>
      <c r="O364" s="10">
        <v>20000</v>
      </c>
      <c r="P364" t="s">
        <v>8314</v>
      </c>
    </row>
    <row r="365" spans="14:16" x14ac:dyDescent="0.3">
      <c r="N365" t="s">
        <v>8218</v>
      </c>
      <c r="O365" s="10">
        <v>5494</v>
      </c>
      <c r="P365" t="s">
        <v>8316</v>
      </c>
    </row>
    <row r="366" spans="14:16" x14ac:dyDescent="0.3">
      <c r="N366" t="s">
        <v>8218</v>
      </c>
      <c r="O366" s="10">
        <v>1</v>
      </c>
      <c r="P366" t="s">
        <v>8308</v>
      </c>
    </row>
    <row r="367" spans="14:16" x14ac:dyDescent="0.3">
      <c r="N367" t="s">
        <v>8218</v>
      </c>
      <c r="O367" s="10">
        <v>22400</v>
      </c>
      <c r="P367" t="s">
        <v>8321</v>
      </c>
    </row>
    <row r="368" spans="14:16" x14ac:dyDescent="0.3">
      <c r="N368" t="s">
        <v>8218</v>
      </c>
      <c r="O368" s="10">
        <v>20000</v>
      </c>
      <c r="P368" t="s">
        <v>8321</v>
      </c>
    </row>
    <row r="369" spans="14:16" x14ac:dyDescent="0.3">
      <c r="N369" t="s">
        <v>8218</v>
      </c>
      <c r="O369" s="10">
        <v>22000</v>
      </c>
      <c r="P369" t="s">
        <v>8330</v>
      </c>
    </row>
    <row r="370" spans="14:16" x14ac:dyDescent="0.3">
      <c r="N370" t="s">
        <v>8218</v>
      </c>
      <c r="O370" s="10">
        <v>20000</v>
      </c>
      <c r="P370" t="s">
        <v>8331</v>
      </c>
    </row>
    <row r="371" spans="14:16" x14ac:dyDescent="0.3">
      <c r="N371" t="s">
        <v>8218</v>
      </c>
      <c r="O371" s="10">
        <v>22000</v>
      </c>
      <c r="P371" t="s">
        <v>8313</v>
      </c>
    </row>
    <row r="372" spans="14:16" x14ac:dyDescent="0.3">
      <c r="N372" t="s">
        <v>8218</v>
      </c>
      <c r="O372" s="10">
        <v>15000</v>
      </c>
      <c r="P372" t="s">
        <v>8313</v>
      </c>
    </row>
    <row r="373" spans="14:16" x14ac:dyDescent="0.3">
      <c r="N373" t="s">
        <v>8218</v>
      </c>
      <c r="O373" s="10">
        <v>19800</v>
      </c>
      <c r="P373" t="s">
        <v>8313</v>
      </c>
    </row>
    <row r="374" spans="14:16" x14ac:dyDescent="0.3">
      <c r="N374" t="s">
        <v>8220</v>
      </c>
      <c r="O374" s="10">
        <v>35000</v>
      </c>
      <c r="P374" t="s">
        <v>8339</v>
      </c>
    </row>
    <row r="375" spans="14:16" x14ac:dyDescent="0.3">
      <c r="N375" t="s">
        <v>8218</v>
      </c>
      <c r="O375" s="10">
        <v>20000</v>
      </c>
      <c r="P375" t="s">
        <v>8316</v>
      </c>
    </row>
    <row r="376" spans="14:16" x14ac:dyDescent="0.3">
      <c r="N376" t="s">
        <v>8218</v>
      </c>
      <c r="O376" s="10">
        <v>20000</v>
      </c>
      <c r="P376" t="s">
        <v>8325</v>
      </c>
    </row>
    <row r="377" spans="14:16" x14ac:dyDescent="0.3">
      <c r="N377" t="s">
        <v>8218</v>
      </c>
      <c r="O377" s="10">
        <v>21000</v>
      </c>
      <c r="P377" t="s">
        <v>8325</v>
      </c>
    </row>
    <row r="378" spans="14:16" x14ac:dyDescent="0.3">
      <c r="N378" t="s">
        <v>8218</v>
      </c>
      <c r="O378" s="10">
        <v>18000</v>
      </c>
      <c r="P378" t="s">
        <v>8330</v>
      </c>
    </row>
    <row r="379" spans="14:16" x14ac:dyDescent="0.3">
      <c r="N379" t="s">
        <v>8218</v>
      </c>
      <c r="O379" s="10">
        <v>15000</v>
      </c>
      <c r="P379" t="s">
        <v>8314</v>
      </c>
    </row>
    <row r="380" spans="14:16" x14ac:dyDescent="0.3">
      <c r="N380" t="s">
        <v>8218</v>
      </c>
      <c r="O380" s="10">
        <v>21000</v>
      </c>
      <c r="P380" t="s">
        <v>8313</v>
      </c>
    </row>
    <row r="381" spans="14:16" x14ac:dyDescent="0.3">
      <c r="N381" t="s">
        <v>8218</v>
      </c>
      <c r="O381" s="10">
        <v>20000</v>
      </c>
      <c r="P381" t="s">
        <v>8323</v>
      </c>
    </row>
    <row r="382" spans="14:16" x14ac:dyDescent="0.3">
      <c r="N382" t="s">
        <v>8218</v>
      </c>
      <c r="O382" s="10">
        <v>18000</v>
      </c>
      <c r="P382" t="s">
        <v>8327</v>
      </c>
    </row>
    <row r="383" spans="14:16" x14ac:dyDescent="0.3">
      <c r="N383" t="s">
        <v>8218</v>
      </c>
      <c r="O383" s="10">
        <v>20000</v>
      </c>
      <c r="P383" t="s">
        <v>8321</v>
      </c>
    </row>
    <row r="384" spans="14:16" x14ac:dyDescent="0.3">
      <c r="N384" t="s">
        <v>8218</v>
      </c>
      <c r="O384" s="10">
        <v>17500</v>
      </c>
      <c r="P384" t="s">
        <v>8313</v>
      </c>
    </row>
    <row r="385" spans="14:16" x14ac:dyDescent="0.3">
      <c r="N385" t="s">
        <v>8218</v>
      </c>
      <c r="O385" s="10">
        <v>12000</v>
      </c>
      <c r="P385" t="s">
        <v>8313</v>
      </c>
    </row>
    <row r="386" spans="14:16" x14ac:dyDescent="0.3">
      <c r="N386" t="s">
        <v>8218</v>
      </c>
      <c r="O386" s="10">
        <v>20000</v>
      </c>
      <c r="P386" t="s">
        <v>8325</v>
      </c>
    </row>
    <row r="387" spans="14:16" x14ac:dyDescent="0.3">
      <c r="N387" t="s">
        <v>8218</v>
      </c>
      <c r="O387" s="10">
        <v>20000</v>
      </c>
      <c r="P387" t="s">
        <v>8321</v>
      </c>
    </row>
    <row r="388" spans="14:16" x14ac:dyDescent="0.3">
      <c r="N388" t="s">
        <v>8218</v>
      </c>
      <c r="O388" s="10">
        <v>18000</v>
      </c>
      <c r="P388" t="s">
        <v>8321</v>
      </c>
    </row>
    <row r="389" spans="14:16" x14ac:dyDescent="0.3">
      <c r="N389" t="s">
        <v>8220</v>
      </c>
      <c r="O389" s="10">
        <v>50000</v>
      </c>
      <c r="P389" t="s">
        <v>8317</v>
      </c>
    </row>
    <row r="390" spans="14:16" x14ac:dyDescent="0.3">
      <c r="N390" t="s">
        <v>8218</v>
      </c>
      <c r="O390" s="10">
        <v>20000</v>
      </c>
      <c r="P390" t="s">
        <v>8321</v>
      </c>
    </row>
    <row r="391" spans="14:16" x14ac:dyDescent="0.3">
      <c r="N391" t="s">
        <v>8218</v>
      </c>
      <c r="O391" s="10">
        <v>20000</v>
      </c>
      <c r="P391" t="s">
        <v>8339</v>
      </c>
    </row>
    <row r="392" spans="14:16" x14ac:dyDescent="0.3">
      <c r="N392" t="s">
        <v>8218</v>
      </c>
      <c r="O392" s="10">
        <v>20000</v>
      </c>
      <c r="P392" t="s">
        <v>8321</v>
      </c>
    </row>
    <row r="393" spans="14:16" x14ac:dyDescent="0.3">
      <c r="N393" t="s">
        <v>8219</v>
      </c>
      <c r="O393" s="10">
        <v>45000</v>
      </c>
      <c r="P393" t="s">
        <v>8309</v>
      </c>
    </row>
    <row r="394" spans="14:16" x14ac:dyDescent="0.3">
      <c r="N394" t="s">
        <v>8220</v>
      </c>
      <c r="O394" s="10">
        <v>32500</v>
      </c>
      <c r="P394" t="s">
        <v>8313</v>
      </c>
    </row>
    <row r="395" spans="14:16" x14ac:dyDescent="0.3">
      <c r="N395" t="s">
        <v>8220</v>
      </c>
      <c r="O395" s="10">
        <v>75000</v>
      </c>
      <c r="P395" t="s">
        <v>8333</v>
      </c>
    </row>
    <row r="396" spans="14:16" x14ac:dyDescent="0.3">
      <c r="N396" t="s">
        <v>8218</v>
      </c>
      <c r="O396" s="10">
        <v>20000</v>
      </c>
      <c r="P396" t="s">
        <v>8339</v>
      </c>
    </row>
    <row r="397" spans="14:16" x14ac:dyDescent="0.3">
      <c r="N397" t="s">
        <v>8218</v>
      </c>
      <c r="O397" s="10">
        <v>20000</v>
      </c>
      <c r="P397" t="s">
        <v>8314</v>
      </c>
    </row>
    <row r="398" spans="14:16" x14ac:dyDescent="0.3">
      <c r="N398" t="s">
        <v>8218</v>
      </c>
      <c r="O398" s="10">
        <v>20000</v>
      </c>
      <c r="P398" t="s">
        <v>8321</v>
      </c>
    </row>
    <row r="399" spans="14:16" x14ac:dyDescent="0.3">
      <c r="N399" t="s">
        <v>8218</v>
      </c>
      <c r="O399" s="10">
        <v>20000</v>
      </c>
      <c r="P399" t="s">
        <v>8340</v>
      </c>
    </row>
    <row r="400" spans="14:16" x14ac:dyDescent="0.3">
      <c r="N400" t="s">
        <v>8218</v>
      </c>
      <c r="O400" s="10">
        <v>15000</v>
      </c>
      <c r="P400" t="s">
        <v>8330</v>
      </c>
    </row>
    <row r="401" spans="14:16" x14ac:dyDescent="0.3">
      <c r="N401" t="s">
        <v>8218</v>
      </c>
      <c r="O401" s="10">
        <v>19500</v>
      </c>
      <c r="P401" t="s">
        <v>8316</v>
      </c>
    </row>
    <row r="402" spans="14:16" x14ac:dyDescent="0.3">
      <c r="N402" t="s">
        <v>8218</v>
      </c>
      <c r="O402" s="10">
        <v>18000</v>
      </c>
      <c r="P402" t="s">
        <v>8321</v>
      </c>
    </row>
    <row r="403" spans="14:16" x14ac:dyDescent="0.3">
      <c r="N403" t="s">
        <v>8219</v>
      </c>
      <c r="O403" s="10">
        <v>25000</v>
      </c>
      <c r="P403" t="s">
        <v>8309</v>
      </c>
    </row>
    <row r="404" spans="14:16" x14ac:dyDescent="0.3">
      <c r="N404" t="s">
        <v>8218</v>
      </c>
      <c r="O404" s="10">
        <v>18500</v>
      </c>
      <c r="P404" t="s">
        <v>8313</v>
      </c>
    </row>
    <row r="405" spans="14:16" x14ac:dyDescent="0.3">
      <c r="N405" t="s">
        <v>8218</v>
      </c>
      <c r="O405" s="10">
        <v>13000</v>
      </c>
      <c r="P405" t="s">
        <v>8316</v>
      </c>
    </row>
    <row r="406" spans="14:16" x14ac:dyDescent="0.3">
      <c r="N406" t="s">
        <v>8218</v>
      </c>
      <c r="O406" s="10">
        <v>18800</v>
      </c>
      <c r="P406" t="s">
        <v>8330</v>
      </c>
    </row>
    <row r="407" spans="14:16" x14ac:dyDescent="0.3">
      <c r="N407" t="s">
        <v>8218</v>
      </c>
      <c r="O407" s="10">
        <v>14000</v>
      </c>
      <c r="P407" t="s">
        <v>8313</v>
      </c>
    </row>
    <row r="408" spans="14:16" x14ac:dyDescent="0.3">
      <c r="N408" t="s">
        <v>8218</v>
      </c>
      <c r="O408" s="10">
        <v>20000</v>
      </c>
      <c r="P408" t="s">
        <v>8325</v>
      </c>
    </row>
    <row r="409" spans="14:16" x14ac:dyDescent="0.3">
      <c r="N409" t="s">
        <v>8218</v>
      </c>
      <c r="O409" s="10">
        <v>18000</v>
      </c>
      <c r="P409" t="s">
        <v>8340</v>
      </c>
    </row>
    <row r="410" spans="14:16" x14ac:dyDescent="0.3">
      <c r="N410" t="s">
        <v>8218</v>
      </c>
      <c r="O410" s="10">
        <v>20000</v>
      </c>
      <c r="P410" t="s">
        <v>8332</v>
      </c>
    </row>
    <row r="411" spans="14:16" x14ac:dyDescent="0.3">
      <c r="N411" t="s">
        <v>8218</v>
      </c>
      <c r="O411" s="10">
        <v>18500</v>
      </c>
      <c r="P411" t="s">
        <v>8331</v>
      </c>
    </row>
    <row r="412" spans="14:16" x14ac:dyDescent="0.3">
      <c r="N412" t="s">
        <v>8218</v>
      </c>
      <c r="O412" s="10">
        <v>20000</v>
      </c>
      <c r="P412" t="s">
        <v>8321</v>
      </c>
    </row>
    <row r="413" spans="14:16" x14ac:dyDescent="0.3">
      <c r="N413" t="s">
        <v>8218</v>
      </c>
      <c r="O413" s="10">
        <v>20000</v>
      </c>
      <c r="P413" t="s">
        <v>8321</v>
      </c>
    </row>
    <row r="414" spans="14:16" x14ac:dyDescent="0.3">
      <c r="N414" t="s">
        <v>8218</v>
      </c>
      <c r="O414" s="10">
        <v>20000</v>
      </c>
      <c r="P414" t="s">
        <v>8325</v>
      </c>
    </row>
    <row r="415" spans="14:16" x14ac:dyDescent="0.3">
      <c r="N415" t="s">
        <v>8218</v>
      </c>
      <c r="O415" s="10">
        <v>20000</v>
      </c>
      <c r="P415" t="s">
        <v>8332</v>
      </c>
    </row>
    <row r="416" spans="14:16" x14ac:dyDescent="0.3">
      <c r="N416" t="s">
        <v>8218</v>
      </c>
      <c r="O416" s="10">
        <v>20000</v>
      </c>
      <c r="P416" t="s">
        <v>8330</v>
      </c>
    </row>
    <row r="417" spans="14:16" x14ac:dyDescent="0.3">
      <c r="N417" t="s">
        <v>8218</v>
      </c>
      <c r="O417" s="10">
        <v>20000</v>
      </c>
      <c r="P417" t="s">
        <v>8331</v>
      </c>
    </row>
    <row r="418" spans="14:16" x14ac:dyDescent="0.3">
      <c r="N418" t="s">
        <v>8218</v>
      </c>
      <c r="O418" s="10">
        <v>20000</v>
      </c>
      <c r="P418" t="s">
        <v>8325</v>
      </c>
    </row>
    <row r="419" spans="14:16" x14ac:dyDescent="0.3">
      <c r="N419" t="s">
        <v>8218</v>
      </c>
      <c r="O419" s="10">
        <v>13000</v>
      </c>
      <c r="P419" t="s">
        <v>8316</v>
      </c>
    </row>
    <row r="420" spans="14:16" x14ac:dyDescent="0.3">
      <c r="N420" t="s">
        <v>8218</v>
      </c>
      <c r="O420" s="10">
        <v>14000</v>
      </c>
      <c r="P420" t="s">
        <v>8331</v>
      </c>
    </row>
    <row r="421" spans="14:16" x14ac:dyDescent="0.3">
      <c r="N421" t="s">
        <v>8219</v>
      </c>
      <c r="O421" s="10">
        <v>894700</v>
      </c>
      <c r="P421" t="s">
        <v>8309</v>
      </c>
    </row>
    <row r="422" spans="14:16" x14ac:dyDescent="0.3">
      <c r="N422" t="s">
        <v>8220</v>
      </c>
      <c r="O422" s="10">
        <v>300000</v>
      </c>
      <c r="P422" t="s">
        <v>8333</v>
      </c>
    </row>
    <row r="423" spans="14:16" x14ac:dyDescent="0.3">
      <c r="N423" t="s">
        <v>8220</v>
      </c>
      <c r="O423" s="10">
        <v>49000</v>
      </c>
      <c r="P423" t="s">
        <v>8309</v>
      </c>
    </row>
    <row r="424" spans="14:16" x14ac:dyDescent="0.3">
      <c r="N424" t="s">
        <v>8218</v>
      </c>
      <c r="O424" s="10">
        <v>3500</v>
      </c>
      <c r="P424" t="s">
        <v>8313</v>
      </c>
    </row>
    <row r="425" spans="14:16" x14ac:dyDescent="0.3">
      <c r="N425" t="s">
        <v>8218</v>
      </c>
      <c r="O425" s="10">
        <v>18000</v>
      </c>
      <c r="P425" t="s">
        <v>8316</v>
      </c>
    </row>
    <row r="426" spans="14:16" x14ac:dyDescent="0.3">
      <c r="N426" t="s">
        <v>8220</v>
      </c>
      <c r="O426" s="10">
        <v>75000</v>
      </c>
      <c r="P426" t="s">
        <v>8309</v>
      </c>
    </row>
    <row r="427" spans="14:16" x14ac:dyDescent="0.3">
      <c r="N427" t="s">
        <v>8220</v>
      </c>
      <c r="O427" s="10">
        <v>50000</v>
      </c>
      <c r="P427" t="s">
        <v>8309</v>
      </c>
    </row>
    <row r="428" spans="14:16" x14ac:dyDescent="0.3">
      <c r="N428" t="s">
        <v>8218</v>
      </c>
      <c r="O428" s="10">
        <v>18500</v>
      </c>
      <c r="P428" t="s">
        <v>8316</v>
      </c>
    </row>
    <row r="429" spans="14:16" x14ac:dyDescent="0.3">
      <c r="N429" t="s">
        <v>8218</v>
      </c>
      <c r="O429" s="10">
        <v>10000</v>
      </c>
      <c r="P429" t="s">
        <v>8308</v>
      </c>
    </row>
    <row r="430" spans="14:16" x14ac:dyDescent="0.3">
      <c r="N430" t="s">
        <v>8220</v>
      </c>
      <c r="O430" s="10">
        <v>50000</v>
      </c>
      <c r="P430" t="s">
        <v>8309</v>
      </c>
    </row>
    <row r="431" spans="14:16" x14ac:dyDescent="0.3">
      <c r="N431" t="s">
        <v>8218</v>
      </c>
      <c r="O431" s="10">
        <v>19000</v>
      </c>
      <c r="P431" t="s">
        <v>8313</v>
      </c>
    </row>
    <row r="432" spans="14:16" x14ac:dyDescent="0.3">
      <c r="N432" t="s">
        <v>8218</v>
      </c>
      <c r="O432" s="10">
        <v>18500</v>
      </c>
      <c r="P432" t="s">
        <v>8321</v>
      </c>
    </row>
    <row r="433" spans="14:16" x14ac:dyDescent="0.3">
      <c r="N433" t="s">
        <v>8218</v>
      </c>
      <c r="O433" s="10">
        <v>15000</v>
      </c>
      <c r="P433" t="s">
        <v>8309</v>
      </c>
    </row>
    <row r="434" spans="14:16" x14ac:dyDescent="0.3">
      <c r="N434" t="s">
        <v>8218</v>
      </c>
      <c r="O434" s="10">
        <v>5000</v>
      </c>
      <c r="P434" t="s">
        <v>8316</v>
      </c>
    </row>
    <row r="435" spans="14:16" x14ac:dyDescent="0.3">
      <c r="N435" t="s">
        <v>8218</v>
      </c>
      <c r="O435" s="10">
        <v>1000</v>
      </c>
      <c r="P435" t="s">
        <v>8316</v>
      </c>
    </row>
    <row r="436" spans="14:16" x14ac:dyDescent="0.3">
      <c r="N436" t="s">
        <v>8218</v>
      </c>
      <c r="O436" s="10">
        <v>18500</v>
      </c>
      <c r="P436" t="s">
        <v>8321</v>
      </c>
    </row>
    <row r="437" spans="14:16" x14ac:dyDescent="0.3">
      <c r="N437" t="s">
        <v>8218</v>
      </c>
      <c r="O437" s="10">
        <v>18000</v>
      </c>
      <c r="P437" t="s">
        <v>8323</v>
      </c>
    </row>
    <row r="438" spans="14:16" x14ac:dyDescent="0.3">
      <c r="N438" t="s">
        <v>8218</v>
      </c>
      <c r="O438" s="10">
        <v>18000</v>
      </c>
      <c r="P438" t="s">
        <v>8313</v>
      </c>
    </row>
    <row r="439" spans="14:16" x14ac:dyDescent="0.3">
      <c r="N439" t="s">
        <v>8218</v>
      </c>
      <c r="O439" s="10">
        <v>15000</v>
      </c>
      <c r="P439" t="s">
        <v>8330</v>
      </c>
    </row>
    <row r="440" spans="14:16" x14ac:dyDescent="0.3">
      <c r="N440" t="s">
        <v>8218</v>
      </c>
      <c r="O440" s="10">
        <v>17000</v>
      </c>
      <c r="P440" t="s">
        <v>8313</v>
      </c>
    </row>
    <row r="441" spans="14:16" x14ac:dyDescent="0.3">
      <c r="N441" t="s">
        <v>8218</v>
      </c>
      <c r="O441" s="10">
        <v>18000</v>
      </c>
      <c r="P441" t="s">
        <v>8327</v>
      </c>
    </row>
    <row r="442" spans="14:16" x14ac:dyDescent="0.3">
      <c r="N442" t="s">
        <v>8218</v>
      </c>
      <c r="O442" s="10">
        <v>15000</v>
      </c>
      <c r="P442" t="s">
        <v>8323</v>
      </c>
    </row>
    <row r="443" spans="14:16" x14ac:dyDescent="0.3">
      <c r="N443" t="s">
        <v>8218</v>
      </c>
      <c r="O443" s="10">
        <v>17500</v>
      </c>
      <c r="P443" t="s">
        <v>8339</v>
      </c>
    </row>
    <row r="444" spans="14:16" x14ac:dyDescent="0.3">
      <c r="N444" t="s">
        <v>8218</v>
      </c>
      <c r="O444" s="10">
        <v>13000</v>
      </c>
      <c r="P444" t="s">
        <v>8321</v>
      </c>
    </row>
    <row r="445" spans="14:16" x14ac:dyDescent="0.3">
      <c r="N445" t="s">
        <v>8218</v>
      </c>
      <c r="O445" s="10">
        <v>6500</v>
      </c>
      <c r="P445" t="s">
        <v>8313</v>
      </c>
    </row>
    <row r="446" spans="14:16" x14ac:dyDescent="0.3">
      <c r="N446" t="s">
        <v>8218</v>
      </c>
      <c r="O446" s="10">
        <v>8000</v>
      </c>
      <c r="P446" t="s">
        <v>8314</v>
      </c>
    </row>
    <row r="447" spans="14:16" x14ac:dyDescent="0.3">
      <c r="N447" t="s">
        <v>8218</v>
      </c>
      <c r="O447" s="10">
        <v>10000</v>
      </c>
      <c r="P447" t="s">
        <v>8321</v>
      </c>
    </row>
    <row r="448" spans="14:16" x14ac:dyDescent="0.3">
      <c r="N448" t="s">
        <v>8218</v>
      </c>
      <c r="O448" s="10">
        <v>14500</v>
      </c>
      <c r="P448" t="s">
        <v>8321</v>
      </c>
    </row>
    <row r="449" spans="14:16" x14ac:dyDescent="0.3">
      <c r="N449" t="s">
        <v>8218</v>
      </c>
      <c r="O449" s="10">
        <v>17000</v>
      </c>
      <c r="P449" t="s">
        <v>8321</v>
      </c>
    </row>
    <row r="450" spans="14:16" x14ac:dyDescent="0.3">
      <c r="N450" t="s">
        <v>8218</v>
      </c>
      <c r="O450" s="10">
        <v>5000</v>
      </c>
      <c r="P450" t="s">
        <v>8314</v>
      </c>
    </row>
    <row r="451" spans="14:16" x14ac:dyDescent="0.3">
      <c r="N451" t="s">
        <v>8218</v>
      </c>
      <c r="O451" s="10">
        <v>15000</v>
      </c>
      <c r="P451" t="s">
        <v>8313</v>
      </c>
    </row>
    <row r="452" spans="14:16" x14ac:dyDescent="0.3">
      <c r="N452" t="s">
        <v>8219</v>
      </c>
      <c r="O452" s="10">
        <v>25000</v>
      </c>
      <c r="P452" t="s">
        <v>8309</v>
      </c>
    </row>
    <row r="453" spans="14:16" x14ac:dyDescent="0.3">
      <c r="N453" t="s">
        <v>8220</v>
      </c>
      <c r="O453" s="10">
        <v>70000</v>
      </c>
      <c r="P453" t="s">
        <v>8309</v>
      </c>
    </row>
    <row r="454" spans="14:16" x14ac:dyDescent="0.3">
      <c r="N454" t="s">
        <v>8218</v>
      </c>
      <c r="O454" s="10">
        <v>15000</v>
      </c>
      <c r="P454" t="s">
        <v>8330</v>
      </c>
    </row>
    <row r="455" spans="14:16" x14ac:dyDescent="0.3">
      <c r="N455" t="s">
        <v>8218</v>
      </c>
      <c r="O455" s="10">
        <v>17482</v>
      </c>
      <c r="P455" t="s">
        <v>8330</v>
      </c>
    </row>
    <row r="456" spans="14:16" x14ac:dyDescent="0.3">
      <c r="N456" t="s">
        <v>8218</v>
      </c>
      <c r="O456" s="10">
        <v>15000</v>
      </c>
      <c r="P456" t="s">
        <v>8325</v>
      </c>
    </row>
    <row r="457" spans="14:16" x14ac:dyDescent="0.3">
      <c r="N457" t="s">
        <v>8218</v>
      </c>
      <c r="O457" s="10">
        <v>15000</v>
      </c>
      <c r="P457" t="s">
        <v>8321</v>
      </c>
    </row>
    <row r="458" spans="14:16" x14ac:dyDescent="0.3">
      <c r="N458" t="s">
        <v>8218</v>
      </c>
      <c r="O458" s="10">
        <v>16700</v>
      </c>
      <c r="P458" t="s">
        <v>8313</v>
      </c>
    </row>
    <row r="459" spans="14:16" x14ac:dyDescent="0.3">
      <c r="N459" t="s">
        <v>8218</v>
      </c>
      <c r="O459" s="10">
        <v>15000</v>
      </c>
      <c r="P459" t="s">
        <v>8327</v>
      </c>
    </row>
    <row r="460" spans="14:16" x14ac:dyDescent="0.3">
      <c r="N460" t="s">
        <v>8218</v>
      </c>
      <c r="O460" s="10">
        <v>12000</v>
      </c>
      <c r="P460" t="s">
        <v>8327</v>
      </c>
    </row>
    <row r="461" spans="14:16" x14ac:dyDescent="0.3">
      <c r="N461" t="s">
        <v>8218</v>
      </c>
      <c r="O461" s="10">
        <v>9500</v>
      </c>
      <c r="P461" t="s">
        <v>8308</v>
      </c>
    </row>
    <row r="462" spans="14:16" x14ac:dyDescent="0.3">
      <c r="N462" t="s">
        <v>8218</v>
      </c>
      <c r="O462" s="10">
        <v>16000</v>
      </c>
      <c r="P462" t="s">
        <v>8311</v>
      </c>
    </row>
    <row r="463" spans="14:16" x14ac:dyDescent="0.3">
      <c r="N463" t="s">
        <v>8218</v>
      </c>
      <c r="O463" s="10">
        <v>10000</v>
      </c>
      <c r="P463" t="s">
        <v>8314</v>
      </c>
    </row>
    <row r="464" spans="14:16" x14ac:dyDescent="0.3">
      <c r="N464" t="s">
        <v>8218</v>
      </c>
      <c r="O464" s="10">
        <v>16000</v>
      </c>
      <c r="P464" t="s">
        <v>8327</v>
      </c>
    </row>
    <row r="465" spans="14:16" x14ac:dyDescent="0.3">
      <c r="N465" t="s">
        <v>8219</v>
      </c>
      <c r="O465" s="10">
        <v>150000</v>
      </c>
      <c r="P465" t="s">
        <v>8314</v>
      </c>
    </row>
    <row r="466" spans="14:16" x14ac:dyDescent="0.3">
      <c r="N466" t="s">
        <v>8218</v>
      </c>
      <c r="O466" s="10">
        <v>15000</v>
      </c>
      <c r="P466" t="s">
        <v>8321</v>
      </c>
    </row>
    <row r="467" spans="14:16" x14ac:dyDescent="0.3">
      <c r="N467" t="s">
        <v>8218</v>
      </c>
      <c r="O467" s="10">
        <v>10000</v>
      </c>
      <c r="P467" t="s">
        <v>8321</v>
      </c>
    </row>
    <row r="468" spans="14:16" x14ac:dyDescent="0.3">
      <c r="N468" t="s">
        <v>8220</v>
      </c>
      <c r="O468" s="10">
        <v>300000</v>
      </c>
      <c r="P468" t="s">
        <v>8309</v>
      </c>
    </row>
    <row r="469" spans="14:16" x14ac:dyDescent="0.3">
      <c r="N469" t="s">
        <v>8218</v>
      </c>
      <c r="O469" s="10">
        <v>2500</v>
      </c>
      <c r="P469" t="s">
        <v>8308</v>
      </c>
    </row>
    <row r="470" spans="14:16" x14ac:dyDescent="0.3">
      <c r="N470" t="s">
        <v>8218</v>
      </c>
      <c r="O470" s="10">
        <v>12000</v>
      </c>
      <c r="P470" t="s">
        <v>8308</v>
      </c>
    </row>
    <row r="471" spans="14:16" x14ac:dyDescent="0.3">
      <c r="N471" t="s">
        <v>8218</v>
      </c>
      <c r="O471" s="10">
        <v>16300</v>
      </c>
      <c r="P471" t="s">
        <v>8313</v>
      </c>
    </row>
    <row r="472" spans="14:16" x14ac:dyDescent="0.3">
      <c r="N472" t="s">
        <v>8218</v>
      </c>
      <c r="O472" s="10">
        <v>15000</v>
      </c>
      <c r="P472" t="s">
        <v>8330</v>
      </c>
    </row>
    <row r="473" spans="14:16" x14ac:dyDescent="0.3">
      <c r="N473" t="s">
        <v>8218</v>
      </c>
      <c r="O473" s="10">
        <v>16000</v>
      </c>
      <c r="P473" t="s">
        <v>8313</v>
      </c>
    </row>
    <row r="474" spans="14:16" x14ac:dyDescent="0.3">
      <c r="N474" t="s">
        <v>8218</v>
      </c>
      <c r="O474" s="10">
        <v>15000</v>
      </c>
      <c r="P474" t="s">
        <v>8321</v>
      </c>
    </row>
    <row r="475" spans="14:16" x14ac:dyDescent="0.3">
      <c r="N475" t="s">
        <v>8218</v>
      </c>
      <c r="O475" s="10">
        <v>15000</v>
      </c>
      <c r="P475" t="s">
        <v>8323</v>
      </c>
    </row>
    <row r="476" spans="14:16" x14ac:dyDescent="0.3">
      <c r="N476" t="s">
        <v>8218</v>
      </c>
      <c r="O476" s="10">
        <v>15000</v>
      </c>
      <c r="P476" t="s">
        <v>8325</v>
      </c>
    </row>
    <row r="477" spans="14:16" x14ac:dyDescent="0.3">
      <c r="N477" t="s">
        <v>8218</v>
      </c>
      <c r="O477" s="10">
        <v>15000</v>
      </c>
      <c r="P477" t="s">
        <v>8321</v>
      </c>
    </row>
    <row r="478" spans="14:16" x14ac:dyDescent="0.3">
      <c r="N478" t="s">
        <v>8221</v>
      </c>
      <c r="O478" s="10">
        <v>15000</v>
      </c>
      <c r="P478" t="s">
        <v>8325</v>
      </c>
    </row>
    <row r="479" spans="14:16" x14ac:dyDescent="0.3">
      <c r="N479" t="s">
        <v>8218</v>
      </c>
      <c r="O479" s="10">
        <v>15000</v>
      </c>
      <c r="P479" t="s">
        <v>8308</v>
      </c>
    </row>
    <row r="480" spans="14:16" x14ac:dyDescent="0.3">
      <c r="N480" t="s">
        <v>8218</v>
      </c>
      <c r="O480" s="10">
        <v>5500</v>
      </c>
      <c r="P480" t="s">
        <v>8330</v>
      </c>
    </row>
    <row r="481" spans="14:16" x14ac:dyDescent="0.3">
      <c r="N481" t="s">
        <v>8218</v>
      </c>
      <c r="O481" s="10">
        <v>15000</v>
      </c>
      <c r="P481" t="s">
        <v>8313</v>
      </c>
    </row>
    <row r="482" spans="14:16" x14ac:dyDescent="0.3">
      <c r="N482" t="s">
        <v>8218</v>
      </c>
      <c r="O482" s="10">
        <v>16000</v>
      </c>
      <c r="P482" t="s">
        <v>8313</v>
      </c>
    </row>
    <row r="483" spans="14:16" x14ac:dyDescent="0.3">
      <c r="N483" t="s">
        <v>8218</v>
      </c>
      <c r="O483" s="10">
        <v>15000</v>
      </c>
      <c r="P483" t="s">
        <v>8321</v>
      </c>
    </row>
    <row r="484" spans="14:16" x14ac:dyDescent="0.3">
      <c r="N484" t="s">
        <v>8218</v>
      </c>
      <c r="O484" s="10">
        <v>15000</v>
      </c>
      <c r="P484" t="s">
        <v>8321</v>
      </c>
    </row>
    <row r="485" spans="14:16" x14ac:dyDescent="0.3">
      <c r="N485" t="s">
        <v>8218</v>
      </c>
      <c r="O485" s="10">
        <v>14000</v>
      </c>
      <c r="P485" t="s">
        <v>8316</v>
      </c>
    </row>
    <row r="486" spans="14:16" x14ac:dyDescent="0.3">
      <c r="N486" t="s">
        <v>8218</v>
      </c>
      <c r="O486" s="10">
        <v>10000</v>
      </c>
      <c r="P486" t="s">
        <v>8339</v>
      </c>
    </row>
    <row r="487" spans="14:16" x14ac:dyDescent="0.3">
      <c r="N487" t="s">
        <v>8218</v>
      </c>
      <c r="O487" s="10">
        <v>15000</v>
      </c>
      <c r="P487" t="s">
        <v>8330</v>
      </c>
    </row>
    <row r="488" spans="14:16" x14ac:dyDescent="0.3">
      <c r="N488" t="s">
        <v>8218</v>
      </c>
      <c r="O488" s="10">
        <v>2500</v>
      </c>
      <c r="P488" t="s">
        <v>8316</v>
      </c>
    </row>
    <row r="489" spans="14:16" x14ac:dyDescent="0.3">
      <c r="N489" t="s">
        <v>8219</v>
      </c>
      <c r="O489" s="10">
        <v>40000</v>
      </c>
      <c r="P489" t="s">
        <v>8309</v>
      </c>
    </row>
    <row r="490" spans="14:16" x14ac:dyDescent="0.3">
      <c r="N490" t="s">
        <v>8218</v>
      </c>
      <c r="O490" s="10">
        <v>15000</v>
      </c>
      <c r="P490" t="s">
        <v>8314</v>
      </c>
    </row>
    <row r="491" spans="14:16" x14ac:dyDescent="0.3">
      <c r="N491" t="s">
        <v>8218</v>
      </c>
      <c r="O491" s="10">
        <v>15000</v>
      </c>
      <c r="P491" t="s">
        <v>8323</v>
      </c>
    </row>
    <row r="492" spans="14:16" x14ac:dyDescent="0.3">
      <c r="N492" t="s">
        <v>8218</v>
      </c>
      <c r="O492" s="10">
        <v>3000</v>
      </c>
      <c r="P492" t="s">
        <v>8316</v>
      </c>
    </row>
    <row r="493" spans="14:16" x14ac:dyDescent="0.3">
      <c r="N493" t="s">
        <v>8218</v>
      </c>
      <c r="O493" s="10">
        <v>15000</v>
      </c>
      <c r="P493" t="s">
        <v>8321</v>
      </c>
    </row>
    <row r="494" spans="14:16" x14ac:dyDescent="0.3">
      <c r="N494" t="s">
        <v>8218</v>
      </c>
      <c r="O494" s="10">
        <v>15500</v>
      </c>
      <c r="P494" t="s">
        <v>8325</v>
      </c>
    </row>
    <row r="495" spans="14:16" x14ac:dyDescent="0.3">
      <c r="N495" t="s">
        <v>8218</v>
      </c>
      <c r="O495" s="10">
        <v>15000</v>
      </c>
      <c r="P495" t="s">
        <v>8325</v>
      </c>
    </row>
    <row r="496" spans="14:16" x14ac:dyDescent="0.3">
      <c r="N496" t="s">
        <v>8218</v>
      </c>
      <c r="O496" s="10">
        <v>10000</v>
      </c>
      <c r="P496" t="s">
        <v>8323</v>
      </c>
    </row>
    <row r="497" spans="14:16" x14ac:dyDescent="0.3">
      <c r="N497" t="s">
        <v>8218</v>
      </c>
      <c r="O497" s="10">
        <v>15000</v>
      </c>
      <c r="P497" t="s">
        <v>8325</v>
      </c>
    </row>
    <row r="498" spans="14:16" x14ac:dyDescent="0.3">
      <c r="N498" t="s">
        <v>8218</v>
      </c>
      <c r="O498" s="10">
        <v>10000</v>
      </c>
      <c r="P498" t="s">
        <v>8308</v>
      </c>
    </row>
    <row r="499" spans="14:16" x14ac:dyDescent="0.3">
      <c r="N499" t="s">
        <v>8218</v>
      </c>
      <c r="O499" s="10">
        <v>14000</v>
      </c>
      <c r="P499" t="s">
        <v>8313</v>
      </c>
    </row>
    <row r="500" spans="14:16" x14ac:dyDescent="0.3">
      <c r="N500" t="s">
        <v>8218</v>
      </c>
      <c r="O500" s="10">
        <v>14000</v>
      </c>
      <c r="P500" t="s">
        <v>8330</v>
      </c>
    </row>
    <row r="501" spans="14:16" x14ac:dyDescent="0.3">
      <c r="N501" t="s">
        <v>8218</v>
      </c>
      <c r="O501" s="10">
        <v>15000</v>
      </c>
      <c r="P501" t="s">
        <v>8327</v>
      </c>
    </row>
    <row r="502" spans="14:16" x14ac:dyDescent="0.3">
      <c r="N502" t="s">
        <v>8218</v>
      </c>
      <c r="O502" s="10">
        <v>15000</v>
      </c>
      <c r="P502" t="s">
        <v>8334</v>
      </c>
    </row>
    <row r="503" spans="14:16" x14ac:dyDescent="0.3">
      <c r="N503" t="s">
        <v>8218</v>
      </c>
      <c r="O503" s="10">
        <v>15000</v>
      </c>
      <c r="P503" t="s">
        <v>8321</v>
      </c>
    </row>
    <row r="504" spans="14:16" x14ac:dyDescent="0.3">
      <c r="N504" t="s">
        <v>8218</v>
      </c>
      <c r="O504" s="10">
        <v>10000</v>
      </c>
      <c r="P504" t="s">
        <v>8330</v>
      </c>
    </row>
    <row r="505" spans="14:16" x14ac:dyDescent="0.3">
      <c r="N505" t="s">
        <v>8218</v>
      </c>
      <c r="O505" s="10">
        <v>15000</v>
      </c>
      <c r="P505" t="s">
        <v>8313</v>
      </c>
    </row>
    <row r="506" spans="14:16" x14ac:dyDescent="0.3">
      <c r="N506" t="s">
        <v>8218</v>
      </c>
      <c r="O506" s="10">
        <v>15000</v>
      </c>
      <c r="P506" t="s">
        <v>8325</v>
      </c>
    </row>
    <row r="507" spans="14:16" x14ac:dyDescent="0.3">
      <c r="N507" t="s">
        <v>8218</v>
      </c>
      <c r="O507" s="10">
        <v>10000</v>
      </c>
      <c r="P507" t="s">
        <v>8313</v>
      </c>
    </row>
    <row r="508" spans="14:16" x14ac:dyDescent="0.3">
      <c r="N508" t="s">
        <v>8218</v>
      </c>
      <c r="O508" s="10">
        <v>9000</v>
      </c>
      <c r="P508" t="s">
        <v>8313</v>
      </c>
    </row>
    <row r="509" spans="14:16" x14ac:dyDescent="0.3">
      <c r="N509" t="s">
        <v>8218</v>
      </c>
      <c r="O509" s="10">
        <v>15000</v>
      </c>
      <c r="P509" t="s">
        <v>8325</v>
      </c>
    </row>
    <row r="510" spans="14:16" x14ac:dyDescent="0.3">
      <c r="N510" t="s">
        <v>8218</v>
      </c>
      <c r="O510" s="10">
        <v>10000</v>
      </c>
      <c r="P510" t="s">
        <v>8325</v>
      </c>
    </row>
    <row r="511" spans="14:16" x14ac:dyDescent="0.3">
      <c r="N511" t="s">
        <v>8218</v>
      </c>
      <c r="O511" s="10">
        <v>13000</v>
      </c>
      <c r="P511" t="s">
        <v>8321</v>
      </c>
    </row>
    <row r="512" spans="14:16" x14ac:dyDescent="0.3">
      <c r="N512" t="s">
        <v>8220</v>
      </c>
      <c r="O512" s="10">
        <v>100000</v>
      </c>
      <c r="P512" t="s">
        <v>8309</v>
      </c>
    </row>
    <row r="513" spans="14:16" x14ac:dyDescent="0.3">
      <c r="N513" t="s">
        <v>8218</v>
      </c>
      <c r="O513" s="10">
        <v>15000</v>
      </c>
      <c r="P513" t="s">
        <v>8325</v>
      </c>
    </row>
    <row r="514" spans="14:16" x14ac:dyDescent="0.3">
      <c r="N514" t="s">
        <v>8218</v>
      </c>
      <c r="O514" s="10">
        <v>15000</v>
      </c>
      <c r="P514" t="s">
        <v>8325</v>
      </c>
    </row>
    <row r="515" spans="14:16" x14ac:dyDescent="0.3">
      <c r="N515" t="s">
        <v>8218</v>
      </c>
      <c r="O515" s="10">
        <v>15000</v>
      </c>
      <c r="P515" t="s">
        <v>8330</v>
      </c>
    </row>
    <row r="516" spans="14:16" x14ac:dyDescent="0.3">
      <c r="N516" t="s">
        <v>8218</v>
      </c>
      <c r="O516" s="10">
        <v>15000</v>
      </c>
      <c r="P516" t="s">
        <v>8325</v>
      </c>
    </row>
    <row r="517" spans="14:16" x14ac:dyDescent="0.3">
      <c r="N517" t="s">
        <v>8218</v>
      </c>
      <c r="O517" s="10">
        <v>15000</v>
      </c>
      <c r="P517" t="s">
        <v>8331</v>
      </c>
    </row>
    <row r="518" spans="14:16" x14ac:dyDescent="0.3">
      <c r="N518" t="s">
        <v>8220</v>
      </c>
      <c r="O518" s="10">
        <v>25000</v>
      </c>
      <c r="P518" t="s">
        <v>8313</v>
      </c>
    </row>
    <row r="519" spans="14:16" x14ac:dyDescent="0.3">
      <c r="N519" t="s">
        <v>8218</v>
      </c>
      <c r="O519" s="10">
        <v>5000</v>
      </c>
      <c r="P519" t="s">
        <v>8321</v>
      </c>
    </row>
    <row r="520" spans="14:16" x14ac:dyDescent="0.3">
      <c r="N520" t="s">
        <v>8218</v>
      </c>
      <c r="O520" s="10">
        <v>15000</v>
      </c>
      <c r="P520" t="s">
        <v>8325</v>
      </c>
    </row>
    <row r="521" spans="14:16" x14ac:dyDescent="0.3">
      <c r="N521" t="s">
        <v>8218</v>
      </c>
      <c r="O521" s="10">
        <v>15000</v>
      </c>
      <c r="P521" t="s">
        <v>8319</v>
      </c>
    </row>
    <row r="522" spans="14:16" x14ac:dyDescent="0.3">
      <c r="N522" t="s">
        <v>8218</v>
      </c>
      <c r="O522" s="10">
        <v>15000</v>
      </c>
      <c r="P522" t="s">
        <v>8330</v>
      </c>
    </row>
    <row r="523" spans="14:16" x14ac:dyDescent="0.3">
      <c r="N523" t="s">
        <v>8218</v>
      </c>
      <c r="O523" s="10">
        <v>15000</v>
      </c>
      <c r="P523" t="s">
        <v>8311</v>
      </c>
    </row>
    <row r="524" spans="14:16" x14ac:dyDescent="0.3">
      <c r="N524" t="s">
        <v>8218</v>
      </c>
      <c r="O524" s="10">
        <v>15000</v>
      </c>
      <c r="P524" t="s">
        <v>8319</v>
      </c>
    </row>
    <row r="525" spans="14:16" x14ac:dyDescent="0.3">
      <c r="N525" t="s">
        <v>8218</v>
      </c>
      <c r="O525" s="10">
        <v>15000</v>
      </c>
      <c r="P525" t="s">
        <v>8325</v>
      </c>
    </row>
    <row r="526" spans="14:16" x14ac:dyDescent="0.3">
      <c r="N526" t="s">
        <v>8218</v>
      </c>
      <c r="O526" s="10">
        <v>5000</v>
      </c>
      <c r="P526" t="s">
        <v>8325</v>
      </c>
    </row>
    <row r="527" spans="14:16" x14ac:dyDescent="0.3">
      <c r="N527" t="s">
        <v>8218</v>
      </c>
      <c r="O527" s="10">
        <v>15000</v>
      </c>
      <c r="P527" t="s">
        <v>8330</v>
      </c>
    </row>
    <row r="528" spans="14:16" x14ac:dyDescent="0.3">
      <c r="N528" t="s">
        <v>8218</v>
      </c>
      <c r="O528" s="10">
        <v>7900</v>
      </c>
      <c r="P528" t="s">
        <v>8323</v>
      </c>
    </row>
    <row r="529" spans="14:16" x14ac:dyDescent="0.3">
      <c r="N529" t="s">
        <v>8218</v>
      </c>
      <c r="O529" s="10">
        <v>2800</v>
      </c>
      <c r="P529" t="s">
        <v>8316</v>
      </c>
    </row>
    <row r="530" spans="14:16" x14ac:dyDescent="0.3">
      <c r="N530" t="s">
        <v>8218</v>
      </c>
      <c r="O530" s="10">
        <v>13000</v>
      </c>
      <c r="P530" t="s">
        <v>8321</v>
      </c>
    </row>
    <row r="531" spans="14:16" x14ac:dyDescent="0.3">
      <c r="N531" t="s">
        <v>8218</v>
      </c>
      <c r="O531" s="10">
        <v>10275</v>
      </c>
      <c r="P531" t="s">
        <v>8331</v>
      </c>
    </row>
    <row r="532" spans="14:16" x14ac:dyDescent="0.3">
      <c r="N532" t="s">
        <v>8220</v>
      </c>
      <c r="O532" s="10">
        <v>20000</v>
      </c>
      <c r="P532" t="s">
        <v>8309</v>
      </c>
    </row>
    <row r="533" spans="14:16" x14ac:dyDescent="0.3">
      <c r="N533" t="s">
        <v>8218</v>
      </c>
      <c r="O533" s="10">
        <v>10000</v>
      </c>
      <c r="P533" t="s">
        <v>8330</v>
      </c>
    </row>
    <row r="534" spans="14:16" x14ac:dyDescent="0.3">
      <c r="N534" t="s">
        <v>8218</v>
      </c>
      <c r="O534" s="10">
        <v>13000</v>
      </c>
      <c r="P534" t="s">
        <v>8325</v>
      </c>
    </row>
    <row r="535" spans="14:16" x14ac:dyDescent="0.3">
      <c r="N535" t="s">
        <v>8218</v>
      </c>
      <c r="O535" s="10">
        <v>10000</v>
      </c>
      <c r="P535" t="s">
        <v>8330</v>
      </c>
    </row>
    <row r="536" spans="14:16" x14ac:dyDescent="0.3">
      <c r="N536" t="s">
        <v>8219</v>
      </c>
      <c r="O536" s="10">
        <v>133000</v>
      </c>
      <c r="P536" t="s">
        <v>8309</v>
      </c>
    </row>
    <row r="537" spans="14:16" x14ac:dyDescent="0.3">
      <c r="N537" t="s">
        <v>8220</v>
      </c>
      <c r="O537" s="10">
        <v>50000</v>
      </c>
      <c r="P537" t="s">
        <v>8333</v>
      </c>
    </row>
    <row r="538" spans="14:16" x14ac:dyDescent="0.3">
      <c r="N538" t="s">
        <v>8218</v>
      </c>
      <c r="O538" s="10">
        <v>12000</v>
      </c>
      <c r="P538" t="s">
        <v>8308</v>
      </c>
    </row>
    <row r="539" spans="14:16" x14ac:dyDescent="0.3">
      <c r="N539" t="s">
        <v>8218</v>
      </c>
      <c r="O539" s="10">
        <v>5000</v>
      </c>
      <c r="P539" t="s">
        <v>8321</v>
      </c>
    </row>
    <row r="540" spans="14:16" x14ac:dyDescent="0.3">
      <c r="N540" t="s">
        <v>8218</v>
      </c>
      <c r="O540" s="10">
        <v>11000</v>
      </c>
      <c r="P540" t="s">
        <v>8331</v>
      </c>
    </row>
    <row r="541" spans="14:16" x14ac:dyDescent="0.3">
      <c r="N541" t="s">
        <v>8218</v>
      </c>
      <c r="O541" s="10">
        <v>5000</v>
      </c>
      <c r="P541" t="s">
        <v>8308</v>
      </c>
    </row>
    <row r="542" spans="14:16" x14ac:dyDescent="0.3">
      <c r="N542" t="s">
        <v>8220</v>
      </c>
      <c r="O542" s="10">
        <v>30000</v>
      </c>
      <c r="P542" t="s">
        <v>8309</v>
      </c>
    </row>
    <row r="543" spans="14:16" x14ac:dyDescent="0.3">
      <c r="N543" t="s">
        <v>8218</v>
      </c>
      <c r="O543" s="10">
        <v>12000</v>
      </c>
      <c r="P543" t="s">
        <v>8330</v>
      </c>
    </row>
    <row r="544" spans="14:16" x14ac:dyDescent="0.3">
      <c r="N544" t="s">
        <v>8218</v>
      </c>
      <c r="O544" s="10">
        <v>12516</v>
      </c>
      <c r="P544" t="s">
        <v>8330</v>
      </c>
    </row>
    <row r="545" spans="14:16" x14ac:dyDescent="0.3">
      <c r="N545" t="s">
        <v>8218</v>
      </c>
      <c r="O545" s="10">
        <v>4000</v>
      </c>
      <c r="P545" t="s">
        <v>8308</v>
      </c>
    </row>
    <row r="546" spans="14:16" x14ac:dyDescent="0.3">
      <c r="N546" t="s">
        <v>8220</v>
      </c>
      <c r="O546" s="10">
        <v>24500</v>
      </c>
      <c r="P546" t="s">
        <v>8313</v>
      </c>
    </row>
    <row r="547" spans="14:16" x14ac:dyDescent="0.3">
      <c r="N547" t="s">
        <v>8218</v>
      </c>
      <c r="O547" s="10">
        <v>12000</v>
      </c>
      <c r="P547" t="s">
        <v>8321</v>
      </c>
    </row>
    <row r="548" spans="14:16" x14ac:dyDescent="0.3">
      <c r="N548" t="s">
        <v>8218</v>
      </c>
      <c r="O548" s="10">
        <v>8012</v>
      </c>
      <c r="P548" t="s">
        <v>8316</v>
      </c>
    </row>
    <row r="549" spans="14:16" x14ac:dyDescent="0.3">
      <c r="N549" t="s">
        <v>8220</v>
      </c>
      <c r="O549" s="10">
        <v>50000</v>
      </c>
      <c r="P549" t="s">
        <v>8341</v>
      </c>
    </row>
    <row r="550" spans="14:16" x14ac:dyDescent="0.3">
      <c r="N550" t="s">
        <v>8218</v>
      </c>
      <c r="O550" s="10">
        <v>12500</v>
      </c>
      <c r="P550" t="s">
        <v>8340</v>
      </c>
    </row>
    <row r="551" spans="14:16" x14ac:dyDescent="0.3">
      <c r="N551" t="s">
        <v>8218</v>
      </c>
      <c r="O551" s="10">
        <v>10000</v>
      </c>
      <c r="P551" t="s">
        <v>8332</v>
      </c>
    </row>
    <row r="552" spans="14:16" x14ac:dyDescent="0.3">
      <c r="N552" t="s">
        <v>8218</v>
      </c>
      <c r="O552" s="10">
        <v>1000</v>
      </c>
      <c r="P552" t="s">
        <v>8316</v>
      </c>
    </row>
    <row r="553" spans="14:16" x14ac:dyDescent="0.3">
      <c r="N553" t="s">
        <v>8218</v>
      </c>
      <c r="O553" s="10">
        <v>5000</v>
      </c>
      <c r="P553" t="s">
        <v>8316</v>
      </c>
    </row>
    <row r="554" spans="14:16" x14ac:dyDescent="0.3">
      <c r="N554" t="s">
        <v>8218</v>
      </c>
      <c r="O554" s="10">
        <v>10000</v>
      </c>
      <c r="P554" t="s">
        <v>8313</v>
      </c>
    </row>
    <row r="555" spans="14:16" x14ac:dyDescent="0.3">
      <c r="N555" t="s">
        <v>8218</v>
      </c>
      <c r="O555" s="10">
        <v>8750</v>
      </c>
      <c r="P555" t="s">
        <v>8330</v>
      </c>
    </row>
    <row r="556" spans="14:16" x14ac:dyDescent="0.3">
      <c r="N556" t="s">
        <v>8218</v>
      </c>
      <c r="O556" s="10">
        <v>12800</v>
      </c>
      <c r="P556" t="s">
        <v>8321</v>
      </c>
    </row>
    <row r="557" spans="14:16" x14ac:dyDescent="0.3">
      <c r="N557" t="s">
        <v>8218</v>
      </c>
      <c r="O557" s="10">
        <v>13000</v>
      </c>
      <c r="P557" t="s">
        <v>8313</v>
      </c>
    </row>
    <row r="558" spans="14:16" x14ac:dyDescent="0.3">
      <c r="N558" t="s">
        <v>8218</v>
      </c>
      <c r="O558" s="10">
        <v>6700</v>
      </c>
      <c r="P558" t="s">
        <v>8330</v>
      </c>
    </row>
    <row r="559" spans="14:16" x14ac:dyDescent="0.3">
      <c r="N559" t="s">
        <v>8219</v>
      </c>
      <c r="O559" s="10">
        <v>30000</v>
      </c>
      <c r="P559" t="s">
        <v>8309</v>
      </c>
    </row>
    <row r="560" spans="14:16" x14ac:dyDescent="0.3">
      <c r="N560" t="s">
        <v>8218</v>
      </c>
      <c r="O560" s="10">
        <v>13000</v>
      </c>
      <c r="P560" t="s">
        <v>8332</v>
      </c>
    </row>
    <row r="561" spans="14:16" x14ac:dyDescent="0.3">
      <c r="N561" t="s">
        <v>8218</v>
      </c>
      <c r="O561" s="10">
        <v>12000</v>
      </c>
      <c r="P561" t="s">
        <v>8319</v>
      </c>
    </row>
    <row r="562" spans="14:16" x14ac:dyDescent="0.3">
      <c r="N562" t="s">
        <v>8218</v>
      </c>
      <c r="O562" s="10">
        <v>9000</v>
      </c>
      <c r="P562" t="s">
        <v>8316</v>
      </c>
    </row>
    <row r="563" spans="14:16" x14ac:dyDescent="0.3">
      <c r="N563" t="s">
        <v>8218</v>
      </c>
      <c r="O563" s="10">
        <v>12500</v>
      </c>
      <c r="P563" t="s">
        <v>8313</v>
      </c>
    </row>
    <row r="564" spans="14:16" x14ac:dyDescent="0.3">
      <c r="N564" t="s">
        <v>8218</v>
      </c>
      <c r="O564" s="10">
        <v>13000</v>
      </c>
      <c r="P564" t="s">
        <v>8325</v>
      </c>
    </row>
    <row r="565" spans="14:16" x14ac:dyDescent="0.3">
      <c r="N565" t="s">
        <v>8218</v>
      </c>
      <c r="O565" s="10">
        <v>12000</v>
      </c>
      <c r="P565" t="s">
        <v>8323</v>
      </c>
    </row>
    <row r="566" spans="14:16" x14ac:dyDescent="0.3">
      <c r="N566" t="s">
        <v>8218</v>
      </c>
      <c r="O566" s="10">
        <v>5000</v>
      </c>
      <c r="P566" t="s">
        <v>8308</v>
      </c>
    </row>
    <row r="567" spans="14:16" x14ac:dyDescent="0.3">
      <c r="N567" t="s">
        <v>8218</v>
      </c>
      <c r="O567" s="10">
        <v>13000</v>
      </c>
      <c r="P567" t="s">
        <v>8313</v>
      </c>
    </row>
    <row r="568" spans="14:16" x14ac:dyDescent="0.3">
      <c r="N568" t="s">
        <v>8218</v>
      </c>
      <c r="O568" s="10">
        <v>12500</v>
      </c>
      <c r="P568" t="s">
        <v>8321</v>
      </c>
    </row>
    <row r="569" spans="14:16" x14ac:dyDescent="0.3">
      <c r="N569" t="s">
        <v>8218</v>
      </c>
      <c r="O569" s="10">
        <v>9850</v>
      </c>
      <c r="P569" t="s">
        <v>8321</v>
      </c>
    </row>
    <row r="570" spans="14:16" x14ac:dyDescent="0.3">
      <c r="N570" t="s">
        <v>8218</v>
      </c>
      <c r="O570" s="10">
        <v>12444</v>
      </c>
      <c r="P570" t="s">
        <v>8321</v>
      </c>
    </row>
    <row r="571" spans="14:16" x14ac:dyDescent="0.3">
      <c r="N571" t="s">
        <v>8219</v>
      </c>
      <c r="O571" s="10">
        <v>11500</v>
      </c>
      <c r="P571" t="s">
        <v>8309</v>
      </c>
    </row>
    <row r="572" spans="14:16" x14ac:dyDescent="0.3">
      <c r="N572" t="s">
        <v>8218</v>
      </c>
      <c r="O572" s="10">
        <v>12000</v>
      </c>
      <c r="P572" t="s">
        <v>8342</v>
      </c>
    </row>
    <row r="573" spans="14:16" x14ac:dyDescent="0.3">
      <c r="N573" t="s">
        <v>8219</v>
      </c>
      <c r="O573" s="10">
        <v>60000</v>
      </c>
      <c r="P573" t="s">
        <v>8341</v>
      </c>
    </row>
    <row r="574" spans="14:16" x14ac:dyDescent="0.3">
      <c r="N574" t="s">
        <v>8218</v>
      </c>
      <c r="O574" s="10">
        <v>10000</v>
      </c>
      <c r="P574" t="s">
        <v>8325</v>
      </c>
    </row>
    <row r="575" spans="14:16" x14ac:dyDescent="0.3">
      <c r="N575" t="s">
        <v>8218</v>
      </c>
      <c r="O575" s="10">
        <v>10000</v>
      </c>
      <c r="P575" t="s">
        <v>8332</v>
      </c>
    </row>
    <row r="576" spans="14:16" x14ac:dyDescent="0.3">
      <c r="N576" t="s">
        <v>8218</v>
      </c>
      <c r="O576" s="10">
        <v>10000</v>
      </c>
      <c r="P576" t="s">
        <v>8325</v>
      </c>
    </row>
    <row r="577" spans="14:16" x14ac:dyDescent="0.3">
      <c r="N577" t="s">
        <v>8220</v>
      </c>
      <c r="O577" s="10">
        <v>50000</v>
      </c>
      <c r="P577" t="s">
        <v>8309</v>
      </c>
    </row>
    <row r="578" spans="14:16" x14ac:dyDescent="0.3">
      <c r="N578" t="s">
        <v>8218</v>
      </c>
      <c r="O578" s="10">
        <v>10600</v>
      </c>
      <c r="P578" t="s">
        <v>8323</v>
      </c>
    </row>
    <row r="579" spans="14:16" x14ac:dyDescent="0.3">
      <c r="N579" t="s">
        <v>8218</v>
      </c>
      <c r="O579" s="10">
        <v>10000</v>
      </c>
      <c r="P579" t="s">
        <v>8325</v>
      </c>
    </row>
    <row r="580" spans="14:16" x14ac:dyDescent="0.3">
      <c r="N580" t="s">
        <v>8218</v>
      </c>
      <c r="O580" s="10">
        <v>12000</v>
      </c>
      <c r="P580" t="s">
        <v>8321</v>
      </c>
    </row>
    <row r="581" spans="14:16" x14ac:dyDescent="0.3">
      <c r="N581" t="s">
        <v>8218</v>
      </c>
      <c r="O581" s="10">
        <v>5000</v>
      </c>
      <c r="P581" t="s">
        <v>8308</v>
      </c>
    </row>
    <row r="582" spans="14:16" x14ac:dyDescent="0.3">
      <c r="N582" t="s">
        <v>8218</v>
      </c>
      <c r="O582" s="10">
        <v>12200</v>
      </c>
      <c r="P582" t="s">
        <v>8325</v>
      </c>
    </row>
    <row r="583" spans="14:16" x14ac:dyDescent="0.3">
      <c r="N583" t="s">
        <v>8218</v>
      </c>
      <c r="O583" s="10">
        <v>12500</v>
      </c>
      <c r="P583" t="s">
        <v>8330</v>
      </c>
    </row>
    <row r="584" spans="14:16" x14ac:dyDescent="0.3">
      <c r="N584" t="s">
        <v>8220</v>
      </c>
      <c r="O584" s="10">
        <v>18000</v>
      </c>
      <c r="P584" t="s">
        <v>8325</v>
      </c>
    </row>
    <row r="585" spans="14:16" x14ac:dyDescent="0.3">
      <c r="N585" t="s">
        <v>8219</v>
      </c>
      <c r="O585" s="10">
        <v>40000</v>
      </c>
      <c r="P585" t="s">
        <v>8309</v>
      </c>
    </row>
    <row r="586" spans="14:16" x14ac:dyDescent="0.3">
      <c r="N586" t="s">
        <v>8218</v>
      </c>
      <c r="O586" s="10">
        <v>2500</v>
      </c>
      <c r="P586" t="s">
        <v>8330</v>
      </c>
    </row>
    <row r="587" spans="14:16" x14ac:dyDescent="0.3">
      <c r="N587" t="s">
        <v>8218</v>
      </c>
      <c r="O587" s="10">
        <v>10050</v>
      </c>
      <c r="P587" t="s">
        <v>8313</v>
      </c>
    </row>
    <row r="588" spans="14:16" x14ac:dyDescent="0.3">
      <c r="N588" t="s">
        <v>8218</v>
      </c>
      <c r="O588" s="10">
        <v>10000</v>
      </c>
      <c r="P588" t="s">
        <v>8330</v>
      </c>
    </row>
    <row r="589" spans="14:16" x14ac:dyDescent="0.3">
      <c r="N589" t="s">
        <v>8218</v>
      </c>
      <c r="O589" s="10">
        <v>10000</v>
      </c>
      <c r="P589" t="s">
        <v>8308</v>
      </c>
    </row>
    <row r="590" spans="14:16" x14ac:dyDescent="0.3">
      <c r="N590" t="s">
        <v>8218</v>
      </c>
      <c r="O590" s="10">
        <v>12000</v>
      </c>
      <c r="P590" t="s">
        <v>8325</v>
      </c>
    </row>
    <row r="591" spans="14:16" x14ac:dyDescent="0.3">
      <c r="N591" t="s">
        <v>8218</v>
      </c>
      <c r="O591" s="10">
        <v>10000</v>
      </c>
      <c r="P591" t="s">
        <v>8325</v>
      </c>
    </row>
    <row r="592" spans="14:16" x14ac:dyDescent="0.3">
      <c r="N592" t="s">
        <v>8218</v>
      </c>
      <c r="O592" s="10">
        <v>5000</v>
      </c>
      <c r="P592" t="s">
        <v>8323</v>
      </c>
    </row>
    <row r="593" spans="14:16" x14ac:dyDescent="0.3">
      <c r="N593" t="s">
        <v>8218</v>
      </c>
      <c r="O593" s="10">
        <v>12000</v>
      </c>
      <c r="P593" t="s">
        <v>8325</v>
      </c>
    </row>
    <row r="594" spans="14:16" x14ac:dyDescent="0.3">
      <c r="N594" t="s">
        <v>8218</v>
      </c>
      <c r="O594" s="10">
        <v>12000</v>
      </c>
      <c r="P594" t="s">
        <v>8325</v>
      </c>
    </row>
    <row r="595" spans="14:16" x14ac:dyDescent="0.3">
      <c r="N595" t="s">
        <v>8218</v>
      </c>
      <c r="O595" s="10">
        <v>12000</v>
      </c>
      <c r="P595" t="s">
        <v>8313</v>
      </c>
    </row>
    <row r="596" spans="14:16" x14ac:dyDescent="0.3">
      <c r="N596" t="s">
        <v>8218</v>
      </c>
      <c r="O596" s="10">
        <v>10000</v>
      </c>
      <c r="P596" t="s">
        <v>8325</v>
      </c>
    </row>
    <row r="597" spans="14:16" x14ac:dyDescent="0.3">
      <c r="N597" t="s">
        <v>8218</v>
      </c>
      <c r="O597" s="10">
        <v>12000</v>
      </c>
      <c r="P597" t="s">
        <v>8321</v>
      </c>
    </row>
    <row r="598" spans="14:16" x14ac:dyDescent="0.3">
      <c r="N598" t="s">
        <v>8218</v>
      </c>
      <c r="O598" s="10">
        <v>10000</v>
      </c>
      <c r="P598" t="s">
        <v>8323</v>
      </c>
    </row>
    <row r="599" spans="14:16" x14ac:dyDescent="0.3">
      <c r="N599" t="s">
        <v>8218</v>
      </c>
      <c r="O599" s="10">
        <v>10000</v>
      </c>
      <c r="P599" t="s">
        <v>8308</v>
      </c>
    </row>
    <row r="600" spans="14:16" x14ac:dyDescent="0.3">
      <c r="N600" t="s">
        <v>8218</v>
      </c>
      <c r="O600" s="10">
        <v>11000</v>
      </c>
      <c r="P600" t="s">
        <v>8314</v>
      </c>
    </row>
    <row r="601" spans="14:16" x14ac:dyDescent="0.3">
      <c r="N601" t="s">
        <v>8218</v>
      </c>
      <c r="O601" s="10">
        <v>12000</v>
      </c>
      <c r="P601" t="s">
        <v>8325</v>
      </c>
    </row>
    <row r="602" spans="14:16" x14ac:dyDescent="0.3">
      <c r="N602" t="s">
        <v>8218</v>
      </c>
      <c r="O602" s="10">
        <v>12000</v>
      </c>
      <c r="P602" t="s">
        <v>8331</v>
      </c>
    </row>
    <row r="603" spans="14:16" x14ac:dyDescent="0.3">
      <c r="N603" t="s">
        <v>8218</v>
      </c>
      <c r="O603" s="10">
        <v>10000</v>
      </c>
      <c r="P603" t="s">
        <v>8335</v>
      </c>
    </row>
    <row r="604" spans="14:16" x14ac:dyDescent="0.3">
      <c r="N604" t="s">
        <v>8218</v>
      </c>
      <c r="O604" s="10">
        <v>12000</v>
      </c>
      <c r="P604" t="s">
        <v>8331</v>
      </c>
    </row>
    <row r="605" spans="14:16" x14ac:dyDescent="0.3">
      <c r="N605" t="s">
        <v>8218</v>
      </c>
      <c r="O605" s="10">
        <v>11260</v>
      </c>
      <c r="P605" t="s">
        <v>8321</v>
      </c>
    </row>
    <row r="606" spans="14:16" x14ac:dyDescent="0.3">
      <c r="N606" t="s">
        <v>8218</v>
      </c>
      <c r="O606" s="10">
        <v>8000</v>
      </c>
      <c r="P606" t="s">
        <v>8313</v>
      </c>
    </row>
    <row r="607" spans="14:16" x14ac:dyDescent="0.3">
      <c r="N607" t="s">
        <v>8218</v>
      </c>
      <c r="O607" s="10">
        <v>12000</v>
      </c>
      <c r="P607" t="s">
        <v>8331</v>
      </c>
    </row>
    <row r="608" spans="14:16" x14ac:dyDescent="0.3">
      <c r="N608" t="s">
        <v>8218</v>
      </c>
      <c r="O608" s="10">
        <v>12000</v>
      </c>
      <c r="P608" t="s">
        <v>8325</v>
      </c>
    </row>
    <row r="609" spans="14:16" x14ac:dyDescent="0.3">
      <c r="N609" t="s">
        <v>8218</v>
      </c>
      <c r="O609" s="10">
        <v>9665</v>
      </c>
      <c r="P609" t="s">
        <v>8321</v>
      </c>
    </row>
    <row r="610" spans="14:16" x14ac:dyDescent="0.3">
      <c r="N610" t="s">
        <v>8218</v>
      </c>
      <c r="O610" s="10">
        <v>10000</v>
      </c>
      <c r="P610" t="s">
        <v>8323</v>
      </c>
    </row>
    <row r="611" spans="14:16" x14ac:dyDescent="0.3">
      <c r="N611" t="s">
        <v>8218</v>
      </c>
      <c r="O611" s="10">
        <v>8500</v>
      </c>
      <c r="P611" t="s">
        <v>8316</v>
      </c>
    </row>
    <row r="612" spans="14:16" x14ac:dyDescent="0.3">
      <c r="N612" t="s">
        <v>8220</v>
      </c>
      <c r="O612" s="10">
        <v>100000</v>
      </c>
      <c r="P612" t="s">
        <v>8324</v>
      </c>
    </row>
    <row r="613" spans="14:16" x14ac:dyDescent="0.3">
      <c r="N613" t="s">
        <v>8220</v>
      </c>
      <c r="O613" s="10">
        <v>30000</v>
      </c>
      <c r="P613" t="s">
        <v>8313</v>
      </c>
    </row>
    <row r="614" spans="14:16" x14ac:dyDescent="0.3">
      <c r="N614" t="s">
        <v>8218</v>
      </c>
      <c r="O614" s="10">
        <v>10000</v>
      </c>
      <c r="P614" t="s">
        <v>8325</v>
      </c>
    </row>
    <row r="615" spans="14:16" x14ac:dyDescent="0.3">
      <c r="N615" t="s">
        <v>8220</v>
      </c>
      <c r="O615" s="10">
        <v>30000</v>
      </c>
      <c r="P615" t="s">
        <v>8309</v>
      </c>
    </row>
    <row r="616" spans="14:16" x14ac:dyDescent="0.3">
      <c r="N616" t="s">
        <v>8218</v>
      </c>
      <c r="O616" s="10">
        <v>10000</v>
      </c>
      <c r="P616" t="s">
        <v>8330</v>
      </c>
    </row>
    <row r="617" spans="14:16" x14ac:dyDescent="0.3">
      <c r="N617" t="s">
        <v>8218</v>
      </c>
      <c r="O617" s="10">
        <v>8000</v>
      </c>
      <c r="P617" t="s">
        <v>8309</v>
      </c>
    </row>
    <row r="618" spans="14:16" x14ac:dyDescent="0.3">
      <c r="N618" t="s">
        <v>8218</v>
      </c>
      <c r="O618" s="10">
        <v>11737</v>
      </c>
      <c r="P618" t="s">
        <v>8325</v>
      </c>
    </row>
    <row r="619" spans="14:16" x14ac:dyDescent="0.3">
      <c r="N619" t="s">
        <v>8218</v>
      </c>
      <c r="O619" s="10">
        <v>5000</v>
      </c>
      <c r="P619" t="s">
        <v>8308</v>
      </c>
    </row>
    <row r="620" spans="14:16" x14ac:dyDescent="0.3">
      <c r="N620" t="s">
        <v>8218</v>
      </c>
      <c r="O620" s="10">
        <v>1000</v>
      </c>
      <c r="P620" t="s">
        <v>8316</v>
      </c>
    </row>
    <row r="621" spans="14:16" x14ac:dyDescent="0.3">
      <c r="N621" t="s">
        <v>8218</v>
      </c>
      <c r="O621" s="10">
        <v>10000</v>
      </c>
      <c r="P621" t="s">
        <v>8328</v>
      </c>
    </row>
    <row r="622" spans="14:16" x14ac:dyDescent="0.3">
      <c r="N622" t="s">
        <v>8220</v>
      </c>
      <c r="O622" s="10">
        <v>150000</v>
      </c>
      <c r="P622" t="s">
        <v>8309</v>
      </c>
    </row>
    <row r="623" spans="14:16" x14ac:dyDescent="0.3">
      <c r="N623" t="s">
        <v>8218</v>
      </c>
      <c r="O623" s="10">
        <v>10000</v>
      </c>
      <c r="P623" t="s">
        <v>8321</v>
      </c>
    </row>
    <row r="624" spans="14:16" x14ac:dyDescent="0.3">
      <c r="N624" t="s">
        <v>8218</v>
      </c>
      <c r="O624" s="10">
        <v>7500</v>
      </c>
      <c r="P624" t="s">
        <v>8330</v>
      </c>
    </row>
    <row r="625" spans="14:16" x14ac:dyDescent="0.3">
      <c r="N625" t="s">
        <v>8218</v>
      </c>
      <c r="O625" s="10">
        <v>8500</v>
      </c>
      <c r="P625" t="s">
        <v>8331</v>
      </c>
    </row>
    <row r="626" spans="14:16" x14ac:dyDescent="0.3">
      <c r="N626" t="s">
        <v>8218</v>
      </c>
      <c r="O626" s="10">
        <v>10000</v>
      </c>
      <c r="P626" t="s">
        <v>8331</v>
      </c>
    </row>
    <row r="627" spans="14:16" x14ac:dyDescent="0.3">
      <c r="N627" t="s">
        <v>8220</v>
      </c>
      <c r="O627" s="10">
        <v>28000</v>
      </c>
      <c r="P627" t="s">
        <v>8313</v>
      </c>
    </row>
    <row r="628" spans="14:16" x14ac:dyDescent="0.3">
      <c r="N628" t="s">
        <v>8218</v>
      </c>
      <c r="O628" s="10">
        <v>10000</v>
      </c>
      <c r="P628" t="s">
        <v>8308</v>
      </c>
    </row>
    <row r="629" spans="14:16" x14ac:dyDescent="0.3">
      <c r="N629" t="s">
        <v>8218</v>
      </c>
      <c r="O629" s="10">
        <v>8000</v>
      </c>
      <c r="P629" t="s">
        <v>8319</v>
      </c>
    </row>
    <row r="630" spans="14:16" x14ac:dyDescent="0.3">
      <c r="N630" t="s">
        <v>8218</v>
      </c>
      <c r="O630" s="10">
        <v>10000</v>
      </c>
      <c r="P630" t="s">
        <v>8319</v>
      </c>
    </row>
    <row r="631" spans="14:16" x14ac:dyDescent="0.3">
      <c r="N631" t="s">
        <v>8218</v>
      </c>
      <c r="O631" s="10">
        <v>7500</v>
      </c>
      <c r="P631" t="s">
        <v>8325</v>
      </c>
    </row>
    <row r="632" spans="14:16" x14ac:dyDescent="0.3">
      <c r="N632" t="s">
        <v>8218</v>
      </c>
      <c r="O632" s="10">
        <v>11500</v>
      </c>
      <c r="P632" t="s">
        <v>8314</v>
      </c>
    </row>
    <row r="633" spans="14:16" x14ac:dyDescent="0.3">
      <c r="N633" t="s">
        <v>8218</v>
      </c>
      <c r="O633" s="10">
        <v>10000</v>
      </c>
      <c r="P633" t="s">
        <v>8330</v>
      </c>
    </row>
    <row r="634" spans="14:16" x14ac:dyDescent="0.3">
      <c r="N634" t="s">
        <v>8219</v>
      </c>
      <c r="O634" s="10">
        <v>200000</v>
      </c>
      <c r="P634" t="s">
        <v>8309</v>
      </c>
    </row>
    <row r="635" spans="14:16" x14ac:dyDescent="0.3">
      <c r="N635" t="s">
        <v>8218</v>
      </c>
      <c r="O635" s="10">
        <v>10000</v>
      </c>
      <c r="P635" t="s">
        <v>8325</v>
      </c>
    </row>
    <row r="636" spans="14:16" x14ac:dyDescent="0.3">
      <c r="N636" t="s">
        <v>8220</v>
      </c>
      <c r="O636" s="10">
        <v>225000</v>
      </c>
      <c r="P636" t="s">
        <v>8323</v>
      </c>
    </row>
    <row r="637" spans="14:16" x14ac:dyDescent="0.3">
      <c r="N637" t="s">
        <v>8218</v>
      </c>
      <c r="O637" s="10">
        <v>8500</v>
      </c>
      <c r="P637" t="s">
        <v>8316</v>
      </c>
    </row>
    <row r="638" spans="14:16" x14ac:dyDescent="0.3">
      <c r="N638" t="s">
        <v>8218</v>
      </c>
      <c r="O638" s="10">
        <v>10000</v>
      </c>
      <c r="P638" t="s">
        <v>8330</v>
      </c>
    </row>
    <row r="639" spans="14:16" x14ac:dyDescent="0.3">
      <c r="N639" t="s">
        <v>8218</v>
      </c>
      <c r="O639" s="10">
        <v>7777</v>
      </c>
      <c r="P639" t="s">
        <v>8327</v>
      </c>
    </row>
    <row r="640" spans="14:16" x14ac:dyDescent="0.3">
      <c r="N640" t="s">
        <v>8218</v>
      </c>
      <c r="O640" s="10">
        <v>10000</v>
      </c>
      <c r="P640" t="s">
        <v>8325</v>
      </c>
    </row>
    <row r="641" spans="14:16" x14ac:dyDescent="0.3">
      <c r="N641" t="s">
        <v>8218</v>
      </c>
      <c r="O641" s="10">
        <v>9000</v>
      </c>
      <c r="P641" t="s">
        <v>8330</v>
      </c>
    </row>
    <row r="642" spans="14:16" x14ac:dyDescent="0.3">
      <c r="N642" t="s">
        <v>8218</v>
      </c>
      <c r="O642" s="10">
        <v>3600</v>
      </c>
      <c r="P642" t="s">
        <v>8332</v>
      </c>
    </row>
    <row r="643" spans="14:16" x14ac:dyDescent="0.3">
      <c r="N643" t="s">
        <v>8218</v>
      </c>
      <c r="O643" s="10">
        <v>9500</v>
      </c>
      <c r="P643" t="s">
        <v>8325</v>
      </c>
    </row>
    <row r="644" spans="14:16" x14ac:dyDescent="0.3">
      <c r="N644" t="s">
        <v>8218</v>
      </c>
      <c r="O644" s="10">
        <v>3950</v>
      </c>
      <c r="P644" t="s">
        <v>8316</v>
      </c>
    </row>
    <row r="645" spans="14:16" x14ac:dyDescent="0.3">
      <c r="N645" t="s">
        <v>8218</v>
      </c>
      <c r="O645" s="10">
        <v>10000</v>
      </c>
      <c r="P645" t="s">
        <v>8321</v>
      </c>
    </row>
    <row r="646" spans="14:16" x14ac:dyDescent="0.3">
      <c r="N646" t="s">
        <v>8218</v>
      </c>
      <c r="O646" s="10">
        <v>7500</v>
      </c>
      <c r="P646" t="s">
        <v>8308</v>
      </c>
    </row>
    <row r="647" spans="14:16" x14ac:dyDescent="0.3">
      <c r="N647" t="s">
        <v>8218</v>
      </c>
      <c r="O647" s="10">
        <v>10000</v>
      </c>
      <c r="P647" t="s">
        <v>8321</v>
      </c>
    </row>
    <row r="648" spans="14:16" x14ac:dyDescent="0.3">
      <c r="N648" t="s">
        <v>8220</v>
      </c>
      <c r="O648" s="10">
        <v>1333666</v>
      </c>
      <c r="P648" t="s">
        <v>8323</v>
      </c>
    </row>
    <row r="649" spans="14:16" x14ac:dyDescent="0.3">
      <c r="N649" t="s">
        <v>8218</v>
      </c>
      <c r="O649" s="10">
        <v>4000</v>
      </c>
      <c r="P649" t="s">
        <v>8313</v>
      </c>
    </row>
    <row r="650" spans="14:16" x14ac:dyDescent="0.3">
      <c r="N650" t="s">
        <v>8218</v>
      </c>
      <c r="O650" s="10">
        <v>10000</v>
      </c>
      <c r="P650" t="s">
        <v>8328</v>
      </c>
    </row>
    <row r="651" spans="14:16" x14ac:dyDescent="0.3">
      <c r="N651" t="s">
        <v>8218</v>
      </c>
      <c r="O651" s="10">
        <v>10000</v>
      </c>
      <c r="P651" t="s">
        <v>8330</v>
      </c>
    </row>
    <row r="652" spans="14:16" x14ac:dyDescent="0.3">
      <c r="N652" t="s">
        <v>8218</v>
      </c>
      <c r="O652" s="10">
        <v>10000</v>
      </c>
      <c r="P652" t="s">
        <v>8325</v>
      </c>
    </row>
    <row r="653" spans="14:16" x14ac:dyDescent="0.3">
      <c r="N653" t="s">
        <v>8218</v>
      </c>
      <c r="O653" s="10">
        <v>10000</v>
      </c>
      <c r="P653" t="s">
        <v>8342</v>
      </c>
    </row>
    <row r="654" spans="14:16" x14ac:dyDescent="0.3">
      <c r="N654" t="s">
        <v>8218</v>
      </c>
      <c r="O654" s="10">
        <v>8600</v>
      </c>
      <c r="P654" t="s">
        <v>8331</v>
      </c>
    </row>
    <row r="655" spans="14:16" x14ac:dyDescent="0.3">
      <c r="N655" t="s">
        <v>8218</v>
      </c>
      <c r="O655" s="10">
        <v>10000</v>
      </c>
      <c r="P655" t="s">
        <v>8327</v>
      </c>
    </row>
    <row r="656" spans="14:16" x14ac:dyDescent="0.3">
      <c r="N656" t="s">
        <v>8218</v>
      </c>
      <c r="O656" s="10">
        <v>10000</v>
      </c>
      <c r="P656" t="s">
        <v>8325</v>
      </c>
    </row>
    <row r="657" spans="14:16" x14ac:dyDescent="0.3">
      <c r="N657" t="s">
        <v>8218</v>
      </c>
      <c r="O657" s="10">
        <v>10500</v>
      </c>
      <c r="P657" t="s">
        <v>8325</v>
      </c>
    </row>
    <row r="658" spans="14:16" x14ac:dyDescent="0.3">
      <c r="N658" t="s">
        <v>8220</v>
      </c>
      <c r="O658" s="10">
        <v>40000</v>
      </c>
      <c r="P658" t="s">
        <v>8339</v>
      </c>
    </row>
    <row r="659" spans="14:16" x14ac:dyDescent="0.3">
      <c r="N659" t="s">
        <v>8218</v>
      </c>
      <c r="O659" s="10">
        <v>750</v>
      </c>
      <c r="P659" t="s">
        <v>8308</v>
      </c>
    </row>
    <row r="660" spans="14:16" x14ac:dyDescent="0.3">
      <c r="N660" t="s">
        <v>8218</v>
      </c>
      <c r="O660" s="10">
        <v>10000</v>
      </c>
      <c r="P660" t="s">
        <v>8337</v>
      </c>
    </row>
    <row r="661" spans="14:16" x14ac:dyDescent="0.3">
      <c r="N661" t="s">
        <v>8220</v>
      </c>
      <c r="O661" s="10">
        <v>28000</v>
      </c>
      <c r="P661" t="s">
        <v>8313</v>
      </c>
    </row>
    <row r="662" spans="14:16" x14ac:dyDescent="0.3">
      <c r="N662" t="s">
        <v>8218</v>
      </c>
      <c r="O662" s="10">
        <v>2000</v>
      </c>
      <c r="P662" t="s">
        <v>8316</v>
      </c>
    </row>
    <row r="663" spans="14:16" x14ac:dyDescent="0.3">
      <c r="N663" t="s">
        <v>8220</v>
      </c>
      <c r="O663" s="10">
        <v>50000</v>
      </c>
      <c r="P663" t="s">
        <v>8309</v>
      </c>
    </row>
    <row r="664" spans="14:16" x14ac:dyDescent="0.3">
      <c r="N664" t="s">
        <v>8218</v>
      </c>
      <c r="O664" s="10">
        <v>10000</v>
      </c>
      <c r="P664" t="s">
        <v>8321</v>
      </c>
    </row>
    <row r="665" spans="14:16" x14ac:dyDescent="0.3">
      <c r="N665" t="s">
        <v>8218</v>
      </c>
      <c r="O665" s="10">
        <v>6000</v>
      </c>
      <c r="P665" t="s">
        <v>8316</v>
      </c>
    </row>
    <row r="666" spans="14:16" x14ac:dyDescent="0.3">
      <c r="N666" t="s">
        <v>8218</v>
      </c>
      <c r="O666" s="10">
        <v>10000</v>
      </c>
      <c r="P666" t="s">
        <v>8319</v>
      </c>
    </row>
    <row r="667" spans="14:16" x14ac:dyDescent="0.3">
      <c r="N667" t="s">
        <v>8220</v>
      </c>
      <c r="O667" s="10">
        <v>50000</v>
      </c>
      <c r="P667" t="s">
        <v>8325</v>
      </c>
    </row>
    <row r="668" spans="14:16" x14ac:dyDescent="0.3">
      <c r="N668" t="s">
        <v>8218</v>
      </c>
      <c r="O668" s="10">
        <v>10000</v>
      </c>
      <c r="P668" t="s">
        <v>8328</v>
      </c>
    </row>
    <row r="669" spans="14:16" x14ac:dyDescent="0.3">
      <c r="N669" t="s">
        <v>8218</v>
      </c>
      <c r="O669" s="10">
        <v>10500</v>
      </c>
      <c r="P669" t="s">
        <v>8314</v>
      </c>
    </row>
    <row r="670" spans="14:16" x14ac:dyDescent="0.3">
      <c r="N670" t="s">
        <v>8218</v>
      </c>
      <c r="O670" s="10">
        <v>8500</v>
      </c>
      <c r="P670" t="s">
        <v>8316</v>
      </c>
    </row>
    <row r="671" spans="14:16" x14ac:dyDescent="0.3">
      <c r="N671" t="s">
        <v>8218</v>
      </c>
      <c r="O671" s="10">
        <v>10000</v>
      </c>
      <c r="P671" t="s">
        <v>8325</v>
      </c>
    </row>
    <row r="672" spans="14:16" x14ac:dyDescent="0.3">
      <c r="N672" t="s">
        <v>8218</v>
      </c>
      <c r="O672" s="10">
        <v>2500</v>
      </c>
      <c r="P672" t="s">
        <v>8319</v>
      </c>
    </row>
    <row r="673" spans="14:16" x14ac:dyDescent="0.3">
      <c r="N673" t="s">
        <v>8218</v>
      </c>
      <c r="O673" s="10">
        <v>5000</v>
      </c>
      <c r="P673" t="s">
        <v>8309</v>
      </c>
    </row>
    <row r="674" spans="14:16" x14ac:dyDescent="0.3">
      <c r="N674" t="s">
        <v>8218</v>
      </c>
      <c r="O674" s="10">
        <v>8500</v>
      </c>
      <c r="P674" t="s">
        <v>8332</v>
      </c>
    </row>
    <row r="675" spans="14:16" x14ac:dyDescent="0.3">
      <c r="N675" t="s">
        <v>8218</v>
      </c>
      <c r="O675" s="10">
        <v>10000</v>
      </c>
      <c r="P675" t="s">
        <v>8321</v>
      </c>
    </row>
    <row r="676" spans="14:16" x14ac:dyDescent="0.3">
      <c r="N676" t="s">
        <v>8218</v>
      </c>
      <c r="O676" s="10">
        <v>4000</v>
      </c>
      <c r="P676" t="s">
        <v>8330</v>
      </c>
    </row>
    <row r="677" spans="14:16" x14ac:dyDescent="0.3">
      <c r="N677" t="s">
        <v>8218</v>
      </c>
      <c r="O677" s="10">
        <v>10000</v>
      </c>
      <c r="P677" t="s">
        <v>8325</v>
      </c>
    </row>
    <row r="678" spans="14:16" x14ac:dyDescent="0.3">
      <c r="N678" t="s">
        <v>8218</v>
      </c>
      <c r="O678" s="10">
        <v>10000</v>
      </c>
      <c r="P678" t="s">
        <v>8332</v>
      </c>
    </row>
    <row r="679" spans="14:16" x14ac:dyDescent="0.3">
      <c r="N679" t="s">
        <v>8218</v>
      </c>
      <c r="O679" s="10">
        <v>10000</v>
      </c>
      <c r="P679" t="s">
        <v>8327</v>
      </c>
    </row>
    <row r="680" spans="14:16" x14ac:dyDescent="0.3">
      <c r="N680" t="s">
        <v>8218</v>
      </c>
      <c r="O680" s="10">
        <v>10000</v>
      </c>
      <c r="P680" t="s">
        <v>8325</v>
      </c>
    </row>
    <row r="681" spans="14:16" x14ac:dyDescent="0.3">
      <c r="N681" t="s">
        <v>8218</v>
      </c>
      <c r="O681" s="10">
        <v>3000</v>
      </c>
      <c r="P681" t="s">
        <v>8328</v>
      </c>
    </row>
    <row r="682" spans="14:16" x14ac:dyDescent="0.3">
      <c r="N682" t="s">
        <v>8218</v>
      </c>
      <c r="O682" s="10">
        <v>10000</v>
      </c>
      <c r="P682" t="s">
        <v>8321</v>
      </c>
    </row>
    <row r="683" spans="14:16" x14ac:dyDescent="0.3">
      <c r="N683" t="s">
        <v>8218</v>
      </c>
      <c r="O683" s="10">
        <v>10500</v>
      </c>
      <c r="P683" t="s">
        <v>8321</v>
      </c>
    </row>
    <row r="684" spans="14:16" x14ac:dyDescent="0.3">
      <c r="N684" t="s">
        <v>8218</v>
      </c>
      <c r="O684" s="10">
        <v>10000</v>
      </c>
      <c r="P684" t="s">
        <v>8330</v>
      </c>
    </row>
    <row r="685" spans="14:16" x14ac:dyDescent="0.3">
      <c r="N685" t="s">
        <v>8218</v>
      </c>
      <c r="O685" s="10">
        <v>10000</v>
      </c>
      <c r="P685" t="s">
        <v>8325</v>
      </c>
    </row>
    <row r="686" spans="14:16" x14ac:dyDescent="0.3">
      <c r="N686" t="s">
        <v>8218</v>
      </c>
      <c r="O686" s="10">
        <v>7000</v>
      </c>
      <c r="P686" t="s">
        <v>8330</v>
      </c>
    </row>
    <row r="687" spans="14:16" x14ac:dyDescent="0.3">
      <c r="N687" t="s">
        <v>8218</v>
      </c>
      <c r="O687" s="10">
        <v>8000</v>
      </c>
      <c r="P687" t="s">
        <v>8308</v>
      </c>
    </row>
    <row r="688" spans="14:16" x14ac:dyDescent="0.3">
      <c r="N688" t="s">
        <v>8218</v>
      </c>
      <c r="O688" s="10">
        <v>10000</v>
      </c>
      <c r="P688" t="s">
        <v>8330</v>
      </c>
    </row>
    <row r="689" spans="14:16" x14ac:dyDescent="0.3">
      <c r="N689" t="s">
        <v>8218</v>
      </c>
      <c r="O689" s="10">
        <v>10000</v>
      </c>
      <c r="P689" t="s">
        <v>8331</v>
      </c>
    </row>
    <row r="690" spans="14:16" x14ac:dyDescent="0.3">
      <c r="N690" t="s">
        <v>8218</v>
      </c>
      <c r="O690" s="10">
        <v>10000</v>
      </c>
      <c r="P690" t="s">
        <v>8323</v>
      </c>
    </row>
    <row r="691" spans="14:16" x14ac:dyDescent="0.3">
      <c r="N691" t="s">
        <v>8218</v>
      </c>
      <c r="O691" s="10">
        <v>6000</v>
      </c>
      <c r="P691" t="s">
        <v>8327</v>
      </c>
    </row>
    <row r="692" spans="14:16" x14ac:dyDescent="0.3">
      <c r="N692" t="s">
        <v>8218</v>
      </c>
      <c r="O692" s="10">
        <v>10000</v>
      </c>
      <c r="P692" t="s">
        <v>8325</v>
      </c>
    </row>
    <row r="693" spans="14:16" x14ac:dyDescent="0.3">
      <c r="N693" t="s">
        <v>8218</v>
      </c>
      <c r="O693" s="10">
        <v>10000</v>
      </c>
      <c r="P693" t="s">
        <v>8321</v>
      </c>
    </row>
    <row r="694" spans="14:16" x14ac:dyDescent="0.3">
      <c r="N694" t="s">
        <v>8218</v>
      </c>
      <c r="O694" s="10">
        <v>10000</v>
      </c>
      <c r="P694" t="s">
        <v>8321</v>
      </c>
    </row>
    <row r="695" spans="14:16" x14ac:dyDescent="0.3">
      <c r="N695" t="s">
        <v>8218</v>
      </c>
      <c r="O695" s="10">
        <v>10000</v>
      </c>
      <c r="P695" t="s">
        <v>8325</v>
      </c>
    </row>
    <row r="696" spans="14:16" x14ac:dyDescent="0.3">
      <c r="N696" t="s">
        <v>8218</v>
      </c>
      <c r="O696" s="10">
        <v>10000</v>
      </c>
      <c r="P696" t="s">
        <v>8325</v>
      </c>
    </row>
    <row r="697" spans="14:16" x14ac:dyDescent="0.3">
      <c r="N697" t="s">
        <v>8218</v>
      </c>
      <c r="O697" s="10">
        <v>10000</v>
      </c>
      <c r="P697" t="s">
        <v>8331</v>
      </c>
    </row>
    <row r="698" spans="14:16" x14ac:dyDescent="0.3">
      <c r="N698" t="s">
        <v>8218</v>
      </c>
      <c r="O698" s="10">
        <v>10000</v>
      </c>
      <c r="P698" t="s">
        <v>8313</v>
      </c>
    </row>
    <row r="699" spans="14:16" x14ac:dyDescent="0.3">
      <c r="N699" t="s">
        <v>8218</v>
      </c>
      <c r="O699" s="10">
        <v>10000</v>
      </c>
      <c r="P699" t="s">
        <v>8334</v>
      </c>
    </row>
    <row r="700" spans="14:16" x14ac:dyDescent="0.3">
      <c r="N700" t="s">
        <v>8218</v>
      </c>
      <c r="O700" s="10">
        <v>10000</v>
      </c>
      <c r="P700" t="s">
        <v>8330</v>
      </c>
    </row>
    <row r="701" spans="14:16" x14ac:dyDescent="0.3">
      <c r="N701" t="s">
        <v>8218</v>
      </c>
      <c r="O701" s="10">
        <v>10000</v>
      </c>
      <c r="P701" t="s">
        <v>8325</v>
      </c>
    </row>
    <row r="702" spans="14:16" x14ac:dyDescent="0.3">
      <c r="N702" t="s">
        <v>8218</v>
      </c>
      <c r="O702" s="10">
        <v>7000</v>
      </c>
      <c r="P702" t="s">
        <v>8330</v>
      </c>
    </row>
    <row r="703" spans="14:16" x14ac:dyDescent="0.3">
      <c r="N703" t="s">
        <v>8218</v>
      </c>
      <c r="O703" s="10">
        <v>5000</v>
      </c>
      <c r="P703" t="s">
        <v>8332</v>
      </c>
    </row>
    <row r="704" spans="14:16" x14ac:dyDescent="0.3">
      <c r="N704" t="s">
        <v>8218</v>
      </c>
      <c r="O704" s="10">
        <v>8000</v>
      </c>
      <c r="P704" t="s">
        <v>8327</v>
      </c>
    </row>
    <row r="705" spans="14:16" x14ac:dyDescent="0.3">
      <c r="N705" t="s">
        <v>8218</v>
      </c>
      <c r="O705" s="10">
        <v>7500</v>
      </c>
      <c r="P705" t="s">
        <v>8327</v>
      </c>
    </row>
    <row r="706" spans="14:16" x14ac:dyDescent="0.3">
      <c r="N706" t="s">
        <v>8218</v>
      </c>
      <c r="O706" s="10">
        <v>10000</v>
      </c>
      <c r="P706" t="s">
        <v>8325</v>
      </c>
    </row>
    <row r="707" spans="14:16" x14ac:dyDescent="0.3">
      <c r="N707" t="s">
        <v>8218</v>
      </c>
      <c r="O707" s="10">
        <v>10000</v>
      </c>
      <c r="P707" t="s">
        <v>8325</v>
      </c>
    </row>
    <row r="708" spans="14:16" x14ac:dyDescent="0.3">
      <c r="N708" t="s">
        <v>8218</v>
      </c>
      <c r="O708" s="10">
        <v>10000</v>
      </c>
      <c r="P708" t="s">
        <v>8330</v>
      </c>
    </row>
    <row r="709" spans="14:16" x14ac:dyDescent="0.3">
      <c r="N709" t="s">
        <v>8218</v>
      </c>
      <c r="O709" s="10">
        <v>10000</v>
      </c>
      <c r="P709" t="s">
        <v>8325</v>
      </c>
    </row>
    <row r="710" spans="14:16" x14ac:dyDescent="0.3">
      <c r="N710" t="s">
        <v>8218</v>
      </c>
      <c r="O710" s="10">
        <v>10000</v>
      </c>
      <c r="P710" t="s">
        <v>8321</v>
      </c>
    </row>
    <row r="711" spans="14:16" x14ac:dyDescent="0.3">
      <c r="N711" t="s">
        <v>8218</v>
      </c>
      <c r="O711" s="10">
        <v>10000</v>
      </c>
      <c r="P711" t="s">
        <v>8325</v>
      </c>
    </row>
    <row r="712" spans="14:16" x14ac:dyDescent="0.3">
      <c r="N712" t="s">
        <v>8218</v>
      </c>
      <c r="O712" s="10">
        <v>10000</v>
      </c>
      <c r="P712" t="s">
        <v>8331</v>
      </c>
    </row>
    <row r="713" spans="14:16" x14ac:dyDescent="0.3">
      <c r="N713" t="s">
        <v>8218</v>
      </c>
      <c r="O713" s="10">
        <v>10000</v>
      </c>
      <c r="P713" t="s">
        <v>8334</v>
      </c>
    </row>
    <row r="714" spans="14:16" x14ac:dyDescent="0.3">
      <c r="N714" t="s">
        <v>8218</v>
      </c>
      <c r="O714" s="10">
        <v>10000</v>
      </c>
      <c r="P714" t="s">
        <v>8323</v>
      </c>
    </row>
    <row r="715" spans="14:16" x14ac:dyDescent="0.3">
      <c r="N715" t="s">
        <v>8218</v>
      </c>
      <c r="O715" s="10">
        <v>10000</v>
      </c>
      <c r="P715" t="s">
        <v>8325</v>
      </c>
    </row>
    <row r="716" spans="14:16" x14ac:dyDescent="0.3">
      <c r="N716" t="s">
        <v>8218</v>
      </c>
      <c r="O716" s="10">
        <v>5000</v>
      </c>
      <c r="P716" t="s">
        <v>8337</v>
      </c>
    </row>
    <row r="717" spans="14:16" x14ac:dyDescent="0.3">
      <c r="N717" t="s">
        <v>8218</v>
      </c>
      <c r="O717" s="10">
        <v>5000</v>
      </c>
      <c r="P717" t="s">
        <v>8313</v>
      </c>
    </row>
    <row r="718" spans="14:16" x14ac:dyDescent="0.3">
      <c r="N718" t="s">
        <v>8218</v>
      </c>
      <c r="O718" s="10">
        <v>6500</v>
      </c>
      <c r="P718" t="s">
        <v>8330</v>
      </c>
    </row>
    <row r="719" spans="14:16" x14ac:dyDescent="0.3">
      <c r="N719" t="s">
        <v>8218</v>
      </c>
      <c r="O719" s="10">
        <v>3000</v>
      </c>
      <c r="P719" t="s">
        <v>8325</v>
      </c>
    </row>
    <row r="720" spans="14:16" x14ac:dyDescent="0.3">
      <c r="N720" t="s">
        <v>8218</v>
      </c>
      <c r="O720" s="10">
        <v>10000</v>
      </c>
      <c r="P720" t="s">
        <v>8325</v>
      </c>
    </row>
    <row r="721" spans="14:16" x14ac:dyDescent="0.3">
      <c r="N721" t="s">
        <v>8218</v>
      </c>
      <c r="O721" s="10">
        <v>10000</v>
      </c>
      <c r="P721" t="s">
        <v>8321</v>
      </c>
    </row>
    <row r="722" spans="14:16" x14ac:dyDescent="0.3">
      <c r="N722" t="s">
        <v>8218</v>
      </c>
      <c r="O722" s="10">
        <v>6000</v>
      </c>
      <c r="P722" t="s">
        <v>8308</v>
      </c>
    </row>
    <row r="723" spans="14:16" x14ac:dyDescent="0.3">
      <c r="N723" t="s">
        <v>8221</v>
      </c>
      <c r="O723" s="10">
        <v>30000</v>
      </c>
      <c r="P723" t="s">
        <v>8329</v>
      </c>
    </row>
    <row r="724" spans="14:16" x14ac:dyDescent="0.3">
      <c r="N724" t="s">
        <v>8218</v>
      </c>
      <c r="O724" s="10">
        <v>10000</v>
      </c>
      <c r="P724" t="s">
        <v>8325</v>
      </c>
    </row>
    <row r="725" spans="14:16" x14ac:dyDescent="0.3">
      <c r="N725" t="s">
        <v>8218</v>
      </c>
      <c r="O725" s="10">
        <v>10000</v>
      </c>
      <c r="P725" t="s">
        <v>8325</v>
      </c>
    </row>
    <row r="726" spans="14:16" x14ac:dyDescent="0.3">
      <c r="N726" t="s">
        <v>8218</v>
      </c>
      <c r="O726" s="10">
        <v>10000</v>
      </c>
      <c r="P726" t="s">
        <v>8325</v>
      </c>
    </row>
    <row r="727" spans="14:16" x14ac:dyDescent="0.3">
      <c r="N727" t="s">
        <v>8218</v>
      </c>
      <c r="O727" s="10">
        <v>10000</v>
      </c>
      <c r="P727" t="s">
        <v>8325</v>
      </c>
    </row>
    <row r="728" spans="14:16" x14ac:dyDescent="0.3">
      <c r="N728" t="s">
        <v>8218</v>
      </c>
      <c r="O728" s="10">
        <v>10000</v>
      </c>
      <c r="P728" t="s">
        <v>8340</v>
      </c>
    </row>
    <row r="729" spans="14:16" x14ac:dyDescent="0.3">
      <c r="N729" t="s">
        <v>8218</v>
      </c>
      <c r="O729" s="10">
        <v>5000</v>
      </c>
      <c r="P729" t="s">
        <v>8330</v>
      </c>
    </row>
    <row r="730" spans="14:16" x14ac:dyDescent="0.3">
      <c r="N730" t="s">
        <v>8218</v>
      </c>
      <c r="O730" s="10">
        <v>8200</v>
      </c>
      <c r="P730" t="s">
        <v>8332</v>
      </c>
    </row>
    <row r="731" spans="14:16" x14ac:dyDescent="0.3">
      <c r="N731" t="s">
        <v>8218</v>
      </c>
      <c r="O731" s="10">
        <v>10000</v>
      </c>
      <c r="P731" t="s">
        <v>8330</v>
      </c>
    </row>
    <row r="732" spans="14:16" x14ac:dyDescent="0.3">
      <c r="N732" t="s">
        <v>8218</v>
      </c>
      <c r="O732" s="10">
        <v>10000</v>
      </c>
      <c r="P732" t="s">
        <v>8323</v>
      </c>
    </row>
    <row r="733" spans="14:16" x14ac:dyDescent="0.3">
      <c r="N733" t="s">
        <v>8220</v>
      </c>
      <c r="O733" s="10">
        <v>25000</v>
      </c>
      <c r="P733" t="s">
        <v>8343</v>
      </c>
    </row>
    <row r="734" spans="14:16" x14ac:dyDescent="0.3">
      <c r="N734" t="s">
        <v>8218</v>
      </c>
      <c r="O734" s="10">
        <v>8000</v>
      </c>
      <c r="P734" t="s">
        <v>8308</v>
      </c>
    </row>
    <row r="735" spans="14:16" x14ac:dyDescent="0.3">
      <c r="N735" t="s">
        <v>8218</v>
      </c>
      <c r="O735" s="10">
        <v>8500</v>
      </c>
      <c r="P735" t="s">
        <v>8325</v>
      </c>
    </row>
    <row r="736" spans="14:16" x14ac:dyDescent="0.3">
      <c r="N736" t="s">
        <v>8218</v>
      </c>
      <c r="O736" s="10">
        <v>7500</v>
      </c>
      <c r="P736" t="s">
        <v>8321</v>
      </c>
    </row>
    <row r="737" spans="14:16" x14ac:dyDescent="0.3">
      <c r="N737" t="s">
        <v>8218</v>
      </c>
      <c r="O737" s="10">
        <v>9500</v>
      </c>
      <c r="P737" t="s">
        <v>8311</v>
      </c>
    </row>
    <row r="738" spans="14:16" x14ac:dyDescent="0.3">
      <c r="N738" t="s">
        <v>8218</v>
      </c>
      <c r="O738" s="10">
        <v>9000</v>
      </c>
      <c r="P738" t="s">
        <v>8313</v>
      </c>
    </row>
    <row r="739" spans="14:16" x14ac:dyDescent="0.3">
      <c r="N739" t="s">
        <v>8218</v>
      </c>
      <c r="O739" s="10">
        <v>9500</v>
      </c>
      <c r="P739" t="s">
        <v>8330</v>
      </c>
    </row>
    <row r="740" spans="14:16" x14ac:dyDescent="0.3">
      <c r="N740" t="s">
        <v>8218</v>
      </c>
      <c r="O740" s="10">
        <v>9500</v>
      </c>
      <c r="P740" t="s">
        <v>8325</v>
      </c>
    </row>
    <row r="741" spans="14:16" x14ac:dyDescent="0.3">
      <c r="N741" t="s">
        <v>8218</v>
      </c>
      <c r="O741" s="10">
        <v>9500</v>
      </c>
      <c r="P741" t="s">
        <v>8325</v>
      </c>
    </row>
    <row r="742" spans="14:16" x14ac:dyDescent="0.3">
      <c r="N742" t="s">
        <v>8218</v>
      </c>
      <c r="O742" s="10">
        <v>6000</v>
      </c>
      <c r="P742" t="s">
        <v>8332</v>
      </c>
    </row>
    <row r="743" spans="14:16" x14ac:dyDescent="0.3">
      <c r="N743" t="s">
        <v>8218</v>
      </c>
      <c r="O743" s="10">
        <v>7500</v>
      </c>
      <c r="P743" t="s">
        <v>8330</v>
      </c>
    </row>
    <row r="744" spans="14:16" x14ac:dyDescent="0.3">
      <c r="N744" t="s">
        <v>8220</v>
      </c>
      <c r="O744" s="10">
        <v>40000</v>
      </c>
      <c r="P744" t="s">
        <v>8313</v>
      </c>
    </row>
    <row r="745" spans="14:16" x14ac:dyDescent="0.3">
      <c r="N745" t="s">
        <v>8220</v>
      </c>
      <c r="O745" s="10">
        <v>46260</v>
      </c>
      <c r="P745" t="s">
        <v>8313</v>
      </c>
    </row>
    <row r="746" spans="14:16" x14ac:dyDescent="0.3">
      <c r="N746" t="s">
        <v>8218</v>
      </c>
      <c r="O746" s="10">
        <v>9000</v>
      </c>
      <c r="P746" t="s">
        <v>8313</v>
      </c>
    </row>
    <row r="747" spans="14:16" x14ac:dyDescent="0.3">
      <c r="N747" t="s">
        <v>8218</v>
      </c>
      <c r="O747" s="10">
        <v>5000</v>
      </c>
      <c r="P747" t="s">
        <v>8325</v>
      </c>
    </row>
    <row r="748" spans="14:16" x14ac:dyDescent="0.3">
      <c r="N748" t="s">
        <v>8220</v>
      </c>
      <c r="O748" s="10">
        <v>18000</v>
      </c>
      <c r="P748" t="s">
        <v>8313</v>
      </c>
    </row>
    <row r="749" spans="14:16" x14ac:dyDescent="0.3">
      <c r="N749" t="s">
        <v>8218</v>
      </c>
      <c r="O749" s="10">
        <v>8500</v>
      </c>
      <c r="P749" t="s">
        <v>8313</v>
      </c>
    </row>
    <row r="750" spans="14:16" x14ac:dyDescent="0.3">
      <c r="N750" t="s">
        <v>8218</v>
      </c>
      <c r="O750" s="10">
        <v>7500</v>
      </c>
      <c r="P750" t="s">
        <v>8321</v>
      </c>
    </row>
    <row r="751" spans="14:16" x14ac:dyDescent="0.3">
      <c r="N751" t="s">
        <v>8218</v>
      </c>
      <c r="O751" s="10">
        <v>9000</v>
      </c>
      <c r="P751" t="s">
        <v>8327</v>
      </c>
    </row>
    <row r="752" spans="14:16" x14ac:dyDescent="0.3">
      <c r="N752" t="s">
        <v>8218</v>
      </c>
      <c r="O752" s="10">
        <v>3700</v>
      </c>
      <c r="P752" t="s">
        <v>8330</v>
      </c>
    </row>
    <row r="753" spans="14:16" x14ac:dyDescent="0.3">
      <c r="N753" t="s">
        <v>8218</v>
      </c>
      <c r="O753" s="10">
        <v>9000</v>
      </c>
      <c r="P753" t="s">
        <v>8313</v>
      </c>
    </row>
    <row r="754" spans="14:16" x14ac:dyDescent="0.3">
      <c r="N754" t="s">
        <v>8218</v>
      </c>
      <c r="O754" s="10">
        <v>1</v>
      </c>
      <c r="P754" t="s">
        <v>8316</v>
      </c>
    </row>
    <row r="755" spans="14:16" x14ac:dyDescent="0.3">
      <c r="N755" t="s">
        <v>8218</v>
      </c>
      <c r="O755" s="10">
        <v>9072</v>
      </c>
      <c r="P755" t="s">
        <v>8327</v>
      </c>
    </row>
    <row r="756" spans="14:16" x14ac:dyDescent="0.3">
      <c r="N756" t="s">
        <v>8218</v>
      </c>
      <c r="O756" s="10">
        <v>5000</v>
      </c>
      <c r="P756" t="s">
        <v>8321</v>
      </c>
    </row>
    <row r="757" spans="14:16" x14ac:dyDescent="0.3">
      <c r="N757" t="s">
        <v>8218</v>
      </c>
      <c r="O757" s="10">
        <v>8000</v>
      </c>
      <c r="P757" t="s">
        <v>8327</v>
      </c>
    </row>
    <row r="758" spans="14:16" x14ac:dyDescent="0.3">
      <c r="N758" t="s">
        <v>8218</v>
      </c>
      <c r="O758" s="10">
        <v>8300</v>
      </c>
      <c r="P758" t="s">
        <v>8323</v>
      </c>
    </row>
    <row r="759" spans="14:16" x14ac:dyDescent="0.3">
      <c r="N759" t="s">
        <v>8218</v>
      </c>
      <c r="O759" s="10">
        <v>9000</v>
      </c>
      <c r="P759" t="s">
        <v>8330</v>
      </c>
    </row>
    <row r="760" spans="14:16" x14ac:dyDescent="0.3">
      <c r="N760" t="s">
        <v>8218</v>
      </c>
      <c r="O760" s="10">
        <v>8000</v>
      </c>
      <c r="P760" t="s">
        <v>8330</v>
      </c>
    </row>
    <row r="761" spans="14:16" x14ac:dyDescent="0.3">
      <c r="N761" t="s">
        <v>8218</v>
      </c>
      <c r="O761" s="10">
        <v>9000</v>
      </c>
      <c r="P761" t="s">
        <v>8325</v>
      </c>
    </row>
    <row r="762" spans="14:16" x14ac:dyDescent="0.3">
      <c r="N762" t="s">
        <v>8218</v>
      </c>
      <c r="O762" s="10">
        <v>3500</v>
      </c>
      <c r="P762" t="s">
        <v>8313</v>
      </c>
    </row>
    <row r="763" spans="14:16" x14ac:dyDescent="0.3">
      <c r="N763" t="s">
        <v>8218</v>
      </c>
      <c r="O763" s="10">
        <v>8750</v>
      </c>
      <c r="P763" t="s">
        <v>8313</v>
      </c>
    </row>
    <row r="764" spans="14:16" x14ac:dyDescent="0.3">
      <c r="N764" t="s">
        <v>8218</v>
      </c>
      <c r="O764" s="10">
        <v>9000</v>
      </c>
      <c r="P764" t="s">
        <v>8331</v>
      </c>
    </row>
    <row r="765" spans="14:16" x14ac:dyDescent="0.3">
      <c r="N765" t="s">
        <v>8218</v>
      </c>
      <c r="O765" s="10">
        <v>8925</v>
      </c>
      <c r="P765" t="s">
        <v>8321</v>
      </c>
    </row>
    <row r="766" spans="14:16" x14ac:dyDescent="0.3">
      <c r="N766" t="s">
        <v>8218</v>
      </c>
      <c r="O766" s="10">
        <v>2500</v>
      </c>
      <c r="P766" t="s">
        <v>8308</v>
      </c>
    </row>
    <row r="767" spans="14:16" x14ac:dyDescent="0.3">
      <c r="N767" t="s">
        <v>8218</v>
      </c>
      <c r="O767" s="10">
        <v>8000</v>
      </c>
      <c r="P767" t="s">
        <v>8316</v>
      </c>
    </row>
    <row r="768" spans="14:16" x14ac:dyDescent="0.3">
      <c r="N768" t="s">
        <v>8218</v>
      </c>
      <c r="O768" s="10">
        <v>8000</v>
      </c>
      <c r="P768" t="s">
        <v>8321</v>
      </c>
    </row>
    <row r="769" spans="14:16" x14ac:dyDescent="0.3">
      <c r="N769" t="s">
        <v>8220</v>
      </c>
      <c r="O769" s="10">
        <v>40000</v>
      </c>
      <c r="P769" t="s">
        <v>8309</v>
      </c>
    </row>
    <row r="770" spans="14:16" x14ac:dyDescent="0.3">
      <c r="N770" t="s">
        <v>8218</v>
      </c>
      <c r="O770" s="10">
        <v>8000</v>
      </c>
      <c r="P770" t="s">
        <v>8330</v>
      </c>
    </row>
    <row r="771" spans="14:16" x14ac:dyDescent="0.3">
      <c r="N771" t="s">
        <v>8220</v>
      </c>
      <c r="O771" s="10">
        <v>57000</v>
      </c>
      <c r="P771" t="s">
        <v>8309</v>
      </c>
    </row>
    <row r="772" spans="14:16" x14ac:dyDescent="0.3">
      <c r="N772" t="s">
        <v>8220</v>
      </c>
      <c r="O772" s="10">
        <v>50000</v>
      </c>
      <c r="P772" t="s">
        <v>8324</v>
      </c>
    </row>
    <row r="773" spans="14:16" x14ac:dyDescent="0.3">
      <c r="N773" t="s">
        <v>8218</v>
      </c>
      <c r="O773" s="10">
        <v>1800</v>
      </c>
      <c r="P773" t="s">
        <v>8316</v>
      </c>
    </row>
    <row r="774" spans="14:16" x14ac:dyDescent="0.3">
      <c r="N774" t="s">
        <v>8218</v>
      </c>
      <c r="O774" s="10">
        <v>5000</v>
      </c>
      <c r="P774" t="s">
        <v>8327</v>
      </c>
    </row>
    <row r="775" spans="14:16" x14ac:dyDescent="0.3">
      <c r="N775" t="s">
        <v>8218</v>
      </c>
      <c r="O775" s="10">
        <v>8500</v>
      </c>
      <c r="P775" t="s">
        <v>8323</v>
      </c>
    </row>
    <row r="776" spans="14:16" x14ac:dyDescent="0.3">
      <c r="N776" t="s">
        <v>8218</v>
      </c>
      <c r="O776" s="10">
        <v>8400</v>
      </c>
      <c r="P776" t="s">
        <v>8331</v>
      </c>
    </row>
    <row r="777" spans="14:16" x14ac:dyDescent="0.3">
      <c r="N777" t="s">
        <v>8218</v>
      </c>
      <c r="O777" s="10">
        <v>5000</v>
      </c>
      <c r="P777" t="s">
        <v>8325</v>
      </c>
    </row>
    <row r="778" spans="14:16" x14ac:dyDescent="0.3">
      <c r="N778" t="s">
        <v>8218</v>
      </c>
      <c r="O778" s="10">
        <v>7500</v>
      </c>
      <c r="P778" t="s">
        <v>8327</v>
      </c>
    </row>
    <row r="779" spans="14:16" x14ac:dyDescent="0.3">
      <c r="N779" t="s">
        <v>8218</v>
      </c>
      <c r="O779" s="10">
        <v>8500</v>
      </c>
      <c r="P779" t="s">
        <v>8321</v>
      </c>
    </row>
    <row r="780" spans="14:16" x14ac:dyDescent="0.3">
      <c r="N780" t="s">
        <v>8221</v>
      </c>
      <c r="O780" s="10">
        <v>8000</v>
      </c>
      <c r="P780" t="s">
        <v>8329</v>
      </c>
    </row>
    <row r="781" spans="14:16" x14ac:dyDescent="0.3">
      <c r="N781" t="s">
        <v>8220</v>
      </c>
      <c r="O781" s="10">
        <v>17100</v>
      </c>
      <c r="P781" t="s">
        <v>8334</v>
      </c>
    </row>
    <row r="782" spans="14:16" x14ac:dyDescent="0.3">
      <c r="N782" t="s">
        <v>8218</v>
      </c>
      <c r="O782" s="10">
        <v>8500</v>
      </c>
      <c r="P782" t="s">
        <v>8323</v>
      </c>
    </row>
    <row r="783" spans="14:16" x14ac:dyDescent="0.3">
      <c r="N783" t="s">
        <v>8218</v>
      </c>
      <c r="O783" s="10">
        <v>5000</v>
      </c>
      <c r="P783" t="s">
        <v>8337</v>
      </c>
    </row>
    <row r="784" spans="14:16" x14ac:dyDescent="0.3">
      <c r="N784" t="s">
        <v>8218</v>
      </c>
      <c r="O784" s="10">
        <v>8400</v>
      </c>
      <c r="P784" t="s">
        <v>8325</v>
      </c>
    </row>
    <row r="785" spans="14:16" x14ac:dyDescent="0.3">
      <c r="N785" t="s">
        <v>8218</v>
      </c>
      <c r="O785" s="10">
        <v>7500</v>
      </c>
      <c r="P785" t="s">
        <v>8316</v>
      </c>
    </row>
    <row r="786" spans="14:16" x14ac:dyDescent="0.3">
      <c r="N786" t="s">
        <v>8218</v>
      </c>
      <c r="O786" s="10">
        <v>5000</v>
      </c>
      <c r="P786" t="s">
        <v>8319</v>
      </c>
    </row>
    <row r="787" spans="14:16" x14ac:dyDescent="0.3">
      <c r="N787" t="s">
        <v>8218</v>
      </c>
      <c r="O787" s="10">
        <v>8500</v>
      </c>
      <c r="P787" t="s">
        <v>8321</v>
      </c>
    </row>
    <row r="788" spans="14:16" x14ac:dyDescent="0.3">
      <c r="N788" t="s">
        <v>8219</v>
      </c>
      <c r="O788" s="10">
        <v>25000</v>
      </c>
      <c r="P788" t="s">
        <v>8309</v>
      </c>
    </row>
    <row r="789" spans="14:16" x14ac:dyDescent="0.3">
      <c r="N789" t="s">
        <v>8218</v>
      </c>
      <c r="O789" s="10">
        <v>8000</v>
      </c>
      <c r="P789" t="s">
        <v>8323</v>
      </c>
    </row>
    <row r="790" spans="14:16" x14ac:dyDescent="0.3">
      <c r="N790" t="s">
        <v>8220</v>
      </c>
      <c r="O790" s="10">
        <v>80000</v>
      </c>
      <c r="P790" t="s">
        <v>8344</v>
      </c>
    </row>
    <row r="791" spans="14:16" x14ac:dyDescent="0.3">
      <c r="N791" t="s">
        <v>8218</v>
      </c>
      <c r="O791" s="10">
        <v>8000</v>
      </c>
      <c r="P791" t="s">
        <v>8331</v>
      </c>
    </row>
    <row r="792" spans="14:16" x14ac:dyDescent="0.3">
      <c r="N792" t="s">
        <v>8218</v>
      </c>
      <c r="O792" s="10">
        <v>8500</v>
      </c>
      <c r="P792" t="s">
        <v>8319</v>
      </c>
    </row>
    <row r="793" spans="14:16" x14ac:dyDescent="0.3">
      <c r="N793" t="s">
        <v>8218</v>
      </c>
      <c r="O793" s="10">
        <v>8000</v>
      </c>
      <c r="P793" t="s">
        <v>8321</v>
      </c>
    </row>
    <row r="794" spans="14:16" x14ac:dyDescent="0.3">
      <c r="N794" t="s">
        <v>8219</v>
      </c>
      <c r="O794" s="10">
        <v>100000</v>
      </c>
      <c r="P794" t="s">
        <v>8346</v>
      </c>
    </row>
    <row r="795" spans="14:16" x14ac:dyDescent="0.3">
      <c r="N795" t="s">
        <v>8218</v>
      </c>
      <c r="O795" s="10">
        <v>8000</v>
      </c>
      <c r="P795" t="s">
        <v>8334</v>
      </c>
    </row>
    <row r="796" spans="14:16" x14ac:dyDescent="0.3">
      <c r="N796" t="s">
        <v>8218</v>
      </c>
      <c r="O796" s="10">
        <v>6000</v>
      </c>
      <c r="P796" t="s">
        <v>8331</v>
      </c>
    </row>
    <row r="797" spans="14:16" x14ac:dyDescent="0.3">
      <c r="N797" t="s">
        <v>8218</v>
      </c>
      <c r="O797" s="10">
        <v>8000</v>
      </c>
      <c r="P797" t="s">
        <v>8331</v>
      </c>
    </row>
    <row r="798" spans="14:16" x14ac:dyDescent="0.3">
      <c r="N798" t="s">
        <v>8220</v>
      </c>
      <c r="O798" s="10">
        <v>75000</v>
      </c>
      <c r="P798" t="s">
        <v>8323</v>
      </c>
    </row>
    <row r="799" spans="14:16" x14ac:dyDescent="0.3">
      <c r="N799" t="s">
        <v>8218</v>
      </c>
      <c r="O799" s="10">
        <v>3000</v>
      </c>
      <c r="P799" t="s">
        <v>8313</v>
      </c>
    </row>
    <row r="800" spans="14:16" x14ac:dyDescent="0.3">
      <c r="N800" t="s">
        <v>8218</v>
      </c>
      <c r="O800" s="10">
        <v>8000</v>
      </c>
      <c r="P800" t="s">
        <v>8330</v>
      </c>
    </row>
    <row r="801" spans="14:16" x14ac:dyDescent="0.3">
      <c r="N801" t="s">
        <v>8218</v>
      </c>
      <c r="O801" s="10">
        <v>5000</v>
      </c>
      <c r="P801" t="s">
        <v>8323</v>
      </c>
    </row>
    <row r="802" spans="14:16" x14ac:dyDescent="0.3">
      <c r="N802" t="s">
        <v>8218</v>
      </c>
      <c r="O802" s="10">
        <v>5000</v>
      </c>
      <c r="P802" t="s">
        <v>8319</v>
      </c>
    </row>
    <row r="803" spans="14:16" x14ac:dyDescent="0.3">
      <c r="N803" t="s">
        <v>8218</v>
      </c>
      <c r="O803" s="10">
        <v>8000</v>
      </c>
      <c r="P803" t="s">
        <v>8330</v>
      </c>
    </row>
    <row r="804" spans="14:16" x14ac:dyDescent="0.3">
      <c r="N804" t="s">
        <v>8218</v>
      </c>
      <c r="O804" s="10">
        <v>8000</v>
      </c>
      <c r="P804" t="s">
        <v>8330</v>
      </c>
    </row>
    <row r="805" spans="14:16" x14ac:dyDescent="0.3">
      <c r="N805" t="s">
        <v>8218</v>
      </c>
      <c r="O805" s="10">
        <v>8000</v>
      </c>
      <c r="P805" t="s">
        <v>8325</v>
      </c>
    </row>
    <row r="806" spans="14:16" x14ac:dyDescent="0.3">
      <c r="N806" t="s">
        <v>8218</v>
      </c>
      <c r="O806" s="10">
        <v>5000</v>
      </c>
      <c r="P806" t="s">
        <v>8323</v>
      </c>
    </row>
    <row r="807" spans="14:16" x14ac:dyDescent="0.3">
      <c r="N807" t="s">
        <v>8220</v>
      </c>
      <c r="O807" s="10">
        <v>37956</v>
      </c>
      <c r="P807" t="s">
        <v>8338</v>
      </c>
    </row>
    <row r="808" spans="14:16" x14ac:dyDescent="0.3">
      <c r="N808" t="s">
        <v>8218</v>
      </c>
      <c r="O808" s="10">
        <v>6000</v>
      </c>
      <c r="P808" t="s">
        <v>8308</v>
      </c>
    </row>
    <row r="809" spans="14:16" x14ac:dyDescent="0.3">
      <c r="N809" t="s">
        <v>8218</v>
      </c>
      <c r="O809" s="10">
        <v>2500</v>
      </c>
      <c r="P809" t="s">
        <v>8316</v>
      </c>
    </row>
    <row r="810" spans="14:16" x14ac:dyDescent="0.3">
      <c r="N810" t="s">
        <v>8218</v>
      </c>
      <c r="O810" s="10">
        <v>7500</v>
      </c>
      <c r="P810" t="s">
        <v>8340</v>
      </c>
    </row>
    <row r="811" spans="14:16" x14ac:dyDescent="0.3">
      <c r="N811" t="s">
        <v>8218</v>
      </c>
      <c r="O811" s="10">
        <v>5000</v>
      </c>
      <c r="P811" t="s">
        <v>8313</v>
      </c>
    </row>
    <row r="812" spans="14:16" x14ac:dyDescent="0.3">
      <c r="N812" t="s">
        <v>8220</v>
      </c>
      <c r="O812" s="10">
        <v>35000</v>
      </c>
      <c r="P812" t="s">
        <v>8344</v>
      </c>
    </row>
    <row r="813" spans="14:16" x14ac:dyDescent="0.3">
      <c r="N813" t="s">
        <v>8218</v>
      </c>
      <c r="O813" s="10">
        <v>8000</v>
      </c>
      <c r="P813" t="s">
        <v>8325</v>
      </c>
    </row>
    <row r="814" spans="14:16" x14ac:dyDescent="0.3">
      <c r="N814" t="s">
        <v>8218</v>
      </c>
      <c r="O814" s="10">
        <v>8000</v>
      </c>
      <c r="P814" t="s">
        <v>8334</v>
      </c>
    </row>
    <row r="815" spans="14:16" x14ac:dyDescent="0.3">
      <c r="N815" t="s">
        <v>8218</v>
      </c>
      <c r="O815" s="10">
        <v>8000</v>
      </c>
      <c r="P815" t="s">
        <v>8325</v>
      </c>
    </row>
    <row r="816" spans="14:16" x14ac:dyDescent="0.3">
      <c r="N816" t="s">
        <v>8218</v>
      </c>
      <c r="O816" s="10">
        <v>8000</v>
      </c>
      <c r="P816" t="s">
        <v>8325</v>
      </c>
    </row>
    <row r="817" spans="14:16" x14ac:dyDescent="0.3">
      <c r="N817" t="s">
        <v>8218</v>
      </c>
      <c r="O817" s="10">
        <v>8000</v>
      </c>
      <c r="P817" t="s">
        <v>8337</v>
      </c>
    </row>
    <row r="818" spans="14:16" x14ac:dyDescent="0.3">
      <c r="N818" t="s">
        <v>8218</v>
      </c>
      <c r="O818" s="10">
        <v>8000</v>
      </c>
      <c r="P818" t="s">
        <v>8337</v>
      </c>
    </row>
    <row r="819" spans="14:16" x14ac:dyDescent="0.3">
      <c r="N819" t="s">
        <v>8218</v>
      </c>
      <c r="O819" s="10">
        <v>7500</v>
      </c>
      <c r="P819" t="s">
        <v>8325</v>
      </c>
    </row>
    <row r="820" spans="14:16" x14ac:dyDescent="0.3">
      <c r="N820" t="s">
        <v>8220</v>
      </c>
      <c r="O820" s="10">
        <v>22500</v>
      </c>
      <c r="P820" t="s">
        <v>8313</v>
      </c>
    </row>
    <row r="821" spans="14:16" x14ac:dyDescent="0.3">
      <c r="N821" t="s">
        <v>8220</v>
      </c>
      <c r="O821" s="10">
        <v>82000</v>
      </c>
      <c r="P821" t="s">
        <v>8347</v>
      </c>
    </row>
    <row r="822" spans="14:16" x14ac:dyDescent="0.3">
      <c r="N822" t="s">
        <v>8218</v>
      </c>
      <c r="O822" s="10">
        <v>2500</v>
      </c>
      <c r="P822" t="s">
        <v>8316</v>
      </c>
    </row>
    <row r="823" spans="14:16" x14ac:dyDescent="0.3">
      <c r="N823" t="s">
        <v>8218</v>
      </c>
      <c r="O823" s="10">
        <v>8000</v>
      </c>
      <c r="P823" t="s">
        <v>8334</v>
      </c>
    </row>
    <row r="824" spans="14:16" x14ac:dyDescent="0.3">
      <c r="N824" t="s">
        <v>8218</v>
      </c>
      <c r="O824" s="10">
        <v>5000</v>
      </c>
      <c r="P824" t="s">
        <v>8311</v>
      </c>
    </row>
    <row r="825" spans="14:16" x14ac:dyDescent="0.3">
      <c r="N825" t="s">
        <v>8218</v>
      </c>
      <c r="O825" s="10">
        <v>6500</v>
      </c>
      <c r="P825" t="s">
        <v>8330</v>
      </c>
    </row>
    <row r="826" spans="14:16" x14ac:dyDescent="0.3">
      <c r="N826" t="s">
        <v>8218</v>
      </c>
      <c r="O826" s="10">
        <v>7200</v>
      </c>
      <c r="P826" t="s">
        <v>8308</v>
      </c>
    </row>
    <row r="827" spans="14:16" x14ac:dyDescent="0.3">
      <c r="N827" t="s">
        <v>8218</v>
      </c>
      <c r="O827" s="10">
        <v>8000</v>
      </c>
      <c r="P827" t="s">
        <v>8325</v>
      </c>
    </row>
    <row r="828" spans="14:16" x14ac:dyDescent="0.3">
      <c r="N828" t="s">
        <v>8218</v>
      </c>
      <c r="O828" s="10">
        <v>8000</v>
      </c>
      <c r="P828" t="s">
        <v>8325</v>
      </c>
    </row>
    <row r="829" spans="14:16" x14ac:dyDescent="0.3">
      <c r="N829" t="s">
        <v>8218</v>
      </c>
      <c r="O829" s="10">
        <v>8000</v>
      </c>
      <c r="P829" t="s">
        <v>8325</v>
      </c>
    </row>
    <row r="830" spans="14:16" x14ac:dyDescent="0.3">
      <c r="N830" t="s">
        <v>8218</v>
      </c>
      <c r="O830" s="10">
        <v>7500</v>
      </c>
      <c r="P830" t="s">
        <v>8316</v>
      </c>
    </row>
    <row r="831" spans="14:16" x14ac:dyDescent="0.3">
      <c r="N831" t="s">
        <v>8218</v>
      </c>
      <c r="O831" s="10">
        <v>4000</v>
      </c>
      <c r="P831" t="s">
        <v>8327</v>
      </c>
    </row>
    <row r="832" spans="14:16" x14ac:dyDescent="0.3">
      <c r="N832" t="s">
        <v>8218</v>
      </c>
      <c r="O832" s="10">
        <v>7900</v>
      </c>
      <c r="P832" t="s">
        <v>8337</v>
      </c>
    </row>
    <row r="833" spans="14:16" x14ac:dyDescent="0.3">
      <c r="N833" t="s">
        <v>8218</v>
      </c>
      <c r="O833" s="10">
        <v>8000</v>
      </c>
      <c r="P833" t="s">
        <v>8330</v>
      </c>
    </row>
    <row r="834" spans="14:16" x14ac:dyDescent="0.3">
      <c r="N834" t="s">
        <v>8218</v>
      </c>
      <c r="O834" s="10">
        <v>7500</v>
      </c>
      <c r="P834" t="s">
        <v>8319</v>
      </c>
    </row>
    <row r="835" spans="14:16" x14ac:dyDescent="0.3">
      <c r="N835" t="s">
        <v>8218</v>
      </c>
      <c r="O835" s="10">
        <v>8000</v>
      </c>
      <c r="P835" t="s">
        <v>8325</v>
      </c>
    </row>
    <row r="836" spans="14:16" x14ac:dyDescent="0.3">
      <c r="N836" t="s">
        <v>8218</v>
      </c>
      <c r="O836" s="10">
        <v>8000</v>
      </c>
      <c r="P836" t="s">
        <v>8330</v>
      </c>
    </row>
    <row r="837" spans="14:16" x14ac:dyDescent="0.3">
      <c r="N837" t="s">
        <v>8220</v>
      </c>
      <c r="O837" s="10">
        <v>90000</v>
      </c>
      <c r="P837" t="s">
        <v>8333</v>
      </c>
    </row>
    <row r="838" spans="14:16" x14ac:dyDescent="0.3">
      <c r="N838" t="s">
        <v>8220</v>
      </c>
      <c r="O838" s="10">
        <v>28000</v>
      </c>
      <c r="P838" t="s">
        <v>8333</v>
      </c>
    </row>
    <row r="839" spans="14:16" x14ac:dyDescent="0.3">
      <c r="N839" t="s">
        <v>8218</v>
      </c>
      <c r="O839" s="10">
        <v>8000</v>
      </c>
      <c r="P839" t="s">
        <v>8327</v>
      </c>
    </row>
    <row r="840" spans="14:16" x14ac:dyDescent="0.3">
      <c r="N840" t="s">
        <v>8218</v>
      </c>
      <c r="O840" s="10">
        <v>1000</v>
      </c>
      <c r="P840" t="s">
        <v>8316</v>
      </c>
    </row>
    <row r="841" spans="14:16" x14ac:dyDescent="0.3">
      <c r="N841" t="s">
        <v>8218</v>
      </c>
      <c r="O841" s="10">
        <v>7000</v>
      </c>
      <c r="P841" t="s">
        <v>8330</v>
      </c>
    </row>
    <row r="842" spans="14:16" x14ac:dyDescent="0.3">
      <c r="N842" t="s">
        <v>8218</v>
      </c>
      <c r="O842" s="10">
        <v>8000</v>
      </c>
      <c r="P842" t="s">
        <v>8330</v>
      </c>
    </row>
    <row r="843" spans="14:16" x14ac:dyDescent="0.3">
      <c r="N843" t="s">
        <v>8218</v>
      </c>
      <c r="O843" s="10">
        <v>8000</v>
      </c>
      <c r="P843" t="s">
        <v>8321</v>
      </c>
    </row>
    <row r="844" spans="14:16" x14ac:dyDescent="0.3">
      <c r="N844" t="s">
        <v>8218</v>
      </c>
      <c r="O844" s="10">
        <v>8000</v>
      </c>
      <c r="P844" t="s">
        <v>8340</v>
      </c>
    </row>
    <row r="845" spans="14:16" x14ac:dyDescent="0.3">
      <c r="N845" t="s">
        <v>8218</v>
      </c>
      <c r="O845" s="10">
        <v>3000</v>
      </c>
      <c r="P845" t="s">
        <v>8335</v>
      </c>
    </row>
    <row r="846" spans="14:16" x14ac:dyDescent="0.3">
      <c r="N846" t="s">
        <v>8218</v>
      </c>
      <c r="O846" s="10">
        <v>8000</v>
      </c>
      <c r="P846" t="s">
        <v>8325</v>
      </c>
    </row>
    <row r="847" spans="14:16" x14ac:dyDescent="0.3">
      <c r="N847" t="s">
        <v>8218</v>
      </c>
      <c r="O847" s="10">
        <v>7500</v>
      </c>
      <c r="P847" t="s">
        <v>8313</v>
      </c>
    </row>
    <row r="848" spans="14:16" x14ac:dyDescent="0.3">
      <c r="N848" t="s">
        <v>8218</v>
      </c>
      <c r="O848" s="10">
        <v>8000</v>
      </c>
      <c r="P848" t="s">
        <v>8325</v>
      </c>
    </row>
    <row r="849" spans="14:16" x14ac:dyDescent="0.3">
      <c r="N849" t="s">
        <v>8218</v>
      </c>
      <c r="O849" s="10">
        <v>7500</v>
      </c>
      <c r="P849" t="s">
        <v>8321</v>
      </c>
    </row>
    <row r="850" spans="14:16" x14ac:dyDescent="0.3">
      <c r="N850" t="s">
        <v>8218</v>
      </c>
      <c r="O850" s="10">
        <v>7000</v>
      </c>
      <c r="P850" t="s">
        <v>8313</v>
      </c>
    </row>
    <row r="851" spans="14:16" x14ac:dyDescent="0.3">
      <c r="N851" t="s">
        <v>8218</v>
      </c>
      <c r="O851" s="10">
        <v>7000</v>
      </c>
      <c r="P851" t="s">
        <v>8334</v>
      </c>
    </row>
    <row r="852" spans="14:16" x14ac:dyDescent="0.3">
      <c r="N852" t="s">
        <v>8218</v>
      </c>
      <c r="O852" s="10">
        <v>6000</v>
      </c>
      <c r="P852" t="s">
        <v>8337</v>
      </c>
    </row>
    <row r="853" spans="14:16" x14ac:dyDescent="0.3">
      <c r="N853" t="s">
        <v>8218</v>
      </c>
      <c r="O853" s="10">
        <v>7500</v>
      </c>
      <c r="P853" t="s">
        <v>8332</v>
      </c>
    </row>
    <row r="854" spans="14:16" x14ac:dyDescent="0.3">
      <c r="N854" t="s">
        <v>8220</v>
      </c>
      <c r="O854" s="10">
        <v>40000</v>
      </c>
      <c r="P854" t="s">
        <v>8323</v>
      </c>
    </row>
    <row r="855" spans="14:16" x14ac:dyDescent="0.3">
      <c r="N855" t="s">
        <v>8218</v>
      </c>
      <c r="O855" s="10">
        <v>7000</v>
      </c>
      <c r="P855" t="s">
        <v>8325</v>
      </c>
    </row>
    <row r="856" spans="14:16" x14ac:dyDescent="0.3">
      <c r="N856" t="s">
        <v>8218</v>
      </c>
      <c r="O856" s="10">
        <v>6000</v>
      </c>
      <c r="P856" t="s">
        <v>8325</v>
      </c>
    </row>
    <row r="857" spans="14:16" x14ac:dyDescent="0.3">
      <c r="N857" t="s">
        <v>8218</v>
      </c>
      <c r="O857" s="10">
        <v>3400</v>
      </c>
      <c r="P857" t="s">
        <v>8321</v>
      </c>
    </row>
    <row r="858" spans="14:16" x14ac:dyDescent="0.3">
      <c r="N858" t="s">
        <v>8219</v>
      </c>
      <c r="O858" s="10">
        <v>35000</v>
      </c>
      <c r="P858" t="s">
        <v>8309</v>
      </c>
    </row>
    <row r="859" spans="14:16" x14ac:dyDescent="0.3">
      <c r="N859" t="s">
        <v>8218</v>
      </c>
      <c r="O859" s="10">
        <v>7750</v>
      </c>
      <c r="P859" t="s">
        <v>8325</v>
      </c>
    </row>
    <row r="860" spans="14:16" x14ac:dyDescent="0.3">
      <c r="N860" t="s">
        <v>8218</v>
      </c>
      <c r="O860" s="10">
        <v>6000</v>
      </c>
      <c r="P860" t="s">
        <v>8321</v>
      </c>
    </row>
    <row r="861" spans="14:16" x14ac:dyDescent="0.3">
      <c r="N861" t="s">
        <v>8220</v>
      </c>
      <c r="O861" s="10">
        <v>20000</v>
      </c>
      <c r="P861" t="s">
        <v>8327</v>
      </c>
    </row>
    <row r="862" spans="14:16" x14ac:dyDescent="0.3">
      <c r="N862" t="s">
        <v>8218</v>
      </c>
      <c r="O862" s="10">
        <v>7500</v>
      </c>
      <c r="P862" t="s">
        <v>8308</v>
      </c>
    </row>
    <row r="863" spans="14:16" x14ac:dyDescent="0.3">
      <c r="N863" t="s">
        <v>8218</v>
      </c>
      <c r="O863" s="10">
        <v>5000</v>
      </c>
      <c r="P863" t="s">
        <v>8325</v>
      </c>
    </row>
    <row r="864" spans="14:16" x14ac:dyDescent="0.3">
      <c r="N864" t="s">
        <v>8218</v>
      </c>
      <c r="O864" s="10">
        <v>1000</v>
      </c>
      <c r="P864" t="s">
        <v>8316</v>
      </c>
    </row>
    <row r="865" spans="14:16" x14ac:dyDescent="0.3">
      <c r="N865" t="s">
        <v>8219</v>
      </c>
      <c r="O865" s="10">
        <v>30000</v>
      </c>
      <c r="P865" t="s">
        <v>8309</v>
      </c>
    </row>
    <row r="866" spans="14:16" x14ac:dyDescent="0.3">
      <c r="N866" t="s">
        <v>8218</v>
      </c>
      <c r="O866" s="10">
        <v>7500</v>
      </c>
      <c r="P866" t="s">
        <v>8330</v>
      </c>
    </row>
    <row r="867" spans="14:16" x14ac:dyDescent="0.3">
      <c r="N867" t="s">
        <v>8218</v>
      </c>
      <c r="O867" s="10">
        <v>7500</v>
      </c>
      <c r="P867" t="s">
        <v>8327</v>
      </c>
    </row>
    <row r="868" spans="14:16" x14ac:dyDescent="0.3">
      <c r="N868" t="s">
        <v>8220</v>
      </c>
      <c r="O868" s="10">
        <v>40000</v>
      </c>
      <c r="P868" t="s">
        <v>8338</v>
      </c>
    </row>
    <row r="869" spans="14:16" x14ac:dyDescent="0.3">
      <c r="N869" t="s">
        <v>8218</v>
      </c>
      <c r="O869" s="10">
        <v>7000</v>
      </c>
      <c r="P869" t="s">
        <v>8330</v>
      </c>
    </row>
    <row r="870" spans="14:16" x14ac:dyDescent="0.3">
      <c r="N870" t="s">
        <v>8218</v>
      </c>
      <c r="O870" s="10">
        <v>7501</v>
      </c>
      <c r="P870" t="s">
        <v>8328</v>
      </c>
    </row>
    <row r="871" spans="14:16" x14ac:dyDescent="0.3">
      <c r="N871" t="s">
        <v>8218</v>
      </c>
      <c r="O871" s="10">
        <v>7000</v>
      </c>
      <c r="P871" t="s">
        <v>8321</v>
      </c>
    </row>
    <row r="872" spans="14:16" x14ac:dyDescent="0.3">
      <c r="N872" t="s">
        <v>8218</v>
      </c>
      <c r="O872" s="10">
        <v>7500</v>
      </c>
      <c r="P872" t="s">
        <v>8321</v>
      </c>
    </row>
    <row r="873" spans="14:16" x14ac:dyDescent="0.3">
      <c r="N873" t="s">
        <v>8218</v>
      </c>
      <c r="O873" s="10">
        <v>7500</v>
      </c>
      <c r="P873" t="s">
        <v>8342</v>
      </c>
    </row>
    <row r="874" spans="14:16" x14ac:dyDescent="0.3">
      <c r="N874" t="s">
        <v>8218</v>
      </c>
      <c r="O874" s="10">
        <v>4500</v>
      </c>
      <c r="P874" t="s">
        <v>8325</v>
      </c>
    </row>
    <row r="875" spans="14:16" x14ac:dyDescent="0.3">
      <c r="N875" t="s">
        <v>8218</v>
      </c>
      <c r="O875" s="10">
        <v>6000</v>
      </c>
      <c r="P875" t="s">
        <v>8342</v>
      </c>
    </row>
    <row r="876" spans="14:16" x14ac:dyDescent="0.3">
      <c r="N876" t="s">
        <v>8219</v>
      </c>
      <c r="O876" s="10">
        <v>80000</v>
      </c>
      <c r="P876" t="s">
        <v>8336</v>
      </c>
    </row>
    <row r="877" spans="14:16" x14ac:dyDescent="0.3">
      <c r="N877" t="s">
        <v>8218</v>
      </c>
      <c r="O877" s="10">
        <v>7500</v>
      </c>
      <c r="P877" t="s">
        <v>8330</v>
      </c>
    </row>
    <row r="878" spans="14:16" x14ac:dyDescent="0.3">
      <c r="N878" t="s">
        <v>8218</v>
      </c>
      <c r="O878" s="10">
        <v>7500</v>
      </c>
      <c r="P878" t="s">
        <v>8340</v>
      </c>
    </row>
    <row r="879" spans="14:16" x14ac:dyDescent="0.3">
      <c r="N879" t="s">
        <v>8218</v>
      </c>
      <c r="O879" s="10">
        <v>7000</v>
      </c>
      <c r="P879" t="s">
        <v>8325</v>
      </c>
    </row>
    <row r="880" spans="14:16" x14ac:dyDescent="0.3">
      <c r="N880" t="s">
        <v>8218</v>
      </c>
      <c r="O880" s="10">
        <v>7000</v>
      </c>
      <c r="P880" t="s">
        <v>8323</v>
      </c>
    </row>
    <row r="881" spans="14:16" x14ac:dyDescent="0.3">
      <c r="N881" t="s">
        <v>8218</v>
      </c>
      <c r="O881" s="10">
        <v>7500</v>
      </c>
      <c r="P881" t="s">
        <v>8314</v>
      </c>
    </row>
    <row r="882" spans="14:16" x14ac:dyDescent="0.3">
      <c r="N882" t="s">
        <v>8218</v>
      </c>
      <c r="O882" s="10">
        <v>6000</v>
      </c>
      <c r="P882" t="s">
        <v>8332</v>
      </c>
    </row>
    <row r="883" spans="14:16" x14ac:dyDescent="0.3">
      <c r="N883" t="s">
        <v>8218</v>
      </c>
      <c r="O883" s="10">
        <v>2500</v>
      </c>
      <c r="P883" t="s">
        <v>8323</v>
      </c>
    </row>
    <row r="884" spans="14:16" x14ac:dyDescent="0.3">
      <c r="N884" t="s">
        <v>8221</v>
      </c>
      <c r="O884" s="10">
        <v>10000</v>
      </c>
      <c r="P884" t="s">
        <v>8325</v>
      </c>
    </row>
    <row r="885" spans="14:16" x14ac:dyDescent="0.3">
      <c r="N885" t="s">
        <v>8220</v>
      </c>
      <c r="O885" s="10">
        <v>15000</v>
      </c>
      <c r="P885" t="s">
        <v>8338</v>
      </c>
    </row>
    <row r="886" spans="14:16" x14ac:dyDescent="0.3">
      <c r="N886" t="s">
        <v>8218</v>
      </c>
      <c r="O886" s="10">
        <v>7000</v>
      </c>
      <c r="P886" t="s">
        <v>8342</v>
      </c>
    </row>
    <row r="887" spans="14:16" x14ac:dyDescent="0.3">
      <c r="N887" t="s">
        <v>8218</v>
      </c>
      <c r="O887" s="10">
        <v>7500</v>
      </c>
      <c r="P887" t="s">
        <v>8337</v>
      </c>
    </row>
    <row r="888" spans="14:16" x14ac:dyDescent="0.3">
      <c r="N888" t="s">
        <v>8218</v>
      </c>
      <c r="O888" s="10">
        <v>7500</v>
      </c>
      <c r="P888" t="s">
        <v>8330</v>
      </c>
    </row>
    <row r="889" spans="14:16" x14ac:dyDescent="0.3">
      <c r="N889" t="s">
        <v>8218</v>
      </c>
      <c r="O889" s="10">
        <v>7000</v>
      </c>
      <c r="P889" t="s">
        <v>8316</v>
      </c>
    </row>
    <row r="890" spans="14:16" x14ac:dyDescent="0.3">
      <c r="N890" t="s">
        <v>8220</v>
      </c>
      <c r="O890" s="10">
        <v>38000</v>
      </c>
      <c r="P890" t="s">
        <v>8325</v>
      </c>
    </row>
    <row r="891" spans="14:16" x14ac:dyDescent="0.3">
      <c r="N891" t="s">
        <v>8218</v>
      </c>
      <c r="O891" s="10">
        <v>6999</v>
      </c>
      <c r="P891" t="s">
        <v>8330</v>
      </c>
    </row>
    <row r="892" spans="14:16" x14ac:dyDescent="0.3">
      <c r="N892" t="s">
        <v>8218</v>
      </c>
      <c r="O892" s="10">
        <v>3000</v>
      </c>
      <c r="P892" t="s">
        <v>8308</v>
      </c>
    </row>
    <row r="893" spans="14:16" x14ac:dyDescent="0.3">
      <c r="N893" t="s">
        <v>8220</v>
      </c>
      <c r="O893" s="10">
        <v>12500</v>
      </c>
      <c r="P893" t="s">
        <v>8313</v>
      </c>
    </row>
    <row r="894" spans="14:16" x14ac:dyDescent="0.3">
      <c r="N894" t="s">
        <v>8218</v>
      </c>
      <c r="O894" s="10">
        <v>5000</v>
      </c>
      <c r="P894" t="s">
        <v>8342</v>
      </c>
    </row>
    <row r="895" spans="14:16" x14ac:dyDescent="0.3">
      <c r="N895" t="s">
        <v>8218</v>
      </c>
      <c r="O895" s="10">
        <v>6000</v>
      </c>
      <c r="P895" t="s">
        <v>8327</v>
      </c>
    </row>
    <row r="896" spans="14:16" x14ac:dyDescent="0.3">
      <c r="N896" t="s">
        <v>8218</v>
      </c>
      <c r="O896" s="10">
        <v>5000</v>
      </c>
      <c r="P896" t="s">
        <v>8308</v>
      </c>
    </row>
    <row r="897" spans="14:16" x14ac:dyDescent="0.3">
      <c r="N897" t="s">
        <v>8218</v>
      </c>
      <c r="O897" s="10">
        <v>7000</v>
      </c>
      <c r="P897" t="s">
        <v>8332</v>
      </c>
    </row>
    <row r="898" spans="14:16" x14ac:dyDescent="0.3">
      <c r="N898" t="s">
        <v>8218</v>
      </c>
      <c r="O898" s="10">
        <v>7000</v>
      </c>
      <c r="P898" t="s">
        <v>8325</v>
      </c>
    </row>
    <row r="899" spans="14:16" x14ac:dyDescent="0.3">
      <c r="N899" t="s">
        <v>8220</v>
      </c>
      <c r="O899" s="10">
        <v>25000</v>
      </c>
      <c r="P899" t="s">
        <v>8333</v>
      </c>
    </row>
    <row r="900" spans="14:16" x14ac:dyDescent="0.3">
      <c r="N900" t="s">
        <v>8218</v>
      </c>
      <c r="O900" s="10">
        <v>7000</v>
      </c>
      <c r="P900" t="s">
        <v>8327</v>
      </c>
    </row>
    <row r="901" spans="14:16" x14ac:dyDescent="0.3">
      <c r="N901" t="s">
        <v>8218</v>
      </c>
      <c r="O901" s="10">
        <v>750</v>
      </c>
      <c r="P901" t="s">
        <v>8308</v>
      </c>
    </row>
    <row r="902" spans="14:16" x14ac:dyDescent="0.3">
      <c r="N902" t="s">
        <v>8218</v>
      </c>
      <c r="O902" s="10">
        <v>2468</v>
      </c>
      <c r="P902" t="s">
        <v>8308</v>
      </c>
    </row>
    <row r="903" spans="14:16" x14ac:dyDescent="0.3">
      <c r="N903" t="s">
        <v>8218</v>
      </c>
      <c r="O903" s="10">
        <v>5000</v>
      </c>
      <c r="P903" t="s">
        <v>8330</v>
      </c>
    </row>
    <row r="904" spans="14:16" x14ac:dyDescent="0.3">
      <c r="N904" t="s">
        <v>8218</v>
      </c>
      <c r="O904" s="10">
        <v>5500</v>
      </c>
      <c r="P904" t="s">
        <v>8323</v>
      </c>
    </row>
    <row r="905" spans="14:16" x14ac:dyDescent="0.3">
      <c r="N905" t="s">
        <v>8218</v>
      </c>
      <c r="O905" s="10">
        <v>5000</v>
      </c>
      <c r="P905" t="s">
        <v>8325</v>
      </c>
    </row>
    <row r="906" spans="14:16" x14ac:dyDescent="0.3">
      <c r="N906" t="s">
        <v>8218</v>
      </c>
      <c r="O906" s="10">
        <v>4900</v>
      </c>
      <c r="P906" t="s">
        <v>8332</v>
      </c>
    </row>
    <row r="907" spans="14:16" x14ac:dyDescent="0.3">
      <c r="N907" t="s">
        <v>8218</v>
      </c>
      <c r="O907" s="10">
        <v>5500</v>
      </c>
      <c r="P907" t="s">
        <v>8330</v>
      </c>
    </row>
    <row r="908" spans="14:16" x14ac:dyDescent="0.3">
      <c r="N908" t="s">
        <v>8218</v>
      </c>
      <c r="O908" s="10">
        <v>7000</v>
      </c>
      <c r="P908" t="s">
        <v>8313</v>
      </c>
    </row>
    <row r="909" spans="14:16" x14ac:dyDescent="0.3">
      <c r="N909" t="s">
        <v>8220</v>
      </c>
      <c r="O909" s="10">
        <v>12000</v>
      </c>
      <c r="P909" t="s">
        <v>8323</v>
      </c>
    </row>
    <row r="910" spans="14:16" x14ac:dyDescent="0.3">
      <c r="N910" t="s">
        <v>8218</v>
      </c>
      <c r="O910" s="10">
        <v>7000</v>
      </c>
      <c r="P910" t="s">
        <v>8325</v>
      </c>
    </row>
    <row r="911" spans="14:16" x14ac:dyDescent="0.3">
      <c r="N911" t="s">
        <v>8218</v>
      </c>
      <c r="O911" s="10">
        <v>6500</v>
      </c>
      <c r="P911" t="s">
        <v>8321</v>
      </c>
    </row>
    <row r="912" spans="14:16" x14ac:dyDescent="0.3">
      <c r="N912" t="s">
        <v>8218</v>
      </c>
      <c r="O912" s="10">
        <v>6000</v>
      </c>
      <c r="P912" t="s">
        <v>8325</v>
      </c>
    </row>
    <row r="913" spans="14:16" x14ac:dyDescent="0.3">
      <c r="N913" t="s">
        <v>8218</v>
      </c>
      <c r="O913" s="10">
        <v>5000</v>
      </c>
      <c r="P913" t="s">
        <v>8330</v>
      </c>
    </row>
    <row r="914" spans="14:16" x14ac:dyDescent="0.3">
      <c r="N914" t="s">
        <v>8218</v>
      </c>
      <c r="O914" s="10">
        <v>7000</v>
      </c>
      <c r="P914" t="s">
        <v>8325</v>
      </c>
    </row>
    <row r="915" spans="14:16" x14ac:dyDescent="0.3">
      <c r="N915" t="s">
        <v>8218</v>
      </c>
      <c r="O915" s="10">
        <v>6450</v>
      </c>
      <c r="P915" t="s">
        <v>8327</v>
      </c>
    </row>
    <row r="916" spans="14:16" x14ac:dyDescent="0.3">
      <c r="N916" t="s">
        <v>8218</v>
      </c>
      <c r="O916" s="10">
        <v>5000</v>
      </c>
      <c r="P916" t="s">
        <v>8342</v>
      </c>
    </row>
    <row r="917" spans="14:16" x14ac:dyDescent="0.3">
      <c r="N917" t="s">
        <v>8218</v>
      </c>
      <c r="O917" s="10">
        <v>7000</v>
      </c>
      <c r="P917" t="s">
        <v>8323</v>
      </c>
    </row>
    <row r="918" spans="14:16" x14ac:dyDescent="0.3">
      <c r="N918" t="s">
        <v>8218</v>
      </c>
      <c r="O918" s="10">
        <v>6900</v>
      </c>
      <c r="P918" t="s">
        <v>8330</v>
      </c>
    </row>
    <row r="919" spans="14:16" x14ac:dyDescent="0.3">
      <c r="N919" t="s">
        <v>8218</v>
      </c>
      <c r="O919" s="10">
        <v>6000</v>
      </c>
      <c r="P919" t="s">
        <v>8325</v>
      </c>
    </row>
    <row r="920" spans="14:16" x14ac:dyDescent="0.3">
      <c r="N920" t="s">
        <v>8218</v>
      </c>
      <c r="O920" s="10">
        <v>1385</v>
      </c>
      <c r="P920" t="s">
        <v>8308</v>
      </c>
    </row>
    <row r="921" spans="14:16" x14ac:dyDescent="0.3">
      <c r="N921" t="s">
        <v>8218</v>
      </c>
      <c r="O921" s="10">
        <v>7000</v>
      </c>
      <c r="P921" t="s">
        <v>8332</v>
      </c>
    </row>
    <row r="922" spans="14:16" x14ac:dyDescent="0.3">
      <c r="N922" t="s">
        <v>8218</v>
      </c>
      <c r="O922" s="10">
        <v>7000</v>
      </c>
      <c r="P922" t="s">
        <v>8328</v>
      </c>
    </row>
    <row r="923" spans="14:16" x14ac:dyDescent="0.3">
      <c r="N923" t="s">
        <v>8220</v>
      </c>
      <c r="O923" s="10">
        <v>50000</v>
      </c>
      <c r="P923" t="s">
        <v>8338</v>
      </c>
    </row>
    <row r="924" spans="14:16" x14ac:dyDescent="0.3">
      <c r="N924" t="s">
        <v>8220</v>
      </c>
      <c r="O924" s="10">
        <v>20000</v>
      </c>
      <c r="P924" t="s">
        <v>8309</v>
      </c>
    </row>
    <row r="925" spans="14:16" x14ac:dyDescent="0.3">
      <c r="N925" t="s">
        <v>8218</v>
      </c>
      <c r="O925" s="10">
        <v>6000</v>
      </c>
      <c r="P925" t="s">
        <v>8342</v>
      </c>
    </row>
    <row r="926" spans="14:16" x14ac:dyDescent="0.3">
      <c r="N926" t="s">
        <v>8218</v>
      </c>
      <c r="O926" s="10">
        <v>6000</v>
      </c>
      <c r="P926" t="s">
        <v>8328</v>
      </c>
    </row>
    <row r="927" spans="14:16" x14ac:dyDescent="0.3">
      <c r="N927" t="s">
        <v>8218</v>
      </c>
      <c r="O927" s="10">
        <v>4000</v>
      </c>
      <c r="P927" t="s">
        <v>8330</v>
      </c>
    </row>
    <row r="928" spans="14:16" x14ac:dyDescent="0.3">
      <c r="N928" t="s">
        <v>8218</v>
      </c>
      <c r="O928" s="10">
        <v>2000</v>
      </c>
      <c r="P928" t="s">
        <v>8328</v>
      </c>
    </row>
    <row r="929" spans="14:16" x14ac:dyDescent="0.3">
      <c r="N929" t="s">
        <v>8220</v>
      </c>
      <c r="O929" s="10">
        <v>55000</v>
      </c>
      <c r="P929" t="s">
        <v>8334</v>
      </c>
    </row>
    <row r="930" spans="14:16" x14ac:dyDescent="0.3">
      <c r="N930" t="s">
        <v>8220</v>
      </c>
      <c r="O930" s="10">
        <v>10000</v>
      </c>
      <c r="P930" t="s">
        <v>8313</v>
      </c>
    </row>
    <row r="931" spans="14:16" x14ac:dyDescent="0.3">
      <c r="N931" t="s">
        <v>8218</v>
      </c>
      <c r="O931" s="10">
        <v>5000</v>
      </c>
      <c r="P931" t="s">
        <v>8330</v>
      </c>
    </row>
    <row r="932" spans="14:16" x14ac:dyDescent="0.3">
      <c r="N932" t="s">
        <v>8218</v>
      </c>
      <c r="O932" s="10">
        <v>5000</v>
      </c>
      <c r="P932" t="s">
        <v>8321</v>
      </c>
    </row>
    <row r="933" spans="14:16" x14ac:dyDescent="0.3">
      <c r="N933" t="s">
        <v>8218</v>
      </c>
      <c r="O933" s="10">
        <v>6000</v>
      </c>
      <c r="P933" t="s">
        <v>8337</v>
      </c>
    </row>
    <row r="934" spans="14:16" x14ac:dyDescent="0.3">
      <c r="N934" t="s">
        <v>8220</v>
      </c>
      <c r="O934" s="10">
        <v>17000</v>
      </c>
      <c r="P934" t="s">
        <v>8338</v>
      </c>
    </row>
    <row r="935" spans="14:16" x14ac:dyDescent="0.3">
      <c r="N935" t="s">
        <v>8220</v>
      </c>
      <c r="O935" s="10">
        <v>10000</v>
      </c>
      <c r="P935" t="s">
        <v>8323</v>
      </c>
    </row>
    <row r="936" spans="14:16" x14ac:dyDescent="0.3">
      <c r="N936" t="s">
        <v>8218</v>
      </c>
      <c r="O936" s="10">
        <v>5000</v>
      </c>
      <c r="P936" t="s">
        <v>8327</v>
      </c>
    </row>
    <row r="937" spans="14:16" x14ac:dyDescent="0.3">
      <c r="N937" t="s">
        <v>8220</v>
      </c>
      <c r="O937" s="10">
        <v>50000</v>
      </c>
      <c r="P937" t="s">
        <v>8309</v>
      </c>
    </row>
    <row r="938" spans="14:16" x14ac:dyDescent="0.3">
      <c r="N938" t="s">
        <v>8218</v>
      </c>
      <c r="O938" s="10">
        <v>6000</v>
      </c>
      <c r="P938" t="s">
        <v>8334</v>
      </c>
    </row>
    <row r="939" spans="14:16" x14ac:dyDescent="0.3">
      <c r="N939" t="s">
        <v>8218</v>
      </c>
      <c r="O939" s="10">
        <v>5400</v>
      </c>
      <c r="P939" t="s">
        <v>8321</v>
      </c>
    </row>
    <row r="940" spans="14:16" x14ac:dyDescent="0.3">
      <c r="N940" t="s">
        <v>8218</v>
      </c>
      <c r="O940" s="10">
        <v>6500</v>
      </c>
      <c r="P940" t="s">
        <v>8313</v>
      </c>
    </row>
    <row r="941" spans="14:16" x14ac:dyDescent="0.3">
      <c r="N941" t="s">
        <v>8220</v>
      </c>
      <c r="O941" s="10">
        <v>26500</v>
      </c>
      <c r="P941" t="s">
        <v>8323</v>
      </c>
    </row>
    <row r="942" spans="14:16" x14ac:dyDescent="0.3">
      <c r="N942" t="s">
        <v>8218</v>
      </c>
      <c r="O942" s="10">
        <v>5500</v>
      </c>
      <c r="P942" t="s">
        <v>8321</v>
      </c>
    </row>
    <row r="943" spans="14:16" x14ac:dyDescent="0.3">
      <c r="N943" t="s">
        <v>8218</v>
      </c>
      <c r="O943" s="10">
        <v>5800</v>
      </c>
      <c r="P943" t="s">
        <v>8325</v>
      </c>
    </row>
    <row r="944" spans="14:16" x14ac:dyDescent="0.3">
      <c r="N944" t="s">
        <v>8220</v>
      </c>
      <c r="O944" s="10">
        <v>50000</v>
      </c>
      <c r="P944" t="s">
        <v>8309</v>
      </c>
    </row>
    <row r="945" spans="14:16" x14ac:dyDescent="0.3">
      <c r="N945" t="s">
        <v>8218</v>
      </c>
      <c r="O945" s="10">
        <v>5500</v>
      </c>
      <c r="P945" t="s">
        <v>8340</v>
      </c>
    </row>
    <row r="946" spans="14:16" x14ac:dyDescent="0.3">
      <c r="N946" t="s">
        <v>8219</v>
      </c>
      <c r="O946" s="10">
        <v>50000</v>
      </c>
      <c r="P946" t="s">
        <v>8309</v>
      </c>
    </row>
    <row r="947" spans="14:16" x14ac:dyDescent="0.3">
      <c r="N947" t="s">
        <v>8218</v>
      </c>
      <c r="O947" s="10">
        <v>6500</v>
      </c>
      <c r="P947" t="s">
        <v>8340</v>
      </c>
    </row>
    <row r="948" spans="14:16" x14ac:dyDescent="0.3">
      <c r="N948" t="s">
        <v>8220</v>
      </c>
      <c r="O948" s="10">
        <v>55000</v>
      </c>
      <c r="P948" t="s">
        <v>8338</v>
      </c>
    </row>
    <row r="949" spans="14:16" x14ac:dyDescent="0.3">
      <c r="N949" t="s">
        <v>8218</v>
      </c>
      <c r="O949" s="10">
        <v>6000</v>
      </c>
      <c r="P949" t="s">
        <v>8323</v>
      </c>
    </row>
    <row r="950" spans="14:16" x14ac:dyDescent="0.3">
      <c r="N950" t="s">
        <v>8218</v>
      </c>
      <c r="O950" s="10">
        <v>5500</v>
      </c>
      <c r="P950" t="s">
        <v>8313</v>
      </c>
    </row>
    <row r="951" spans="14:16" x14ac:dyDescent="0.3">
      <c r="N951" t="s">
        <v>8220</v>
      </c>
      <c r="O951" s="10">
        <v>15000</v>
      </c>
      <c r="P951" t="s">
        <v>8309</v>
      </c>
    </row>
    <row r="952" spans="14:16" x14ac:dyDescent="0.3">
      <c r="N952" t="s">
        <v>8218</v>
      </c>
      <c r="O952" s="10">
        <v>6350</v>
      </c>
      <c r="P952" t="s">
        <v>8327</v>
      </c>
    </row>
    <row r="953" spans="14:16" x14ac:dyDescent="0.3">
      <c r="N953" t="s">
        <v>8218</v>
      </c>
      <c r="O953" s="10">
        <v>6500</v>
      </c>
      <c r="P953" t="s">
        <v>8325</v>
      </c>
    </row>
    <row r="954" spans="14:16" x14ac:dyDescent="0.3">
      <c r="N954" t="s">
        <v>8218</v>
      </c>
      <c r="O954" s="10">
        <v>5000</v>
      </c>
      <c r="P954" t="s">
        <v>8328</v>
      </c>
    </row>
    <row r="955" spans="14:16" x14ac:dyDescent="0.3">
      <c r="N955" t="s">
        <v>8218</v>
      </c>
      <c r="O955" s="10">
        <v>6500</v>
      </c>
      <c r="P955" t="s">
        <v>8340</v>
      </c>
    </row>
    <row r="956" spans="14:16" x14ac:dyDescent="0.3">
      <c r="N956" t="s">
        <v>8218</v>
      </c>
      <c r="O956" s="10">
        <v>6000</v>
      </c>
      <c r="P956" t="s">
        <v>8321</v>
      </c>
    </row>
    <row r="957" spans="14:16" x14ac:dyDescent="0.3">
      <c r="N957" t="s">
        <v>8218</v>
      </c>
      <c r="O957" s="10">
        <v>6000</v>
      </c>
      <c r="P957" t="s">
        <v>8330</v>
      </c>
    </row>
    <row r="958" spans="14:16" x14ac:dyDescent="0.3">
      <c r="N958" t="s">
        <v>8218</v>
      </c>
      <c r="O958" s="10">
        <v>6000</v>
      </c>
      <c r="P958" t="s">
        <v>8327</v>
      </c>
    </row>
    <row r="959" spans="14:16" x14ac:dyDescent="0.3">
      <c r="N959" t="s">
        <v>8218</v>
      </c>
      <c r="O959" s="10">
        <v>6000</v>
      </c>
      <c r="P959" t="s">
        <v>8342</v>
      </c>
    </row>
    <row r="960" spans="14:16" x14ac:dyDescent="0.3">
      <c r="N960" t="s">
        <v>8218</v>
      </c>
      <c r="O960" s="10">
        <v>5000</v>
      </c>
      <c r="P960" t="s">
        <v>8314</v>
      </c>
    </row>
    <row r="961" spans="14:16" x14ac:dyDescent="0.3">
      <c r="N961" t="s">
        <v>8220</v>
      </c>
      <c r="O961" s="10">
        <v>45000</v>
      </c>
      <c r="P961" t="s">
        <v>8333</v>
      </c>
    </row>
    <row r="962" spans="14:16" x14ac:dyDescent="0.3">
      <c r="N962" t="s">
        <v>8219</v>
      </c>
      <c r="O962" s="10">
        <v>30000</v>
      </c>
      <c r="P962" t="s">
        <v>8348</v>
      </c>
    </row>
    <row r="963" spans="14:16" x14ac:dyDescent="0.3">
      <c r="N963" t="s">
        <v>8218</v>
      </c>
      <c r="O963" s="10">
        <v>6000</v>
      </c>
      <c r="P963" t="s">
        <v>8330</v>
      </c>
    </row>
    <row r="964" spans="14:16" x14ac:dyDescent="0.3">
      <c r="N964" t="s">
        <v>8218</v>
      </c>
      <c r="O964" s="10">
        <v>6000</v>
      </c>
      <c r="P964" t="s">
        <v>8313</v>
      </c>
    </row>
    <row r="965" spans="14:16" x14ac:dyDescent="0.3">
      <c r="N965" t="s">
        <v>8218</v>
      </c>
      <c r="O965" s="10">
        <v>6000</v>
      </c>
      <c r="P965" t="s">
        <v>8325</v>
      </c>
    </row>
    <row r="966" spans="14:16" x14ac:dyDescent="0.3">
      <c r="N966" t="s">
        <v>8218</v>
      </c>
      <c r="O966" s="10">
        <v>5000</v>
      </c>
      <c r="P966" t="s">
        <v>8321</v>
      </c>
    </row>
    <row r="967" spans="14:16" x14ac:dyDescent="0.3">
      <c r="N967" t="s">
        <v>8220</v>
      </c>
      <c r="O967" s="10">
        <v>15000</v>
      </c>
      <c r="P967" t="s">
        <v>8325</v>
      </c>
    </row>
    <row r="968" spans="14:16" x14ac:dyDescent="0.3">
      <c r="N968" t="s">
        <v>8218</v>
      </c>
      <c r="O968" s="10">
        <v>5000</v>
      </c>
      <c r="P968" t="s">
        <v>8330</v>
      </c>
    </row>
    <row r="969" spans="14:16" x14ac:dyDescent="0.3">
      <c r="N969" t="s">
        <v>8218</v>
      </c>
      <c r="O969" s="10">
        <v>5000</v>
      </c>
      <c r="P969" t="s">
        <v>8332</v>
      </c>
    </row>
    <row r="970" spans="14:16" x14ac:dyDescent="0.3">
      <c r="N970" t="s">
        <v>8218</v>
      </c>
      <c r="O970" s="10">
        <v>5000</v>
      </c>
      <c r="P970" t="s">
        <v>8325</v>
      </c>
    </row>
    <row r="971" spans="14:16" x14ac:dyDescent="0.3">
      <c r="N971" t="s">
        <v>8220</v>
      </c>
      <c r="O971" s="10">
        <v>16000</v>
      </c>
      <c r="P971" t="s">
        <v>8323</v>
      </c>
    </row>
    <row r="972" spans="14:16" x14ac:dyDescent="0.3">
      <c r="N972" t="s">
        <v>8218</v>
      </c>
      <c r="O972" s="10">
        <v>6000</v>
      </c>
      <c r="P972" t="s">
        <v>8340</v>
      </c>
    </row>
    <row r="973" spans="14:16" x14ac:dyDescent="0.3">
      <c r="N973" t="s">
        <v>8218</v>
      </c>
      <c r="O973" s="10">
        <v>4000</v>
      </c>
      <c r="P973" t="s">
        <v>8321</v>
      </c>
    </row>
    <row r="974" spans="14:16" x14ac:dyDescent="0.3">
      <c r="N974" t="s">
        <v>8218</v>
      </c>
      <c r="O974" s="10">
        <v>5000</v>
      </c>
      <c r="P974" t="s">
        <v>8337</v>
      </c>
    </row>
    <row r="975" spans="14:16" x14ac:dyDescent="0.3">
      <c r="N975" t="s">
        <v>8218</v>
      </c>
      <c r="O975" s="10">
        <v>6000</v>
      </c>
      <c r="P975" t="s">
        <v>8330</v>
      </c>
    </row>
    <row r="976" spans="14:16" x14ac:dyDescent="0.3">
      <c r="N976" t="s">
        <v>8218</v>
      </c>
      <c r="O976" s="10">
        <v>3400</v>
      </c>
      <c r="P976" t="s">
        <v>8332</v>
      </c>
    </row>
    <row r="977" spans="14:16" x14ac:dyDescent="0.3">
      <c r="N977" t="s">
        <v>8218</v>
      </c>
      <c r="O977" s="10">
        <v>6000</v>
      </c>
      <c r="P977" t="s">
        <v>8325</v>
      </c>
    </row>
    <row r="978" spans="14:16" x14ac:dyDescent="0.3">
      <c r="N978" t="s">
        <v>8218</v>
      </c>
      <c r="O978" s="10">
        <v>3000</v>
      </c>
      <c r="P978" t="s">
        <v>8313</v>
      </c>
    </row>
    <row r="979" spans="14:16" x14ac:dyDescent="0.3">
      <c r="N979" t="s">
        <v>8218</v>
      </c>
      <c r="O979" s="10">
        <v>5862</v>
      </c>
      <c r="P979" t="s">
        <v>8325</v>
      </c>
    </row>
    <row r="980" spans="14:16" x14ac:dyDescent="0.3">
      <c r="N980" t="s">
        <v>8218</v>
      </c>
      <c r="O980" s="10">
        <v>4000</v>
      </c>
      <c r="P980" t="s">
        <v>8335</v>
      </c>
    </row>
    <row r="981" spans="14:16" x14ac:dyDescent="0.3">
      <c r="N981" t="s">
        <v>8218</v>
      </c>
      <c r="O981" s="10">
        <v>5000</v>
      </c>
      <c r="P981" t="s">
        <v>8327</v>
      </c>
    </row>
    <row r="982" spans="14:16" x14ac:dyDescent="0.3">
      <c r="N982" t="s">
        <v>8218</v>
      </c>
      <c r="O982" s="10">
        <v>5800</v>
      </c>
      <c r="P982" t="s">
        <v>8325</v>
      </c>
    </row>
    <row r="983" spans="14:16" x14ac:dyDescent="0.3">
      <c r="N983" t="s">
        <v>8218</v>
      </c>
      <c r="O983" s="10">
        <v>6000</v>
      </c>
      <c r="P983" t="s">
        <v>8313</v>
      </c>
    </row>
    <row r="984" spans="14:16" x14ac:dyDescent="0.3">
      <c r="N984" t="s">
        <v>8220</v>
      </c>
      <c r="O984" s="10">
        <v>23900</v>
      </c>
      <c r="P984" t="s">
        <v>8325</v>
      </c>
    </row>
    <row r="985" spans="14:16" x14ac:dyDescent="0.3">
      <c r="N985" t="s">
        <v>8219</v>
      </c>
      <c r="O985" s="10">
        <v>40000</v>
      </c>
      <c r="P985" t="s">
        <v>8309</v>
      </c>
    </row>
    <row r="986" spans="14:16" x14ac:dyDescent="0.3">
      <c r="N986" t="s">
        <v>8218</v>
      </c>
      <c r="O986" s="10">
        <v>5000</v>
      </c>
      <c r="P986" t="s">
        <v>8332</v>
      </c>
    </row>
    <row r="987" spans="14:16" x14ac:dyDescent="0.3">
      <c r="N987" t="s">
        <v>8220</v>
      </c>
      <c r="O987" s="10">
        <v>23000</v>
      </c>
      <c r="P987" t="s">
        <v>8309</v>
      </c>
    </row>
    <row r="988" spans="14:16" x14ac:dyDescent="0.3">
      <c r="N988" t="s">
        <v>8218</v>
      </c>
      <c r="O988" s="10">
        <v>6000</v>
      </c>
      <c r="P988" t="s">
        <v>8340</v>
      </c>
    </row>
    <row r="989" spans="14:16" x14ac:dyDescent="0.3">
      <c r="N989" t="s">
        <v>8218</v>
      </c>
      <c r="O989" s="10">
        <v>6000</v>
      </c>
      <c r="P989" t="s">
        <v>8330</v>
      </c>
    </row>
    <row r="990" spans="14:16" x14ac:dyDescent="0.3">
      <c r="N990" t="s">
        <v>8218</v>
      </c>
      <c r="O990" s="10">
        <v>6000</v>
      </c>
      <c r="P990" t="s">
        <v>8330</v>
      </c>
    </row>
    <row r="991" spans="14:16" x14ac:dyDescent="0.3">
      <c r="N991" t="s">
        <v>8218</v>
      </c>
      <c r="O991" s="10">
        <v>6000</v>
      </c>
      <c r="P991" t="s">
        <v>8325</v>
      </c>
    </row>
    <row r="992" spans="14:16" x14ac:dyDescent="0.3">
      <c r="N992" t="s">
        <v>8218</v>
      </c>
      <c r="O992" s="10">
        <v>6000</v>
      </c>
      <c r="P992" t="s">
        <v>8321</v>
      </c>
    </row>
    <row r="993" spans="14:16" x14ac:dyDescent="0.3">
      <c r="N993" t="s">
        <v>8218</v>
      </c>
      <c r="O993" s="10">
        <v>6000</v>
      </c>
      <c r="P993" t="s">
        <v>8330</v>
      </c>
    </row>
    <row r="994" spans="14:16" x14ac:dyDescent="0.3">
      <c r="N994" t="s">
        <v>8218</v>
      </c>
      <c r="O994" s="10">
        <v>5000</v>
      </c>
      <c r="P994" t="s">
        <v>8325</v>
      </c>
    </row>
    <row r="995" spans="14:16" x14ac:dyDescent="0.3">
      <c r="N995" t="s">
        <v>8218</v>
      </c>
      <c r="O995" s="10">
        <v>6000</v>
      </c>
      <c r="P995" t="s">
        <v>8327</v>
      </c>
    </row>
    <row r="996" spans="14:16" x14ac:dyDescent="0.3">
      <c r="N996" t="s">
        <v>8218</v>
      </c>
      <c r="O996" s="10">
        <v>3000</v>
      </c>
      <c r="P996" t="s">
        <v>8330</v>
      </c>
    </row>
    <row r="997" spans="14:16" x14ac:dyDescent="0.3">
      <c r="N997" t="s">
        <v>8220</v>
      </c>
      <c r="O997" s="10">
        <v>23000</v>
      </c>
      <c r="P997" t="s">
        <v>8344</v>
      </c>
    </row>
    <row r="998" spans="14:16" x14ac:dyDescent="0.3">
      <c r="N998" t="s">
        <v>8218</v>
      </c>
      <c r="O998" s="10">
        <v>5000</v>
      </c>
      <c r="P998" t="s">
        <v>8330</v>
      </c>
    </row>
    <row r="999" spans="14:16" x14ac:dyDescent="0.3">
      <c r="N999" t="s">
        <v>8218</v>
      </c>
      <c r="O999" s="10">
        <v>6000</v>
      </c>
      <c r="P999" t="s">
        <v>8331</v>
      </c>
    </row>
    <row r="1000" spans="14:16" x14ac:dyDescent="0.3">
      <c r="N1000" t="s">
        <v>8218</v>
      </c>
      <c r="O1000" s="10">
        <v>5000</v>
      </c>
      <c r="P1000" t="s">
        <v>8327</v>
      </c>
    </row>
    <row r="1001" spans="14:16" x14ac:dyDescent="0.3">
      <c r="N1001" t="s">
        <v>8218</v>
      </c>
      <c r="O1001" s="10">
        <v>6000</v>
      </c>
      <c r="P1001" t="s">
        <v>8327</v>
      </c>
    </row>
    <row r="1002" spans="14:16" x14ac:dyDescent="0.3">
      <c r="N1002" t="s">
        <v>8218</v>
      </c>
      <c r="O1002" s="10">
        <v>6000</v>
      </c>
      <c r="P1002" t="s">
        <v>8330</v>
      </c>
    </row>
    <row r="1003" spans="14:16" x14ac:dyDescent="0.3">
      <c r="N1003" t="s">
        <v>8218</v>
      </c>
      <c r="O1003" s="10">
        <v>5555.55</v>
      </c>
      <c r="P1003" t="s">
        <v>8330</v>
      </c>
    </row>
    <row r="1004" spans="14:16" x14ac:dyDescent="0.3">
      <c r="N1004" t="s">
        <v>8218</v>
      </c>
      <c r="O1004" s="10">
        <v>1200</v>
      </c>
      <c r="P1004" t="s">
        <v>8316</v>
      </c>
    </row>
    <row r="1005" spans="14:16" x14ac:dyDescent="0.3">
      <c r="N1005" t="s">
        <v>8218</v>
      </c>
      <c r="O1005" s="10">
        <v>5000</v>
      </c>
      <c r="P1005" t="s">
        <v>8325</v>
      </c>
    </row>
    <row r="1006" spans="14:16" x14ac:dyDescent="0.3">
      <c r="N1006" t="s">
        <v>8218</v>
      </c>
      <c r="O1006" s="10">
        <v>4800</v>
      </c>
      <c r="P1006" t="s">
        <v>8313</v>
      </c>
    </row>
    <row r="1007" spans="14:16" x14ac:dyDescent="0.3">
      <c r="N1007" t="s">
        <v>8218</v>
      </c>
      <c r="O1007" s="10">
        <v>6000</v>
      </c>
      <c r="P1007" t="s">
        <v>8334</v>
      </c>
    </row>
    <row r="1008" spans="14:16" x14ac:dyDescent="0.3">
      <c r="N1008" t="s">
        <v>8218</v>
      </c>
      <c r="O1008" s="10">
        <v>6000</v>
      </c>
      <c r="P1008" t="s">
        <v>8313</v>
      </c>
    </row>
    <row r="1009" spans="14:16" x14ac:dyDescent="0.3">
      <c r="N1009" t="s">
        <v>8218</v>
      </c>
      <c r="O1009" s="10">
        <v>5000</v>
      </c>
      <c r="P1009" t="s">
        <v>8331</v>
      </c>
    </row>
    <row r="1010" spans="14:16" x14ac:dyDescent="0.3">
      <c r="N1010" t="s">
        <v>8218</v>
      </c>
      <c r="O1010" s="10">
        <v>6000</v>
      </c>
      <c r="P1010" t="s">
        <v>8327</v>
      </c>
    </row>
    <row r="1011" spans="14:16" x14ac:dyDescent="0.3">
      <c r="N1011" t="s">
        <v>8218</v>
      </c>
      <c r="O1011" s="10">
        <v>5000</v>
      </c>
      <c r="P1011" t="s">
        <v>8335</v>
      </c>
    </row>
    <row r="1012" spans="14:16" x14ac:dyDescent="0.3">
      <c r="N1012" t="s">
        <v>8219</v>
      </c>
      <c r="O1012" s="10">
        <v>462000</v>
      </c>
      <c r="P1012" t="s">
        <v>8309</v>
      </c>
    </row>
    <row r="1013" spans="14:16" x14ac:dyDescent="0.3">
      <c r="N1013" t="s">
        <v>8218</v>
      </c>
      <c r="O1013" s="10">
        <v>6000</v>
      </c>
      <c r="P1013" t="s">
        <v>8325</v>
      </c>
    </row>
    <row r="1014" spans="14:16" x14ac:dyDescent="0.3">
      <c r="N1014" t="s">
        <v>8218</v>
      </c>
      <c r="O1014" s="10">
        <v>5000</v>
      </c>
      <c r="P1014" t="s">
        <v>8321</v>
      </c>
    </row>
    <row r="1015" spans="14:16" x14ac:dyDescent="0.3">
      <c r="N1015" t="s">
        <v>8218</v>
      </c>
      <c r="O1015" s="10">
        <v>6000</v>
      </c>
      <c r="P1015" t="s">
        <v>8325</v>
      </c>
    </row>
    <row r="1016" spans="14:16" x14ac:dyDescent="0.3">
      <c r="N1016" t="s">
        <v>8218</v>
      </c>
      <c r="O1016" s="10">
        <v>6000</v>
      </c>
      <c r="P1016" t="s">
        <v>8327</v>
      </c>
    </row>
    <row r="1017" spans="14:16" x14ac:dyDescent="0.3">
      <c r="N1017" t="s">
        <v>8218</v>
      </c>
      <c r="O1017" s="10">
        <v>6000</v>
      </c>
      <c r="P1017" t="s">
        <v>8325</v>
      </c>
    </row>
    <row r="1018" spans="14:16" x14ac:dyDescent="0.3">
      <c r="N1018" t="s">
        <v>8218</v>
      </c>
      <c r="O1018" s="10">
        <v>6000</v>
      </c>
      <c r="P1018" t="s">
        <v>8325</v>
      </c>
    </row>
    <row r="1019" spans="14:16" x14ac:dyDescent="0.3">
      <c r="N1019" t="s">
        <v>8218</v>
      </c>
      <c r="O1019" s="10">
        <v>5000</v>
      </c>
      <c r="P1019" t="s">
        <v>8331</v>
      </c>
    </row>
    <row r="1020" spans="14:16" x14ac:dyDescent="0.3">
      <c r="N1020" t="s">
        <v>8218</v>
      </c>
      <c r="O1020" s="10">
        <v>2500</v>
      </c>
      <c r="P1020" t="s">
        <v>8321</v>
      </c>
    </row>
    <row r="1021" spans="14:16" x14ac:dyDescent="0.3">
      <c r="N1021" t="s">
        <v>8218</v>
      </c>
      <c r="O1021" s="10">
        <v>5875</v>
      </c>
      <c r="P1021" t="s">
        <v>8332</v>
      </c>
    </row>
    <row r="1022" spans="14:16" x14ac:dyDescent="0.3">
      <c r="N1022" t="s">
        <v>8218</v>
      </c>
      <c r="O1022" s="10">
        <v>5000</v>
      </c>
      <c r="P1022" t="s">
        <v>8325</v>
      </c>
    </row>
    <row r="1023" spans="14:16" x14ac:dyDescent="0.3">
      <c r="N1023" t="s">
        <v>8218</v>
      </c>
      <c r="O1023" s="10">
        <v>4000</v>
      </c>
      <c r="P1023" t="s">
        <v>8308</v>
      </c>
    </row>
    <row r="1024" spans="14:16" x14ac:dyDescent="0.3">
      <c r="N1024" t="s">
        <v>8218</v>
      </c>
      <c r="O1024" s="10">
        <v>5000</v>
      </c>
      <c r="P1024" t="s">
        <v>8321</v>
      </c>
    </row>
    <row r="1025" spans="14:16" x14ac:dyDescent="0.3">
      <c r="N1025" t="s">
        <v>8218</v>
      </c>
      <c r="O1025" s="10">
        <v>3500</v>
      </c>
      <c r="P1025" t="s">
        <v>8316</v>
      </c>
    </row>
    <row r="1026" spans="14:16" x14ac:dyDescent="0.3">
      <c r="N1026" t="s">
        <v>8218</v>
      </c>
      <c r="O1026" s="10">
        <v>4000</v>
      </c>
      <c r="P1026" t="s">
        <v>8321</v>
      </c>
    </row>
    <row r="1027" spans="14:16" x14ac:dyDescent="0.3">
      <c r="N1027" t="s">
        <v>8220</v>
      </c>
      <c r="O1027" s="10">
        <v>12000</v>
      </c>
      <c r="P1027" t="s">
        <v>8313</v>
      </c>
    </row>
    <row r="1028" spans="14:16" x14ac:dyDescent="0.3">
      <c r="N1028" t="s">
        <v>8219</v>
      </c>
      <c r="O1028" s="10">
        <v>51000</v>
      </c>
      <c r="P1028" t="s">
        <v>8314</v>
      </c>
    </row>
    <row r="1029" spans="14:16" x14ac:dyDescent="0.3">
      <c r="N1029" t="s">
        <v>8220</v>
      </c>
      <c r="O1029" s="10">
        <v>50000</v>
      </c>
      <c r="P1029" t="s">
        <v>8344</v>
      </c>
    </row>
    <row r="1030" spans="14:16" x14ac:dyDescent="0.3">
      <c r="N1030" t="s">
        <v>8218</v>
      </c>
      <c r="O1030" s="10">
        <v>5400</v>
      </c>
      <c r="P1030" t="s">
        <v>8328</v>
      </c>
    </row>
    <row r="1031" spans="14:16" x14ac:dyDescent="0.3">
      <c r="N1031" t="s">
        <v>8220</v>
      </c>
      <c r="O1031" s="10">
        <v>25000</v>
      </c>
      <c r="P1031" t="s">
        <v>8323</v>
      </c>
    </row>
    <row r="1032" spans="14:16" x14ac:dyDescent="0.3">
      <c r="N1032" t="s">
        <v>8218</v>
      </c>
      <c r="O1032" s="10">
        <v>5500</v>
      </c>
      <c r="P1032" t="s">
        <v>8325</v>
      </c>
    </row>
    <row r="1033" spans="14:16" x14ac:dyDescent="0.3">
      <c r="N1033" t="s">
        <v>8218</v>
      </c>
      <c r="O1033" s="10">
        <v>5000</v>
      </c>
      <c r="P1033" t="s">
        <v>8325</v>
      </c>
    </row>
    <row r="1034" spans="14:16" x14ac:dyDescent="0.3">
      <c r="N1034" t="s">
        <v>8218</v>
      </c>
      <c r="O1034" s="10">
        <v>5000</v>
      </c>
      <c r="P1034" t="s">
        <v>8330</v>
      </c>
    </row>
    <row r="1035" spans="14:16" x14ac:dyDescent="0.3">
      <c r="N1035" t="s">
        <v>8218</v>
      </c>
      <c r="O1035" s="10">
        <v>3000</v>
      </c>
      <c r="P1035" t="s">
        <v>8335</v>
      </c>
    </row>
    <row r="1036" spans="14:16" x14ac:dyDescent="0.3">
      <c r="N1036" t="s">
        <v>8218</v>
      </c>
      <c r="O1036" s="10">
        <v>5000</v>
      </c>
      <c r="P1036" t="s">
        <v>8325</v>
      </c>
    </row>
    <row r="1037" spans="14:16" x14ac:dyDescent="0.3">
      <c r="N1037" t="s">
        <v>8218</v>
      </c>
      <c r="O1037" s="10">
        <v>5000</v>
      </c>
      <c r="P1037" t="s">
        <v>8313</v>
      </c>
    </row>
    <row r="1038" spans="14:16" x14ac:dyDescent="0.3">
      <c r="N1038" t="s">
        <v>8218</v>
      </c>
      <c r="O1038" s="10">
        <v>5500</v>
      </c>
      <c r="P1038" t="s">
        <v>8325</v>
      </c>
    </row>
    <row r="1039" spans="14:16" x14ac:dyDescent="0.3">
      <c r="N1039" t="s">
        <v>8219</v>
      </c>
      <c r="O1039" s="10">
        <v>50000</v>
      </c>
      <c r="P1039" t="s">
        <v>8309</v>
      </c>
    </row>
    <row r="1040" spans="14:16" x14ac:dyDescent="0.3">
      <c r="N1040" t="s">
        <v>8218</v>
      </c>
      <c r="O1040" s="10">
        <v>3000</v>
      </c>
      <c r="P1040" t="s">
        <v>8325</v>
      </c>
    </row>
    <row r="1041" spans="14:16" x14ac:dyDescent="0.3">
      <c r="N1041" t="s">
        <v>8218</v>
      </c>
      <c r="O1041" s="10">
        <v>5000</v>
      </c>
      <c r="P1041" t="s">
        <v>8330</v>
      </c>
    </row>
    <row r="1042" spans="14:16" x14ac:dyDescent="0.3">
      <c r="N1042" t="s">
        <v>8218</v>
      </c>
      <c r="O1042" s="10">
        <v>5000</v>
      </c>
      <c r="P1042" t="s">
        <v>8325</v>
      </c>
    </row>
    <row r="1043" spans="14:16" x14ac:dyDescent="0.3">
      <c r="N1043" t="s">
        <v>8218</v>
      </c>
      <c r="O1043" s="10">
        <v>5000</v>
      </c>
      <c r="P1043" t="s">
        <v>8325</v>
      </c>
    </row>
    <row r="1044" spans="14:16" x14ac:dyDescent="0.3">
      <c r="N1044" t="s">
        <v>8220</v>
      </c>
      <c r="O1044" s="10">
        <v>27000</v>
      </c>
      <c r="P1044" t="s">
        <v>8349</v>
      </c>
    </row>
    <row r="1045" spans="14:16" x14ac:dyDescent="0.3">
      <c r="N1045" t="s">
        <v>8218</v>
      </c>
      <c r="O1045" s="10">
        <v>5000</v>
      </c>
      <c r="P1045" t="s">
        <v>8325</v>
      </c>
    </row>
    <row r="1046" spans="14:16" x14ac:dyDescent="0.3">
      <c r="N1046" t="s">
        <v>8218</v>
      </c>
      <c r="O1046" s="10">
        <v>5000</v>
      </c>
      <c r="P1046" t="s">
        <v>8325</v>
      </c>
    </row>
    <row r="1047" spans="14:16" x14ac:dyDescent="0.3">
      <c r="N1047" t="s">
        <v>8218</v>
      </c>
      <c r="O1047" s="10">
        <v>1500</v>
      </c>
      <c r="P1047" t="s">
        <v>8332</v>
      </c>
    </row>
    <row r="1048" spans="14:16" x14ac:dyDescent="0.3">
      <c r="N1048" t="s">
        <v>8218</v>
      </c>
      <c r="O1048" s="10">
        <v>5000</v>
      </c>
      <c r="P1048" t="s">
        <v>8325</v>
      </c>
    </row>
    <row r="1049" spans="14:16" x14ac:dyDescent="0.3">
      <c r="N1049" t="s">
        <v>8218</v>
      </c>
      <c r="O1049" s="10">
        <v>4000</v>
      </c>
      <c r="P1049" t="s">
        <v>8321</v>
      </c>
    </row>
    <row r="1050" spans="14:16" x14ac:dyDescent="0.3">
      <c r="N1050" t="s">
        <v>8218</v>
      </c>
      <c r="O1050" s="10">
        <v>5500</v>
      </c>
      <c r="P1050" t="s">
        <v>8313</v>
      </c>
    </row>
    <row r="1051" spans="14:16" x14ac:dyDescent="0.3">
      <c r="N1051" t="s">
        <v>8218</v>
      </c>
      <c r="O1051" s="10">
        <v>5000</v>
      </c>
      <c r="P1051" t="s">
        <v>8342</v>
      </c>
    </row>
    <row r="1052" spans="14:16" x14ac:dyDescent="0.3">
      <c r="N1052" t="s">
        <v>8218</v>
      </c>
      <c r="O1052" s="10">
        <v>5500</v>
      </c>
      <c r="P1052" t="s">
        <v>8330</v>
      </c>
    </row>
    <row r="1053" spans="14:16" x14ac:dyDescent="0.3">
      <c r="N1053" t="s">
        <v>8218</v>
      </c>
      <c r="O1053" s="10">
        <v>5000</v>
      </c>
      <c r="P1053" t="s">
        <v>8325</v>
      </c>
    </row>
    <row r="1054" spans="14:16" x14ac:dyDescent="0.3">
      <c r="N1054" t="s">
        <v>8218</v>
      </c>
      <c r="O1054" s="10">
        <v>5000</v>
      </c>
      <c r="P1054" t="s">
        <v>8321</v>
      </c>
    </row>
    <row r="1055" spans="14:16" x14ac:dyDescent="0.3">
      <c r="N1055" t="s">
        <v>8218</v>
      </c>
      <c r="O1055" s="10">
        <v>5500</v>
      </c>
      <c r="P1055" t="s">
        <v>8325</v>
      </c>
    </row>
    <row r="1056" spans="14:16" x14ac:dyDescent="0.3">
      <c r="N1056" t="s">
        <v>8219</v>
      </c>
      <c r="O1056" s="10">
        <v>30000</v>
      </c>
      <c r="P1056" t="s">
        <v>8314</v>
      </c>
    </row>
    <row r="1057" spans="14:16" x14ac:dyDescent="0.3">
      <c r="N1057" t="s">
        <v>8218</v>
      </c>
      <c r="O1057" s="10">
        <v>5250</v>
      </c>
      <c r="P1057" t="s">
        <v>8327</v>
      </c>
    </row>
    <row r="1058" spans="14:16" x14ac:dyDescent="0.3">
      <c r="N1058" t="s">
        <v>8218</v>
      </c>
      <c r="O1058" s="10">
        <v>4999</v>
      </c>
      <c r="P1058" t="s">
        <v>8325</v>
      </c>
    </row>
    <row r="1059" spans="14:16" x14ac:dyDescent="0.3">
      <c r="N1059" t="s">
        <v>8218</v>
      </c>
      <c r="O1059" s="10">
        <v>5500</v>
      </c>
      <c r="P1059" t="s">
        <v>8325</v>
      </c>
    </row>
    <row r="1060" spans="14:16" x14ac:dyDescent="0.3">
      <c r="N1060" t="s">
        <v>8218</v>
      </c>
      <c r="O1060" s="10">
        <v>3500</v>
      </c>
      <c r="P1060" t="s">
        <v>8331</v>
      </c>
    </row>
    <row r="1061" spans="14:16" x14ac:dyDescent="0.3">
      <c r="N1061" t="s">
        <v>8218</v>
      </c>
      <c r="O1061" s="10">
        <v>5000</v>
      </c>
      <c r="P1061" t="s">
        <v>8332</v>
      </c>
    </row>
    <row r="1062" spans="14:16" x14ac:dyDescent="0.3">
      <c r="N1062" t="s">
        <v>8218</v>
      </c>
      <c r="O1062" s="10">
        <v>5500</v>
      </c>
      <c r="P1062" t="s">
        <v>8330</v>
      </c>
    </row>
    <row r="1063" spans="14:16" x14ac:dyDescent="0.3">
      <c r="N1063" t="s">
        <v>8218</v>
      </c>
      <c r="O1063" s="10">
        <v>2000</v>
      </c>
      <c r="P1063" t="s">
        <v>8309</v>
      </c>
    </row>
    <row r="1064" spans="14:16" x14ac:dyDescent="0.3">
      <c r="N1064" t="s">
        <v>8218</v>
      </c>
      <c r="O1064" s="10">
        <v>5000</v>
      </c>
      <c r="P1064" t="s">
        <v>8321</v>
      </c>
    </row>
    <row r="1065" spans="14:16" x14ac:dyDescent="0.3">
      <c r="N1065" t="s">
        <v>8220</v>
      </c>
      <c r="O1065" s="10">
        <v>22000</v>
      </c>
      <c r="P1065" t="s">
        <v>8344</v>
      </c>
    </row>
    <row r="1066" spans="14:16" x14ac:dyDescent="0.3">
      <c r="N1066" t="s">
        <v>8218</v>
      </c>
      <c r="O1066" s="10">
        <v>5000</v>
      </c>
      <c r="P1066" t="s">
        <v>8321</v>
      </c>
    </row>
    <row r="1067" spans="14:16" x14ac:dyDescent="0.3">
      <c r="N1067" t="s">
        <v>8218</v>
      </c>
      <c r="O1067" s="10">
        <v>5000</v>
      </c>
      <c r="P1067" t="s">
        <v>8337</v>
      </c>
    </row>
    <row r="1068" spans="14:16" x14ac:dyDescent="0.3">
      <c r="N1068" t="s">
        <v>8218</v>
      </c>
      <c r="O1068" s="10">
        <v>5000</v>
      </c>
      <c r="P1068" t="s">
        <v>8330</v>
      </c>
    </row>
    <row r="1069" spans="14:16" x14ac:dyDescent="0.3">
      <c r="N1069" t="s">
        <v>8218</v>
      </c>
      <c r="O1069" s="10">
        <v>4600</v>
      </c>
      <c r="P1069" t="s">
        <v>8316</v>
      </c>
    </row>
    <row r="1070" spans="14:16" x14ac:dyDescent="0.3">
      <c r="N1070" t="s">
        <v>8218</v>
      </c>
      <c r="O1070" s="10">
        <v>5000</v>
      </c>
      <c r="P1070" t="s">
        <v>8325</v>
      </c>
    </row>
    <row r="1071" spans="14:16" x14ac:dyDescent="0.3">
      <c r="N1071" t="s">
        <v>8218</v>
      </c>
      <c r="O1071" s="10">
        <v>5500</v>
      </c>
      <c r="P1071" t="s">
        <v>8325</v>
      </c>
    </row>
    <row r="1072" spans="14:16" x14ac:dyDescent="0.3">
      <c r="N1072" t="s">
        <v>8218</v>
      </c>
      <c r="O1072" s="10">
        <v>5000</v>
      </c>
      <c r="P1072" t="s">
        <v>8334</v>
      </c>
    </row>
    <row r="1073" spans="14:16" x14ac:dyDescent="0.3">
      <c r="N1073" t="s">
        <v>8218</v>
      </c>
      <c r="O1073" s="10">
        <v>5000</v>
      </c>
      <c r="P1073" t="s">
        <v>8319</v>
      </c>
    </row>
    <row r="1074" spans="14:16" x14ac:dyDescent="0.3">
      <c r="N1074" t="s">
        <v>8218</v>
      </c>
      <c r="O1074" s="10">
        <v>2500</v>
      </c>
      <c r="P1074" t="s">
        <v>8316</v>
      </c>
    </row>
    <row r="1075" spans="14:16" x14ac:dyDescent="0.3">
      <c r="N1075" t="s">
        <v>8218</v>
      </c>
      <c r="O1075" s="10">
        <v>5500</v>
      </c>
      <c r="P1075" t="s">
        <v>8325</v>
      </c>
    </row>
    <row r="1076" spans="14:16" x14ac:dyDescent="0.3">
      <c r="N1076" t="s">
        <v>8218</v>
      </c>
      <c r="O1076" s="10">
        <v>5000</v>
      </c>
      <c r="P1076" t="s">
        <v>8325</v>
      </c>
    </row>
    <row r="1077" spans="14:16" x14ac:dyDescent="0.3">
      <c r="N1077" t="s">
        <v>8218</v>
      </c>
      <c r="O1077" s="10">
        <v>5500</v>
      </c>
      <c r="P1077" t="s">
        <v>8330</v>
      </c>
    </row>
    <row r="1078" spans="14:16" x14ac:dyDescent="0.3">
      <c r="N1078" t="s">
        <v>8218</v>
      </c>
      <c r="O1078" s="10">
        <v>4000</v>
      </c>
      <c r="P1078" t="s">
        <v>8316</v>
      </c>
    </row>
    <row r="1079" spans="14:16" x14ac:dyDescent="0.3">
      <c r="N1079" t="s">
        <v>8218</v>
      </c>
      <c r="O1079" s="10">
        <v>5000</v>
      </c>
      <c r="P1079" t="s">
        <v>8325</v>
      </c>
    </row>
    <row r="1080" spans="14:16" x14ac:dyDescent="0.3">
      <c r="N1080" t="s">
        <v>8218</v>
      </c>
      <c r="O1080" s="10">
        <v>5000</v>
      </c>
      <c r="P1080" t="s">
        <v>8325</v>
      </c>
    </row>
    <row r="1081" spans="14:16" x14ac:dyDescent="0.3">
      <c r="N1081" t="s">
        <v>8218</v>
      </c>
      <c r="O1081" s="10">
        <v>5000</v>
      </c>
      <c r="P1081" t="s">
        <v>8332</v>
      </c>
    </row>
    <row r="1082" spans="14:16" x14ac:dyDescent="0.3">
      <c r="N1082" t="s">
        <v>8218</v>
      </c>
      <c r="O1082" s="10">
        <v>4000</v>
      </c>
      <c r="P1082" t="s">
        <v>8330</v>
      </c>
    </row>
    <row r="1083" spans="14:16" x14ac:dyDescent="0.3">
      <c r="N1083" t="s">
        <v>8218</v>
      </c>
      <c r="O1083" s="10">
        <v>5000</v>
      </c>
      <c r="P1083" t="s">
        <v>8325</v>
      </c>
    </row>
    <row r="1084" spans="14:16" x14ac:dyDescent="0.3">
      <c r="N1084" t="s">
        <v>8218</v>
      </c>
      <c r="O1084" s="10">
        <v>4000</v>
      </c>
      <c r="P1084" t="s">
        <v>8321</v>
      </c>
    </row>
    <row r="1085" spans="14:16" x14ac:dyDescent="0.3">
      <c r="N1085" t="s">
        <v>8220</v>
      </c>
      <c r="O1085" s="10">
        <v>15500</v>
      </c>
      <c r="P1085" t="s">
        <v>8313</v>
      </c>
    </row>
    <row r="1086" spans="14:16" x14ac:dyDescent="0.3">
      <c r="N1086" t="s">
        <v>8218</v>
      </c>
      <c r="O1086" s="10">
        <v>3500</v>
      </c>
      <c r="P1086" t="s">
        <v>8332</v>
      </c>
    </row>
    <row r="1087" spans="14:16" x14ac:dyDescent="0.3">
      <c r="N1087" t="s">
        <v>8218</v>
      </c>
      <c r="O1087" s="10">
        <v>2000</v>
      </c>
      <c r="P1087" t="s">
        <v>8330</v>
      </c>
    </row>
    <row r="1088" spans="14:16" x14ac:dyDescent="0.3">
      <c r="N1088" t="s">
        <v>8218</v>
      </c>
      <c r="O1088" s="10">
        <v>5000</v>
      </c>
      <c r="P1088" t="s">
        <v>8327</v>
      </c>
    </row>
    <row r="1089" spans="14:16" x14ac:dyDescent="0.3">
      <c r="N1089" t="s">
        <v>8220</v>
      </c>
      <c r="O1089" s="10">
        <v>17000</v>
      </c>
      <c r="P1089" t="s">
        <v>8347</v>
      </c>
    </row>
    <row r="1090" spans="14:16" x14ac:dyDescent="0.3">
      <c r="N1090" t="s">
        <v>8218</v>
      </c>
      <c r="O1090" s="10">
        <v>5000</v>
      </c>
      <c r="P1090" t="s">
        <v>8325</v>
      </c>
    </row>
    <row r="1091" spans="14:16" x14ac:dyDescent="0.3">
      <c r="N1091" t="s">
        <v>8220</v>
      </c>
      <c r="O1091" s="10">
        <v>35000</v>
      </c>
      <c r="P1091" t="s">
        <v>8313</v>
      </c>
    </row>
    <row r="1092" spans="14:16" x14ac:dyDescent="0.3">
      <c r="N1092" t="s">
        <v>8218</v>
      </c>
      <c r="O1092" s="10">
        <v>2000</v>
      </c>
      <c r="P1092" t="s">
        <v>8316</v>
      </c>
    </row>
    <row r="1093" spans="14:16" x14ac:dyDescent="0.3">
      <c r="N1093" t="s">
        <v>8218</v>
      </c>
      <c r="O1093" s="10">
        <v>5000</v>
      </c>
      <c r="P1093" t="s">
        <v>8334</v>
      </c>
    </row>
    <row r="1094" spans="14:16" x14ac:dyDescent="0.3">
      <c r="N1094" t="s">
        <v>8218</v>
      </c>
      <c r="O1094" s="10">
        <v>3500</v>
      </c>
      <c r="P1094" t="s">
        <v>8342</v>
      </c>
    </row>
    <row r="1095" spans="14:16" x14ac:dyDescent="0.3">
      <c r="N1095" t="s">
        <v>8218</v>
      </c>
      <c r="O1095" s="10">
        <v>4500</v>
      </c>
      <c r="P1095" t="s">
        <v>8330</v>
      </c>
    </row>
    <row r="1096" spans="14:16" x14ac:dyDescent="0.3">
      <c r="N1096" t="s">
        <v>8218</v>
      </c>
      <c r="O1096" s="10">
        <v>5000</v>
      </c>
      <c r="P1096" t="s">
        <v>8308</v>
      </c>
    </row>
    <row r="1097" spans="14:16" x14ac:dyDescent="0.3">
      <c r="N1097" t="s">
        <v>8220</v>
      </c>
      <c r="O1097" s="10">
        <v>17500</v>
      </c>
      <c r="P1097" t="s">
        <v>8313</v>
      </c>
    </row>
    <row r="1098" spans="14:16" x14ac:dyDescent="0.3">
      <c r="N1098" t="s">
        <v>8218</v>
      </c>
      <c r="O1098" s="10">
        <v>5000</v>
      </c>
      <c r="P1098" t="s">
        <v>8321</v>
      </c>
    </row>
    <row r="1099" spans="14:16" x14ac:dyDescent="0.3">
      <c r="N1099" t="s">
        <v>8218</v>
      </c>
      <c r="O1099" s="10">
        <v>5000</v>
      </c>
      <c r="P1099" t="s">
        <v>8331</v>
      </c>
    </row>
    <row r="1100" spans="14:16" x14ac:dyDescent="0.3">
      <c r="N1100" t="s">
        <v>8220</v>
      </c>
      <c r="O1100" s="10">
        <v>6000</v>
      </c>
      <c r="P1100" t="s">
        <v>8334</v>
      </c>
    </row>
    <row r="1101" spans="14:16" x14ac:dyDescent="0.3">
      <c r="N1101" t="s">
        <v>8218</v>
      </c>
      <c r="O1101" s="10">
        <v>5000</v>
      </c>
      <c r="P1101" t="s">
        <v>8325</v>
      </c>
    </row>
    <row r="1102" spans="14:16" x14ac:dyDescent="0.3">
      <c r="N1102" t="s">
        <v>8218</v>
      </c>
      <c r="O1102" s="10">
        <v>3871</v>
      </c>
      <c r="P1102" t="s">
        <v>8325</v>
      </c>
    </row>
    <row r="1103" spans="14:16" x14ac:dyDescent="0.3">
      <c r="N1103" t="s">
        <v>8218</v>
      </c>
      <c r="O1103" s="10">
        <v>5250</v>
      </c>
      <c r="P1103" t="s">
        <v>8331</v>
      </c>
    </row>
    <row r="1104" spans="14:16" x14ac:dyDescent="0.3">
      <c r="N1104" t="s">
        <v>8218</v>
      </c>
      <c r="O1104" s="10">
        <v>5000</v>
      </c>
      <c r="P1104" t="s">
        <v>8330</v>
      </c>
    </row>
    <row r="1105" spans="14:16" x14ac:dyDescent="0.3">
      <c r="N1105" t="s">
        <v>8218</v>
      </c>
      <c r="O1105" s="10">
        <v>3350</v>
      </c>
      <c r="P1105" t="s">
        <v>8325</v>
      </c>
    </row>
    <row r="1106" spans="14:16" x14ac:dyDescent="0.3">
      <c r="N1106" t="s">
        <v>8218</v>
      </c>
      <c r="O1106" s="10">
        <v>5000</v>
      </c>
      <c r="P1106" t="s">
        <v>8330</v>
      </c>
    </row>
    <row r="1107" spans="14:16" x14ac:dyDescent="0.3">
      <c r="N1107" t="s">
        <v>8218</v>
      </c>
      <c r="O1107" s="10">
        <v>5000</v>
      </c>
      <c r="P1107" t="s">
        <v>8325</v>
      </c>
    </row>
    <row r="1108" spans="14:16" x14ac:dyDescent="0.3">
      <c r="N1108" t="s">
        <v>8218</v>
      </c>
      <c r="O1108" s="10">
        <v>4200</v>
      </c>
      <c r="P1108" t="s">
        <v>8330</v>
      </c>
    </row>
    <row r="1109" spans="14:16" x14ac:dyDescent="0.3">
      <c r="N1109" t="s">
        <v>8218</v>
      </c>
      <c r="O1109" s="10">
        <v>5000</v>
      </c>
      <c r="P1109" t="s">
        <v>8313</v>
      </c>
    </row>
    <row r="1110" spans="14:16" x14ac:dyDescent="0.3">
      <c r="N1110" t="s">
        <v>8220</v>
      </c>
      <c r="O1110" s="10">
        <v>20000</v>
      </c>
      <c r="P1110" t="s">
        <v>8323</v>
      </c>
    </row>
    <row r="1111" spans="14:16" x14ac:dyDescent="0.3">
      <c r="N1111" t="s">
        <v>8218</v>
      </c>
      <c r="O1111" s="10">
        <v>3000</v>
      </c>
      <c r="P1111" t="s">
        <v>8321</v>
      </c>
    </row>
    <row r="1112" spans="14:16" x14ac:dyDescent="0.3">
      <c r="N1112" t="s">
        <v>8218</v>
      </c>
      <c r="O1112" s="10">
        <v>4575</v>
      </c>
      <c r="P1112" t="s">
        <v>8327</v>
      </c>
    </row>
    <row r="1113" spans="14:16" x14ac:dyDescent="0.3">
      <c r="N1113" t="s">
        <v>8218</v>
      </c>
      <c r="O1113" s="10">
        <v>4000</v>
      </c>
      <c r="P1113" t="s">
        <v>8323</v>
      </c>
    </row>
    <row r="1114" spans="14:16" x14ac:dyDescent="0.3">
      <c r="N1114" t="s">
        <v>8218</v>
      </c>
      <c r="O1114" s="10">
        <v>5000</v>
      </c>
      <c r="P1114" t="s">
        <v>8330</v>
      </c>
    </row>
    <row r="1115" spans="14:16" x14ac:dyDescent="0.3">
      <c r="N1115" t="s">
        <v>8218</v>
      </c>
      <c r="O1115" s="10">
        <v>4000</v>
      </c>
      <c r="P1115" t="s">
        <v>8313</v>
      </c>
    </row>
    <row r="1116" spans="14:16" x14ac:dyDescent="0.3">
      <c r="N1116" t="s">
        <v>8218</v>
      </c>
      <c r="O1116" s="10">
        <v>5000</v>
      </c>
      <c r="P1116" t="s">
        <v>8325</v>
      </c>
    </row>
    <row r="1117" spans="14:16" x14ac:dyDescent="0.3">
      <c r="N1117" t="s">
        <v>8218</v>
      </c>
      <c r="O1117" s="10">
        <v>5000</v>
      </c>
      <c r="P1117" t="s">
        <v>8325</v>
      </c>
    </row>
    <row r="1118" spans="14:16" x14ac:dyDescent="0.3">
      <c r="N1118" t="s">
        <v>8218</v>
      </c>
      <c r="O1118" s="10">
        <v>5000</v>
      </c>
      <c r="P1118" t="s">
        <v>8325</v>
      </c>
    </row>
    <row r="1119" spans="14:16" x14ac:dyDescent="0.3">
      <c r="N1119" t="s">
        <v>8218</v>
      </c>
      <c r="O1119" s="10">
        <v>5000</v>
      </c>
      <c r="P1119" t="s">
        <v>8325</v>
      </c>
    </row>
    <row r="1120" spans="14:16" x14ac:dyDescent="0.3">
      <c r="N1120" t="s">
        <v>8218</v>
      </c>
      <c r="O1120" s="10">
        <v>5000</v>
      </c>
      <c r="P1120" t="s">
        <v>8321</v>
      </c>
    </row>
    <row r="1121" spans="14:16" x14ac:dyDescent="0.3">
      <c r="N1121" t="s">
        <v>8218</v>
      </c>
      <c r="O1121" s="10">
        <v>5000</v>
      </c>
      <c r="P1121" t="s">
        <v>8325</v>
      </c>
    </row>
    <row r="1122" spans="14:16" x14ac:dyDescent="0.3">
      <c r="N1122" t="s">
        <v>8218</v>
      </c>
      <c r="O1122" s="10">
        <v>5000</v>
      </c>
      <c r="P1122" t="s">
        <v>8342</v>
      </c>
    </row>
    <row r="1123" spans="14:16" x14ac:dyDescent="0.3">
      <c r="N1123" t="s">
        <v>8218</v>
      </c>
      <c r="O1123" s="10">
        <v>4700</v>
      </c>
      <c r="P1123" t="s">
        <v>8321</v>
      </c>
    </row>
    <row r="1124" spans="14:16" x14ac:dyDescent="0.3">
      <c r="N1124" t="s">
        <v>8218</v>
      </c>
      <c r="O1124" s="10">
        <v>4500</v>
      </c>
      <c r="P1124" t="s">
        <v>8325</v>
      </c>
    </row>
    <row r="1125" spans="14:16" x14ac:dyDescent="0.3">
      <c r="N1125" t="s">
        <v>8221</v>
      </c>
      <c r="O1125" s="10">
        <v>50000</v>
      </c>
      <c r="P1125" t="s">
        <v>8325</v>
      </c>
    </row>
    <row r="1126" spans="14:16" x14ac:dyDescent="0.3">
      <c r="N1126" t="s">
        <v>8218</v>
      </c>
      <c r="O1126" s="10">
        <v>5000</v>
      </c>
      <c r="P1126" t="s">
        <v>8325</v>
      </c>
    </row>
    <row r="1127" spans="14:16" x14ac:dyDescent="0.3">
      <c r="N1127" t="s">
        <v>8218</v>
      </c>
      <c r="O1127" s="10">
        <v>5000</v>
      </c>
      <c r="P1127" t="s">
        <v>8337</v>
      </c>
    </row>
    <row r="1128" spans="14:16" x14ac:dyDescent="0.3">
      <c r="N1128" t="s">
        <v>8218</v>
      </c>
      <c r="O1128" s="10">
        <v>5000</v>
      </c>
      <c r="P1128" t="s">
        <v>8327</v>
      </c>
    </row>
    <row r="1129" spans="14:16" x14ac:dyDescent="0.3">
      <c r="N1129" t="s">
        <v>8218</v>
      </c>
      <c r="O1129" s="10">
        <v>5000</v>
      </c>
      <c r="P1129" t="s">
        <v>8325</v>
      </c>
    </row>
    <row r="1130" spans="14:16" x14ac:dyDescent="0.3">
      <c r="N1130" t="s">
        <v>8219</v>
      </c>
      <c r="O1130" s="10">
        <v>280000</v>
      </c>
      <c r="P1130" t="s">
        <v>8314</v>
      </c>
    </row>
    <row r="1131" spans="14:16" x14ac:dyDescent="0.3">
      <c r="N1131" t="s">
        <v>8218</v>
      </c>
      <c r="O1131" s="10">
        <v>5000</v>
      </c>
      <c r="P1131" t="s">
        <v>8325</v>
      </c>
    </row>
    <row r="1132" spans="14:16" x14ac:dyDescent="0.3">
      <c r="N1132" t="s">
        <v>8218</v>
      </c>
      <c r="O1132" s="10">
        <v>5000</v>
      </c>
      <c r="P1132" t="s">
        <v>8325</v>
      </c>
    </row>
    <row r="1133" spans="14:16" x14ac:dyDescent="0.3">
      <c r="N1133" t="s">
        <v>8218</v>
      </c>
      <c r="O1133" s="10">
        <v>4000</v>
      </c>
      <c r="P1133" t="s">
        <v>8332</v>
      </c>
    </row>
    <row r="1134" spans="14:16" x14ac:dyDescent="0.3">
      <c r="N1134" t="s">
        <v>8218</v>
      </c>
      <c r="O1134" s="10">
        <v>5000</v>
      </c>
      <c r="P1134" t="s">
        <v>8330</v>
      </c>
    </row>
    <row r="1135" spans="14:16" x14ac:dyDescent="0.3">
      <c r="N1135" t="s">
        <v>8218</v>
      </c>
      <c r="O1135" s="10">
        <v>4500</v>
      </c>
      <c r="P1135" t="s">
        <v>8323</v>
      </c>
    </row>
    <row r="1136" spans="14:16" x14ac:dyDescent="0.3">
      <c r="N1136" t="s">
        <v>8218</v>
      </c>
      <c r="O1136" s="10">
        <v>4500</v>
      </c>
      <c r="P1136" t="s">
        <v>8325</v>
      </c>
    </row>
    <row r="1137" spans="14:16" x14ac:dyDescent="0.3">
      <c r="N1137" t="s">
        <v>8221</v>
      </c>
      <c r="O1137" s="10">
        <v>20000</v>
      </c>
      <c r="P1137" t="s">
        <v>8329</v>
      </c>
    </row>
    <row r="1138" spans="14:16" x14ac:dyDescent="0.3">
      <c r="N1138" t="s">
        <v>8218</v>
      </c>
      <c r="O1138" s="10">
        <v>5000</v>
      </c>
      <c r="P1138" t="s">
        <v>8332</v>
      </c>
    </row>
    <row r="1139" spans="14:16" x14ac:dyDescent="0.3">
      <c r="N1139" t="s">
        <v>8218</v>
      </c>
      <c r="O1139" s="10">
        <v>5000</v>
      </c>
      <c r="P1139" t="s">
        <v>8342</v>
      </c>
    </row>
    <row r="1140" spans="14:16" x14ac:dyDescent="0.3">
      <c r="N1140" t="s">
        <v>8219</v>
      </c>
      <c r="O1140" s="10">
        <v>5000</v>
      </c>
      <c r="P1140" t="s">
        <v>8309</v>
      </c>
    </row>
    <row r="1141" spans="14:16" x14ac:dyDescent="0.3">
      <c r="N1141" t="s">
        <v>8218</v>
      </c>
      <c r="O1141" s="10">
        <v>5000</v>
      </c>
      <c r="P1141" t="s">
        <v>8325</v>
      </c>
    </row>
    <row r="1142" spans="14:16" x14ac:dyDescent="0.3">
      <c r="N1142" t="s">
        <v>8218</v>
      </c>
      <c r="O1142" s="10">
        <v>5000</v>
      </c>
      <c r="P1142" t="s">
        <v>8321</v>
      </c>
    </row>
    <row r="1143" spans="14:16" x14ac:dyDescent="0.3">
      <c r="N1143" t="s">
        <v>8218</v>
      </c>
      <c r="O1143" s="10">
        <v>5000</v>
      </c>
      <c r="P1143" t="s">
        <v>8334</v>
      </c>
    </row>
    <row r="1144" spans="14:16" x14ac:dyDescent="0.3">
      <c r="N1144" t="s">
        <v>8218</v>
      </c>
      <c r="O1144" s="10">
        <v>5000</v>
      </c>
      <c r="P1144" t="s">
        <v>8325</v>
      </c>
    </row>
    <row r="1145" spans="14:16" x14ac:dyDescent="0.3">
      <c r="N1145" t="s">
        <v>8218</v>
      </c>
      <c r="O1145" s="10">
        <v>5000</v>
      </c>
      <c r="P1145" t="s">
        <v>8334</v>
      </c>
    </row>
    <row r="1146" spans="14:16" x14ac:dyDescent="0.3">
      <c r="N1146" t="s">
        <v>8218</v>
      </c>
      <c r="O1146" s="10">
        <v>4000</v>
      </c>
      <c r="P1146" t="s">
        <v>8323</v>
      </c>
    </row>
    <row r="1147" spans="14:16" x14ac:dyDescent="0.3">
      <c r="N1147" t="s">
        <v>8218</v>
      </c>
      <c r="O1147" s="10">
        <v>5000</v>
      </c>
      <c r="P1147" t="s">
        <v>8339</v>
      </c>
    </row>
    <row r="1148" spans="14:16" x14ac:dyDescent="0.3">
      <c r="N1148" t="s">
        <v>8218</v>
      </c>
      <c r="O1148" s="10">
        <v>5000</v>
      </c>
      <c r="P1148" t="s">
        <v>8330</v>
      </c>
    </row>
    <row r="1149" spans="14:16" x14ac:dyDescent="0.3">
      <c r="N1149" t="s">
        <v>8218</v>
      </c>
      <c r="O1149" s="10">
        <v>5000</v>
      </c>
      <c r="P1149" t="s">
        <v>8325</v>
      </c>
    </row>
    <row r="1150" spans="14:16" x14ac:dyDescent="0.3">
      <c r="N1150" t="s">
        <v>8218</v>
      </c>
      <c r="O1150" s="10">
        <v>5000</v>
      </c>
      <c r="P1150" t="s">
        <v>8332</v>
      </c>
    </row>
    <row r="1151" spans="14:16" x14ac:dyDescent="0.3">
      <c r="N1151" t="s">
        <v>8218</v>
      </c>
      <c r="O1151" s="10">
        <v>5000</v>
      </c>
      <c r="P1151" t="s">
        <v>8325</v>
      </c>
    </row>
    <row r="1152" spans="14:16" x14ac:dyDescent="0.3">
      <c r="N1152" t="s">
        <v>8218</v>
      </c>
      <c r="O1152" s="10">
        <v>5000</v>
      </c>
      <c r="P1152" t="s">
        <v>8323</v>
      </c>
    </row>
    <row r="1153" spans="14:16" x14ac:dyDescent="0.3">
      <c r="N1153" t="s">
        <v>8218</v>
      </c>
      <c r="O1153" s="10">
        <v>5000</v>
      </c>
      <c r="P1153" t="s">
        <v>8325</v>
      </c>
    </row>
    <row r="1154" spans="14:16" x14ac:dyDescent="0.3">
      <c r="N1154" t="s">
        <v>8218</v>
      </c>
      <c r="O1154" s="10">
        <v>4000</v>
      </c>
      <c r="P1154" t="s">
        <v>8325</v>
      </c>
    </row>
    <row r="1155" spans="14:16" x14ac:dyDescent="0.3">
      <c r="N1155" t="s">
        <v>8218</v>
      </c>
      <c r="O1155" s="10">
        <v>5000</v>
      </c>
      <c r="P1155" t="s">
        <v>8332</v>
      </c>
    </row>
    <row r="1156" spans="14:16" x14ac:dyDescent="0.3">
      <c r="N1156" t="s">
        <v>8218</v>
      </c>
      <c r="O1156" s="10">
        <v>3300</v>
      </c>
      <c r="P1156" t="s">
        <v>8316</v>
      </c>
    </row>
    <row r="1157" spans="14:16" x14ac:dyDescent="0.3">
      <c r="N1157" t="s">
        <v>8218</v>
      </c>
      <c r="O1157" s="10">
        <v>4000</v>
      </c>
      <c r="P1157" t="s">
        <v>8325</v>
      </c>
    </row>
    <row r="1158" spans="14:16" x14ac:dyDescent="0.3">
      <c r="N1158" t="s">
        <v>8218</v>
      </c>
      <c r="O1158" s="10">
        <v>2000</v>
      </c>
      <c r="P1158" t="s">
        <v>8327</v>
      </c>
    </row>
    <row r="1159" spans="14:16" x14ac:dyDescent="0.3">
      <c r="N1159" t="s">
        <v>8218</v>
      </c>
      <c r="O1159" s="10">
        <v>1000</v>
      </c>
      <c r="P1159" t="s">
        <v>8308</v>
      </c>
    </row>
    <row r="1160" spans="14:16" x14ac:dyDescent="0.3">
      <c r="N1160" t="s">
        <v>8218</v>
      </c>
      <c r="O1160" s="10">
        <v>5000</v>
      </c>
      <c r="P1160" t="s">
        <v>8325</v>
      </c>
    </row>
    <row r="1161" spans="14:16" x14ac:dyDescent="0.3">
      <c r="N1161" t="s">
        <v>8218</v>
      </c>
      <c r="O1161" s="10">
        <v>5000</v>
      </c>
      <c r="P1161" t="s">
        <v>8325</v>
      </c>
    </row>
    <row r="1162" spans="14:16" x14ac:dyDescent="0.3">
      <c r="N1162" t="s">
        <v>8218</v>
      </c>
      <c r="O1162" s="10">
        <v>5000</v>
      </c>
      <c r="P1162" t="s">
        <v>8335</v>
      </c>
    </row>
    <row r="1163" spans="14:16" x14ac:dyDescent="0.3">
      <c r="N1163" t="s">
        <v>8218</v>
      </c>
      <c r="O1163" s="10">
        <v>4500</v>
      </c>
      <c r="P1163" t="s">
        <v>8328</v>
      </c>
    </row>
    <row r="1164" spans="14:16" x14ac:dyDescent="0.3">
      <c r="N1164" t="s">
        <v>8218</v>
      </c>
      <c r="O1164" s="10">
        <v>5000</v>
      </c>
      <c r="P1164" t="s">
        <v>8325</v>
      </c>
    </row>
    <row r="1165" spans="14:16" x14ac:dyDescent="0.3">
      <c r="N1165" t="s">
        <v>8218</v>
      </c>
      <c r="O1165" s="10">
        <v>4500</v>
      </c>
      <c r="P1165" t="s">
        <v>8330</v>
      </c>
    </row>
    <row r="1166" spans="14:16" x14ac:dyDescent="0.3">
      <c r="N1166" t="s">
        <v>8220</v>
      </c>
      <c r="O1166" s="10">
        <v>150000</v>
      </c>
      <c r="P1166" t="s">
        <v>8333</v>
      </c>
    </row>
    <row r="1167" spans="14:16" x14ac:dyDescent="0.3">
      <c r="N1167" t="s">
        <v>8218</v>
      </c>
      <c r="O1167" s="10">
        <v>5000</v>
      </c>
      <c r="P1167" t="s">
        <v>8308</v>
      </c>
    </row>
    <row r="1168" spans="14:16" x14ac:dyDescent="0.3">
      <c r="N1168" t="s">
        <v>8218</v>
      </c>
      <c r="O1168" s="10">
        <v>5000</v>
      </c>
      <c r="P1168" t="s">
        <v>8334</v>
      </c>
    </row>
    <row r="1169" spans="14:16" x14ac:dyDescent="0.3">
      <c r="N1169" t="s">
        <v>8218</v>
      </c>
      <c r="O1169" s="10">
        <v>4000</v>
      </c>
      <c r="P1169" t="s">
        <v>8325</v>
      </c>
    </row>
    <row r="1170" spans="14:16" x14ac:dyDescent="0.3">
      <c r="N1170" t="s">
        <v>8218</v>
      </c>
      <c r="O1170" s="10">
        <v>5000</v>
      </c>
      <c r="P1170" t="s">
        <v>8330</v>
      </c>
    </row>
    <row r="1171" spans="14:16" x14ac:dyDescent="0.3">
      <c r="N1171" t="s">
        <v>8218</v>
      </c>
      <c r="O1171" s="10">
        <v>4000</v>
      </c>
      <c r="P1171" t="s">
        <v>8340</v>
      </c>
    </row>
    <row r="1172" spans="14:16" x14ac:dyDescent="0.3">
      <c r="N1172" t="s">
        <v>8218</v>
      </c>
      <c r="O1172" s="10">
        <v>5000</v>
      </c>
      <c r="P1172" t="s">
        <v>8340</v>
      </c>
    </row>
    <row r="1173" spans="14:16" x14ac:dyDescent="0.3">
      <c r="N1173" t="s">
        <v>8218</v>
      </c>
      <c r="O1173" s="10">
        <v>5000</v>
      </c>
      <c r="P1173" t="s">
        <v>8325</v>
      </c>
    </row>
    <row r="1174" spans="14:16" x14ac:dyDescent="0.3">
      <c r="N1174" t="s">
        <v>8218</v>
      </c>
      <c r="O1174" s="10">
        <v>5000</v>
      </c>
      <c r="P1174" t="s">
        <v>8325</v>
      </c>
    </row>
    <row r="1175" spans="14:16" x14ac:dyDescent="0.3">
      <c r="N1175" t="s">
        <v>8218</v>
      </c>
      <c r="O1175" s="10">
        <v>5000</v>
      </c>
      <c r="P1175" t="s">
        <v>8342</v>
      </c>
    </row>
    <row r="1176" spans="14:16" x14ac:dyDescent="0.3">
      <c r="N1176" t="s">
        <v>8218</v>
      </c>
      <c r="O1176" s="10">
        <v>5000</v>
      </c>
      <c r="P1176" t="s">
        <v>8325</v>
      </c>
    </row>
    <row r="1177" spans="14:16" x14ac:dyDescent="0.3">
      <c r="N1177" t="s">
        <v>8218</v>
      </c>
      <c r="O1177" s="10">
        <v>5000</v>
      </c>
      <c r="P1177" t="s">
        <v>8325</v>
      </c>
    </row>
    <row r="1178" spans="14:16" x14ac:dyDescent="0.3">
      <c r="N1178" t="s">
        <v>8218</v>
      </c>
      <c r="O1178" s="10">
        <v>5000</v>
      </c>
      <c r="P1178" t="s">
        <v>8325</v>
      </c>
    </row>
    <row r="1179" spans="14:16" x14ac:dyDescent="0.3">
      <c r="N1179" t="s">
        <v>8220</v>
      </c>
      <c r="O1179" s="10">
        <v>50000</v>
      </c>
      <c r="P1179" t="s">
        <v>8309</v>
      </c>
    </row>
    <row r="1180" spans="14:16" x14ac:dyDescent="0.3">
      <c r="N1180" t="s">
        <v>8218</v>
      </c>
      <c r="O1180" s="10">
        <v>5000</v>
      </c>
      <c r="P1180" t="s">
        <v>8325</v>
      </c>
    </row>
    <row r="1181" spans="14:16" x14ac:dyDescent="0.3">
      <c r="N1181" t="s">
        <v>8218</v>
      </c>
      <c r="O1181" s="10">
        <v>5000</v>
      </c>
      <c r="P1181" t="s">
        <v>8330</v>
      </c>
    </row>
    <row r="1182" spans="14:16" x14ac:dyDescent="0.3">
      <c r="N1182" t="s">
        <v>8218</v>
      </c>
      <c r="O1182" s="10">
        <v>5000</v>
      </c>
      <c r="P1182" t="s">
        <v>8327</v>
      </c>
    </row>
    <row r="1183" spans="14:16" x14ac:dyDescent="0.3">
      <c r="N1183" t="s">
        <v>8218</v>
      </c>
      <c r="O1183" s="10">
        <v>5000</v>
      </c>
      <c r="P1183" t="s">
        <v>8342</v>
      </c>
    </row>
    <row r="1184" spans="14:16" x14ac:dyDescent="0.3">
      <c r="N1184" t="s">
        <v>8218</v>
      </c>
      <c r="O1184" s="10">
        <v>5000</v>
      </c>
      <c r="P1184" t="s">
        <v>8321</v>
      </c>
    </row>
    <row r="1185" spans="14:16" x14ac:dyDescent="0.3">
      <c r="N1185" t="s">
        <v>8218</v>
      </c>
      <c r="O1185" s="10">
        <v>5000</v>
      </c>
      <c r="P1185" t="s">
        <v>8340</v>
      </c>
    </row>
    <row r="1186" spans="14:16" x14ac:dyDescent="0.3">
      <c r="N1186" t="s">
        <v>8218</v>
      </c>
      <c r="O1186" s="10">
        <v>5000</v>
      </c>
      <c r="P1186" t="s">
        <v>8334</v>
      </c>
    </row>
    <row r="1187" spans="14:16" x14ac:dyDescent="0.3">
      <c r="N1187" t="s">
        <v>8218</v>
      </c>
      <c r="O1187" s="10">
        <v>5000</v>
      </c>
      <c r="P1187" t="s">
        <v>8325</v>
      </c>
    </row>
    <row r="1188" spans="14:16" x14ac:dyDescent="0.3">
      <c r="N1188" t="s">
        <v>8218</v>
      </c>
      <c r="O1188" s="10">
        <v>4600</v>
      </c>
      <c r="P1188" t="s">
        <v>8328</v>
      </c>
    </row>
    <row r="1189" spans="14:16" x14ac:dyDescent="0.3">
      <c r="N1189" t="s">
        <v>8219</v>
      </c>
      <c r="O1189" s="10">
        <v>25000</v>
      </c>
      <c r="P1189" t="s">
        <v>8309</v>
      </c>
    </row>
    <row r="1190" spans="14:16" x14ac:dyDescent="0.3">
      <c r="N1190" t="s">
        <v>8220</v>
      </c>
      <c r="O1190" s="10">
        <v>35000</v>
      </c>
      <c r="P1190" t="s">
        <v>8317</v>
      </c>
    </row>
    <row r="1191" spans="14:16" x14ac:dyDescent="0.3">
      <c r="N1191" t="s">
        <v>8218</v>
      </c>
      <c r="O1191" s="10">
        <v>4500</v>
      </c>
      <c r="P1191" t="s">
        <v>8334</v>
      </c>
    </row>
    <row r="1192" spans="14:16" x14ac:dyDescent="0.3">
      <c r="N1192" t="s">
        <v>8219</v>
      </c>
      <c r="O1192" s="10">
        <v>50000</v>
      </c>
      <c r="P1192" t="s">
        <v>8309</v>
      </c>
    </row>
    <row r="1193" spans="14:16" x14ac:dyDescent="0.3">
      <c r="N1193" t="s">
        <v>8220</v>
      </c>
      <c r="O1193" s="10">
        <v>220000</v>
      </c>
      <c r="P1193" t="s">
        <v>8338</v>
      </c>
    </row>
    <row r="1194" spans="14:16" x14ac:dyDescent="0.3">
      <c r="N1194" t="s">
        <v>8218</v>
      </c>
      <c r="O1194" s="10">
        <v>4900</v>
      </c>
      <c r="P1194" t="s">
        <v>8325</v>
      </c>
    </row>
    <row r="1195" spans="14:16" x14ac:dyDescent="0.3">
      <c r="N1195" t="s">
        <v>8218</v>
      </c>
      <c r="O1195" s="10">
        <v>2500</v>
      </c>
      <c r="P1195" t="s">
        <v>8328</v>
      </c>
    </row>
    <row r="1196" spans="14:16" x14ac:dyDescent="0.3">
      <c r="N1196" t="s">
        <v>8220</v>
      </c>
      <c r="O1196" s="10">
        <v>15000</v>
      </c>
      <c r="P1196" t="s">
        <v>8338</v>
      </c>
    </row>
    <row r="1197" spans="14:16" x14ac:dyDescent="0.3">
      <c r="N1197" t="s">
        <v>8218</v>
      </c>
      <c r="O1197" s="10">
        <v>4589</v>
      </c>
      <c r="P1197" t="s">
        <v>8316</v>
      </c>
    </row>
    <row r="1198" spans="14:16" x14ac:dyDescent="0.3">
      <c r="N1198" t="s">
        <v>8220</v>
      </c>
      <c r="O1198" s="10">
        <v>24000</v>
      </c>
      <c r="P1198" t="s">
        <v>8313</v>
      </c>
    </row>
    <row r="1199" spans="14:16" x14ac:dyDescent="0.3">
      <c r="N1199" t="s">
        <v>8218</v>
      </c>
      <c r="O1199" s="10">
        <v>4400</v>
      </c>
      <c r="P1199" t="s">
        <v>8330</v>
      </c>
    </row>
    <row r="1200" spans="14:16" x14ac:dyDescent="0.3">
      <c r="N1200" t="s">
        <v>8218</v>
      </c>
      <c r="O1200" s="10">
        <v>3500</v>
      </c>
      <c r="P1200" t="s">
        <v>8330</v>
      </c>
    </row>
    <row r="1201" spans="14:16" x14ac:dyDescent="0.3">
      <c r="N1201" t="s">
        <v>8218</v>
      </c>
      <c r="O1201" s="10">
        <v>1500</v>
      </c>
      <c r="P1201" t="s">
        <v>8316</v>
      </c>
    </row>
    <row r="1202" spans="14:16" x14ac:dyDescent="0.3">
      <c r="N1202" t="s">
        <v>8218</v>
      </c>
      <c r="O1202" s="10">
        <v>4500</v>
      </c>
      <c r="P1202" t="s">
        <v>8321</v>
      </c>
    </row>
    <row r="1203" spans="14:16" x14ac:dyDescent="0.3">
      <c r="N1203" t="s">
        <v>8218</v>
      </c>
      <c r="O1203" s="10">
        <v>4000</v>
      </c>
      <c r="P1203" t="s">
        <v>8335</v>
      </c>
    </row>
    <row r="1204" spans="14:16" x14ac:dyDescent="0.3">
      <c r="N1204" t="s">
        <v>8218</v>
      </c>
      <c r="O1204" s="10">
        <v>4200</v>
      </c>
      <c r="P1204" t="s">
        <v>8325</v>
      </c>
    </row>
    <row r="1205" spans="14:16" x14ac:dyDescent="0.3">
      <c r="N1205" t="s">
        <v>8218</v>
      </c>
      <c r="O1205" s="10">
        <v>4000</v>
      </c>
      <c r="P1205" t="s">
        <v>8325</v>
      </c>
    </row>
    <row r="1206" spans="14:16" x14ac:dyDescent="0.3">
      <c r="N1206" t="s">
        <v>8218</v>
      </c>
      <c r="O1206" s="10">
        <v>2000</v>
      </c>
      <c r="P1206" t="s">
        <v>8328</v>
      </c>
    </row>
    <row r="1207" spans="14:16" x14ac:dyDescent="0.3">
      <c r="N1207" t="s">
        <v>8219</v>
      </c>
      <c r="O1207" s="10">
        <v>150000</v>
      </c>
      <c r="P1207" t="s">
        <v>8336</v>
      </c>
    </row>
    <row r="1208" spans="14:16" x14ac:dyDescent="0.3">
      <c r="N1208" t="s">
        <v>8218</v>
      </c>
      <c r="O1208" s="10">
        <v>4000</v>
      </c>
      <c r="P1208" t="s">
        <v>8323</v>
      </c>
    </row>
    <row r="1209" spans="14:16" x14ac:dyDescent="0.3">
      <c r="N1209" t="s">
        <v>8218</v>
      </c>
      <c r="O1209" s="10">
        <v>3500</v>
      </c>
      <c r="P1209" t="s">
        <v>8327</v>
      </c>
    </row>
    <row r="1210" spans="14:16" x14ac:dyDescent="0.3">
      <c r="N1210" t="s">
        <v>8218</v>
      </c>
      <c r="O1210" s="10">
        <v>2200</v>
      </c>
      <c r="P1210" t="s">
        <v>8330</v>
      </c>
    </row>
    <row r="1211" spans="14:16" x14ac:dyDescent="0.3">
      <c r="N1211" t="s">
        <v>8220</v>
      </c>
      <c r="O1211" s="10">
        <v>200000</v>
      </c>
      <c r="P1211" t="s">
        <v>8309</v>
      </c>
    </row>
    <row r="1212" spans="14:16" x14ac:dyDescent="0.3">
      <c r="N1212" t="s">
        <v>8220</v>
      </c>
      <c r="O1212" s="10">
        <v>6500</v>
      </c>
      <c r="P1212" t="s">
        <v>8343</v>
      </c>
    </row>
    <row r="1213" spans="14:16" x14ac:dyDescent="0.3">
      <c r="N1213" t="s">
        <v>8218</v>
      </c>
      <c r="O1213" s="10">
        <v>4500</v>
      </c>
      <c r="P1213" t="s">
        <v>8330</v>
      </c>
    </row>
    <row r="1214" spans="14:16" x14ac:dyDescent="0.3">
      <c r="N1214" t="s">
        <v>8218</v>
      </c>
      <c r="O1214" s="10">
        <v>3000</v>
      </c>
      <c r="P1214" t="s">
        <v>8325</v>
      </c>
    </row>
    <row r="1215" spans="14:16" x14ac:dyDescent="0.3">
      <c r="N1215" t="s">
        <v>8218</v>
      </c>
      <c r="O1215" s="10">
        <v>4500</v>
      </c>
      <c r="P1215" t="s">
        <v>8342</v>
      </c>
    </row>
    <row r="1216" spans="14:16" x14ac:dyDescent="0.3">
      <c r="N1216" t="s">
        <v>8218</v>
      </c>
      <c r="O1216" s="10">
        <v>3000</v>
      </c>
      <c r="P1216" t="s">
        <v>8342</v>
      </c>
    </row>
    <row r="1217" spans="14:16" x14ac:dyDescent="0.3">
      <c r="N1217" t="s">
        <v>8218</v>
      </c>
      <c r="O1217" s="10">
        <v>3000</v>
      </c>
      <c r="P1217" t="s">
        <v>8319</v>
      </c>
    </row>
    <row r="1218" spans="14:16" x14ac:dyDescent="0.3">
      <c r="N1218" t="s">
        <v>8220</v>
      </c>
      <c r="O1218" s="10">
        <v>109225</v>
      </c>
      <c r="P1218" t="s">
        <v>8323</v>
      </c>
    </row>
    <row r="1219" spans="14:16" x14ac:dyDescent="0.3">
      <c r="N1219" t="s">
        <v>8220</v>
      </c>
      <c r="O1219" s="10">
        <v>15000</v>
      </c>
      <c r="P1219" t="s">
        <v>8349</v>
      </c>
    </row>
    <row r="1220" spans="14:16" x14ac:dyDescent="0.3">
      <c r="N1220" t="s">
        <v>8220</v>
      </c>
      <c r="O1220" s="10">
        <v>15000</v>
      </c>
      <c r="P1220" t="s">
        <v>8309</v>
      </c>
    </row>
    <row r="1221" spans="14:16" x14ac:dyDescent="0.3">
      <c r="N1221" t="s">
        <v>8218</v>
      </c>
      <c r="O1221" s="10">
        <v>4300</v>
      </c>
      <c r="P1221" t="s">
        <v>8325</v>
      </c>
    </row>
    <row r="1222" spans="14:16" x14ac:dyDescent="0.3">
      <c r="N1222" t="s">
        <v>8218</v>
      </c>
      <c r="O1222" s="10">
        <v>4500</v>
      </c>
      <c r="P1222" t="s">
        <v>8325</v>
      </c>
    </row>
    <row r="1223" spans="14:16" x14ac:dyDescent="0.3">
      <c r="N1223" t="s">
        <v>8218</v>
      </c>
      <c r="O1223" s="10">
        <v>3000</v>
      </c>
      <c r="P1223" t="s">
        <v>8325</v>
      </c>
    </row>
    <row r="1224" spans="14:16" x14ac:dyDescent="0.3">
      <c r="N1224" t="s">
        <v>8218</v>
      </c>
      <c r="O1224" s="10">
        <v>4500</v>
      </c>
      <c r="P1224" t="s">
        <v>8325</v>
      </c>
    </row>
    <row r="1225" spans="14:16" x14ac:dyDescent="0.3">
      <c r="N1225" t="s">
        <v>8220</v>
      </c>
      <c r="O1225" s="10">
        <v>15000</v>
      </c>
      <c r="P1225" t="s">
        <v>8333</v>
      </c>
    </row>
    <row r="1226" spans="14:16" x14ac:dyDescent="0.3">
      <c r="N1226" t="s">
        <v>8218</v>
      </c>
      <c r="O1226" s="10">
        <v>4500</v>
      </c>
      <c r="P1226" t="s">
        <v>8325</v>
      </c>
    </row>
    <row r="1227" spans="14:16" x14ac:dyDescent="0.3">
      <c r="N1227" t="s">
        <v>8218</v>
      </c>
      <c r="O1227" s="10">
        <v>3500</v>
      </c>
      <c r="P1227" t="s">
        <v>8325</v>
      </c>
    </row>
    <row r="1228" spans="14:16" x14ac:dyDescent="0.3">
      <c r="N1228" t="s">
        <v>8218</v>
      </c>
      <c r="O1228" s="10">
        <v>4444</v>
      </c>
      <c r="P1228" t="s">
        <v>8332</v>
      </c>
    </row>
    <row r="1229" spans="14:16" x14ac:dyDescent="0.3">
      <c r="N1229" t="s">
        <v>8218</v>
      </c>
      <c r="O1229" s="10">
        <v>4500</v>
      </c>
      <c r="P1229" t="s">
        <v>8334</v>
      </c>
    </row>
    <row r="1230" spans="14:16" x14ac:dyDescent="0.3">
      <c r="N1230" t="s">
        <v>8218</v>
      </c>
      <c r="O1230" s="10">
        <v>4000</v>
      </c>
      <c r="P1230" t="s">
        <v>8325</v>
      </c>
    </row>
    <row r="1231" spans="14:16" x14ac:dyDescent="0.3">
      <c r="N1231" t="s">
        <v>8218</v>
      </c>
      <c r="O1231" s="10">
        <v>4000</v>
      </c>
      <c r="P1231" t="s">
        <v>8325</v>
      </c>
    </row>
    <row r="1232" spans="14:16" x14ac:dyDescent="0.3">
      <c r="N1232" t="s">
        <v>8218</v>
      </c>
      <c r="O1232" s="10">
        <v>4500</v>
      </c>
      <c r="P1232" t="s">
        <v>8337</v>
      </c>
    </row>
    <row r="1233" spans="14:16" x14ac:dyDescent="0.3">
      <c r="N1233" t="s">
        <v>8218</v>
      </c>
      <c r="O1233" s="10">
        <v>2600</v>
      </c>
      <c r="P1233" t="s">
        <v>8313</v>
      </c>
    </row>
    <row r="1234" spans="14:16" x14ac:dyDescent="0.3">
      <c r="N1234" t="s">
        <v>8218</v>
      </c>
      <c r="O1234" s="10">
        <v>4500</v>
      </c>
      <c r="P1234" t="s">
        <v>8342</v>
      </c>
    </row>
    <row r="1235" spans="14:16" x14ac:dyDescent="0.3">
      <c r="N1235" t="s">
        <v>8218</v>
      </c>
      <c r="O1235" s="10">
        <v>4500</v>
      </c>
      <c r="P1235" t="s">
        <v>8340</v>
      </c>
    </row>
    <row r="1236" spans="14:16" x14ac:dyDescent="0.3">
      <c r="N1236" t="s">
        <v>8218</v>
      </c>
      <c r="O1236" s="10">
        <v>4000</v>
      </c>
      <c r="P1236" t="s">
        <v>8340</v>
      </c>
    </row>
    <row r="1237" spans="14:16" x14ac:dyDescent="0.3">
      <c r="N1237" t="s">
        <v>8218</v>
      </c>
      <c r="O1237" s="10">
        <v>4000</v>
      </c>
      <c r="P1237" t="s">
        <v>8327</v>
      </c>
    </row>
    <row r="1238" spans="14:16" x14ac:dyDescent="0.3">
      <c r="N1238" t="s">
        <v>8218</v>
      </c>
      <c r="O1238" s="10">
        <v>4500</v>
      </c>
      <c r="P1238" t="s">
        <v>8325</v>
      </c>
    </row>
    <row r="1239" spans="14:16" x14ac:dyDescent="0.3">
      <c r="N1239" t="s">
        <v>8218</v>
      </c>
      <c r="O1239" s="10">
        <v>4000</v>
      </c>
      <c r="P1239" t="s">
        <v>8327</v>
      </c>
    </row>
    <row r="1240" spans="14:16" x14ac:dyDescent="0.3">
      <c r="N1240" t="s">
        <v>8218</v>
      </c>
      <c r="O1240" s="10">
        <v>4500</v>
      </c>
      <c r="P1240" t="s">
        <v>8330</v>
      </c>
    </row>
    <row r="1241" spans="14:16" x14ac:dyDescent="0.3">
      <c r="N1241" t="s">
        <v>8218</v>
      </c>
      <c r="O1241" s="10">
        <v>4500</v>
      </c>
      <c r="P1241" t="s">
        <v>8325</v>
      </c>
    </row>
    <row r="1242" spans="14:16" x14ac:dyDescent="0.3">
      <c r="N1242" t="s">
        <v>8220</v>
      </c>
      <c r="O1242" s="10">
        <v>12500</v>
      </c>
      <c r="P1242" t="s">
        <v>8324</v>
      </c>
    </row>
    <row r="1243" spans="14:16" x14ac:dyDescent="0.3">
      <c r="N1243" t="s">
        <v>8218</v>
      </c>
      <c r="O1243" s="10">
        <v>4000</v>
      </c>
      <c r="P1243" t="s">
        <v>8328</v>
      </c>
    </row>
    <row r="1244" spans="14:16" x14ac:dyDescent="0.3">
      <c r="N1244" t="s">
        <v>8218</v>
      </c>
      <c r="O1244" s="10">
        <v>3500</v>
      </c>
      <c r="P1244" t="s">
        <v>8325</v>
      </c>
    </row>
    <row r="1245" spans="14:16" x14ac:dyDescent="0.3">
      <c r="N1245" t="s">
        <v>8218</v>
      </c>
      <c r="O1245" s="10">
        <v>4000</v>
      </c>
      <c r="P1245" t="s">
        <v>8325</v>
      </c>
    </row>
    <row r="1246" spans="14:16" x14ac:dyDescent="0.3">
      <c r="N1246" t="s">
        <v>8218</v>
      </c>
      <c r="O1246" s="10">
        <v>2700</v>
      </c>
      <c r="P1246" t="s">
        <v>8325</v>
      </c>
    </row>
    <row r="1247" spans="14:16" x14ac:dyDescent="0.3">
      <c r="N1247" t="s">
        <v>8218</v>
      </c>
      <c r="O1247" s="10">
        <v>4000</v>
      </c>
      <c r="P1247" t="s">
        <v>8334</v>
      </c>
    </row>
    <row r="1248" spans="14:16" x14ac:dyDescent="0.3">
      <c r="N1248" t="s">
        <v>8218</v>
      </c>
      <c r="O1248" s="10">
        <v>4300</v>
      </c>
      <c r="P1248" t="s">
        <v>8325</v>
      </c>
    </row>
    <row r="1249" spans="14:16" x14ac:dyDescent="0.3">
      <c r="N1249" t="s">
        <v>8218</v>
      </c>
      <c r="O1249" s="10">
        <v>4000</v>
      </c>
      <c r="P1249" t="s">
        <v>8325</v>
      </c>
    </row>
    <row r="1250" spans="14:16" x14ac:dyDescent="0.3">
      <c r="N1250" t="s">
        <v>8218</v>
      </c>
      <c r="O1250" s="10">
        <v>3000</v>
      </c>
      <c r="P1250" t="s">
        <v>8323</v>
      </c>
    </row>
    <row r="1251" spans="14:16" x14ac:dyDescent="0.3">
      <c r="N1251" t="s">
        <v>8218</v>
      </c>
      <c r="O1251" s="10">
        <v>3500</v>
      </c>
      <c r="P1251" t="s">
        <v>8321</v>
      </c>
    </row>
    <row r="1252" spans="14:16" x14ac:dyDescent="0.3">
      <c r="N1252" t="s">
        <v>8218</v>
      </c>
      <c r="O1252" s="10">
        <v>3999</v>
      </c>
      <c r="P1252" t="s">
        <v>8331</v>
      </c>
    </row>
    <row r="1253" spans="14:16" x14ac:dyDescent="0.3">
      <c r="N1253" t="s">
        <v>8218</v>
      </c>
      <c r="O1253" s="10">
        <v>500</v>
      </c>
      <c r="P1253" t="s">
        <v>8314</v>
      </c>
    </row>
    <row r="1254" spans="14:16" x14ac:dyDescent="0.3">
      <c r="N1254" t="s">
        <v>8218</v>
      </c>
      <c r="O1254" s="10">
        <v>2000</v>
      </c>
      <c r="P1254" t="s">
        <v>8308</v>
      </c>
    </row>
    <row r="1255" spans="14:16" x14ac:dyDescent="0.3">
      <c r="N1255" t="s">
        <v>8218</v>
      </c>
      <c r="O1255" s="10">
        <v>3000</v>
      </c>
      <c r="P1255" t="s">
        <v>8325</v>
      </c>
    </row>
    <row r="1256" spans="14:16" x14ac:dyDescent="0.3">
      <c r="N1256" t="s">
        <v>8219</v>
      </c>
      <c r="O1256" s="10">
        <v>25000</v>
      </c>
      <c r="P1256" t="s">
        <v>8341</v>
      </c>
    </row>
    <row r="1257" spans="14:16" x14ac:dyDescent="0.3">
      <c r="N1257" t="s">
        <v>8218</v>
      </c>
      <c r="O1257" s="10">
        <v>3500</v>
      </c>
      <c r="P1257" t="s">
        <v>8330</v>
      </c>
    </row>
    <row r="1258" spans="14:16" x14ac:dyDescent="0.3">
      <c r="N1258" t="s">
        <v>8218</v>
      </c>
      <c r="O1258" s="10">
        <v>4000</v>
      </c>
      <c r="P1258" t="s">
        <v>8311</v>
      </c>
    </row>
    <row r="1259" spans="14:16" x14ac:dyDescent="0.3">
      <c r="N1259" t="s">
        <v>8218</v>
      </c>
      <c r="O1259" s="10">
        <v>3500</v>
      </c>
      <c r="P1259" t="s">
        <v>8325</v>
      </c>
    </row>
    <row r="1260" spans="14:16" x14ac:dyDescent="0.3">
      <c r="N1260" t="s">
        <v>8218</v>
      </c>
      <c r="O1260" s="10">
        <v>2500</v>
      </c>
      <c r="P1260" t="s">
        <v>8330</v>
      </c>
    </row>
    <row r="1261" spans="14:16" x14ac:dyDescent="0.3">
      <c r="N1261" t="s">
        <v>8220</v>
      </c>
      <c r="O1261" s="10">
        <v>20000</v>
      </c>
      <c r="P1261" t="s">
        <v>8338</v>
      </c>
    </row>
    <row r="1262" spans="14:16" x14ac:dyDescent="0.3">
      <c r="N1262" t="s">
        <v>8218</v>
      </c>
      <c r="O1262" s="10">
        <v>3400</v>
      </c>
      <c r="P1262" t="s">
        <v>8337</v>
      </c>
    </row>
    <row r="1263" spans="14:16" x14ac:dyDescent="0.3">
      <c r="N1263" t="s">
        <v>8218</v>
      </c>
      <c r="O1263" s="10">
        <v>3500</v>
      </c>
      <c r="P1263" t="s">
        <v>8339</v>
      </c>
    </row>
    <row r="1264" spans="14:16" x14ac:dyDescent="0.3">
      <c r="N1264" t="s">
        <v>8218</v>
      </c>
      <c r="O1264" s="10">
        <v>2560</v>
      </c>
      <c r="P1264" t="s">
        <v>8308</v>
      </c>
    </row>
    <row r="1265" spans="14:16" x14ac:dyDescent="0.3">
      <c r="N1265" t="s">
        <v>8218</v>
      </c>
      <c r="O1265" s="10">
        <v>4000</v>
      </c>
      <c r="P1265" t="s">
        <v>8334</v>
      </c>
    </row>
    <row r="1266" spans="14:16" x14ac:dyDescent="0.3">
      <c r="N1266" t="s">
        <v>8220</v>
      </c>
      <c r="O1266" s="10">
        <v>10000</v>
      </c>
      <c r="P1266" t="s">
        <v>8317</v>
      </c>
    </row>
    <row r="1267" spans="14:16" x14ac:dyDescent="0.3">
      <c r="N1267" t="s">
        <v>8218</v>
      </c>
      <c r="O1267" s="10">
        <v>4000</v>
      </c>
      <c r="P1267" t="s">
        <v>8325</v>
      </c>
    </row>
    <row r="1268" spans="14:16" x14ac:dyDescent="0.3">
      <c r="N1268" t="s">
        <v>8218</v>
      </c>
      <c r="O1268" s="10">
        <v>4000</v>
      </c>
      <c r="P1268" t="s">
        <v>8340</v>
      </c>
    </row>
    <row r="1269" spans="14:16" x14ac:dyDescent="0.3">
      <c r="N1269" t="s">
        <v>8218</v>
      </c>
      <c r="O1269" s="10">
        <v>4000</v>
      </c>
      <c r="P1269" t="s">
        <v>8330</v>
      </c>
    </row>
    <row r="1270" spans="14:16" x14ac:dyDescent="0.3">
      <c r="N1270" t="s">
        <v>8218</v>
      </c>
      <c r="O1270" s="10">
        <v>3500</v>
      </c>
      <c r="P1270" t="s">
        <v>8325</v>
      </c>
    </row>
    <row r="1271" spans="14:16" x14ac:dyDescent="0.3">
      <c r="N1271" t="s">
        <v>8218</v>
      </c>
      <c r="O1271" s="10">
        <v>3500</v>
      </c>
      <c r="P1271" t="s">
        <v>8330</v>
      </c>
    </row>
    <row r="1272" spans="14:16" x14ac:dyDescent="0.3">
      <c r="N1272" t="s">
        <v>8218</v>
      </c>
      <c r="O1272" s="10">
        <v>4000</v>
      </c>
      <c r="P1272" t="s">
        <v>8327</v>
      </c>
    </row>
    <row r="1273" spans="14:16" x14ac:dyDescent="0.3">
      <c r="N1273" t="s">
        <v>8218</v>
      </c>
      <c r="O1273" s="10">
        <v>4000</v>
      </c>
      <c r="P1273" t="s">
        <v>8325</v>
      </c>
    </row>
    <row r="1274" spans="14:16" x14ac:dyDescent="0.3">
      <c r="N1274" t="s">
        <v>8218</v>
      </c>
      <c r="O1274" s="10">
        <v>3000</v>
      </c>
      <c r="P1274" t="s">
        <v>8325</v>
      </c>
    </row>
    <row r="1275" spans="14:16" x14ac:dyDescent="0.3">
      <c r="N1275" t="s">
        <v>8218</v>
      </c>
      <c r="O1275" s="10">
        <v>4000</v>
      </c>
      <c r="P1275" t="s">
        <v>8330</v>
      </c>
    </row>
    <row r="1276" spans="14:16" x14ac:dyDescent="0.3">
      <c r="N1276" t="s">
        <v>8218</v>
      </c>
      <c r="O1276" s="10">
        <v>4200</v>
      </c>
      <c r="P1276" t="s">
        <v>8323</v>
      </c>
    </row>
    <row r="1277" spans="14:16" x14ac:dyDescent="0.3">
      <c r="N1277" t="s">
        <v>8218</v>
      </c>
      <c r="O1277" s="10">
        <v>1100</v>
      </c>
      <c r="P1277" t="s">
        <v>8308</v>
      </c>
    </row>
    <row r="1278" spans="14:16" x14ac:dyDescent="0.3">
      <c r="N1278" t="s">
        <v>8218</v>
      </c>
      <c r="O1278" s="10">
        <v>3500</v>
      </c>
      <c r="P1278" t="s">
        <v>8327</v>
      </c>
    </row>
    <row r="1279" spans="14:16" x14ac:dyDescent="0.3">
      <c r="N1279" t="s">
        <v>8218</v>
      </c>
      <c r="O1279" s="10">
        <v>4000</v>
      </c>
      <c r="P1279" t="s">
        <v>8325</v>
      </c>
    </row>
    <row r="1280" spans="14:16" x14ac:dyDescent="0.3">
      <c r="N1280" t="s">
        <v>8218</v>
      </c>
      <c r="O1280" s="10">
        <v>4000</v>
      </c>
      <c r="P1280" t="s">
        <v>8330</v>
      </c>
    </row>
    <row r="1281" spans="14:16" x14ac:dyDescent="0.3">
      <c r="N1281" t="s">
        <v>8220</v>
      </c>
      <c r="O1281" s="10">
        <v>19000</v>
      </c>
      <c r="P1281" t="s">
        <v>8313</v>
      </c>
    </row>
    <row r="1282" spans="14:16" x14ac:dyDescent="0.3">
      <c r="N1282" t="s">
        <v>8218</v>
      </c>
      <c r="O1282" s="10">
        <v>4000</v>
      </c>
      <c r="P1282" t="s">
        <v>8335</v>
      </c>
    </row>
    <row r="1283" spans="14:16" x14ac:dyDescent="0.3">
      <c r="N1283" t="s">
        <v>8218</v>
      </c>
      <c r="O1283" s="10">
        <v>3500</v>
      </c>
      <c r="P1283" t="s">
        <v>8337</v>
      </c>
    </row>
    <row r="1284" spans="14:16" x14ac:dyDescent="0.3">
      <c r="N1284" t="s">
        <v>8218</v>
      </c>
      <c r="O1284" s="10">
        <v>3500</v>
      </c>
      <c r="P1284" t="s">
        <v>8327</v>
      </c>
    </row>
    <row r="1285" spans="14:16" x14ac:dyDescent="0.3">
      <c r="N1285" t="s">
        <v>8220</v>
      </c>
      <c r="O1285" s="10">
        <v>7000</v>
      </c>
      <c r="P1285" t="s">
        <v>8334</v>
      </c>
    </row>
    <row r="1286" spans="14:16" x14ac:dyDescent="0.3">
      <c r="N1286" t="s">
        <v>8218</v>
      </c>
      <c r="O1286" s="10">
        <v>3000</v>
      </c>
      <c r="P1286" t="s">
        <v>8325</v>
      </c>
    </row>
    <row r="1287" spans="14:16" x14ac:dyDescent="0.3">
      <c r="N1287" t="s">
        <v>8218</v>
      </c>
      <c r="O1287" s="10">
        <v>3500</v>
      </c>
      <c r="P1287" t="s">
        <v>8330</v>
      </c>
    </row>
    <row r="1288" spans="14:16" x14ac:dyDescent="0.3">
      <c r="N1288" t="s">
        <v>8218</v>
      </c>
      <c r="O1288" s="10">
        <v>2500</v>
      </c>
      <c r="P1288" t="s">
        <v>8327</v>
      </c>
    </row>
    <row r="1289" spans="14:16" x14ac:dyDescent="0.3">
      <c r="N1289" t="s">
        <v>8218</v>
      </c>
      <c r="O1289" s="10">
        <v>4000</v>
      </c>
      <c r="P1289" t="s">
        <v>8330</v>
      </c>
    </row>
    <row r="1290" spans="14:16" x14ac:dyDescent="0.3">
      <c r="N1290" t="s">
        <v>8218</v>
      </c>
      <c r="O1290" s="10">
        <v>3000</v>
      </c>
      <c r="P1290" t="s">
        <v>8325</v>
      </c>
    </row>
    <row r="1291" spans="14:16" x14ac:dyDescent="0.3">
      <c r="N1291" t="s">
        <v>8218</v>
      </c>
      <c r="O1291" s="10">
        <v>3000</v>
      </c>
      <c r="P1291" t="s">
        <v>8325</v>
      </c>
    </row>
    <row r="1292" spans="14:16" x14ac:dyDescent="0.3">
      <c r="N1292" t="s">
        <v>8218</v>
      </c>
      <c r="O1292" s="10">
        <v>4000</v>
      </c>
      <c r="P1292" t="s">
        <v>8330</v>
      </c>
    </row>
    <row r="1293" spans="14:16" x14ac:dyDescent="0.3">
      <c r="N1293" t="s">
        <v>8218</v>
      </c>
      <c r="O1293" s="10">
        <v>4000</v>
      </c>
      <c r="P1293" t="s">
        <v>8325</v>
      </c>
    </row>
    <row r="1294" spans="14:16" x14ac:dyDescent="0.3">
      <c r="N1294" t="s">
        <v>8218</v>
      </c>
      <c r="O1294" s="10">
        <v>2350</v>
      </c>
      <c r="P1294" t="s">
        <v>8313</v>
      </c>
    </row>
    <row r="1295" spans="14:16" x14ac:dyDescent="0.3">
      <c r="N1295" t="s">
        <v>8221</v>
      </c>
      <c r="O1295" s="10">
        <v>10557</v>
      </c>
      <c r="P1295" t="s">
        <v>8319</v>
      </c>
    </row>
    <row r="1296" spans="14:16" x14ac:dyDescent="0.3">
      <c r="N1296" t="s">
        <v>8218</v>
      </c>
      <c r="O1296" s="10">
        <v>3000</v>
      </c>
      <c r="P1296" t="s">
        <v>8321</v>
      </c>
    </row>
    <row r="1297" spans="14:16" x14ac:dyDescent="0.3">
      <c r="N1297" t="s">
        <v>8218</v>
      </c>
      <c r="O1297" s="10">
        <v>4000</v>
      </c>
      <c r="P1297" t="s">
        <v>8330</v>
      </c>
    </row>
    <row r="1298" spans="14:16" x14ac:dyDescent="0.3">
      <c r="N1298" t="s">
        <v>8218</v>
      </c>
      <c r="O1298" s="10">
        <v>4000</v>
      </c>
      <c r="P1298" t="s">
        <v>8330</v>
      </c>
    </row>
    <row r="1299" spans="14:16" x14ac:dyDescent="0.3">
      <c r="N1299" t="s">
        <v>8220</v>
      </c>
      <c r="O1299" s="10">
        <v>14000</v>
      </c>
      <c r="P1299" t="s">
        <v>8350</v>
      </c>
    </row>
    <row r="1300" spans="14:16" x14ac:dyDescent="0.3">
      <c r="N1300" t="s">
        <v>8218</v>
      </c>
      <c r="O1300" s="10">
        <v>4000</v>
      </c>
      <c r="P1300" t="s">
        <v>8325</v>
      </c>
    </row>
    <row r="1301" spans="14:16" x14ac:dyDescent="0.3">
      <c r="N1301" t="s">
        <v>8218</v>
      </c>
      <c r="O1301" s="10">
        <v>4000</v>
      </c>
      <c r="P1301" t="s">
        <v>8340</v>
      </c>
    </row>
    <row r="1302" spans="14:16" x14ac:dyDescent="0.3">
      <c r="N1302" t="s">
        <v>8218</v>
      </c>
      <c r="O1302" s="10">
        <v>3000</v>
      </c>
      <c r="P1302" t="s">
        <v>8325</v>
      </c>
    </row>
    <row r="1303" spans="14:16" x14ac:dyDescent="0.3">
      <c r="N1303" t="s">
        <v>8218</v>
      </c>
      <c r="O1303" s="10">
        <v>4000</v>
      </c>
      <c r="P1303" t="s">
        <v>8325</v>
      </c>
    </row>
    <row r="1304" spans="14:16" x14ac:dyDescent="0.3">
      <c r="N1304" t="s">
        <v>8218</v>
      </c>
      <c r="O1304" s="10">
        <v>4000</v>
      </c>
      <c r="P1304" t="s">
        <v>8319</v>
      </c>
    </row>
    <row r="1305" spans="14:16" x14ac:dyDescent="0.3">
      <c r="N1305" t="s">
        <v>8218</v>
      </c>
      <c r="O1305" s="10">
        <v>4000</v>
      </c>
      <c r="P1305" t="s">
        <v>8325</v>
      </c>
    </row>
    <row r="1306" spans="14:16" x14ac:dyDescent="0.3">
      <c r="N1306" t="s">
        <v>8218</v>
      </c>
      <c r="O1306" s="10">
        <v>2000</v>
      </c>
      <c r="P1306" t="s">
        <v>8330</v>
      </c>
    </row>
    <row r="1307" spans="14:16" x14ac:dyDescent="0.3">
      <c r="N1307" t="s">
        <v>8220</v>
      </c>
      <c r="O1307" s="10">
        <v>9800</v>
      </c>
      <c r="P1307" t="s">
        <v>8325</v>
      </c>
    </row>
    <row r="1308" spans="14:16" x14ac:dyDescent="0.3">
      <c r="N1308" t="s">
        <v>8218</v>
      </c>
      <c r="O1308" s="10">
        <v>4000</v>
      </c>
      <c r="P1308" t="s">
        <v>8330</v>
      </c>
    </row>
    <row r="1309" spans="14:16" x14ac:dyDescent="0.3">
      <c r="N1309" t="s">
        <v>8218</v>
      </c>
      <c r="O1309" s="10">
        <v>4000</v>
      </c>
      <c r="P1309" t="s">
        <v>8334</v>
      </c>
    </row>
    <row r="1310" spans="14:16" x14ac:dyDescent="0.3">
      <c r="N1310" t="s">
        <v>8218</v>
      </c>
      <c r="O1310" s="10">
        <v>3750</v>
      </c>
      <c r="P1310" t="s">
        <v>8325</v>
      </c>
    </row>
    <row r="1311" spans="14:16" x14ac:dyDescent="0.3">
      <c r="N1311" t="s">
        <v>8218</v>
      </c>
      <c r="O1311" s="10">
        <v>4000</v>
      </c>
      <c r="P1311" t="s">
        <v>8331</v>
      </c>
    </row>
    <row r="1312" spans="14:16" x14ac:dyDescent="0.3">
      <c r="N1312" t="s">
        <v>8218</v>
      </c>
      <c r="O1312" s="10">
        <v>3400</v>
      </c>
      <c r="P1312" t="s">
        <v>8325</v>
      </c>
    </row>
    <row r="1313" spans="14:16" x14ac:dyDescent="0.3">
      <c r="N1313" t="s">
        <v>8218</v>
      </c>
      <c r="O1313" s="10">
        <v>3000</v>
      </c>
      <c r="P1313" t="s">
        <v>8325</v>
      </c>
    </row>
    <row r="1314" spans="14:16" x14ac:dyDescent="0.3">
      <c r="N1314" t="s">
        <v>8218</v>
      </c>
      <c r="O1314" s="10">
        <v>3750</v>
      </c>
      <c r="P1314" t="s">
        <v>8313</v>
      </c>
    </row>
    <row r="1315" spans="14:16" x14ac:dyDescent="0.3">
      <c r="N1315" t="s">
        <v>8218</v>
      </c>
      <c r="O1315" s="10">
        <v>4000</v>
      </c>
      <c r="P1315" t="s">
        <v>8325</v>
      </c>
    </row>
    <row r="1316" spans="14:16" x14ac:dyDescent="0.3">
      <c r="N1316" t="s">
        <v>8218</v>
      </c>
      <c r="O1316" s="10">
        <v>3500</v>
      </c>
      <c r="P1316" t="s">
        <v>8342</v>
      </c>
    </row>
    <row r="1317" spans="14:16" x14ac:dyDescent="0.3">
      <c r="N1317" t="s">
        <v>8218</v>
      </c>
      <c r="O1317" s="10">
        <v>4000</v>
      </c>
      <c r="P1317" t="s">
        <v>8330</v>
      </c>
    </row>
    <row r="1318" spans="14:16" x14ac:dyDescent="0.3">
      <c r="N1318" t="s">
        <v>8218</v>
      </c>
      <c r="O1318" s="10">
        <v>4000</v>
      </c>
      <c r="P1318" t="s">
        <v>8325</v>
      </c>
    </row>
    <row r="1319" spans="14:16" x14ac:dyDescent="0.3">
      <c r="N1319" t="s">
        <v>8218</v>
      </c>
      <c r="O1319" s="10">
        <v>4000</v>
      </c>
      <c r="P1319" t="s">
        <v>8325</v>
      </c>
    </row>
    <row r="1320" spans="14:16" x14ac:dyDescent="0.3">
      <c r="N1320" t="s">
        <v>8218</v>
      </c>
      <c r="O1320" s="10">
        <v>4000</v>
      </c>
      <c r="P1320" t="s">
        <v>8327</v>
      </c>
    </row>
    <row r="1321" spans="14:16" x14ac:dyDescent="0.3">
      <c r="N1321" t="s">
        <v>8218</v>
      </c>
      <c r="O1321" s="10">
        <v>2500</v>
      </c>
      <c r="P1321" t="s">
        <v>8337</v>
      </c>
    </row>
    <row r="1322" spans="14:16" x14ac:dyDescent="0.3">
      <c r="N1322" t="s">
        <v>8218</v>
      </c>
      <c r="O1322" s="10">
        <v>3500</v>
      </c>
      <c r="P1322" t="s">
        <v>8330</v>
      </c>
    </row>
    <row r="1323" spans="14:16" x14ac:dyDescent="0.3">
      <c r="N1323" t="s">
        <v>8218</v>
      </c>
      <c r="O1323" s="10">
        <v>4000</v>
      </c>
      <c r="P1323" t="s">
        <v>8325</v>
      </c>
    </row>
    <row r="1324" spans="14:16" x14ac:dyDescent="0.3">
      <c r="N1324" t="s">
        <v>8218</v>
      </c>
      <c r="O1324" s="10">
        <v>4000</v>
      </c>
      <c r="P1324" t="s">
        <v>8325</v>
      </c>
    </row>
    <row r="1325" spans="14:16" x14ac:dyDescent="0.3">
      <c r="N1325" t="s">
        <v>8218</v>
      </c>
      <c r="O1325" s="10">
        <v>3500</v>
      </c>
      <c r="P1325" t="s">
        <v>8327</v>
      </c>
    </row>
    <row r="1326" spans="14:16" x14ac:dyDescent="0.3">
      <c r="N1326" t="s">
        <v>8218</v>
      </c>
      <c r="O1326" s="10">
        <v>4000</v>
      </c>
      <c r="P1326" t="s">
        <v>8325</v>
      </c>
    </row>
    <row r="1327" spans="14:16" x14ac:dyDescent="0.3">
      <c r="N1327" t="s">
        <v>8218</v>
      </c>
      <c r="O1327" s="10">
        <v>3000</v>
      </c>
      <c r="P1327" t="s">
        <v>8325</v>
      </c>
    </row>
    <row r="1328" spans="14:16" x14ac:dyDescent="0.3">
      <c r="N1328" t="s">
        <v>8218</v>
      </c>
      <c r="O1328" s="10">
        <v>4000</v>
      </c>
      <c r="P1328" t="s">
        <v>8325</v>
      </c>
    </row>
    <row r="1329" spans="14:16" x14ac:dyDescent="0.3">
      <c r="N1329" t="s">
        <v>8218</v>
      </c>
      <c r="O1329" s="10">
        <v>4000</v>
      </c>
      <c r="P1329" t="s">
        <v>8342</v>
      </c>
    </row>
    <row r="1330" spans="14:16" x14ac:dyDescent="0.3">
      <c r="N1330" t="s">
        <v>8218</v>
      </c>
      <c r="O1330" s="10">
        <v>3800</v>
      </c>
      <c r="P1330" t="s">
        <v>8325</v>
      </c>
    </row>
    <row r="1331" spans="14:16" x14ac:dyDescent="0.3">
      <c r="N1331" t="s">
        <v>8218</v>
      </c>
      <c r="O1331" s="10">
        <v>4000</v>
      </c>
      <c r="P1331" t="s">
        <v>8325</v>
      </c>
    </row>
    <row r="1332" spans="14:16" x14ac:dyDescent="0.3">
      <c r="N1332" t="s">
        <v>8218</v>
      </c>
      <c r="O1332" s="10">
        <v>4000</v>
      </c>
      <c r="P1332" t="s">
        <v>8325</v>
      </c>
    </row>
    <row r="1333" spans="14:16" x14ac:dyDescent="0.3">
      <c r="N1333" t="s">
        <v>8218</v>
      </c>
      <c r="O1333" s="10">
        <v>3750</v>
      </c>
      <c r="P1333" t="s">
        <v>8323</v>
      </c>
    </row>
    <row r="1334" spans="14:16" x14ac:dyDescent="0.3">
      <c r="N1334" t="s">
        <v>8220</v>
      </c>
      <c r="O1334" s="10">
        <v>11000</v>
      </c>
      <c r="P1334" t="s">
        <v>8313</v>
      </c>
    </row>
    <row r="1335" spans="14:16" x14ac:dyDescent="0.3">
      <c r="N1335" t="s">
        <v>8218</v>
      </c>
      <c r="O1335" s="10">
        <v>3500</v>
      </c>
      <c r="P1335" t="s">
        <v>8321</v>
      </c>
    </row>
    <row r="1336" spans="14:16" x14ac:dyDescent="0.3">
      <c r="N1336" t="s">
        <v>8218</v>
      </c>
      <c r="O1336" s="10">
        <v>3500</v>
      </c>
      <c r="P1336" t="s">
        <v>8342</v>
      </c>
    </row>
    <row r="1337" spans="14:16" x14ac:dyDescent="0.3">
      <c r="N1337" t="s">
        <v>8218</v>
      </c>
      <c r="O1337" s="10">
        <v>2220</v>
      </c>
      <c r="P1337" t="s">
        <v>8332</v>
      </c>
    </row>
    <row r="1338" spans="14:16" x14ac:dyDescent="0.3">
      <c r="N1338" t="s">
        <v>8218</v>
      </c>
      <c r="O1338" s="10">
        <v>3000</v>
      </c>
      <c r="P1338" t="s">
        <v>8327</v>
      </c>
    </row>
    <row r="1339" spans="14:16" x14ac:dyDescent="0.3">
      <c r="N1339" t="s">
        <v>8218</v>
      </c>
      <c r="O1339" s="10">
        <v>3000</v>
      </c>
      <c r="P1339" t="s">
        <v>8330</v>
      </c>
    </row>
    <row r="1340" spans="14:16" x14ac:dyDescent="0.3">
      <c r="N1340" t="s">
        <v>8218</v>
      </c>
      <c r="O1340" s="10">
        <v>3910</v>
      </c>
      <c r="P1340" t="s">
        <v>8323</v>
      </c>
    </row>
    <row r="1341" spans="14:16" x14ac:dyDescent="0.3">
      <c r="N1341" t="s">
        <v>8218</v>
      </c>
      <c r="O1341" s="10">
        <v>2300</v>
      </c>
      <c r="P1341" t="s">
        <v>8327</v>
      </c>
    </row>
    <row r="1342" spans="14:16" x14ac:dyDescent="0.3">
      <c r="N1342" t="s">
        <v>8218</v>
      </c>
      <c r="O1342" s="10">
        <v>3500</v>
      </c>
      <c r="P1342" t="s">
        <v>8330</v>
      </c>
    </row>
    <row r="1343" spans="14:16" x14ac:dyDescent="0.3">
      <c r="N1343" t="s">
        <v>8218</v>
      </c>
      <c r="O1343" s="10">
        <v>3500</v>
      </c>
      <c r="P1343" t="s">
        <v>8340</v>
      </c>
    </row>
    <row r="1344" spans="14:16" x14ac:dyDescent="0.3">
      <c r="N1344" t="s">
        <v>8218</v>
      </c>
      <c r="O1344" s="10">
        <v>3000</v>
      </c>
      <c r="P1344" t="s">
        <v>8325</v>
      </c>
    </row>
    <row r="1345" spans="14:16" x14ac:dyDescent="0.3">
      <c r="N1345" t="s">
        <v>8218</v>
      </c>
      <c r="O1345" s="10">
        <v>2000</v>
      </c>
      <c r="P1345" t="s">
        <v>8340</v>
      </c>
    </row>
    <row r="1346" spans="14:16" x14ac:dyDescent="0.3">
      <c r="N1346" t="s">
        <v>8220</v>
      </c>
      <c r="O1346" s="10">
        <v>5000</v>
      </c>
      <c r="P1346" t="s">
        <v>8325</v>
      </c>
    </row>
    <row r="1347" spans="14:16" x14ac:dyDescent="0.3">
      <c r="N1347" t="s">
        <v>8218</v>
      </c>
      <c r="O1347" s="10">
        <v>3300</v>
      </c>
      <c r="P1347" t="s">
        <v>8325</v>
      </c>
    </row>
    <row r="1348" spans="14:16" x14ac:dyDescent="0.3">
      <c r="N1348" t="s">
        <v>8218</v>
      </c>
      <c r="O1348" s="10">
        <v>3500</v>
      </c>
      <c r="P1348" t="s">
        <v>8325</v>
      </c>
    </row>
    <row r="1349" spans="14:16" x14ac:dyDescent="0.3">
      <c r="N1349" t="s">
        <v>8218</v>
      </c>
      <c r="O1349" s="10">
        <v>3500</v>
      </c>
      <c r="P1349" t="s">
        <v>8325</v>
      </c>
    </row>
    <row r="1350" spans="14:16" x14ac:dyDescent="0.3">
      <c r="N1350" t="s">
        <v>8220</v>
      </c>
      <c r="O1350" s="10">
        <v>11140</v>
      </c>
      <c r="P1350" t="s">
        <v>8325</v>
      </c>
    </row>
    <row r="1351" spans="14:16" x14ac:dyDescent="0.3">
      <c r="N1351" t="s">
        <v>8218</v>
      </c>
      <c r="O1351" s="10">
        <v>3500</v>
      </c>
      <c r="P1351" t="s">
        <v>8313</v>
      </c>
    </row>
    <row r="1352" spans="14:16" x14ac:dyDescent="0.3">
      <c r="N1352" t="s">
        <v>8218</v>
      </c>
      <c r="O1352" s="10">
        <v>1000</v>
      </c>
      <c r="P1352" t="s">
        <v>8321</v>
      </c>
    </row>
    <row r="1353" spans="14:16" x14ac:dyDescent="0.3">
      <c r="N1353" t="s">
        <v>8218</v>
      </c>
      <c r="O1353" s="10">
        <v>3800</v>
      </c>
      <c r="P1353" t="s">
        <v>8337</v>
      </c>
    </row>
    <row r="1354" spans="14:16" x14ac:dyDescent="0.3">
      <c r="N1354" t="s">
        <v>8218</v>
      </c>
      <c r="O1354" s="10">
        <v>3500</v>
      </c>
      <c r="P1354" t="s">
        <v>8325</v>
      </c>
    </row>
    <row r="1355" spans="14:16" x14ac:dyDescent="0.3">
      <c r="N1355" t="s">
        <v>8218</v>
      </c>
      <c r="O1355" s="10">
        <v>3500</v>
      </c>
      <c r="P1355" t="s">
        <v>8325</v>
      </c>
    </row>
    <row r="1356" spans="14:16" x14ac:dyDescent="0.3">
      <c r="N1356" t="s">
        <v>8218</v>
      </c>
      <c r="O1356" s="10">
        <v>3500</v>
      </c>
      <c r="P1356" t="s">
        <v>8334</v>
      </c>
    </row>
    <row r="1357" spans="14:16" x14ac:dyDescent="0.3">
      <c r="N1357" t="s">
        <v>8218</v>
      </c>
      <c r="O1357" s="10">
        <v>2500</v>
      </c>
      <c r="P1357" t="s">
        <v>8330</v>
      </c>
    </row>
    <row r="1358" spans="14:16" x14ac:dyDescent="0.3">
      <c r="N1358" t="s">
        <v>8218</v>
      </c>
      <c r="O1358" s="10">
        <v>3000</v>
      </c>
      <c r="P1358" t="s">
        <v>8308</v>
      </c>
    </row>
    <row r="1359" spans="14:16" x14ac:dyDescent="0.3">
      <c r="N1359" t="s">
        <v>8220</v>
      </c>
      <c r="O1359" s="10">
        <v>75000</v>
      </c>
      <c r="P1359" t="s">
        <v>8341</v>
      </c>
    </row>
    <row r="1360" spans="14:16" x14ac:dyDescent="0.3">
      <c r="N1360" t="s">
        <v>8218</v>
      </c>
      <c r="O1360" s="10">
        <v>3675</v>
      </c>
      <c r="P1360" t="s">
        <v>8340</v>
      </c>
    </row>
    <row r="1361" spans="14:16" x14ac:dyDescent="0.3">
      <c r="N1361" t="s">
        <v>8218</v>
      </c>
      <c r="O1361" s="10">
        <v>3000</v>
      </c>
      <c r="P1361" t="s">
        <v>8325</v>
      </c>
    </row>
    <row r="1362" spans="14:16" x14ac:dyDescent="0.3">
      <c r="N1362" t="s">
        <v>8218</v>
      </c>
      <c r="O1362" s="10">
        <v>3500</v>
      </c>
      <c r="P1362" t="s">
        <v>8325</v>
      </c>
    </row>
    <row r="1363" spans="14:16" x14ac:dyDescent="0.3">
      <c r="N1363" t="s">
        <v>8218</v>
      </c>
      <c r="O1363" s="10">
        <v>3300</v>
      </c>
      <c r="P1363" t="s">
        <v>8330</v>
      </c>
    </row>
    <row r="1364" spans="14:16" x14ac:dyDescent="0.3">
      <c r="N1364" t="s">
        <v>8218</v>
      </c>
      <c r="O1364" s="10">
        <v>3000</v>
      </c>
      <c r="P1364" t="s">
        <v>8334</v>
      </c>
    </row>
    <row r="1365" spans="14:16" x14ac:dyDescent="0.3">
      <c r="N1365" t="s">
        <v>8218</v>
      </c>
      <c r="O1365" s="10">
        <v>3500</v>
      </c>
      <c r="P1365" t="s">
        <v>8340</v>
      </c>
    </row>
    <row r="1366" spans="14:16" x14ac:dyDescent="0.3">
      <c r="N1366" t="s">
        <v>8218</v>
      </c>
      <c r="O1366" s="10">
        <v>3500</v>
      </c>
      <c r="P1366" t="s">
        <v>8327</v>
      </c>
    </row>
    <row r="1367" spans="14:16" x14ac:dyDescent="0.3">
      <c r="N1367" t="s">
        <v>8218</v>
      </c>
      <c r="O1367" s="10">
        <v>3500</v>
      </c>
      <c r="P1367" t="s">
        <v>8321</v>
      </c>
    </row>
    <row r="1368" spans="14:16" x14ac:dyDescent="0.3">
      <c r="N1368" t="s">
        <v>8218</v>
      </c>
      <c r="O1368" s="10">
        <v>3000</v>
      </c>
      <c r="P1368" t="s">
        <v>8325</v>
      </c>
    </row>
    <row r="1369" spans="14:16" x14ac:dyDescent="0.3">
      <c r="N1369" t="s">
        <v>8218</v>
      </c>
      <c r="O1369" s="10">
        <v>3500</v>
      </c>
      <c r="P1369" t="s">
        <v>8325</v>
      </c>
    </row>
    <row r="1370" spans="14:16" x14ac:dyDescent="0.3">
      <c r="N1370" t="s">
        <v>8218</v>
      </c>
      <c r="O1370" s="10">
        <v>3500</v>
      </c>
      <c r="P1370" t="s">
        <v>8325</v>
      </c>
    </row>
    <row r="1371" spans="14:16" x14ac:dyDescent="0.3">
      <c r="N1371" t="s">
        <v>8218</v>
      </c>
      <c r="O1371" s="10">
        <v>3000</v>
      </c>
      <c r="P1371" t="s">
        <v>8331</v>
      </c>
    </row>
    <row r="1372" spans="14:16" x14ac:dyDescent="0.3">
      <c r="N1372" t="s">
        <v>8218</v>
      </c>
      <c r="O1372" s="10">
        <v>1500</v>
      </c>
      <c r="P1372" t="s">
        <v>8342</v>
      </c>
    </row>
    <row r="1373" spans="14:16" x14ac:dyDescent="0.3">
      <c r="N1373" t="s">
        <v>8220</v>
      </c>
      <c r="O1373" s="10">
        <v>10000</v>
      </c>
      <c r="P1373" t="s">
        <v>8325</v>
      </c>
    </row>
    <row r="1374" spans="14:16" x14ac:dyDescent="0.3">
      <c r="N1374" t="s">
        <v>8218</v>
      </c>
      <c r="O1374" s="10">
        <v>3000</v>
      </c>
      <c r="P1374" t="s">
        <v>8340</v>
      </c>
    </row>
    <row r="1375" spans="14:16" x14ac:dyDescent="0.3">
      <c r="N1375" t="s">
        <v>8218</v>
      </c>
      <c r="O1375" s="10">
        <v>3500</v>
      </c>
      <c r="P1375" t="s">
        <v>8335</v>
      </c>
    </row>
    <row r="1376" spans="14:16" x14ac:dyDescent="0.3">
      <c r="N1376" t="s">
        <v>8218</v>
      </c>
      <c r="O1376" s="10">
        <v>3405</v>
      </c>
      <c r="P1376" t="s">
        <v>8325</v>
      </c>
    </row>
    <row r="1377" spans="14:16" x14ac:dyDescent="0.3">
      <c r="N1377" t="s">
        <v>8218</v>
      </c>
      <c r="O1377" s="10">
        <v>3500</v>
      </c>
      <c r="P1377" t="s">
        <v>8325</v>
      </c>
    </row>
    <row r="1378" spans="14:16" x14ac:dyDescent="0.3">
      <c r="N1378" t="s">
        <v>8218</v>
      </c>
      <c r="O1378" s="10">
        <v>3500</v>
      </c>
      <c r="P1378" t="s">
        <v>8325</v>
      </c>
    </row>
    <row r="1379" spans="14:16" x14ac:dyDescent="0.3">
      <c r="N1379" t="s">
        <v>8218</v>
      </c>
      <c r="O1379" s="10">
        <v>3500</v>
      </c>
      <c r="P1379" t="s">
        <v>8325</v>
      </c>
    </row>
    <row r="1380" spans="14:16" x14ac:dyDescent="0.3">
      <c r="N1380" t="s">
        <v>8218</v>
      </c>
      <c r="O1380" s="10">
        <v>3000</v>
      </c>
      <c r="P1380" t="s">
        <v>8330</v>
      </c>
    </row>
    <row r="1381" spans="14:16" x14ac:dyDescent="0.3">
      <c r="N1381" t="s">
        <v>8218</v>
      </c>
      <c r="O1381" s="10">
        <v>3500</v>
      </c>
      <c r="P1381" t="s">
        <v>8321</v>
      </c>
    </row>
    <row r="1382" spans="14:16" x14ac:dyDescent="0.3">
      <c r="N1382" t="s">
        <v>8218</v>
      </c>
      <c r="O1382" s="10">
        <v>3000</v>
      </c>
      <c r="P1382" t="s">
        <v>8325</v>
      </c>
    </row>
    <row r="1383" spans="14:16" x14ac:dyDescent="0.3">
      <c r="N1383" t="s">
        <v>8218</v>
      </c>
      <c r="O1383" s="10">
        <v>3500</v>
      </c>
      <c r="P1383" t="s">
        <v>8342</v>
      </c>
    </row>
    <row r="1384" spans="14:16" x14ac:dyDescent="0.3">
      <c r="N1384" t="s">
        <v>8218</v>
      </c>
      <c r="O1384" s="10">
        <v>3000</v>
      </c>
      <c r="P1384" t="s">
        <v>8342</v>
      </c>
    </row>
    <row r="1385" spans="14:16" x14ac:dyDescent="0.3">
      <c r="N1385" t="s">
        <v>8220</v>
      </c>
      <c r="O1385" s="10">
        <v>7000</v>
      </c>
      <c r="P1385" t="s">
        <v>8351</v>
      </c>
    </row>
    <row r="1386" spans="14:16" x14ac:dyDescent="0.3">
      <c r="N1386" t="s">
        <v>8218</v>
      </c>
      <c r="O1386" s="10">
        <v>3500</v>
      </c>
      <c r="P1386" t="s">
        <v>8325</v>
      </c>
    </row>
    <row r="1387" spans="14:16" x14ac:dyDescent="0.3">
      <c r="N1387" t="s">
        <v>8218</v>
      </c>
      <c r="O1387" s="10">
        <v>3000</v>
      </c>
      <c r="P1387" t="s">
        <v>8330</v>
      </c>
    </row>
    <row r="1388" spans="14:16" x14ac:dyDescent="0.3">
      <c r="N1388" t="s">
        <v>8218</v>
      </c>
      <c r="O1388" s="10">
        <v>2800</v>
      </c>
      <c r="P1388" t="s">
        <v>8325</v>
      </c>
    </row>
    <row r="1389" spans="14:16" x14ac:dyDescent="0.3">
      <c r="N1389" t="s">
        <v>8220</v>
      </c>
      <c r="O1389" s="10">
        <v>20000</v>
      </c>
      <c r="P1389" t="s">
        <v>8309</v>
      </c>
    </row>
    <row r="1390" spans="14:16" x14ac:dyDescent="0.3">
      <c r="N1390" t="s">
        <v>8218</v>
      </c>
      <c r="O1390" s="10">
        <v>3000</v>
      </c>
      <c r="P1390" t="s">
        <v>8332</v>
      </c>
    </row>
    <row r="1391" spans="14:16" x14ac:dyDescent="0.3">
      <c r="N1391" t="s">
        <v>8220</v>
      </c>
      <c r="O1391" s="10">
        <v>100000</v>
      </c>
      <c r="P1391" t="s">
        <v>8309</v>
      </c>
    </row>
    <row r="1392" spans="14:16" x14ac:dyDescent="0.3">
      <c r="N1392" t="s">
        <v>8218</v>
      </c>
      <c r="O1392" s="10">
        <v>3000</v>
      </c>
      <c r="P1392" t="s">
        <v>8325</v>
      </c>
    </row>
    <row r="1393" spans="14:16" x14ac:dyDescent="0.3">
      <c r="N1393" t="s">
        <v>8218</v>
      </c>
      <c r="O1393" s="10">
        <v>3500</v>
      </c>
      <c r="P1393" t="s">
        <v>8328</v>
      </c>
    </row>
    <row r="1394" spans="14:16" x14ac:dyDescent="0.3">
      <c r="N1394" t="s">
        <v>8218</v>
      </c>
      <c r="O1394" s="10">
        <v>3500</v>
      </c>
      <c r="P1394" t="s">
        <v>8325</v>
      </c>
    </row>
    <row r="1395" spans="14:16" x14ac:dyDescent="0.3">
      <c r="N1395" t="s">
        <v>8218</v>
      </c>
      <c r="O1395" s="10">
        <v>3500</v>
      </c>
      <c r="P1395" t="s">
        <v>8334</v>
      </c>
    </row>
    <row r="1396" spans="14:16" x14ac:dyDescent="0.3">
      <c r="N1396" t="s">
        <v>8220</v>
      </c>
      <c r="O1396" s="10">
        <v>5000</v>
      </c>
      <c r="P1396" t="s">
        <v>8325</v>
      </c>
    </row>
    <row r="1397" spans="14:16" x14ac:dyDescent="0.3">
      <c r="N1397" t="s">
        <v>8218</v>
      </c>
      <c r="O1397" s="10">
        <v>3500</v>
      </c>
      <c r="P1397" t="s">
        <v>8325</v>
      </c>
    </row>
    <row r="1398" spans="14:16" x14ac:dyDescent="0.3">
      <c r="N1398" t="s">
        <v>8218</v>
      </c>
      <c r="O1398" s="10">
        <v>3500</v>
      </c>
      <c r="P1398" t="s">
        <v>8325</v>
      </c>
    </row>
    <row r="1399" spans="14:16" x14ac:dyDescent="0.3">
      <c r="N1399" t="s">
        <v>8218</v>
      </c>
      <c r="O1399" s="10">
        <v>3500</v>
      </c>
      <c r="P1399" t="s">
        <v>8325</v>
      </c>
    </row>
    <row r="1400" spans="14:16" x14ac:dyDescent="0.3">
      <c r="N1400" t="s">
        <v>8218</v>
      </c>
      <c r="O1400" s="10">
        <v>2300</v>
      </c>
      <c r="P1400" t="s">
        <v>8321</v>
      </c>
    </row>
    <row r="1401" spans="14:16" x14ac:dyDescent="0.3">
      <c r="N1401" t="s">
        <v>8218</v>
      </c>
      <c r="O1401" s="10">
        <v>3400</v>
      </c>
      <c r="P1401" t="s">
        <v>8323</v>
      </c>
    </row>
    <row r="1402" spans="14:16" x14ac:dyDescent="0.3">
      <c r="N1402" t="s">
        <v>8218</v>
      </c>
      <c r="O1402" s="10">
        <v>3000</v>
      </c>
      <c r="P1402" t="s">
        <v>8325</v>
      </c>
    </row>
    <row r="1403" spans="14:16" x14ac:dyDescent="0.3">
      <c r="N1403" t="s">
        <v>8218</v>
      </c>
      <c r="O1403" s="10">
        <v>3500</v>
      </c>
      <c r="P1403" t="s">
        <v>8331</v>
      </c>
    </row>
    <row r="1404" spans="14:16" x14ac:dyDescent="0.3">
      <c r="N1404" t="s">
        <v>8218</v>
      </c>
      <c r="O1404" s="10">
        <v>3500</v>
      </c>
      <c r="P1404" t="s">
        <v>8342</v>
      </c>
    </row>
    <row r="1405" spans="14:16" x14ac:dyDescent="0.3">
      <c r="N1405" t="s">
        <v>8218</v>
      </c>
      <c r="O1405" s="10">
        <v>2000</v>
      </c>
      <c r="P1405" t="s">
        <v>8337</v>
      </c>
    </row>
    <row r="1406" spans="14:16" x14ac:dyDescent="0.3">
      <c r="N1406" t="s">
        <v>8218</v>
      </c>
      <c r="O1406" s="10">
        <v>1500</v>
      </c>
      <c r="P1406" t="s">
        <v>8330</v>
      </c>
    </row>
    <row r="1407" spans="14:16" x14ac:dyDescent="0.3">
      <c r="N1407" t="s">
        <v>8218</v>
      </c>
      <c r="O1407" s="10">
        <v>2500</v>
      </c>
      <c r="P1407" t="s">
        <v>8309</v>
      </c>
    </row>
    <row r="1408" spans="14:16" x14ac:dyDescent="0.3">
      <c r="N1408" t="s">
        <v>8218</v>
      </c>
      <c r="O1408" s="10">
        <v>3000</v>
      </c>
      <c r="P1408" t="s">
        <v>8325</v>
      </c>
    </row>
    <row r="1409" spans="14:16" x14ac:dyDescent="0.3">
      <c r="N1409" t="s">
        <v>8218</v>
      </c>
      <c r="O1409" s="10">
        <v>3000</v>
      </c>
      <c r="P1409" t="s">
        <v>8325</v>
      </c>
    </row>
    <row r="1410" spans="14:16" x14ac:dyDescent="0.3">
      <c r="N1410" t="s">
        <v>8218</v>
      </c>
      <c r="O1410" s="10">
        <v>3200</v>
      </c>
      <c r="P1410" t="s">
        <v>8325</v>
      </c>
    </row>
    <row r="1411" spans="14:16" x14ac:dyDescent="0.3">
      <c r="N1411" t="s">
        <v>8220</v>
      </c>
      <c r="O1411" s="10">
        <v>50000</v>
      </c>
      <c r="P1411" t="s">
        <v>8344</v>
      </c>
    </row>
    <row r="1412" spans="14:16" x14ac:dyDescent="0.3">
      <c r="N1412" t="s">
        <v>8218</v>
      </c>
      <c r="O1412" s="10">
        <v>2500</v>
      </c>
      <c r="P1412" t="s">
        <v>8330</v>
      </c>
    </row>
    <row r="1413" spans="14:16" x14ac:dyDescent="0.3">
      <c r="N1413" t="s">
        <v>8218</v>
      </c>
      <c r="O1413" s="10">
        <v>3000</v>
      </c>
      <c r="P1413" t="s">
        <v>8327</v>
      </c>
    </row>
    <row r="1414" spans="14:16" x14ac:dyDescent="0.3">
      <c r="N1414" t="s">
        <v>8218</v>
      </c>
      <c r="O1414" s="10">
        <v>3000</v>
      </c>
      <c r="P1414" t="s">
        <v>8325</v>
      </c>
    </row>
    <row r="1415" spans="14:16" x14ac:dyDescent="0.3">
      <c r="N1415" t="s">
        <v>8218</v>
      </c>
      <c r="O1415" s="10">
        <v>3000</v>
      </c>
      <c r="P1415" t="s">
        <v>8337</v>
      </c>
    </row>
    <row r="1416" spans="14:16" x14ac:dyDescent="0.3">
      <c r="N1416" t="s">
        <v>8218</v>
      </c>
      <c r="O1416" s="10">
        <v>2000</v>
      </c>
      <c r="P1416" t="s">
        <v>8327</v>
      </c>
    </row>
    <row r="1417" spans="14:16" x14ac:dyDescent="0.3">
      <c r="N1417" t="s">
        <v>8218</v>
      </c>
      <c r="O1417" s="10">
        <v>3300</v>
      </c>
      <c r="P1417" t="s">
        <v>8325</v>
      </c>
    </row>
    <row r="1418" spans="14:16" x14ac:dyDescent="0.3">
      <c r="N1418" t="s">
        <v>8221</v>
      </c>
      <c r="O1418" s="10">
        <v>10000</v>
      </c>
      <c r="P1418" t="s">
        <v>8323</v>
      </c>
    </row>
    <row r="1419" spans="14:16" x14ac:dyDescent="0.3">
      <c r="N1419" t="s">
        <v>8218</v>
      </c>
      <c r="O1419" s="10">
        <v>3000</v>
      </c>
      <c r="P1419" t="s">
        <v>8325</v>
      </c>
    </row>
    <row r="1420" spans="14:16" x14ac:dyDescent="0.3">
      <c r="N1420" t="s">
        <v>8218</v>
      </c>
      <c r="O1420" s="10">
        <v>3000</v>
      </c>
      <c r="P1420" t="s">
        <v>8327</v>
      </c>
    </row>
    <row r="1421" spans="14:16" x14ac:dyDescent="0.3">
      <c r="N1421" t="s">
        <v>8218</v>
      </c>
      <c r="O1421" s="10">
        <v>2800</v>
      </c>
      <c r="P1421" t="s">
        <v>8330</v>
      </c>
    </row>
    <row r="1422" spans="14:16" x14ac:dyDescent="0.3">
      <c r="N1422" t="s">
        <v>8219</v>
      </c>
      <c r="O1422" s="10">
        <v>250000</v>
      </c>
      <c r="P1422" t="s">
        <v>8309</v>
      </c>
    </row>
    <row r="1423" spans="14:16" x14ac:dyDescent="0.3">
      <c r="N1423" t="s">
        <v>8220</v>
      </c>
      <c r="O1423" s="10">
        <v>19500</v>
      </c>
      <c r="P1423" t="s">
        <v>8339</v>
      </c>
    </row>
    <row r="1424" spans="14:16" x14ac:dyDescent="0.3">
      <c r="N1424" t="s">
        <v>8219</v>
      </c>
      <c r="O1424" s="10">
        <v>25000</v>
      </c>
      <c r="P1424" t="s">
        <v>8348</v>
      </c>
    </row>
    <row r="1425" spans="14:16" x14ac:dyDescent="0.3">
      <c r="N1425" t="s">
        <v>8220</v>
      </c>
      <c r="O1425" s="10">
        <v>54000</v>
      </c>
      <c r="P1425" t="s">
        <v>8333</v>
      </c>
    </row>
    <row r="1426" spans="14:16" x14ac:dyDescent="0.3">
      <c r="N1426" t="s">
        <v>8218</v>
      </c>
      <c r="O1426" s="10">
        <v>3000</v>
      </c>
      <c r="P1426" t="s">
        <v>8325</v>
      </c>
    </row>
    <row r="1427" spans="14:16" x14ac:dyDescent="0.3">
      <c r="N1427" t="s">
        <v>8220</v>
      </c>
      <c r="O1427" s="10">
        <v>5500</v>
      </c>
      <c r="P1427" t="s">
        <v>8325</v>
      </c>
    </row>
    <row r="1428" spans="14:16" x14ac:dyDescent="0.3">
      <c r="N1428" t="s">
        <v>8218</v>
      </c>
      <c r="O1428" s="10">
        <v>3200</v>
      </c>
      <c r="P1428" t="s">
        <v>8342</v>
      </c>
    </row>
    <row r="1429" spans="14:16" x14ac:dyDescent="0.3">
      <c r="N1429" t="s">
        <v>8218</v>
      </c>
      <c r="O1429" s="10">
        <v>2500</v>
      </c>
      <c r="P1429" t="s">
        <v>8325</v>
      </c>
    </row>
    <row r="1430" spans="14:16" x14ac:dyDescent="0.3">
      <c r="N1430" t="s">
        <v>8218</v>
      </c>
      <c r="O1430" s="10">
        <v>3250</v>
      </c>
      <c r="P1430" t="s">
        <v>8342</v>
      </c>
    </row>
    <row r="1431" spans="14:16" x14ac:dyDescent="0.3">
      <c r="N1431" t="s">
        <v>8218</v>
      </c>
      <c r="O1431" s="10">
        <v>2001</v>
      </c>
      <c r="P1431" t="s">
        <v>8314</v>
      </c>
    </row>
    <row r="1432" spans="14:16" x14ac:dyDescent="0.3">
      <c r="N1432" t="s">
        <v>8218</v>
      </c>
      <c r="O1432" s="10">
        <v>3100</v>
      </c>
      <c r="P1432" t="s">
        <v>8325</v>
      </c>
    </row>
    <row r="1433" spans="14:16" x14ac:dyDescent="0.3">
      <c r="N1433" t="s">
        <v>8218</v>
      </c>
      <c r="O1433" s="10">
        <v>2600</v>
      </c>
      <c r="P1433" t="s">
        <v>8331</v>
      </c>
    </row>
    <row r="1434" spans="14:16" x14ac:dyDescent="0.3">
      <c r="N1434" t="s">
        <v>8220</v>
      </c>
      <c r="O1434" s="10">
        <v>60000</v>
      </c>
      <c r="P1434" t="s">
        <v>8344</v>
      </c>
    </row>
    <row r="1435" spans="14:16" x14ac:dyDescent="0.3">
      <c r="N1435" t="s">
        <v>8218</v>
      </c>
      <c r="O1435" s="10">
        <v>3000</v>
      </c>
      <c r="P1435" t="s">
        <v>8325</v>
      </c>
    </row>
    <row r="1436" spans="14:16" x14ac:dyDescent="0.3">
      <c r="N1436" t="s">
        <v>8218</v>
      </c>
      <c r="O1436" s="10">
        <v>1500</v>
      </c>
      <c r="P1436" t="s">
        <v>8327</v>
      </c>
    </row>
    <row r="1437" spans="14:16" x14ac:dyDescent="0.3">
      <c r="N1437" t="s">
        <v>8218</v>
      </c>
      <c r="O1437" s="10">
        <v>3000</v>
      </c>
      <c r="P1437" t="s">
        <v>8325</v>
      </c>
    </row>
    <row r="1438" spans="14:16" x14ac:dyDescent="0.3">
      <c r="N1438" t="s">
        <v>8218</v>
      </c>
      <c r="O1438" s="10">
        <v>3350</v>
      </c>
      <c r="P1438" t="s">
        <v>8327</v>
      </c>
    </row>
    <row r="1439" spans="14:16" x14ac:dyDescent="0.3">
      <c r="N1439" t="s">
        <v>8218</v>
      </c>
      <c r="O1439" s="10">
        <v>2500</v>
      </c>
      <c r="P1439" t="s">
        <v>8330</v>
      </c>
    </row>
    <row r="1440" spans="14:16" x14ac:dyDescent="0.3">
      <c r="N1440" t="s">
        <v>8218</v>
      </c>
      <c r="O1440" s="10">
        <v>3000</v>
      </c>
      <c r="P1440" t="s">
        <v>8311</v>
      </c>
    </row>
    <row r="1441" spans="14:16" x14ac:dyDescent="0.3">
      <c r="N1441" t="s">
        <v>8218</v>
      </c>
      <c r="O1441" s="10">
        <v>3300</v>
      </c>
      <c r="P1441" t="s">
        <v>8325</v>
      </c>
    </row>
    <row r="1442" spans="14:16" x14ac:dyDescent="0.3">
      <c r="N1442" t="s">
        <v>8218</v>
      </c>
      <c r="O1442" s="10">
        <v>3000</v>
      </c>
      <c r="P1442" t="s">
        <v>8325</v>
      </c>
    </row>
    <row r="1443" spans="14:16" x14ac:dyDescent="0.3">
      <c r="N1443" t="s">
        <v>8218</v>
      </c>
      <c r="O1443" s="10">
        <v>3200</v>
      </c>
      <c r="P1443" t="s">
        <v>8327</v>
      </c>
    </row>
    <row r="1444" spans="14:16" x14ac:dyDescent="0.3">
      <c r="N1444" t="s">
        <v>8218</v>
      </c>
      <c r="O1444" s="10">
        <v>3000</v>
      </c>
      <c r="P1444" t="s">
        <v>8321</v>
      </c>
    </row>
    <row r="1445" spans="14:16" x14ac:dyDescent="0.3">
      <c r="N1445" t="s">
        <v>8218</v>
      </c>
      <c r="O1445" s="10">
        <v>3350</v>
      </c>
      <c r="P1445" t="s">
        <v>8325</v>
      </c>
    </row>
    <row r="1446" spans="14:16" x14ac:dyDescent="0.3">
      <c r="N1446" t="s">
        <v>8218</v>
      </c>
      <c r="O1446" s="10">
        <v>3300</v>
      </c>
      <c r="P1446" t="s">
        <v>8325</v>
      </c>
    </row>
    <row r="1447" spans="14:16" x14ac:dyDescent="0.3">
      <c r="N1447" t="s">
        <v>8218</v>
      </c>
      <c r="O1447" s="10">
        <v>3000</v>
      </c>
      <c r="P1447" t="s">
        <v>8332</v>
      </c>
    </row>
    <row r="1448" spans="14:16" x14ac:dyDescent="0.3">
      <c r="N1448" t="s">
        <v>8218</v>
      </c>
      <c r="O1448" s="10">
        <v>3000</v>
      </c>
      <c r="P1448" t="s">
        <v>8327</v>
      </c>
    </row>
    <row r="1449" spans="14:16" x14ac:dyDescent="0.3">
      <c r="N1449" t="s">
        <v>8218</v>
      </c>
      <c r="O1449" s="10">
        <v>3000</v>
      </c>
      <c r="P1449" t="s">
        <v>8325</v>
      </c>
    </row>
    <row r="1450" spans="14:16" x14ac:dyDescent="0.3">
      <c r="N1450" t="s">
        <v>8218</v>
      </c>
      <c r="O1450" s="10">
        <v>3000</v>
      </c>
      <c r="P1450" t="s">
        <v>8327</v>
      </c>
    </row>
    <row r="1451" spans="14:16" x14ac:dyDescent="0.3">
      <c r="N1451" t="s">
        <v>8218</v>
      </c>
      <c r="O1451" s="10">
        <v>3000</v>
      </c>
      <c r="P1451" t="s">
        <v>8325</v>
      </c>
    </row>
    <row r="1452" spans="14:16" x14ac:dyDescent="0.3">
      <c r="N1452" t="s">
        <v>8220</v>
      </c>
      <c r="O1452" s="10">
        <v>10000</v>
      </c>
      <c r="P1452" t="s">
        <v>8339</v>
      </c>
    </row>
    <row r="1453" spans="14:16" x14ac:dyDescent="0.3">
      <c r="N1453" t="s">
        <v>8218</v>
      </c>
      <c r="O1453" s="10">
        <v>3000</v>
      </c>
      <c r="P1453" t="s">
        <v>8325</v>
      </c>
    </row>
    <row r="1454" spans="14:16" x14ac:dyDescent="0.3">
      <c r="N1454" t="s">
        <v>8218</v>
      </c>
      <c r="O1454" s="10">
        <v>2987</v>
      </c>
      <c r="P1454" t="s">
        <v>8332</v>
      </c>
    </row>
    <row r="1455" spans="14:16" x14ac:dyDescent="0.3">
      <c r="N1455" t="s">
        <v>8219</v>
      </c>
      <c r="O1455" s="10">
        <v>50000</v>
      </c>
      <c r="P1455" t="s">
        <v>8309</v>
      </c>
    </row>
    <row r="1456" spans="14:16" x14ac:dyDescent="0.3">
      <c r="N1456" t="s">
        <v>8218</v>
      </c>
      <c r="O1456" s="10">
        <v>3300</v>
      </c>
      <c r="P1456" t="s">
        <v>8325</v>
      </c>
    </row>
    <row r="1457" spans="14:16" x14ac:dyDescent="0.3">
      <c r="N1457" t="s">
        <v>8218</v>
      </c>
      <c r="O1457" s="10">
        <v>2800</v>
      </c>
      <c r="P1457" t="s">
        <v>8325</v>
      </c>
    </row>
    <row r="1458" spans="14:16" x14ac:dyDescent="0.3">
      <c r="N1458" t="s">
        <v>8218</v>
      </c>
      <c r="O1458" s="10">
        <v>500</v>
      </c>
      <c r="P1458" t="s">
        <v>8314</v>
      </c>
    </row>
    <row r="1459" spans="14:16" x14ac:dyDescent="0.3">
      <c r="N1459" t="s">
        <v>8218</v>
      </c>
      <c r="O1459" s="10">
        <v>2500</v>
      </c>
      <c r="P1459" t="s">
        <v>8330</v>
      </c>
    </row>
    <row r="1460" spans="14:16" x14ac:dyDescent="0.3">
      <c r="N1460" t="s">
        <v>8220</v>
      </c>
      <c r="O1460" s="10">
        <v>18000</v>
      </c>
      <c r="P1460" t="s">
        <v>8333</v>
      </c>
    </row>
    <row r="1461" spans="14:16" x14ac:dyDescent="0.3">
      <c r="N1461" t="s">
        <v>8218</v>
      </c>
      <c r="O1461" s="10">
        <v>3000</v>
      </c>
      <c r="P1461" t="s">
        <v>8325</v>
      </c>
    </row>
    <row r="1462" spans="14:16" x14ac:dyDescent="0.3">
      <c r="N1462" t="s">
        <v>8218</v>
      </c>
      <c r="O1462" s="10">
        <v>3000</v>
      </c>
      <c r="P1462" t="s">
        <v>8331</v>
      </c>
    </row>
    <row r="1463" spans="14:16" x14ac:dyDescent="0.3">
      <c r="N1463" t="s">
        <v>8218</v>
      </c>
      <c r="O1463" s="10">
        <v>3000</v>
      </c>
      <c r="P1463" t="s">
        <v>8325</v>
      </c>
    </row>
    <row r="1464" spans="14:16" x14ac:dyDescent="0.3">
      <c r="N1464" t="s">
        <v>8218</v>
      </c>
      <c r="O1464" s="10">
        <v>3000</v>
      </c>
      <c r="P1464" t="s">
        <v>8325</v>
      </c>
    </row>
    <row r="1465" spans="14:16" x14ac:dyDescent="0.3">
      <c r="N1465" t="s">
        <v>8218</v>
      </c>
      <c r="O1465" s="10">
        <v>3000</v>
      </c>
      <c r="P1465" t="s">
        <v>8325</v>
      </c>
    </row>
    <row r="1466" spans="14:16" x14ac:dyDescent="0.3">
      <c r="N1466" t="s">
        <v>8218</v>
      </c>
      <c r="O1466" s="10">
        <v>3000</v>
      </c>
      <c r="P1466" t="s">
        <v>8325</v>
      </c>
    </row>
    <row r="1467" spans="14:16" x14ac:dyDescent="0.3">
      <c r="N1467" t="s">
        <v>8218</v>
      </c>
      <c r="O1467" s="10">
        <v>3000</v>
      </c>
      <c r="P1467" t="s">
        <v>8325</v>
      </c>
    </row>
    <row r="1468" spans="14:16" x14ac:dyDescent="0.3">
      <c r="N1468" t="s">
        <v>8218</v>
      </c>
      <c r="O1468" s="10">
        <v>3200</v>
      </c>
      <c r="P1468" t="s">
        <v>8325</v>
      </c>
    </row>
    <row r="1469" spans="14:16" x14ac:dyDescent="0.3">
      <c r="N1469" t="s">
        <v>8218</v>
      </c>
      <c r="O1469" s="10">
        <v>3100</v>
      </c>
      <c r="P1469" t="s">
        <v>8334</v>
      </c>
    </row>
    <row r="1470" spans="14:16" x14ac:dyDescent="0.3">
      <c r="N1470" t="s">
        <v>8218</v>
      </c>
      <c r="O1470" s="10">
        <v>3000</v>
      </c>
      <c r="P1470" t="s">
        <v>8319</v>
      </c>
    </row>
    <row r="1471" spans="14:16" x14ac:dyDescent="0.3">
      <c r="N1471" t="s">
        <v>8218</v>
      </c>
      <c r="O1471" s="10">
        <v>3000</v>
      </c>
      <c r="P1471" t="s">
        <v>8325</v>
      </c>
    </row>
    <row r="1472" spans="14:16" x14ac:dyDescent="0.3">
      <c r="N1472" t="s">
        <v>8218</v>
      </c>
      <c r="O1472" s="10">
        <v>3000</v>
      </c>
      <c r="P1472" t="s">
        <v>8325</v>
      </c>
    </row>
    <row r="1473" spans="14:16" x14ac:dyDescent="0.3">
      <c r="N1473" t="s">
        <v>8218</v>
      </c>
      <c r="O1473" s="10">
        <v>3000</v>
      </c>
      <c r="P1473" t="s">
        <v>8327</v>
      </c>
    </row>
    <row r="1474" spans="14:16" x14ac:dyDescent="0.3">
      <c r="N1474" t="s">
        <v>8218</v>
      </c>
      <c r="O1474" s="10">
        <v>3000</v>
      </c>
      <c r="P1474" t="s">
        <v>8327</v>
      </c>
    </row>
    <row r="1475" spans="14:16" x14ac:dyDescent="0.3">
      <c r="N1475" t="s">
        <v>8218</v>
      </c>
      <c r="O1475" s="10">
        <v>3000</v>
      </c>
      <c r="P1475" t="s">
        <v>8327</v>
      </c>
    </row>
    <row r="1476" spans="14:16" x14ac:dyDescent="0.3">
      <c r="N1476" t="s">
        <v>8218</v>
      </c>
      <c r="O1476" s="10">
        <v>3000</v>
      </c>
      <c r="P1476" t="s">
        <v>8330</v>
      </c>
    </row>
    <row r="1477" spans="14:16" x14ac:dyDescent="0.3">
      <c r="N1477" t="s">
        <v>8218</v>
      </c>
      <c r="O1477" s="10">
        <v>2500</v>
      </c>
      <c r="P1477" t="s">
        <v>8313</v>
      </c>
    </row>
    <row r="1478" spans="14:16" x14ac:dyDescent="0.3">
      <c r="N1478" t="s">
        <v>8218</v>
      </c>
      <c r="O1478" s="10">
        <v>3000</v>
      </c>
      <c r="P1478" t="s">
        <v>8323</v>
      </c>
    </row>
    <row r="1479" spans="14:16" x14ac:dyDescent="0.3">
      <c r="N1479" t="s">
        <v>8218</v>
      </c>
      <c r="O1479" s="10">
        <v>2200</v>
      </c>
      <c r="P1479" t="s">
        <v>8316</v>
      </c>
    </row>
    <row r="1480" spans="14:16" x14ac:dyDescent="0.3">
      <c r="N1480" t="s">
        <v>8218</v>
      </c>
      <c r="O1480" s="10">
        <v>3000</v>
      </c>
      <c r="P1480" t="s">
        <v>8332</v>
      </c>
    </row>
    <row r="1481" spans="14:16" x14ac:dyDescent="0.3">
      <c r="N1481" t="s">
        <v>8218</v>
      </c>
      <c r="O1481" s="10">
        <v>3000</v>
      </c>
      <c r="P1481" t="s">
        <v>8330</v>
      </c>
    </row>
    <row r="1482" spans="14:16" x14ac:dyDescent="0.3">
      <c r="N1482" t="s">
        <v>8219</v>
      </c>
      <c r="O1482" s="10">
        <v>20000</v>
      </c>
      <c r="P1482" t="s">
        <v>8309</v>
      </c>
    </row>
    <row r="1483" spans="14:16" x14ac:dyDescent="0.3">
      <c r="N1483" t="s">
        <v>8218</v>
      </c>
      <c r="O1483" s="10">
        <v>2000</v>
      </c>
      <c r="P1483" t="s">
        <v>8313</v>
      </c>
    </row>
    <row r="1484" spans="14:16" x14ac:dyDescent="0.3">
      <c r="N1484" t="s">
        <v>8218</v>
      </c>
      <c r="O1484" s="10">
        <v>3200</v>
      </c>
      <c r="P1484" t="s">
        <v>8327</v>
      </c>
    </row>
    <row r="1485" spans="14:16" x14ac:dyDescent="0.3">
      <c r="N1485" t="s">
        <v>8218</v>
      </c>
      <c r="O1485" s="10">
        <v>3200</v>
      </c>
      <c r="P1485" t="s">
        <v>8325</v>
      </c>
    </row>
    <row r="1486" spans="14:16" x14ac:dyDescent="0.3">
      <c r="N1486" t="s">
        <v>8218</v>
      </c>
      <c r="O1486" s="10">
        <v>3000</v>
      </c>
      <c r="P1486" t="s">
        <v>8327</v>
      </c>
    </row>
    <row r="1487" spans="14:16" x14ac:dyDescent="0.3">
      <c r="N1487" t="s">
        <v>8220</v>
      </c>
      <c r="O1487" s="10">
        <v>60000</v>
      </c>
      <c r="P1487" t="s">
        <v>8344</v>
      </c>
    </row>
    <row r="1488" spans="14:16" x14ac:dyDescent="0.3">
      <c r="N1488" t="s">
        <v>8220</v>
      </c>
      <c r="O1488" s="10">
        <v>8000</v>
      </c>
      <c r="P1488" t="s">
        <v>8327</v>
      </c>
    </row>
    <row r="1489" spans="14:16" x14ac:dyDescent="0.3">
      <c r="N1489" t="s">
        <v>8218</v>
      </c>
      <c r="O1489" s="10">
        <v>3000</v>
      </c>
      <c r="P1489" t="s">
        <v>8340</v>
      </c>
    </row>
    <row r="1490" spans="14:16" x14ac:dyDescent="0.3">
      <c r="N1490" t="s">
        <v>8218</v>
      </c>
      <c r="O1490" s="10">
        <v>3000</v>
      </c>
      <c r="P1490" t="s">
        <v>8325</v>
      </c>
    </row>
    <row r="1491" spans="14:16" x14ac:dyDescent="0.3">
      <c r="N1491" t="s">
        <v>8218</v>
      </c>
      <c r="O1491" s="10">
        <v>1550</v>
      </c>
      <c r="P1491" t="s">
        <v>8328</v>
      </c>
    </row>
    <row r="1492" spans="14:16" x14ac:dyDescent="0.3">
      <c r="N1492" t="s">
        <v>8220</v>
      </c>
      <c r="O1492" s="10">
        <v>75000</v>
      </c>
      <c r="P1492" t="s">
        <v>8334</v>
      </c>
    </row>
    <row r="1493" spans="14:16" x14ac:dyDescent="0.3">
      <c r="N1493" t="s">
        <v>8218</v>
      </c>
      <c r="O1493" s="10">
        <v>3000</v>
      </c>
      <c r="P1493" t="s">
        <v>8325</v>
      </c>
    </row>
    <row r="1494" spans="14:16" x14ac:dyDescent="0.3">
      <c r="N1494" t="s">
        <v>8218</v>
      </c>
      <c r="O1494" s="10">
        <v>2800</v>
      </c>
      <c r="P1494" t="s">
        <v>8325</v>
      </c>
    </row>
    <row r="1495" spans="14:16" x14ac:dyDescent="0.3">
      <c r="N1495" t="s">
        <v>8220</v>
      </c>
      <c r="O1495" s="10">
        <v>15000</v>
      </c>
      <c r="P1495" t="s">
        <v>8352</v>
      </c>
    </row>
    <row r="1496" spans="14:16" x14ac:dyDescent="0.3">
      <c r="N1496" t="s">
        <v>8218</v>
      </c>
      <c r="O1496" s="10">
        <v>2500</v>
      </c>
      <c r="P1496" t="s">
        <v>8321</v>
      </c>
    </row>
    <row r="1497" spans="14:16" x14ac:dyDescent="0.3">
      <c r="N1497" t="s">
        <v>8218</v>
      </c>
      <c r="O1497" s="10">
        <v>3000</v>
      </c>
      <c r="P1497" t="s">
        <v>8314</v>
      </c>
    </row>
    <row r="1498" spans="14:16" x14ac:dyDescent="0.3">
      <c r="N1498" t="s">
        <v>8218</v>
      </c>
      <c r="O1498" s="10">
        <v>3000</v>
      </c>
      <c r="P1498" t="s">
        <v>8325</v>
      </c>
    </row>
    <row r="1499" spans="14:16" x14ac:dyDescent="0.3">
      <c r="N1499" t="s">
        <v>8218</v>
      </c>
      <c r="O1499" s="10">
        <v>2000</v>
      </c>
      <c r="P1499" t="s">
        <v>8314</v>
      </c>
    </row>
    <row r="1500" spans="14:16" x14ac:dyDescent="0.3">
      <c r="N1500" t="s">
        <v>8219</v>
      </c>
      <c r="O1500" s="10">
        <v>15000</v>
      </c>
      <c r="P1500" t="s">
        <v>8314</v>
      </c>
    </row>
    <row r="1501" spans="14:16" x14ac:dyDescent="0.3">
      <c r="N1501" t="s">
        <v>8218</v>
      </c>
      <c r="O1501" s="10">
        <v>3000</v>
      </c>
      <c r="P1501" t="s">
        <v>8330</v>
      </c>
    </row>
    <row r="1502" spans="14:16" x14ac:dyDescent="0.3">
      <c r="N1502" t="s">
        <v>8218</v>
      </c>
      <c r="O1502" s="10">
        <v>3000</v>
      </c>
      <c r="P1502" t="s">
        <v>8325</v>
      </c>
    </row>
    <row r="1503" spans="14:16" x14ac:dyDescent="0.3">
      <c r="N1503" t="s">
        <v>8218</v>
      </c>
      <c r="O1503" s="10">
        <v>2800</v>
      </c>
      <c r="P1503" t="s">
        <v>8325</v>
      </c>
    </row>
    <row r="1504" spans="14:16" x14ac:dyDescent="0.3">
      <c r="N1504" t="s">
        <v>8218</v>
      </c>
      <c r="O1504" s="10">
        <v>3000</v>
      </c>
      <c r="P1504" t="s">
        <v>8323</v>
      </c>
    </row>
    <row r="1505" spans="14:16" x14ac:dyDescent="0.3">
      <c r="N1505" t="s">
        <v>8218</v>
      </c>
      <c r="O1505" s="10">
        <v>3000</v>
      </c>
      <c r="P1505" t="s">
        <v>8325</v>
      </c>
    </row>
    <row r="1506" spans="14:16" x14ac:dyDescent="0.3">
      <c r="N1506" t="s">
        <v>8218</v>
      </c>
      <c r="O1506" s="10">
        <v>3000</v>
      </c>
      <c r="P1506" t="s">
        <v>8330</v>
      </c>
    </row>
    <row r="1507" spans="14:16" x14ac:dyDescent="0.3">
      <c r="N1507" t="s">
        <v>8221</v>
      </c>
      <c r="O1507" s="10">
        <v>10000</v>
      </c>
      <c r="P1507" t="s">
        <v>8329</v>
      </c>
    </row>
    <row r="1508" spans="14:16" x14ac:dyDescent="0.3">
      <c r="N1508" t="s">
        <v>8218</v>
      </c>
      <c r="O1508" s="10">
        <v>1200</v>
      </c>
      <c r="P1508" t="s">
        <v>8313</v>
      </c>
    </row>
    <row r="1509" spans="14:16" x14ac:dyDescent="0.3">
      <c r="N1509" t="s">
        <v>8218</v>
      </c>
      <c r="O1509" s="10">
        <v>2500</v>
      </c>
      <c r="P1509" t="s">
        <v>8325</v>
      </c>
    </row>
    <row r="1510" spans="14:16" x14ac:dyDescent="0.3">
      <c r="N1510" t="s">
        <v>8218</v>
      </c>
      <c r="O1510" s="10">
        <v>2500</v>
      </c>
      <c r="P1510" t="s">
        <v>8325</v>
      </c>
    </row>
    <row r="1511" spans="14:16" x14ac:dyDescent="0.3">
      <c r="N1511" t="s">
        <v>8218</v>
      </c>
      <c r="O1511" s="10">
        <v>3000</v>
      </c>
      <c r="P1511" t="s">
        <v>8325</v>
      </c>
    </row>
    <row r="1512" spans="14:16" x14ac:dyDescent="0.3">
      <c r="N1512" t="s">
        <v>8218</v>
      </c>
      <c r="O1512" s="10">
        <v>2500</v>
      </c>
      <c r="P1512" t="s">
        <v>8325</v>
      </c>
    </row>
    <row r="1513" spans="14:16" x14ac:dyDescent="0.3">
      <c r="N1513" t="s">
        <v>8219</v>
      </c>
      <c r="O1513" s="10">
        <v>20000</v>
      </c>
      <c r="P1513" t="s">
        <v>8309</v>
      </c>
    </row>
    <row r="1514" spans="14:16" x14ac:dyDescent="0.3">
      <c r="N1514" t="s">
        <v>8218</v>
      </c>
      <c r="O1514" s="10">
        <v>3000</v>
      </c>
      <c r="P1514" t="s">
        <v>8342</v>
      </c>
    </row>
    <row r="1515" spans="14:16" x14ac:dyDescent="0.3">
      <c r="N1515" t="s">
        <v>8218</v>
      </c>
      <c r="O1515" s="10">
        <v>3000</v>
      </c>
      <c r="P1515" t="s">
        <v>8325</v>
      </c>
    </row>
    <row r="1516" spans="14:16" x14ac:dyDescent="0.3">
      <c r="N1516" t="s">
        <v>8218</v>
      </c>
      <c r="O1516" s="10">
        <v>2000</v>
      </c>
      <c r="P1516" t="s">
        <v>8325</v>
      </c>
    </row>
    <row r="1517" spans="14:16" x14ac:dyDescent="0.3">
      <c r="N1517" t="s">
        <v>8218</v>
      </c>
      <c r="O1517" s="10">
        <v>3000</v>
      </c>
      <c r="P1517" t="s">
        <v>8325</v>
      </c>
    </row>
    <row r="1518" spans="14:16" x14ac:dyDescent="0.3">
      <c r="N1518" t="s">
        <v>8218</v>
      </c>
      <c r="O1518" s="10">
        <v>3000</v>
      </c>
      <c r="P1518" t="s">
        <v>8325</v>
      </c>
    </row>
    <row r="1519" spans="14:16" x14ac:dyDescent="0.3">
      <c r="N1519" t="s">
        <v>8218</v>
      </c>
      <c r="O1519" s="10">
        <v>2600</v>
      </c>
      <c r="P1519" t="s">
        <v>8325</v>
      </c>
    </row>
    <row r="1520" spans="14:16" x14ac:dyDescent="0.3">
      <c r="N1520" t="s">
        <v>8218</v>
      </c>
      <c r="O1520" s="10">
        <v>3000</v>
      </c>
      <c r="P1520" t="s">
        <v>8325</v>
      </c>
    </row>
    <row r="1521" spans="14:16" x14ac:dyDescent="0.3">
      <c r="N1521" t="s">
        <v>8218</v>
      </c>
      <c r="O1521" s="10">
        <v>3000</v>
      </c>
      <c r="P1521" t="s">
        <v>8325</v>
      </c>
    </row>
    <row r="1522" spans="14:16" x14ac:dyDescent="0.3">
      <c r="N1522" t="s">
        <v>8218</v>
      </c>
      <c r="O1522" s="10">
        <v>2500</v>
      </c>
      <c r="P1522" t="s">
        <v>8332</v>
      </c>
    </row>
    <row r="1523" spans="14:16" x14ac:dyDescent="0.3">
      <c r="N1523" t="s">
        <v>8218</v>
      </c>
      <c r="O1523" s="10">
        <v>2000</v>
      </c>
      <c r="P1523" t="s">
        <v>8316</v>
      </c>
    </row>
    <row r="1524" spans="14:16" x14ac:dyDescent="0.3">
      <c r="N1524" t="s">
        <v>8218</v>
      </c>
      <c r="O1524" s="10">
        <v>3000</v>
      </c>
      <c r="P1524" t="s">
        <v>8325</v>
      </c>
    </row>
    <row r="1525" spans="14:16" x14ac:dyDescent="0.3">
      <c r="N1525" t="s">
        <v>8218</v>
      </c>
      <c r="O1525" s="10">
        <v>2500</v>
      </c>
      <c r="P1525" t="s">
        <v>8337</v>
      </c>
    </row>
    <row r="1526" spans="14:16" x14ac:dyDescent="0.3">
      <c r="N1526" t="s">
        <v>8219</v>
      </c>
      <c r="O1526" s="10">
        <v>10000</v>
      </c>
      <c r="P1526" t="s">
        <v>8309</v>
      </c>
    </row>
    <row r="1527" spans="14:16" x14ac:dyDescent="0.3">
      <c r="N1527" t="s">
        <v>8218</v>
      </c>
      <c r="O1527" s="10">
        <v>3000</v>
      </c>
      <c r="P1527" t="s">
        <v>8325</v>
      </c>
    </row>
    <row r="1528" spans="14:16" x14ac:dyDescent="0.3">
      <c r="N1528" t="s">
        <v>8218</v>
      </c>
      <c r="O1528" s="10">
        <v>3000</v>
      </c>
      <c r="P1528" t="s">
        <v>8325</v>
      </c>
    </row>
    <row r="1529" spans="14:16" x14ac:dyDescent="0.3">
      <c r="N1529" t="s">
        <v>8218</v>
      </c>
      <c r="O1529" s="10">
        <v>2800</v>
      </c>
      <c r="P1529" t="s">
        <v>8330</v>
      </c>
    </row>
    <row r="1530" spans="14:16" x14ac:dyDescent="0.3">
      <c r="N1530" t="s">
        <v>8218</v>
      </c>
      <c r="O1530" s="10">
        <v>3000</v>
      </c>
      <c r="P1530" t="s">
        <v>8325</v>
      </c>
    </row>
    <row r="1531" spans="14:16" x14ac:dyDescent="0.3">
      <c r="N1531" t="s">
        <v>8218</v>
      </c>
      <c r="O1531" s="10">
        <v>3000</v>
      </c>
      <c r="P1531" t="s">
        <v>8325</v>
      </c>
    </row>
    <row r="1532" spans="14:16" x14ac:dyDescent="0.3">
      <c r="N1532" t="s">
        <v>8220</v>
      </c>
      <c r="O1532" s="10">
        <v>5000</v>
      </c>
      <c r="P1532" t="s">
        <v>8325</v>
      </c>
    </row>
    <row r="1533" spans="14:16" x14ac:dyDescent="0.3">
      <c r="N1533" t="s">
        <v>8218</v>
      </c>
      <c r="O1533" s="10">
        <v>3000</v>
      </c>
      <c r="P1533" t="s">
        <v>8325</v>
      </c>
    </row>
    <row r="1534" spans="14:16" x14ac:dyDescent="0.3">
      <c r="N1534" t="s">
        <v>8218</v>
      </c>
      <c r="O1534" s="10">
        <v>2500</v>
      </c>
      <c r="P1534" t="s">
        <v>8330</v>
      </c>
    </row>
    <row r="1535" spans="14:16" x14ac:dyDescent="0.3">
      <c r="N1535" t="s">
        <v>8218</v>
      </c>
      <c r="O1535" s="10">
        <v>2820</v>
      </c>
      <c r="P1535" t="s">
        <v>8321</v>
      </c>
    </row>
    <row r="1536" spans="14:16" x14ac:dyDescent="0.3">
      <c r="N1536" t="s">
        <v>8218</v>
      </c>
      <c r="O1536" s="10">
        <v>3000</v>
      </c>
      <c r="P1536" t="s">
        <v>8321</v>
      </c>
    </row>
    <row r="1537" spans="14:16" x14ac:dyDescent="0.3">
      <c r="N1537" t="s">
        <v>8218</v>
      </c>
      <c r="O1537" s="10">
        <v>3000</v>
      </c>
      <c r="P1537" t="s">
        <v>8325</v>
      </c>
    </row>
    <row r="1538" spans="14:16" x14ac:dyDescent="0.3">
      <c r="N1538" t="s">
        <v>8218</v>
      </c>
      <c r="O1538" s="10">
        <v>3000</v>
      </c>
      <c r="P1538" t="s">
        <v>8323</v>
      </c>
    </row>
    <row r="1539" spans="14:16" x14ac:dyDescent="0.3">
      <c r="N1539" t="s">
        <v>8218</v>
      </c>
      <c r="O1539" s="10">
        <v>3000</v>
      </c>
      <c r="P1539" t="s">
        <v>8323</v>
      </c>
    </row>
    <row r="1540" spans="14:16" x14ac:dyDescent="0.3">
      <c r="N1540" t="s">
        <v>8218</v>
      </c>
      <c r="O1540" s="10">
        <v>3000</v>
      </c>
      <c r="P1540" t="s">
        <v>8325</v>
      </c>
    </row>
    <row r="1541" spans="14:16" x14ac:dyDescent="0.3">
      <c r="N1541" t="s">
        <v>8220</v>
      </c>
      <c r="O1541" s="10">
        <v>12000</v>
      </c>
      <c r="P1541" t="s">
        <v>8324</v>
      </c>
    </row>
    <row r="1542" spans="14:16" x14ac:dyDescent="0.3">
      <c r="N1542" t="s">
        <v>8218</v>
      </c>
      <c r="O1542" s="10">
        <v>3000</v>
      </c>
      <c r="P1542" t="s">
        <v>8325</v>
      </c>
    </row>
    <row r="1543" spans="14:16" x14ac:dyDescent="0.3">
      <c r="N1543" t="s">
        <v>8218</v>
      </c>
      <c r="O1543" s="10">
        <v>3000</v>
      </c>
      <c r="P1543" t="s">
        <v>8325</v>
      </c>
    </row>
    <row r="1544" spans="14:16" x14ac:dyDescent="0.3">
      <c r="N1544" t="s">
        <v>8218</v>
      </c>
      <c r="O1544" s="10">
        <v>3000</v>
      </c>
      <c r="P1544" t="s">
        <v>8330</v>
      </c>
    </row>
    <row r="1545" spans="14:16" x14ac:dyDescent="0.3">
      <c r="N1545" t="s">
        <v>8218</v>
      </c>
      <c r="O1545" s="10">
        <v>2500</v>
      </c>
      <c r="P1545" t="s">
        <v>8330</v>
      </c>
    </row>
    <row r="1546" spans="14:16" x14ac:dyDescent="0.3">
      <c r="N1546" t="s">
        <v>8218</v>
      </c>
      <c r="O1546" s="10">
        <v>3000</v>
      </c>
      <c r="P1546" t="s">
        <v>8309</v>
      </c>
    </row>
    <row r="1547" spans="14:16" x14ac:dyDescent="0.3">
      <c r="N1547" t="s">
        <v>8218</v>
      </c>
      <c r="O1547" s="10">
        <v>3000</v>
      </c>
      <c r="P1547" t="s">
        <v>8325</v>
      </c>
    </row>
    <row r="1548" spans="14:16" x14ac:dyDescent="0.3">
      <c r="N1548" t="s">
        <v>8218</v>
      </c>
      <c r="O1548" s="10">
        <v>2800</v>
      </c>
      <c r="P1548" t="s">
        <v>8321</v>
      </c>
    </row>
    <row r="1549" spans="14:16" x14ac:dyDescent="0.3">
      <c r="N1549" t="s">
        <v>8218</v>
      </c>
      <c r="O1549" s="10">
        <v>3000</v>
      </c>
      <c r="P1549" t="s">
        <v>8331</v>
      </c>
    </row>
    <row r="1550" spans="14:16" x14ac:dyDescent="0.3">
      <c r="N1550" t="s">
        <v>8218</v>
      </c>
      <c r="O1550" s="10">
        <v>2000</v>
      </c>
      <c r="P1550" t="s">
        <v>8334</v>
      </c>
    </row>
    <row r="1551" spans="14:16" x14ac:dyDescent="0.3">
      <c r="N1551" t="s">
        <v>8218</v>
      </c>
      <c r="O1551" s="10">
        <v>3000</v>
      </c>
      <c r="P1551" t="s">
        <v>8309</v>
      </c>
    </row>
    <row r="1552" spans="14:16" x14ac:dyDescent="0.3">
      <c r="N1552" t="s">
        <v>8218</v>
      </c>
      <c r="O1552" s="10">
        <v>2500</v>
      </c>
      <c r="P1552" t="s">
        <v>8332</v>
      </c>
    </row>
    <row r="1553" spans="14:16" x14ac:dyDescent="0.3">
      <c r="N1553" t="s">
        <v>8218</v>
      </c>
      <c r="O1553" s="10">
        <v>2500</v>
      </c>
      <c r="P1553" t="s">
        <v>8327</v>
      </c>
    </row>
    <row r="1554" spans="14:16" x14ac:dyDescent="0.3">
      <c r="N1554" t="s">
        <v>8218</v>
      </c>
      <c r="O1554" s="10">
        <v>1960</v>
      </c>
      <c r="P1554" t="s">
        <v>8325</v>
      </c>
    </row>
    <row r="1555" spans="14:16" x14ac:dyDescent="0.3">
      <c r="N1555" t="s">
        <v>8218</v>
      </c>
      <c r="O1555" s="10">
        <v>3000</v>
      </c>
      <c r="P1555" t="s">
        <v>8340</v>
      </c>
    </row>
    <row r="1556" spans="14:16" x14ac:dyDescent="0.3">
      <c r="N1556" t="s">
        <v>8218</v>
      </c>
      <c r="O1556" s="10">
        <v>3000</v>
      </c>
      <c r="P1556" t="s">
        <v>8330</v>
      </c>
    </row>
    <row r="1557" spans="14:16" x14ac:dyDescent="0.3">
      <c r="N1557" t="s">
        <v>8220</v>
      </c>
      <c r="O1557" s="10">
        <v>17000</v>
      </c>
      <c r="P1557" t="s">
        <v>8325</v>
      </c>
    </row>
    <row r="1558" spans="14:16" x14ac:dyDescent="0.3">
      <c r="N1558" t="s">
        <v>8220</v>
      </c>
      <c r="O1558" s="10">
        <v>5000</v>
      </c>
      <c r="P1558" t="s">
        <v>8324</v>
      </c>
    </row>
    <row r="1559" spans="14:16" x14ac:dyDescent="0.3">
      <c r="N1559" t="s">
        <v>8218</v>
      </c>
      <c r="O1559" s="10">
        <v>3000</v>
      </c>
      <c r="P1559" t="s">
        <v>8330</v>
      </c>
    </row>
    <row r="1560" spans="14:16" x14ac:dyDescent="0.3">
      <c r="N1560" t="s">
        <v>8218</v>
      </c>
      <c r="O1560" s="10">
        <v>3000</v>
      </c>
      <c r="P1560" t="s">
        <v>8327</v>
      </c>
    </row>
    <row r="1561" spans="14:16" x14ac:dyDescent="0.3">
      <c r="N1561" t="s">
        <v>8218</v>
      </c>
      <c r="O1561" s="10">
        <v>3000</v>
      </c>
      <c r="P1561" t="s">
        <v>8325</v>
      </c>
    </row>
    <row r="1562" spans="14:16" x14ac:dyDescent="0.3">
      <c r="N1562" t="s">
        <v>8218</v>
      </c>
      <c r="O1562" s="10">
        <v>3000</v>
      </c>
      <c r="P1562" t="s">
        <v>8325</v>
      </c>
    </row>
    <row r="1563" spans="14:16" x14ac:dyDescent="0.3">
      <c r="N1563" t="s">
        <v>8218</v>
      </c>
      <c r="O1563" s="10">
        <v>3000</v>
      </c>
      <c r="P1563" t="s">
        <v>8325</v>
      </c>
    </row>
    <row r="1564" spans="14:16" x14ac:dyDescent="0.3">
      <c r="N1564" t="s">
        <v>8218</v>
      </c>
      <c r="O1564" s="10">
        <v>2500</v>
      </c>
      <c r="P1564" t="s">
        <v>8325</v>
      </c>
    </row>
    <row r="1565" spans="14:16" x14ac:dyDescent="0.3">
      <c r="N1565" t="s">
        <v>8218</v>
      </c>
      <c r="O1565" s="10">
        <v>2500</v>
      </c>
      <c r="P1565" t="s">
        <v>8334</v>
      </c>
    </row>
    <row r="1566" spans="14:16" x14ac:dyDescent="0.3">
      <c r="N1566" t="s">
        <v>8218</v>
      </c>
      <c r="O1566" s="10">
        <v>2500</v>
      </c>
      <c r="P1566" t="s">
        <v>8334</v>
      </c>
    </row>
    <row r="1567" spans="14:16" x14ac:dyDescent="0.3">
      <c r="N1567" t="s">
        <v>8220</v>
      </c>
      <c r="O1567" s="10">
        <v>65108</v>
      </c>
      <c r="P1567" t="s">
        <v>8338</v>
      </c>
    </row>
    <row r="1568" spans="14:16" x14ac:dyDescent="0.3">
      <c r="N1568" t="s">
        <v>8220</v>
      </c>
      <c r="O1568" s="10">
        <v>8000</v>
      </c>
      <c r="P1568" t="s">
        <v>8325</v>
      </c>
    </row>
    <row r="1569" spans="14:16" x14ac:dyDescent="0.3">
      <c r="N1569" t="s">
        <v>8218</v>
      </c>
      <c r="O1569" s="10">
        <v>2500</v>
      </c>
      <c r="P1569" t="s">
        <v>8316</v>
      </c>
    </row>
    <row r="1570" spans="14:16" x14ac:dyDescent="0.3">
      <c r="N1570" t="s">
        <v>8220</v>
      </c>
      <c r="O1570" s="10">
        <v>60000</v>
      </c>
      <c r="P1570" t="s">
        <v>8333</v>
      </c>
    </row>
    <row r="1571" spans="14:16" x14ac:dyDescent="0.3">
      <c r="N1571" t="s">
        <v>8220</v>
      </c>
      <c r="O1571" s="10">
        <v>5000</v>
      </c>
      <c r="P1571" t="s">
        <v>8317</v>
      </c>
    </row>
    <row r="1572" spans="14:16" x14ac:dyDescent="0.3">
      <c r="N1572" t="s">
        <v>8219</v>
      </c>
      <c r="O1572" s="10">
        <v>9999</v>
      </c>
      <c r="P1572" t="s">
        <v>8309</v>
      </c>
    </row>
    <row r="1573" spans="14:16" x14ac:dyDescent="0.3">
      <c r="N1573" t="s">
        <v>8218</v>
      </c>
      <c r="O1573" s="10">
        <v>2900</v>
      </c>
      <c r="P1573" t="s">
        <v>8325</v>
      </c>
    </row>
    <row r="1574" spans="14:16" x14ac:dyDescent="0.3">
      <c r="N1574" t="s">
        <v>8218</v>
      </c>
      <c r="O1574" s="10">
        <v>2500</v>
      </c>
      <c r="P1574" t="s">
        <v>8325</v>
      </c>
    </row>
    <row r="1575" spans="14:16" x14ac:dyDescent="0.3">
      <c r="N1575" t="s">
        <v>8218</v>
      </c>
      <c r="O1575" s="10">
        <v>2700</v>
      </c>
      <c r="P1575" t="s">
        <v>8313</v>
      </c>
    </row>
    <row r="1576" spans="14:16" x14ac:dyDescent="0.3">
      <c r="N1576" t="s">
        <v>8218</v>
      </c>
      <c r="O1576" s="10">
        <v>2500</v>
      </c>
      <c r="P1576" t="s">
        <v>8325</v>
      </c>
    </row>
    <row r="1577" spans="14:16" x14ac:dyDescent="0.3">
      <c r="N1577" t="s">
        <v>8218</v>
      </c>
      <c r="O1577" s="10">
        <v>2000</v>
      </c>
      <c r="P1577" t="s">
        <v>8330</v>
      </c>
    </row>
    <row r="1578" spans="14:16" x14ac:dyDescent="0.3">
      <c r="N1578" t="s">
        <v>8218</v>
      </c>
      <c r="O1578" s="10">
        <v>1500</v>
      </c>
      <c r="P1578" t="s">
        <v>8327</v>
      </c>
    </row>
    <row r="1579" spans="14:16" x14ac:dyDescent="0.3">
      <c r="N1579" t="s">
        <v>8218</v>
      </c>
      <c r="O1579" s="10">
        <v>2750</v>
      </c>
      <c r="P1579" t="s">
        <v>8325</v>
      </c>
    </row>
    <row r="1580" spans="14:16" x14ac:dyDescent="0.3">
      <c r="N1580" t="s">
        <v>8218</v>
      </c>
      <c r="O1580" s="10">
        <v>1000</v>
      </c>
      <c r="P1580" t="s">
        <v>8321</v>
      </c>
    </row>
    <row r="1581" spans="14:16" x14ac:dyDescent="0.3">
      <c r="N1581" t="s">
        <v>8218</v>
      </c>
      <c r="O1581" s="10">
        <v>2827</v>
      </c>
      <c r="P1581" t="s">
        <v>8325</v>
      </c>
    </row>
    <row r="1582" spans="14:16" x14ac:dyDescent="0.3">
      <c r="N1582" t="s">
        <v>8218</v>
      </c>
      <c r="O1582" s="10">
        <v>2700</v>
      </c>
      <c r="P1582" t="s">
        <v>8325</v>
      </c>
    </row>
    <row r="1583" spans="14:16" x14ac:dyDescent="0.3">
      <c r="N1583" t="s">
        <v>8218</v>
      </c>
      <c r="O1583" s="10">
        <v>2000</v>
      </c>
      <c r="P1583" t="s">
        <v>8330</v>
      </c>
    </row>
    <row r="1584" spans="14:16" x14ac:dyDescent="0.3">
      <c r="N1584" t="s">
        <v>8220</v>
      </c>
      <c r="O1584" s="10">
        <v>150000</v>
      </c>
      <c r="P1584" t="s">
        <v>8309</v>
      </c>
    </row>
    <row r="1585" spans="14:16" x14ac:dyDescent="0.3">
      <c r="N1585" t="s">
        <v>8218</v>
      </c>
      <c r="O1585" s="10">
        <v>1500</v>
      </c>
      <c r="P1585" t="s">
        <v>8308</v>
      </c>
    </row>
    <row r="1586" spans="14:16" x14ac:dyDescent="0.3">
      <c r="N1586" t="s">
        <v>8218</v>
      </c>
      <c r="O1586" s="10">
        <v>2300</v>
      </c>
      <c r="P1586" t="s">
        <v>8337</v>
      </c>
    </row>
    <row r="1587" spans="14:16" x14ac:dyDescent="0.3">
      <c r="N1587" t="s">
        <v>8218</v>
      </c>
      <c r="O1587" s="10">
        <v>850</v>
      </c>
      <c r="P1587" t="s">
        <v>8325</v>
      </c>
    </row>
    <row r="1588" spans="14:16" x14ac:dyDescent="0.3">
      <c r="N1588" t="s">
        <v>8218</v>
      </c>
      <c r="O1588" s="10">
        <v>2250</v>
      </c>
      <c r="P1588" t="s">
        <v>8325</v>
      </c>
    </row>
    <row r="1589" spans="14:16" x14ac:dyDescent="0.3">
      <c r="N1589" t="s">
        <v>8220</v>
      </c>
      <c r="O1589" s="10">
        <v>15000</v>
      </c>
      <c r="P1589" t="s">
        <v>8344</v>
      </c>
    </row>
    <row r="1590" spans="14:16" x14ac:dyDescent="0.3">
      <c r="N1590" t="s">
        <v>8218</v>
      </c>
      <c r="O1590" s="10">
        <v>1000</v>
      </c>
      <c r="P1590" t="s">
        <v>8325</v>
      </c>
    </row>
    <row r="1591" spans="14:16" x14ac:dyDescent="0.3">
      <c r="N1591" t="s">
        <v>8218</v>
      </c>
      <c r="O1591" s="10">
        <v>2500</v>
      </c>
      <c r="P1591" t="s">
        <v>8325</v>
      </c>
    </row>
    <row r="1592" spans="14:16" x14ac:dyDescent="0.3">
      <c r="N1592" t="s">
        <v>8218</v>
      </c>
      <c r="O1592" s="10">
        <v>2000</v>
      </c>
      <c r="P1592" t="s">
        <v>8334</v>
      </c>
    </row>
    <row r="1593" spans="14:16" x14ac:dyDescent="0.3">
      <c r="N1593" t="s">
        <v>8218</v>
      </c>
      <c r="O1593" s="10">
        <v>2600</v>
      </c>
      <c r="P1593" t="s">
        <v>8325</v>
      </c>
    </row>
    <row r="1594" spans="14:16" x14ac:dyDescent="0.3">
      <c r="N1594" t="s">
        <v>8218</v>
      </c>
      <c r="O1594" s="10">
        <v>2500</v>
      </c>
      <c r="P1594" t="s">
        <v>8325</v>
      </c>
    </row>
    <row r="1595" spans="14:16" x14ac:dyDescent="0.3">
      <c r="N1595" t="s">
        <v>8219</v>
      </c>
      <c r="O1595" s="10">
        <v>100000</v>
      </c>
      <c r="P1595" t="s">
        <v>8309</v>
      </c>
    </row>
    <row r="1596" spans="14:16" x14ac:dyDescent="0.3">
      <c r="N1596" t="s">
        <v>8218</v>
      </c>
      <c r="O1596" s="10">
        <v>1500</v>
      </c>
      <c r="P1596" t="s">
        <v>8330</v>
      </c>
    </row>
    <row r="1597" spans="14:16" x14ac:dyDescent="0.3">
      <c r="N1597" t="s">
        <v>8218</v>
      </c>
      <c r="O1597" s="10">
        <v>2500</v>
      </c>
      <c r="P1597" t="s">
        <v>8330</v>
      </c>
    </row>
    <row r="1598" spans="14:16" x14ac:dyDescent="0.3">
      <c r="N1598" t="s">
        <v>8220</v>
      </c>
      <c r="O1598" s="10">
        <v>25000</v>
      </c>
      <c r="P1598" t="s">
        <v>8339</v>
      </c>
    </row>
    <row r="1599" spans="14:16" x14ac:dyDescent="0.3">
      <c r="N1599" t="s">
        <v>8218</v>
      </c>
      <c r="O1599" s="10">
        <v>2300</v>
      </c>
      <c r="P1599" t="s">
        <v>8330</v>
      </c>
    </row>
    <row r="1600" spans="14:16" x14ac:dyDescent="0.3">
      <c r="N1600" t="s">
        <v>8218</v>
      </c>
      <c r="O1600" s="10">
        <v>2000</v>
      </c>
      <c r="P1600" t="s">
        <v>8321</v>
      </c>
    </row>
    <row r="1601" spans="14:16" x14ac:dyDescent="0.3">
      <c r="N1601" t="s">
        <v>8218</v>
      </c>
      <c r="O1601" s="10">
        <v>2000</v>
      </c>
      <c r="P1601" t="s">
        <v>8337</v>
      </c>
    </row>
    <row r="1602" spans="14:16" x14ac:dyDescent="0.3">
      <c r="N1602" t="s">
        <v>8218</v>
      </c>
      <c r="O1602" s="10">
        <v>2750</v>
      </c>
      <c r="P1602" t="s">
        <v>8330</v>
      </c>
    </row>
    <row r="1603" spans="14:16" x14ac:dyDescent="0.3">
      <c r="N1603" t="s">
        <v>8220</v>
      </c>
      <c r="O1603" s="10">
        <v>6000</v>
      </c>
      <c r="P1603" t="s">
        <v>8325</v>
      </c>
    </row>
    <row r="1604" spans="14:16" x14ac:dyDescent="0.3">
      <c r="N1604" t="s">
        <v>8218</v>
      </c>
      <c r="O1604" s="10">
        <v>2500</v>
      </c>
      <c r="P1604" t="s">
        <v>8325</v>
      </c>
    </row>
    <row r="1605" spans="14:16" x14ac:dyDescent="0.3">
      <c r="N1605" t="s">
        <v>8218</v>
      </c>
      <c r="O1605" s="10">
        <v>2000</v>
      </c>
      <c r="P1605" t="s">
        <v>8325</v>
      </c>
    </row>
    <row r="1606" spans="14:16" x14ac:dyDescent="0.3">
      <c r="N1606" t="s">
        <v>8220</v>
      </c>
      <c r="O1606" s="10">
        <v>12000</v>
      </c>
      <c r="P1606" t="s">
        <v>8325</v>
      </c>
    </row>
    <row r="1607" spans="14:16" x14ac:dyDescent="0.3">
      <c r="N1607" t="s">
        <v>8218</v>
      </c>
      <c r="O1607" s="10">
        <v>2500</v>
      </c>
      <c r="P1607" t="s">
        <v>8314</v>
      </c>
    </row>
    <row r="1608" spans="14:16" x14ac:dyDescent="0.3">
      <c r="N1608" t="s">
        <v>8218</v>
      </c>
      <c r="O1608" s="10">
        <v>2000</v>
      </c>
      <c r="P1608" t="s">
        <v>8337</v>
      </c>
    </row>
    <row r="1609" spans="14:16" x14ac:dyDescent="0.3">
      <c r="N1609" t="s">
        <v>8220</v>
      </c>
      <c r="O1609" s="10">
        <v>6500</v>
      </c>
      <c r="P1609" t="s">
        <v>8343</v>
      </c>
    </row>
    <row r="1610" spans="14:16" x14ac:dyDescent="0.3">
      <c r="N1610" t="s">
        <v>8218</v>
      </c>
      <c r="O1610" s="10">
        <v>2500</v>
      </c>
      <c r="P1610" t="s">
        <v>8325</v>
      </c>
    </row>
    <row r="1611" spans="14:16" x14ac:dyDescent="0.3">
      <c r="N1611" t="s">
        <v>8218</v>
      </c>
      <c r="O1611" s="10">
        <v>2500</v>
      </c>
      <c r="P1611" t="s">
        <v>8331</v>
      </c>
    </row>
    <row r="1612" spans="14:16" x14ac:dyDescent="0.3">
      <c r="N1612" t="s">
        <v>8218</v>
      </c>
      <c r="O1612" s="10">
        <v>2750</v>
      </c>
      <c r="P1612" t="s">
        <v>8325</v>
      </c>
    </row>
    <row r="1613" spans="14:16" x14ac:dyDescent="0.3">
      <c r="N1613" t="s">
        <v>8220</v>
      </c>
      <c r="O1613" s="10">
        <v>12001</v>
      </c>
      <c r="P1613" t="s">
        <v>8338</v>
      </c>
    </row>
    <row r="1614" spans="14:16" x14ac:dyDescent="0.3">
      <c r="N1614" t="s">
        <v>8218</v>
      </c>
      <c r="O1614" s="10">
        <v>2500</v>
      </c>
      <c r="P1614" t="s">
        <v>8325</v>
      </c>
    </row>
    <row r="1615" spans="14:16" x14ac:dyDescent="0.3">
      <c r="N1615" t="s">
        <v>8218</v>
      </c>
      <c r="O1615" s="10">
        <v>1900</v>
      </c>
      <c r="P1615" t="s">
        <v>8332</v>
      </c>
    </row>
    <row r="1616" spans="14:16" x14ac:dyDescent="0.3">
      <c r="N1616" t="s">
        <v>8218</v>
      </c>
      <c r="O1616" s="10">
        <v>2500</v>
      </c>
      <c r="P1616" t="s">
        <v>8327</v>
      </c>
    </row>
    <row r="1617" spans="14:16" x14ac:dyDescent="0.3">
      <c r="N1617" t="s">
        <v>8218</v>
      </c>
      <c r="O1617" s="10">
        <v>2500</v>
      </c>
      <c r="P1617" t="s">
        <v>8330</v>
      </c>
    </row>
    <row r="1618" spans="14:16" x14ac:dyDescent="0.3">
      <c r="N1618" t="s">
        <v>8220</v>
      </c>
      <c r="O1618" s="10">
        <v>5000</v>
      </c>
      <c r="P1618" t="s">
        <v>8334</v>
      </c>
    </row>
    <row r="1619" spans="14:16" x14ac:dyDescent="0.3">
      <c r="N1619" t="s">
        <v>8220</v>
      </c>
      <c r="O1619" s="10">
        <v>30000</v>
      </c>
      <c r="P1619" t="s">
        <v>8341</v>
      </c>
    </row>
    <row r="1620" spans="14:16" x14ac:dyDescent="0.3">
      <c r="N1620" t="s">
        <v>8218</v>
      </c>
      <c r="O1620" s="10">
        <v>2500</v>
      </c>
      <c r="P1620" t="s">
        <v>8325</v>
      </c>
    </row>
    <row r="1621" spans="14:16" x14ac:dyDescent="0.3">
      <c r="N1621" t="s">
        <v>8220</v>
      </c>
      <c r="O1621" s="10">
        <v>390000</v>
      </c>
      <c r="P1621" t="s">
        <v>8333</v>
      </c>
    </row>
    <row r="1622" spans="14:16" x14ac:dyDescent="0.3">
      <c r="N1622" t="s">
        <v>8218</v>
      </c>
      <c r="O1622" s="10">
        <v>1500</v>
      </c>
      <c r="P1622" t="s">
        <v>8319</v>
      </c>
    </row>
    <row r="1623" spans="14:16" x14ac:dyDescent="0.3">
      <c r="N1623" t="s">
        <v>8218</v>
      </c>
      <c r="O1623" s="10">
        <v>2500</v>
      </c>
      <c r="P1623" t="s">
        <v>8327</v>
      </c>
    </row>
    <row r="1624" spans="14:16" x14ac:dyDescent="0.3">
      <c r="N1624" t="s">
        <v>8218</v>
      </c>
      <c r="O1624" s="10">
        <v>2500</v>
      </c>
      <c r="P1624" t="s">
        <v>8330</v>
      </c>
    </row>
    <row r="1625" spans="14:16" x14ac:dyDescent="0.3">
      <c r="N1625" t="s">
        <v>8218</v>
      </c>
      <c r="O1625" s="10">
        <v>2500</v>
      </c>
      <c r="P1625" t="s">
        <v>8325</v>
      </c>
    </row>
    <row r="1626" spans="14:16" x14ac:dyDescent="0.3">
      <c r="N1626" t="s">
        <v>8221</v>
      </c>
      <c r="O1626" s="10">
        <v>50000</v>
      </c>
      <c r="P1626" t="s">
        <v>8325</v>
      </c>
    </row>
    <row r="1627" spans="14:16" x14ac:dyDescent="0.3">
      <c r="N1627" t="s">
        <v>8220</v>
      </c>
      <c r="O1627" s="10">
        <v>6500</v>
      </c>
      <c r="P1627" t="s">
        <v>8349</v>
      </c>
    </row>
    <row r="1628" spans="14:16" x14ac:dyDescent="0.3">
      <c r="N1628" t="s">
        <v>8218</v>
      </c>
      <c r="O1628" s="10">
        <v>2500</v>
      </c>
      <c r="P1628" t="s">
        <v>8334</v>
      </c>
    </row>
    <row r="1629" spans="14:16" x14ac:dyDescent="0.3">
      <c r="N1629" t="s">
        <v>8218</v>
      </c>
      <c r="O1629" s="10">
        <v>2658</v>
      </c>
      <c r="P1629" t="s">
        <v>8313</v>
      </c>
    </row>
    <row r="1630" spans="14:16" x14ac:dyDescent="0.3">
      <c r="N1630" t="s">
        <v>8218</v>
      </c>
      <c r="O1630" s="10">
        <v>2100</v>
      </c>
      <c r="P1630" t="s">
        <v>8337</v>
      </c>
    </row>
    <row r="1631" spans="14:16" x14ac:dyDescent="0.3">
      <c r="N1631" t="s">
        <v>8218</v>
      </c>
      <c r="O1631" s="10">
        <v>2500</v>
      </c>
      <c r="P1631" t="s">
        <v>8325</v>
      </c>
    </row>
    <row r="1632" spans="14:16" x14ac:dyDescent="0.3">
      <c r="N1632" t="s">
        <v>8218</v>
      </c>
      <c r="O1632" s="10">
        <v>2500</v>
      </c>
      <c r="P1632" t="s">
        <v>8334</v>
      </c>
    </row>
    <row r="1633" spans="14:16" x14ac:dyDescent="0.3">
      <c r="N1633" t="s">
        <v>8218</v>
      </c>
      <c r="O1633" s="10">
        <v>2000</v>
      </c>
      <c r="P1633" t="s">
        <v>8330</v>
      </c>
    </row>
    <row r="1634" spans="14:16" x14ac:dyDescent="0.3">
      <c r="N1634" t="s">
        <v>8220</v>
      </c>
      <c r="O1634" s="10">
        <v>99000</v>
      </c>
      <c r="P1634" t="s">
        <v>8317</v>
      </c>
    </row>
    <row r="1635" spans="14:16" x14ac:dyDescent="0.3">
      <c r="N1635" t="s">
        <v>8218</v>
      </c>
      <c r="O1635" s="10">
        <v>2500</v>
      </c>
      <c r="P1635" t="s">
        <v>8325</v>
      </c>
    </row>
    <row r="1636" spans="14:16" x14ac:dyDescent="0.3">
      <c r="N1636" t="s">
        <v>8218</v>
      </c>
      <c r="O1636" s="10">
        <v>2500</v>
      </c>
      <c r="P1636" t="s">
        <v>8325</v>
      </c>
    </row>
    <row r="1637" spans="14:16" x14ac:dyDescent="0.3">
      <c r="N1637" t="s">
        <v>8218</v>
      </c>
      <c r="O1637" s="10">
        <v>2500</v>
      </c>
      <c r="P1637" t="s">
        <v>8325</v>
      </c>
    </row>
    <row r="1638" spans="14:16" x14ac:dyDescent="0.3">
      <c r="N1638" t="s">
        <v>8218</v>
      </c>
      <c r="O1638" s="10">
        <v>650</v>
      </c>
      <c r="P1638" t="s">
        <v>8316</v>
      </c>
    </row>
    <row r="1639" spans="14:16" x14ac:dyDescent="0.3">
      <c r="N1639" t="s">
        <v>8218</v>
      </c>
      <c r="O1639" s="10">
        <v>2500</v>
      </c>
      <c r="P1639" t="s">
        <v>8325</v>
      </c>
    </row>
    <row r="1640" spans="14:16" x14ac:dyDescent="0.3">
      <c r="N1640" t="s">
        <v>8218</v>
      </c>
      <c r="O1640" s="10">
        <v>2500</v>
      </c>
      <c r="P1640" t="s">
        <v>8325</v>
      </c>
    </row>
    <row r="1641" spans="14:16" x14ac:dyDescent="0.3">
      <c r="N1641" t="s">
        <v>8218</v>
      </c>
      <c r="O1641" s="10">
        <v>2000</v>
      </c>
      <c r="P1641" t="s">
        <v>8313</v>
      </c>
    </row>
    <row r="1642" spans="14:16" x14ac:dyDescent="0.3">
      <c r="N1642" t="s">
        <v>8218</v>
      </c>
      <c r="O1642" s="10">
        <v>1800</v>
      </c>
      <c r="P1642" t="s">
        <v>8325</v>
      </c>
    </row>
    <row r="1643" spans="14:16" x14ac:dyDescent="0.3">
      <c r="N1643" t="s">
        <v>8219</v>
      </c>
      <c r="O1643" s="10">
        <v>25000</v>
      </c>
      <c r="P1643" t="s">
        <v>8341</v>
      </c>
    </row>
    <row r="1644" spans="14:16" x14ac:dyDescent="0.3">
      <c r="N1644" t="s">
        <v>8218</v>
      </c>
      <c r="O1644" s="10">
        <v>2550</v>
      </c>
      <c r="P1644" t="s">
        <v>8327</v>
      </c>
    </row>
    <row r="1645" spans="14:16" x14ac:dyDescent="0.3">
      <c r="N1645" t="s">
        <v>8218</v>
      </c>
      <c r="O1645" s="10">
        <v>1500</v>
      </c>
      <c r="P1645" t="s">
        <v>8325</v>
      </c>
    </row>
    <row r="1646" spans="14:16" x14ac:dyDescent="0.3">
      <c r="N1646" t="s">
        <v>8218</v>
      </c>
      <c r="O1646" s="10">
        <v>2500</v>
      </c>
      <c r="P1646" t="s">
        <v>8325</v>
      </c>
    </row>
    <row r="1647" spans="14:16" x14ac:dyDescent="0.3">
      <c r="N1647" t="s">
        <v>8218</v>
      </c>
      <c r="O1647" s="10">
        <v>2500</v>
      </c>
      <c r="P1647" t="s">
        <v>8327</v>
      </c>
    </row>
    <row r="1648" spans="14:16" x14ac:dyDescent="0.3">
      <c r="N1648" t="s">
        <v>8218</v>
      </c>
      <c r="O1648" s="10">
        <v>1500</v>
      </c>
      <c r="P1648" t="s">
        <v>8325</v>
      </c>
    </row>
    <row r="1649" spans="14:16" x14ac:dyDescent="0.3">
      <c r="N1649" t="s">
        <v>8218</v>
      </c>
      <c r="O1649" s="10">
        <v>2500</v>
      </c>
      <c r="P1649" t="s">
        <v>8342</v>
      </c>
    </row>
    <row r="1650" spans="14:16" x14ac:dyDescent="0.3">
      <c r="N1650" t="s">
        <v>8218</v>
      </c>
      <c r="O1650" s="10">
        <v>2000</v>
      </c>
      <c r="P1650" t="s">
        <v>8335</v>
      </c>
    </row>
    <row r="1651" spans="14:16" x14ac:dyDescent="0.3">
      <c r="N1651" t="s">
        <v>8220</v>
      </c>
      <c r="O1651" s="10">
        <v>5000</v>
      </c>
      <c r="P1651" t="s">
        <v>8334</v>
      </c>
    </row>
    <row r="1652" spans="14:16" x14ac:dyDescent="0.3">
      <c r="N1652" t="s">
        <v>8218</v>
      </c>
      <c r="O1652" s="10">
        <v>2500</v>
      </c>
      <c r="P1652" t="s">
        <v>8335</v>
      </c>
    </row>
    <row r="1653" spans="14:16" x14ac:dyDescent="0.3">
      <c r="N1653" t="s">
        <v>8220</v>
      </c>
      <c r="O1653" s="10">
        <v>100000</v>
      </c>
      <c r="P1653" t="s">
        <v>8309</v>
      </c>
    </row>
    <row r="1654" spans="14:16" x14ac:dyDescent="0.3">
      <c r="N1654" t="s">
        <v>8218</v>
      </c>
      <c r="O1654" s="10">
        <v>2500</v>
      </c>
      <c r="P1654" t="s">
        <v>8330</v>
      </c>
    </row>
    <row r="1655" spans="14:16" x14ac:dyDescent="0.3">
      <c r="N1655" t="s">
        <v>8218</v>
      </c>
      <c r="O1655" s="10">
        <v>2500</v>
      </c>
      <c r="P1655" t="s">
        <v>8325</v>
      </c>
    </row>
    <row r="1656" spans="14:16" x14ac:dyDescent="0.3">
      <c r="N1656" t="s">
        <v>8218</v>
      </c>
      <c r="O1656" s="10">
        <v>2500</v>
      </c>
      <c r="P1656" t="s">
        <v>8327</v>
      </c>
    </row>
    <row r="1657" spans="14:16" x14ac:dyDescent="0.3">
      <c r="N1657" t="s">
        <v>8218</v>
      </c>
      <c r="O1657" s="10">
        <v>2500</v>
      </c>
      <c r="P1657" t="s">
        <v>8325</v>
      </c>
    </row>
    <row r="1658" spans="14:16" x14ac:dyDescent="0.3">
      <c r="N1658" t="s">
        <v>8218</v>
      </c>
      <c r="O1658" s="10">
        <v>2500</v>
      </c>
      <c r="P1658" t="s">
        <v>8325</v>
      </c>
    </row>
    <row r="1659" spans="14:16" x14ac:dyDescent="0.3">
      <c r="N1659" t="s">
        <v>8218</v>
      </c>
      <c r="O1659" s="10">
        <v>1500</v>
      </c>
      <c r="P1659" t="s">
        <v>8332</v>
      </c>
    </row>
    <row r="1660" spans="14:16" x14ac:dyDescent="0.3">
      <c r="N1660" t="s">
        <v>8218</v>
      </c>
      <c r="O1660" s="10">
        <v>2450</v>
      </c>
      <c r="P1660" t="s">
        <v>8321</v>
      </c>
    </row>
    <row r="1661" spans="14:16" x14ac:dyDescent="0.3">
      <c r="N1661" t="s">
        <v>8218</v>
      </c>
      <c r="O1661" s="10">
        <v>2500</v>
      </c>
      <c r="P1661" t="s">
        <v>8325</v>
      </c>
    </row>
    <row r="1662" spans="14:16" x14ac:dyDescent="0.3">
      <c r="N1662" t="s">
        <v>8218</v>
      </c>
      <c r="O1662" s="10">
        <v>2500</v>
      </c>
      <c r="P1662" t="s">
        <v>8340</v>
      </c>
    </row>
    <row r="1663" spans="14:16" x14ac:dyDescent="0.3">
      <c r="N1663" t="s">
        <v>8218</v>
      </c>
      <c r="O1663" s="10">
        <v>2500</v>
      </c>
      <c r="P1663" t="s">
        <v>8325</v>
      </c>
    </row>
    <row r="1664" spans="14:16" x14ac:dyDescent="0.3">
      <c r="N1664" t="s">
        <v>8218</v>
      </c>
      <c r="O1664" s="10">
        <v>1200</v>
      </c>
      <c r="P1664" t="s">
        <v>8313</v>
      </c>
    </row>
    <row r="1665" spans="14:16" x14ac:dyDescent="0.3">
      <c r="N1665" t="s">
        <v>8218</v>
      </c>
      <c r="O1665" s="10">
        <v>1500</v>
      </c>
      <c r="P1665" t="s">
        <v>8325</v>
      </c>
    </row>
    <row r="1666" spans="14:16" x14ac:dyDescent="0.3">
      <c r="N1666" t="s">
        <v>8218</v>
      </c>
      <c r="O1666" s="10">
        <v>2500</v>
      </c>
      <c r="P1666" t="s">
        <v>8325</v>
      </c>
    </row>
    <row r="1667" spans="14:16" x14ac:dyDescent="0.3">
      <c r="N1667" t="s">
        <v>8218</v>
      </c>
      <c r="O1667" s="10">
        <v>2500</v>
      </c>
      <c r="P1667" t="s">
        <v>8334</v>
      </c>
    </row>
    <row r="1668" spans="14:16" x14ac:dyDescent="0.3">
      <c r="N1668" t="s">
        <v>8218</v>
      </c>
      <c r="O1668" s="10">
        <v>2000</v>
      </c>
      <c r="P1668" t="s">
        <v>8325</v>
      </c>
    </row>
    <row r="1669" spans="14:16" x14ac:dyDescent="0.3">
      <c r="N1669" t="s">
        <v>8218</v>
      </c>
      <c r="O1669" s="10">
        <v>2500</v>
      </c>
      <c r="P1669" t="s">
        <v>8327</v>
      </c>
    </row>
    <row r="1670" spans="14:16" x14ac:dyDescent="0.3">
      <c r="N1670" t="s">
        <v>8218</v>
      </c>
      <c r="O1670" s="10">
        <v>2500</v>
      </c>
      <c r="P1670" t="s">
        <v>8325</v>
      </c>
    </row>
    <row r="1671" spans="14:16" x14ac:dyDescent="0.3">
      <c r="N1671" t="s">
        <v>8218</v>
      </c>
      <c r="O1671" s="10">
        <v>2500</v>
      </c>
      <c r="P1671" t="s">
        <v>8325</v>
      </c>
    </row>
    <row r="1672" spans="14:16" x14ac:dyDescent="0.3">
      <c r="N1672" t="s">
        <v>8218</v>
      </c>
      <c r="O1672" s="10">
        <v>2500</v>
      </c>
      <c r="P1672" t="s">
        <v>8325</v>
      </c>
    </row>
    <row r="1673" spans="14:16" x14ac:dyDescent="0.3">
      <c r="N1673" t="s">
        <v>8218</v>
      </c>
      <c r="O1673" s="10">
        <v>2500</v>
      </c>
      <c r="P1673" t="s">
        <v>8325</v>
      </c>
    </row>
    <row r="1674" spans="14:16" x14ac:dyDescent="0.3">
      <c r="N1674" t="s">
        <v>8218</v>
      </c>
      <c r="O1674" s="10">
        <v>2000</v>
      </c>
      <c r="P1674" t="s">
        <v>8325</v>
      </c>
    </row>
    <row r="1675" spans="14:16" x14ac:dyDescent="0.3">
      <c r="N1675" t="s">
        <v>8218</v>
      </c>
      <c r="O1675" s="10">
        <v>1500</v>
      </c>
      <c r="P1675" t="s">
        <v>8325</v>
      </c>
    </row>
    <row r="1676" spans="14:16" x14ac:dyDescent="0.3">
      <c r="N1676" t="s">
        <v>8218</v>
      </c>
      <c r="O1676" s="10">
        <v>2500</v>
      </c>
      <c r="P1676" t="s">
        <v>8332</v>
      </c>
    </row>
    <row r="1677" spans="14:16" x14ac:dyDescent="0.3">
      <c r="N1677" t="s">
        <v>8218</v>
      </c>
      <c r="O1677" s="10">
        <v>2000</v>
      </c>
      <c r="P1677" t="s">
        <v>8325</v>
      </c>
    </row>
    <row r="1678" spans="14:16" x14ac:dyDescent="0.3">
      <c r="N1678" t="s">
        <v>8220</v>
      </c>
      <c r="O1678" s="10">
        <v>20000</v>
      </c>
      <c r="P1678" t="s">
        <v>8309</v>
      </c>
    </row>
    <row r="1679" spans="14:16" x14ac:dyDescent="0.3">
      <c r="N1679" t="s">
        <v>8220</v>
      </c>
      <c r="O1679" s="10">
        <v>5500</v>
      </c>
      <c r="P1679" t="s">
        <v>8334</v>
      </c>
    </row>
    <row r="1680" spans="14:16" x14ac:dyDescent="0.3">
      <c r="N1680" t="s">
        <v>8218</v>
      </c>
      <c r="O1680" s="10">
        <v>2500</v>
      </c>
      <c r="P1680" t="s">
        <v>8332</v>
      </c>
    </row>
    <row r="1681" spans="14:16" x14ac:dyDescent="0.3">
      <c r="N1681" t="s">
        <v>8218</v>
      </c>
      <c r="O1681" s="10">
        <v>2500</v>
      </c>
      <c r="P1681" t="s">
        <v>8325</v>
      </c>
    </row>
    <row r="1682" spans="14:16" x14ac:dyDescent="0.3">
      <c r="N1682" t="s">
        <v>8218</v>
      </c>
      <c r="O1682" s="10">
        <v>2500</v>
      </c>
      <c r="P1682" t="s">
        <v>8332</v>
      </c>
    </row>
    <row r="1683" spans="14:16" x14ac:dyDescent="0.3">
      <c r="N1683" t="s">
        <v>8218</v>
      </c>
      <c r="O1683" s="10">
        <v>2000</v>
      </c>
      <c r="P1683" t="s">
        <v>8325</v>
      </c>
    </row>
    <row r="1684" spans="14:16" x14ac:dyDescent="0.3">
      <c r="N1684" t="s">
        <v>8220</v>
      </c>
      <c r="O1684" s="10">
        <v>14000</v>
      </c>
      <c r="P1684" t="s">
        <v>8349</v>
      </c>
    </row>
    <row r="1685" spans="14:16" x14ac:dyDescent="0.3">
      <c r="N1685" t="s">
        <v>8219</v>
      </c>
      <c r="O1685" s="10">
        <v>5000</v>
      </c>
      <c r="P1685" t="s">
        <v>8353</v>
      </c>
    </row>
    <row r="1686" spans="14:16" x14ac:dyDescent="0.3">
      <c r="N1686" t="s">
        <v>8218</v>
      </c>
      <c r="O1686" s="10">
        <v>2500</v>
      </c>
      <c r="P1686" t="s">
        <v>8332</v>
      </c>
    </row>
    <row r="1687" spans="14:16" x14ac:dyDescent="0.3">
      <c r="N1687" t="s">
        <v>8218</v>
      </c>
      <c r="O1687" s="10">
        <v>2500</v>
      </c>
      <c r="P1687" t="s">
        <v>8337</v>
      </c>
    </row>
    <row r="1688" spans="14:16" x14ac:dyDescent="0.3">
      <c r="N1688" t="s">
        <v>8218</v>
      </c>
      <c r="O1688" s="10">
        <v>2400</v>
      </c>
      <c r="P1688" t="s">
        <v>8323</v>
      </c>
    </row>
    <row r="1689" spans="14:16" x14ac:dyDescent="0.3">
      <c r="N1689" t="s">
        <v>8221</v>
      </c>
      <c r="O1689" s="10">
        <v>12500</v>
      </c>
      <c r="P1689" t="s">
        <v>8329</v>
      </c>
    </row>
    <row r="1690" spans="14:16" x14ac:dyDescent="0.3">
      <c r="N1690" t="s">
        <v>8218</v>
      </c>
      <c r="O1690" s="10">
        <v>2500</v>
      </c>
      <c r="P1690" t="s">
        <v>8325</v>
      </c>
    </row>
    <row r="1691" spans="14:16" x14ac:dyDescent="0.3">
      <c r="N1691" t="s">
        <v>8220</v>
      </c>
      <c r="O1691" s="10">
        <v>15000</v>
      </c>
      <c r="P1691" t="s">
        <v>8325</v>
      </c>
    </row>
    <row r="1692" spans="14:16" x14ac:dyDescent="0.3">
      <c r="N1692" t="s">
        <v>8220</v>
      </c>
      <c r="O1692" s="10">
        <v>7000</v>
      </c>
      <c r="P1692" t="s">
        <v>8351</v>
      </c>
    </row>
    <row r="1693" spans="14:16" x14ac:dyDescent="0.3">
      <c r="N1693" t="s">
        <v>8218</v>
      </c>
      <c r="O1693" s="10">
        <v>2400</v>
      </c>
      <c r="P1693" t="s">
        <v>8334</v>
      </c>
    </row>
    <row r="1694" spans="14:16" x14ac:dyDescent="0.3">
      <c r="N1694" t="s">
        <v>8218</v>
      </c>
      <c r="O1694" s="10">
        <v>2500</v>
      </c>
      <c r="P1694" t="s">
        <v>8325</v>
      </c>
    </row>
    <row r="1695" spans="14:16" x14ac:dyDescent="0.3">
      <c r="N1695" t="s">
        <v>8218</v>
      </c>
      <c r="O1695" s="10">
        <v>2500</v>
      </c>
      <c r="P1695" t="s">
        <v>8325</v>
      </c>
    </row>
    <row r="1696" spans="14:16" x14ac:dyDescent="0.3">
      <c r="N1696" t="s">
        <v>8218</v>
      </c>
      <c r="O1696" s="10">
        <v>2000</v>
      </c>
      <c r="P1696" t="s">
        <v>8325</v>
      </c>
    </row>
    <row r="1697" spans="14:16" x14ac:dyDescent="0.3">
      <c r="N1697" t="s">
        <v>8218</v>
      </c>
      <c r="O1697" s="10">
        <v>2500</v>
      </c>
      <c r="P1697" t="s">
        <v>8330</v>
      </c>
    </row>
    <row r="1698" spans="14:16" x14ac:dyDescent="0.3">
      <c r="N1698" t="s">
        <v>8218</v>
      </c>
      <c r="O1698" s="10">
        <v>2000</v>
      </c>
      <c r="P1698" t="s">
        <v>8332</v>
      </c>
    </row>
    <row r="1699" spans="14:16" x14ac:dyDescent="0.3">
      <c r="N1699" t="s">
        <v>8218</v>
      </c>
      <c r="O1699" s="10">
        <v>2000</v>
      </c>
      <c r="P1699" t="s">
        <v>8330</v>
      </c>
    </row>
    <row r="1700" spans="14:16" x14ac:dyDescent="0.3">
      <c r="N1700" t="s">
        <v>8218</v>
      </c>
      <c r="O1700" s="10">
        <v>2000</v>
      </c>
      <c r="P1700" t="s">
        <v>8330</v>
      </c>
    </row>
    <row r="1701" spans="14:16" x14ac:dyDescent="0.3">
      <c r="N1701" t="s">
        <v>8218</v>
      </c>
      <c r="O1701" s="10">
        <v>2500</v>
      </c>
      <c r="P1701" t="s">
        <v>8330</v>
      </c>
    </row>
    <row r="1702" spans="14:16" x14ac:dyDescent="0.3">
      <c r="N1702" t="s">
        <v>8218</v>
      </c>
      <c r="O1702" s="10">
        <v>2500</v>
      </c>
      <c r="P1702" t="s">
        <v>8316</v>
      </c>
    </row>
    <row r="1703" spans="14:16" x14ac:dyDescent="0.3">
      <c r="N1703" t="s">
        <v>8220</v>
      </c>
      <c r="O1703" s="10">
        <v>16870</v>
      </c>
      <c r="P1703" t="s">
        <v>8344</v>
      </c>
    </row>
    <row r="1704" spans="14:16" x14ac:dyDescent="0.3">
      <c r="N1704" t="s">
        <v>8218</v>
      </c>
      <c r="O1704" s="10">
        <v>2500</v>
      </c>
      <c r="P1704" t="s">
        <v>8325</v>
      </c>
    </row>
    <row r="1705" spans="14:16" x14ac:dyDescent="0.3">
      <c r="N1705" t="s">
        <v>8218</v>
      </c>
      <c r="O1705" s="10">
        <v>1500</v>
      </c>
      <c r="P1705" t="s">
        <v>8330</v>
      </c>
    </row>
    <row r="1706" spans="14:16" x14ac:dyDescent="0.3">
      <c r="N1706" t="s">
        <v>8220</v>
      </c>
      <c r="O1706" s="10">
        <v>8000</v>
      </c>
      <c r="P1706" t="s">
        <v>8325</v>
      </c>
    </row>
    <row r="1707" spans="14:16" x14ac:dyDescent="0.3">
      <c r="N1707" t="s">
        <v>8218</v>
      </c>
      <c r="O1707" s="10">
        <v>2500</v>
      </c>
      <c r="P1707" t="s">
        <v>8325</v>
      </c>
    </row>
    <row r="1708" spans="14:16" x14ac:dyDescent="0.3">
      <c r="N1708" t="s">
        <v>8218</v>
      </c>
      <c r="O1708" s="10">
        <v>2500</v>
      </c>
      <c r="P1708" t="s">
        <v>8327</v>
      </c>
    </row>
    <row r="1709" spans="14:16" x14ac:dyDescent="0.3">
      <c r="N1709" t="s">
        <v>8218</v>
      </c>
      <c r="O1709" s="10">
        <v>2500</v>
      </c>
      <c r="P1709" t="s">
        <v>8327</v>
      </c>
    </row>
    <row r="1710" spans="14:16" x14ac:dyDescent="0.3">
      <c r="N1710" t="s">
        <v>8218</v>
      </c>
      <c r="O1710" s="10">
        <v>2500</v>
      </c>
      <c r="P1710" t="s">
        <v>8325</v>
      </c>
    </row>
    <row r="1711" spans="14:16" x14ac:dyDescent="0.3">
      <c r="N1711" t="s">
        <v>8218</v>
      </c>
      <c r="O1711" s="10">
        <v>2500</v>
      </c>
      <c r="P1711" t="s">
        <v>8325</v>
      </c>
    </row>
    <row r="1712" spans="14:16" x14ac:dyDescent="0.3">
      <c r="N1712" t="s">
        <v>8218</v>
      </c>
      <c r="O1712" s="10">
        <v>2500</v>
      </c>
      <c r="P1712" t="s">
        <v>8325</v>
      </c>
    </row>
    <row r="1713" spans="14:16" x14ac:dyDescent="0.3">
      <c r="N1713" t="s">
        <v>8218</v>
      </c>
      <c r="O1713" s="10">
        <v>2500</v>
      </c>
      <c r="P1713" t="s">
        <v>8334</v>
      </c>
    </row>
    <row r="1714" spans="14:16" x14ac:dyDescent="0.3">
      <c r="N1714" t="s">
        <v>8220</v>
      </c>
      <c r="O1714" s="10">
        <v>38888</v>
      </c>
      <c r="P1714" t="s">
        <v>8339</v>
      </c>
    </row>
    <row r="1715" spans="14:16" x14ac:dyDescent="0.3">
      <c r="N1715" t="s">
        <v>8220</v>
      </c>
      <c r="O1715" s="10">
        <v>2885</v>
      </c>
      <c r="P1715" t="s">
        <v>8325</v>
      </c>
    </row>
    <row r="1716" spans="14:16" x14ac:dyDescent="0.3">
      <c r="N1716" t="s">
        <v>8220</v>
      </c>
      <c r="O1716" s="10">
        <v>100000</v>
      </c>
      <c r="P1716" t="s">
        <v>8309</v>
      </c>
    </row>
    <row r="1717" spans="14:16" x14ac:dyDescent="0.3">
      <c r="N1717" t="s">
        <v>8219</v>
      </c>
      <c r="O1717" s="10">
        <v>6000</v>
      </c>
      <c r="P1717" t="s">
        <v>8348</v>
      </c>
    </row>
    <row r="1718" spans="14:16" x14ac:dyDescent="0.3">
      <c r="N1718" t="s">
        <v>8220</v>
      </c>
      <c r="O1718" s="10">
        <v>5845</v>
      </c>
      <c r="P1718" t="s">
        <v>8323</v>
      </c>
    </row>
    <row r="1719" spans="14:16" x14ac:dyDescent="0.3">
      <c r="N1719" t="s">
        <v>8220</v>
      </c>
      <c r="O1719" s="10">
        <v>20000</v>
      </c>
      <c r="P1719" t="s">
        <v>8309</v>
      </c>
    </row>
    <row r="1720" spans="14:16" x14ac:dyDescent="0.3">
      <c r="N1720" t="s">
        <v>8218</v>
      </c>
      <c r="O1720" s="10">
        <v>2000</v>
      </c>
      <c r="P1720" t="s">
        <v>8328</v>
      </c>
    </row>
    <row r="1721" spans="14:16" x14ac:dyDescent="0.3">
      <c r="N1721" t="s">
        <v>8218</v>
      </c>
      <c r="O1721" s="10">
        <v>2200</v>
      </c>
      <c r="P1721" t="s">
        <v>8313</v>
      </c>
    </row>
    <row r="1722" spans="14:16" x14ac:dyDescent="0.3">
      <c r="N1722" t="s">
        <v>8220</v>
      </c>
      <c r="O1722" s="10">
        <v>6000</v>
      </c>
      <c r="P1722" t="s">
        <v>8327</v>
      </c>
    </row>
    <row r="1723" spans="14:16" x14ac:dyDescent="0.3">
      <c r="N1723" t="s">
        <v>8218</v>
      </c>
      <c r="O1723" s="10">
        <v>2000</v>
      </c>
      <c r="P1723" t="s">
        <v>8325</v>
      </c>
    </row>
    <row r="1724" spans="14:16" x14ac:dyDescent="0.3">
      <c r="N1724" t="s">
        <v>8218</v>
      </c>
      <c r="O1724" s="10">
        <v>2000</v>
      </c>
      <c r="P1724" t="s">
        <v>8327</v>
      </c>
    </row>
    <row r="1725" spans="14:16" x14ac:dyDescent="0.3">
      <c r="N1725" t="s">
        <v>8218</v>
      </c>
      <c r="O1725" s="10">
        <v>2000</v>
      </c>
      <c r="P1725" t="s">
        <v>8325</v>
      </c>
    </row>
    <row r="1726" spans="14:16" x14ac:dyDescent="0.3">
      <c r="N1726" t="s">
        <v>8218</v>
      </c>
      <c r="O1726" s="10">
        <v>2000</v>
      </c>
      <c r="P1726" t="s">
        <v>8330</v>
      </c>
    </row>
    <row r="1727" spans="14:16" x14ac:dyDescent="0.3">
      <c r="N1727" t="s">
        <v>8218</v>
      </c>
      <c r="O1727" s="10">
        <v>2000</v>
      </c>
      <c r="P1727" t="s">
        <v>8325</v>
      </c>
    </row>
    <row r="1728" spans="14:16" x14ac:dyDescent="0.3">
      <c r="N1728" t="s">
        <v>8218</v>
      </c>
      <c r="O1728" s="10">
        <v>2000</v>
      </c>
      <c r="P1728" t="s">
        <v>8325</v>
      </c>
    </row>
    <row r="1729" spans="14:16" x14ac:dyDescent="0.3">
      <c r="N1729" t="s">
        <v>8221</v>
      </c>
      <c r="O1729" s="10">
        <v>2400</v>
      </c>
      <c r="P1729" t="s">
        <v>8329</v>
      </c>
    </row>
    <row r="1730" spans="14:16" x14ac:dyDescent="0.3">
      <c r="N1730" t="s">
        <v>8218</v>
      </c>
      <c r="O1730" s="10">
        <v>2400</v>
      </c>
      <c r="P1730" t="s">
        <v>8325</v>
      </c>
    </row>
    <row r="1731" spans="14:16" x14ac:dyDescent="0.3">
      <c r="N1731" t="s">
        <v>8218</v>
      </c>
      <c r="O1731" s="10">
        <v>1500</v>
      </c>
      <c r="P1731" t="s">
        <v>8330</v>
      </c>
    </row>
    <row r="1732" spans="14:16" x14ac:dyDescent="0.3">
      <c r="N1732" t="s">
        <v>8221</v>
      </c>
      <c r="O1732" s="10">
        <v>5000</v>
      </c>
      <c r="P1732" t="s">
        <v>8329</v>
      </c>
    </row>
    <row r="1733" spans="14:16" x14ac:dyDescent="0.3">
      <c r="N1733" t="s">
        <v>8218</v>
      </c>
      <c r="O1733" s="10">
        <v>2000</v>
      </c>
      <c r="P1733" t="s">
        <v>8325</v>
      </c>
    </row>
    <row r="1734" spans="14:16" x14ac:dyDescent="0.3">
      <c r="N1734" t="s">
        <v>8218</v>
      </c>
      <c r="O1734" s="10">
        <v>2200</v>
      </c>
      <c r="P1734" t="s">
        <v>8342</v>
      </c>
    </row>
    <row r="1735" spans="14:16" x14ac:dyDescent="0.3">
      <c r="N1735" t="s">
        <v>8218</v>
      </c>
      <c r="O1735" s="10">
        <v>2000</v>
      </c>
      <c r="P1735" t="s">
        <v>8342</v>
      </c>
    </row>
    <row r="1736" spans="14:16" x14ac:dyDescent="0.3">
      <c r="N1736" t="s">
        <v>8218</v>
      </c>
      <c r="O1736" s="10">
        <v>2000</v>
      </c>
      <c r="P1736" t="s">
        <v>8331</v>
      </c>
    </row>
    <row r="1737" spans="14:16" x14ac:dyDescent="0.3">
      <c r="N1737" t="s">
        <v>8218</v>
      </c>
      <c r="O1737" s="10">
        <v>1500</v>
      </c>
      <c r="P1737" t="s">
        <v>8323</v>
      </c>
    </row>
    <row r="1738" spans="14:16" x14ac:dyDescent="0.3">
      <c r="N1738" t="s">
        <v>8220</v>
      </c>
      <c r="O1738" s="10">
        <v>7500</v>
      </c>
      <c r="P1738" t="s">
        <v>8325</v>
      </c>
    </row>
    <row r="1739" spans="14:16" x14ac:dyDescent="0.3">
      <c r="N1739" t="s">
        <v>8218</v>
      </c>
      <c r="O1739" s="10">
        <v>2200</v>
      </c>
      <c r="P1739" t="s">
        <v>8342</v>
      </c>
    </row>
    <row r="1740" spans="14:16" x14ac:dyDescent="0.3">
      <c r="N1740" t="s">
        <v>8218</v>
      </c>
      <c r="O1740" s="10">
        <v>1800</v>
      </c>
      <c r="P1740" t="s">
        <v>8325</v>
      </c>
    </row>
    <row r="1741" spans="14:16" x14ac:dyDescent="0.3">
      <c r="N1741" t="s">
        <v>8220</v>
      </c>
      <c r="O1741" s="10">
        <v>25000</v>
      </c>
      <c r="P1741" t="s">
        <v>8327</v>
      </c>
    </row>
    <row r="1742" spans="14:16" x14ac:dyDescent="0.3">
      <c r="N1742" t="s">
        <v>8220</v>
      </c>
      <c r="O1742" s="10">
        <v>12000</v>
      </c>
      <c r="P1742" t="s">
        <v>8334</v>
      </c>
    </row>
    <row r="1743" spans="14:16" x14ac:dyDescent="0.3">
      <c r="N1743" t="s">
        <v>8220</v>
      </c>
      <c r="O1743" s="10">
        <v>17000</v>
      </c>
      <c r="P1743" t="s">
        <v>8313</v>
      </c>
    </row>
    <row r="1744" spans="14:16" x14ac:dyDescent="0.3">
      <c r="N1744" t="s">
        <v>8218</v>
      </c>
      <c r="O1744" s="10">
        <v>2200</v>
      </c>
      <c r="P1744" t="s">
        <v>8327</v>
      </c>
    </row>
    <row r="1745" spans="14:16" x14ac:dyDescent="0.3">
      <c r="N1745" t="s">
        <v>8218</v>
      </c>
      <c r="O1745" s="10">
        <v>1800</v>
      </c>
      <c r="P1745" t="s">
        <v>8334</v>
      </c>
    </row>
    <row r="1746" spans="14:16" x14ac:dyDescent="0.3">
      <c r="N1746" t="s">
        <v>8218</v>
      </c>
      <c r="O1746" s="10">
        <v>2000</v>
      </c>
      <c r="P1746" t="s">
        <v>8330</v>
      </c>
    </row>
    <row r="1747" spans="14:16" x14ac:dyDescent="0.3">
      <c r="N1747" t="s">
        <v>8218</v>
      </c>
      <c r="O1747" s="10">
        <v>2000</v>
      </c>
      <c r="P1747" t="s">
        <v>8330</v>
      </c>
    </row>
    <row r="1748" spans="14:16" x14ac:dyDescent="0.3">
      <c r="N1748" t="s">
        <v>8218</v>
      </c>
      <c r="O1748" s="10">
        <v>2000</v>
      </c>
      <c r="P1748" t="s">
        <v>8330</v>
      </c>
    </row>
    <row r="1749" spans="14:16" x14ac:dyDescent="0.3">
      <c r="N1749" t="s">
        <v>8220</v>
      </c>
      <c r="O1749" s="10">
        <v>5500</v>
      </c>
      <c r="P1749" t="s">
        <v>8352</v>
      </c>
    </row>
    <row r="1750" spans="14:16" x14ac:dyDescent="0.3">
      <c r="N1750" t="s">
        <v>8218</v>
      </c>
      <c r="O1750" s="10">
        <v>2000</v>
      </c>
      <c r="P1750" t="s">
        <v>8334</v>
      </c>
    </row>
    <row r="1751" spans="14:16" x14ac:dyDescent="0.3">
      <c r="N1751" t="s">
        <v>8218</v>
      </c>
      <c r="O1751" s="10">
        <v>1500</v>
      </c>
      <c r="P1751" t="s">
        <v>8340</v>
      </c>
    </row>
    <row r="1752" spans="14:16" x14ac:dyDescent="0.3">
      <c r="N1752" t="s">
        <v>8218</v>
      </c>
      <c r="O1752" s="10">
        <v>2200</v>
      </c>
      <c r="P1752" t="s">
        <v>8325</v>
      </c>
    </row>
    <row r="1753" spans="14:16" x14ac:dyDescent="0.3">
      <c r="N1753" t="s">
        <v>8218</v>
      </c>
      <c r="O1753" s="10">
        <v>2000</v>
      </c>
      <c r="P1753" t="s">
        <v>8342</v>
      </c>
    </row>
    <row r="1754" spans="14:16" x14ac:dyDescent="0.3">
      <c r="N1754" t="s">
        <v>8218</v>
      </c>
      <c r="O1754" s="10">
        <v>2000</v>
      </c>
      <c r="P1754" t="s">
        <v>8327</v>
      </c>
    </row>
    <row r="1755" spans="14:16" x14ac:dyDescent="0.3">
      <c r="N1755" t="s">
        <v>8218</v>
      </c>
      <c r="O1755" s="10">
        <v>2000</v>
      </c>
      <c r="P1755" t="s">
        <v>8325</v>
      </c>
    </row>
    <row r="1756" spans="14:16" x14ac:dyDescent="0.3">
      <c r="N1756" t="s">
        <v>8220</v>
      </c>
      <c r="O1756" s="10">
        <v>5000</v>
      </c>
      <c r="P1756" t="s">
        <v>8309</v>
      </c>
    </row>
    <row r="1757" spans="14:16" x14ac:dyDescent="0.3">
      <c r="N1757" t="s">
        <v>8218</v>
      </c>
      <c r="O1757" s="10">
        <v>2000</v>
      </c>
      <c r="P1757" t="s">
        <v>8327</v>
      </c>
    </row>
    <row r="1758" spans="14:16" x14ac:dyDescent="0.3">
      <c r="N1758" t="s">
        <v>8218</v>
      </c>
      <c r="O1758" s="10">
        <v>2100</v>
      </c>
      <c r="P1758" t="s">
        <v>8325</v>
      </c>
    </row>
    <row r="1759" spans="14:16" x14ac:dyDescent="0.3">
      <c r="N1759" t="s">
        <v>8220</v>
      </c>
      <c r="O1759" s="10">
        <v>33000</v>
      </c>
      <c r="P1759" t="s">
        <v>8325</v>
      </c>
    </row>
    <row r="1760" spans="14:16" x14ac:dyDescent="0.3">
      <c r="N1760" t="s">
        <v>8218</v>
      </c>
      <c r="O1760" s="10">
        <v>2000</v>
      </c>
      <c r="P1760" t="s">
        <v>8325</v>
      </c>
    </row>
    <row r="1761" spans="14:16" x14ac:dyDescent="0.3">
      <c r="N1761" t="s">
        <v>8218</v>
      </c>
      <c r="O1761" s="10">
        <v>500</v>
      </c>
      <c r="P1761" t="s">
        <v>8316</v>
      </c>
    </row>
    <row r="1762" spans="14:16" x14ac:dyDescent="0.3">
      <c r="N1762" t="s">
        <v>8218</v>
      </c>
      <c r="O1762" s="10">
        <v>2000</v>
      </c>
      <c r="P1762" t="s">
        <v>8328</v>
      </c>
    </row>
    <row r="1763" spans="14:16" x14ac:dyDescent="0.3">
      <c r="N1763" t="s">
        <v>8220</v>
      </c>
      <c r="O1763" s="10">
        <v>5000</v>
      </c>
      <c r="P1763" t="s">
        <v>8309</v>
      </c>
    </row>
    <row r="1764" spans="14:16" x14ac:dyDescent="0.3">
      <c r="N1764" t="s">
        <v>8219</v>
      </c>
      <c r="O1764" s="10">
        <v>10000</v>
      </c>
      <c r="P1764" t="s">
        <v>8348</v>
      </c>
    </row>
    <row r="1765" spans="14:16" x14ac:dyDescent="0.3">
      <c r="N1765" t="s">
        <v>8220</v>
      </c>
      <c r="O1765" s="10">
        <v>15000</v>
      </c>
      <c r="P1765" t="s">
        <v>8325</v>
      </c>
    </row>
    <row r="1766" spans="14:16" x14ac:dyDescent="0.3">
      <c r="N1766" t="s">
        <v>8218</v>
      </c>
      <c r="O1766" s="10">
        <v>2000</v>
      </c>
      <c r="P1766" t="s">
        <v>8325</v>
      </c>
    </row>
    <row r="1767" spans="14:16" x14ac:dyDescent="0.3">
      <c r="N1767" t="s">
        <v>8220</v>
      </c>
      <c r="O1767" s="10">
        <v>5000</v>
      </c>
      <c r="P1767" t="s">
        <v>8313</v>
      </c>
    </row>
    <row r="1768" spans="14:16" x14ac:dyDescent="0.3">
      <c r="N1768" t="s">
        <v>8218</v>
      </c>
      <c r="O1768" s="10">
        <v>1500</v>
      </c>
      <c r="P1768" t="s">
        <v>8330</v>
      </c>
    </row>
    <row r="1769" spans="14:16" x14ac:dyDescent="0.3">
      <c r="N1769" t="s">
        <v>8218</v>
      </c>
      <c r="O1769" s="10">
        <v>2000</v>
      </c>
      <c r="P1769" t="s">
        <v>8314</v>
      </c>
    </row>
    <row r="1770" spans="14:16" x14ac:dyDescent="0.3">
      <c r="N1770" t="s">
        <v>8218</v>
      </c>
      <c r="O1770" s="10">
        <v>2000</v>
      </c>
      <c r="P1770" t="s">
        <v>8342</v>
      </c>
    </row>
    <row r="1771" spans="14:16" x14ac:dyDescent="0.3">
      <c r="N1771" t="s">
        <v>8218</v>
      </c>
      <c r="O1771" s="10">
        <v>2000</v>
      </c>
      <c r="P1771" t="s">
        <v>8327</v>
      </c>
    </row>
    <row r="1772" spans="14:16" x14ac:dyDescent="0.3">
      <c r="N1772" t="s">
        <v>8218</v>
      </c>
      <c r="O1772" s="10">
        <v>2000</v>
      </c>
      <c r="P1772" t="s">
        <v>8325</v>
      </c>
    </row>
    <row r="1773" spans="14:16" x14ac:dyDescent="0.3">
      <c r="N1773" t="s">
        <v>8220</v>
      </c>
      <c r="O1773" s="10">
        <v>15000</v>
      </c>
      <c r="P1773" t="s">
        <v>8309</v>
      </c>
    </row>
    <row r="1774" spans="14:16" x14ac:dyDescent="0.3">
      <c r="N1774" t="s">
        <v>8218</v>
      </c>
      <c r="O1774" s="10">
        <v>2000</v>
      </c>
      <c r="P1774" t="s">
        <v>8325</v>
      </c>
    </row>
    <row r="1775" spans="14:16" x14ac:dyDescent="0.3">
      <c r="N1775" t="s">
        <v>8218</v>
      </c>
      <c r="O1775" s="10">
        <v>1800</v>
      </c>
      <c r="P1775" t="s">
        <v>8342</v>
      </c>
    </row>
    <row r="1776" spans="14:16" x14ac:dyDescent="0.3">
      <c r="N1776" t="s">
        <v>8218</v>
      </c>
      <c r="O1776" s="10">
        <v>2000</v>
      </c>
      <c r="P1776" t="s">
        <v>8330</v>
      </c>
    </row>
    <row r="1777" spans="14:16" x14ac:dyDescent="0.3">
      <c r="N1777" t="s">
        <v>8220</v>
      </c>
      <c r="O1777" s="10">
        <v>5000</v>
      </c>
      <c r="P1777" t="s">
        <v>8324</v>
      </c>
    </row>
    <row r="1778" spans="14:16" x14ac:dyDescent="0.3">
      <c r="N1778" t="s">
        <v>8218</v>
      </c>
      <c r="O1778" s="10">
        <v>2000</v>
      </c>
      <c r="P1778" t="s">
        <v>8327</v>
      </c>
    </row>
    <row r="1779" spans="14:16" x14ac:dyDescent="0.3">
      <c r="N1779" t="s">
        <v>8218</v>
      </c>
      <c r="O1779" s="10">
        <v>1500</v>
      </c>
      <c r="P1779" t="s">
        <v>8330</v>
      </c>
    </row>
    <row r="1780" spans="14:16" x14ac:dyDescent="0.3">
      <c r="N1780" t="s">
        <v>8218</v>
      </c>
      <c r="O1780" s="10">
        <v>2000</v>
      </c>
      <c r="P1780" t="s">
        <v>8325</v>
      </c>
    </row>
    <row r="1781" spans="14:16" x14ac:dyDescent="0.3">
      <c r="N1781" t="s">
        <v>8218</v>
      </c>
      <c r="O1781" s="10">
        <v>2200</v>
      </c>
      <c r="P1781" t="s">
        <v>8325</v>
      </c>
    </row>
    <row r="1782" spans="14:16" x14ac:dyDescent="0.3">
      <c r="N1782" t="s">
        <v>8218</v>
      </c>
      <c r="O1782" s="10">
        <v>1750</v>
      </c>
      <c r="P1782" t="s">
        <v>8325</v>
      </c>
    </row>
    <row r="1783" spans="14:16" x14ac:dyDescent="0.3">
      <c r="N1783" t="s">
        <v>8218</v>
      </c>
      <c r="O1783" s="10">
        <v>2000</v>
      </c>
      <c r="P1783" t="s">
        <v>8337</v>
      </c>
    </row>
    <row r="1784" spans="14:16" x14ac:dyDescent="0.3">
      <c r="N1784" t="s">
        <v>8218</v>
      </c>
      <c r="O1784" s="10">
        <v>2000</v>
      </c>
      <c r="P1784" t="s">
        <v>8325</v>
      </c>
    </row>
    <row r="1785" spans="14:16" x14ac:dyDescent="0.3">
      <c r="N1785" t="s">
        <v>8220</v>
      </c>
      <c r="O1785" s="10">
        <v>40000</v>
      </c>
      <c r="P1785" t="s">
        <v>8324</v>
      </c>
    </row>
    <row r="1786" spans="14:16" x14ac:dyDescent="0.3">
      <c r="N1786" t="s">
        <v>8218</v>
      </c>
      <c r="O1786" s="10">
        <v>1600</v>
      </c>
      <c r="P1786" t="s">
        <v>8311</v>
      </c>
    </row>
    <row r="1787" spans="14:16" x14ac:dyDescent="0.3">
      <c r="N1787" t="s">
        <v>8220</v>
      </c>
      <c r="O1787" s="10">
        <v>6500</v>
      </c>
      <c r="P1787" t="s">
        <v>8329</v>
      </c>
    </row>
    <row r="1788" spans="14:16" x14ac:dyDescent="0.3">
      <c r="N1788" t="s">
        <v>8218</v>
      </c>
      <c r="O1788" s="10">
        <v>1000</v>
      </c>
      <c r="P1788" t="s">
        <v>8342</v>
      </c>
    </row>
    <row r="1789" spans="14:16" x14ac:dyDescent="0.3">
      <c r="N1789" t="s">
        <v>8218</v>
      </c>
      <c r="O1789" s="10">
        <v>2000</v>
      </c>
      <c r="P1789" t="s">
        <v>8325</v>
      </c>
    </row>
    <row r="1790" spans="14:16" x14ac:dyDescent="0.3">
      <c r="N1790" t="s">
        <v>8218</v>
      </c>
      <c r="O1790" s="10">
        <v>2000</v>
      </c>
      <c r="P1790" t="s">
        <v>8328</v>
      </c>
    </row>
    <row r="1791" spans="14:16" x14ac:dyDescent="0.3">
      <c r="N1791" t="s">
        <v>8218</v>
      </c>
      <c r="O1791" s="10">
        <v>2000</v>
      </c>
      <c r="P1791" t="s">
        <v>8325</v>
      </c>
    </row>
    <row r="1792" spans="14:16" x14ac:dyDescent="0.3">
      <c r="N1792" t="s">
        <v>8220</v>
      </c>
      <c r="O1792" s="10">
        <v>16000</v>
      </c>
      <c r="P1792" t="s">
        <v>8313</v>
      </c>
    </row>
    <row r="1793" spans="14:16" x14ac:dyDescent="0.3">
      <c r="N1793" t="s">
        <v>8218</v>
      </c>
      <c r="O1793" s="10">
        <v>1900</v>
      </c>
      <c r="P1793" t="s">
        <v>8325</v>
      </c>
    </row>
    <row r="1794" spans="14:16" x14ac:dyDescent="0.3">
      <c r="N1794" t="s">
        <v>8218</v>
      </c>
      <c r="O1794" s="10">
        <v>1500</v>
      </c>
      <c r="P1794" t="s">
        <v>8328</v>
      </c>
    </row>
    <row r="1795" spans="14:16" x14ac:dyDescent="0.3">
      <c r="N1795" t="s">
        <v>8218</v>
      </c>
      <c r="O1795" s="10">
        <v>2000</v>
      </c>
      <c r="P1795" t="s">
        <v>8313</v>
      </c>
    </row>
    <row r="1796" spans="14:16" x14ac:dyDescent="0.3">
      <c r="N1796" t="s">
        <v>8218</v>
      </c>
      <c r="O1796" s="10">
        <v>2000</v>
      </c>
      <c r="P1796" t="s">
        <v>8325</v>
      </c>
    </row>
    <row r="1797" spans="14:16" x14ac:dyDescent="0.3">
      <c r="N1797" t="s">
        <v>8218</v>
      </c>
      <c r="O1797" s="10">
        <v>1500</v>
      </c>
      <c r="P1797" t="s">
        <v>8325</v>
      </c>
    </row>
    <row r="1798" spans="14:16" x14ac:dyDescent="0.3">
      <c r="N1798" t="s">
        <v>8218</v>
      </c>
      <c r="O1798" s="10">
        <v>2000</v>
      </c>
      <c r="P1798" t="s">
        <v>8325</v>
      </c>
    </row>
    <row r="1799" spans="14:16" x14ac:dyDescent="0.3">
      <c r="N1799" t="s">
        <v>8218</v>
      </c>
      <c r="O1799" s="10">
        <v>2000</v>
      </c>
      <c r="P1799" t="s">
        <v>8331</v>
      </c>
    </row>
    <row r="1800" spans="14:16" x14ac:dyDescent="0.3">
      <c r="N1800" t="s">
        <v>8220</v>
      </c>
      <c r="O1800" s="10">
        <v>11000</v>
      </c>
      <c r="P1800" t="s">
        <v>8313</v>
      </c>
    </row>
    <row r="1801" spans="14:16" x14ac:dyDescent="0.3">
      <c r="N1801" t="s">
        <v>8218</v>
      </c>
      <c r="O1801" s="10">
        <v>2000</v>
      </c>
      <c r="P1801" t="s">
        <v>8325</v>
      </c>
    </row>
    <row r="1802" spans="14:16" x14ac:dyDescent="0.3">
      <c r="N1802" t="s">
        <v>8218</v>
      </c>
      <c r="O1802" s="10">
        <v>2000</v>
      </c>
      <c r="P1802" t="s">
        <v>8327</v>
      </c>
    </row>
    <row r="1803" spans="14:16" x14ac:dyDescent="0.3">
      <c r="N1803" t="s">
        <v>8220</v>
      </c>
      <c r="O1803" s="10">
        <v>12000</v>
      </c>
      <c r="P1803" t="s">
        <v>8333</v>
      </c>
    </row>
    <row r="1804" spans="14:16" x14ac:dyDescent="0.3">
      <c r="N1804" t="s">
        <v>8218</v>
      </c>
      <c r="O1804" s="10">
        <v>2000</v>
      </c>
      <c r="P1804" t="s">
        <v>8325</v>
      </c>
    </row>
    <row r="1805" spans="14:16" x14ac:dyDescent="0.3">
      <c r="N1805" t="s">
        <v>8218</v>
      </c>
      <c r="O1805" s="10">
        <v>1600</v>
      </c>
      <c r="P1805" t="s">
        <v>8330</v>
      </c>
    </row>
    <row r="1806" spans="14:16" x14ac:dyDescent="0.3">
      <c r="N1806" t="s">
        <v>8218</v>
      </c>
      <c r="O1806" s="10">
        <v>2000</v>
      </c>
      <c r="P1806" t="s">
        <v>8340</v>
      </c>
    </row>
    <row r="1807" spans="14:16" x14ac:dyDescent="0.3">
      <c r="N1807" t="s">
        <v>8218</v>
      </c>
      <c r="O1807" s="10">
        <v>2000</v>
      </c>
      <c r="P1807" t="s">
        <v>8330</v>
      </c>
    </row>
    <row r="1808" spans="14:16" x14ac:dyDescent="0.3">
      <c r="N1808" t="s">
        <v>8218</v>
      </c>
      <c r="O1808" s="10">
        <v>2000</v>
      </c>
      <c r="P1808" t="s">
        <v>8325</v>
      </c>
    </row>
    <row r="1809" spans="14:16" x14ac:dyDescent="0.3">
      <c r="N1809" t="s">
        <v>8218</v>
      </c>
      <c r="O1809" s="10">
        <v>2000</v>
      </c>
      <c r="P1809" t="s">
        <v>8327</v>
      </c>
    </row>
    <row r="1810" spans="14:16" x14ac:dyDescent="0.3">
      <c r="N1810" t="s">
        <v>8218</v>
      </c>
      <c r="O1810" s="10">
        <v>1500</v>
      </c>
      <c r="P1810" t="s">
        <v>8337</v>
      </c>
    </row>
    <row r="1811" spans="14:16" x14ac:dyDescent="0.3">
      <c r="N1811" t="s">
        <v>8218</v>
      </c>
      <c r="O1811" s="10">
        <v>2000</v>
      </c>
      <c r="P1811" t="s">
        <v>8325</v>
      </c>
    </row>
    <row r="1812" spans="14:16" x14ac:dyDescent="0.3">
      <c r="N1812" t="s">
        <v>8218</v>
      </c>
      <c r="O1812" s="10">
        <v>2000</v>
      </c>
      <c r="P1812" t="s">
        <v>8309</v>
      </c>
    </row>
    <row r="1813" spans="14:16" x14ac:dyDescent="0.3">
      <c r="N1813" t="s">
        <v>8218</v>
      </c>
      <c r="O1813" s="10">
        <v>2100</v>
      </c>
      <c r="P1813" t="s">
        <v>8325</v>
      </c>
    </row>
    <row r="1814" spans="14:16" x14ac:dyDescent="0.3">
      <c r="N1814" t="s">
        <v>8218</v>
      </c>
      <c r="O1814" s="10">
        <v>1500</v>
      </c>
      <c r="P1814" t="s">
        <v>8325</v>
      </c>
    </row>
    <row r="1815" spans="14:16" x14ac:dyDescent="0.3">
      <c r="N1815" t="s">
        <v>8218</v>
      </c>
      <c r="O1815" s="10">
        <v>2000</v>
      </c>
      <c r="P1815" t="s">
        <v>8331</v>
      </c>
    </row>
    <row r="1816" spans="14:16" x14ac:dyDescent="0.3">
      <c r="N1816" t="s">
        <v>8218</v>
      </c>
      <c r="O1816" s="10">
        <v>2000</v>
      </c>
      <c r="P1816" t="s">
        <v>8327</v>
      </c>
    </row>
    <row r="1817" spans="14:16" x14ac:dyDescent="0.3">
      <c r="N1817" t="s">
        <v>8220</v>
      </c>
      <c r="O1817" s="10">
        <v>14000</v>
      </c>
      <c r="P1817" t="s">
        <v>8324</v>
      </c>
    </row>
    <row r="1818" spans="14:16" x14ac:dyDescent="0.3">
      <c r="N1818" t="s">
        <v>8218</v>
      </c>
      <c r="O1818" s="10">
        <v>2000</v>
      </c>
      <c r="P1818" t="s">
        <v>8327</v>
      </c>
    </row>
    <row r="1819" spans="14:16" x14ac:dyDescent="0.3">
      <c r="N1819" t="s">
        <v>8220</v>
      </c>
      <c r="O1819" s="10">
        <v>13000</v>
      </c>
      <c r="P1819" t="s">
        <v>8325</v>
      </c>
    </row>
    <row r="1820" spans="14:16" x14ac:dyDescent="0.3">
      <c r="N1820" t="s">
        <v>8218</v>
      </c>
      <c r="O1820" s="10">
        <v>2000</v>
      </c>
      <c r="P1820" t="s">
        <v>8325</v>
      </c>
    </row>
    <row r="1821" spans="14:16" x14ac:dyDescent="0.3">
      <c r="N1821" t="s">
        <v>8218</v>
      </c>
      <c r="O1821" s="10">
        <v>2100</v>
      </c>
      <c r="P1821" t="s">
        <v>8325</v>
      </c>
    </row>
    <row r="1822" spans="14:16" x14ac:dyDescent="0.3">
      <c r="N1822" t="s">
        <v>8220</v>
      </c>
      <c r="O1822" s="10">
        <v>4300</v>
      </c>
      <c r="P1822" t="s">
        <v>8354</v>
      </c>
    </row>
    <row r="1823" spans="14:16" x14ac:dyDescent="0.3">
      <c r="N1823" t="s">
        <v>8220</v>
      </c>
      <c r="O1823" s="10">
        <v>30000</v>
      </c>
      <c r="P1823" t="s">
        <v>8325</v>
      </c>
    </row>
    <row r="1824" spans="14:16" x14ac:dyDescent="0.3">
      <c r="N1824" t="s">
        <v>8220</v>
      </c>
      <c r="O1824" s="10">
        <v>100000</v>
      </c>
      <c r="P1824" t="s">
        <v>8333</v>
      </c>
    </row>
    <row r="1825" spans="14:16" x14ac:dyDescent="0.3">
      <c r="N1825" t="s">
        <v>8218</v>
      </c>
      <c r="O1825" s="10">
        <v>1000</v>
      </c>
      <c r="P1825" t="s">
        <v>8330</v>
      </c>
    </row>
    <row r="1826" spans="14:16" x14ac:dyDescent="0.3">
      <c r="N1826" t="s">
        <v>8218</v>
      </c>
      <c r="O1826" s="10">
        <v>2000</v>
      </c>
      <c r="P1826" t="s">
        <v>8325</v>
      </c>
    </row>
    <row r="1827" spans="14:16" x14ac:dyDescent="0.3">
      <c r="N1827" t="s">
        <v>8218</v>
      </c>
      <c r="O1827" s="10">
        <v>2000</v>
      </c>
      <c r="P1827" t="s">
        <v>8325</v>
      </c>
    </row>
    <row r="1828" spans="14:16" x14ac:dyDescent="0.3">
      <c r="N1828" t="s">
        <v>8220</v>
      </c>
      <c r="O1828" s="10">
        <v>1000000</v>
      </c>
      <c r="P1828" t="s">
        <v>8323</v>
      </c>
    </row>
    <row r="1829" spans="14:16" x14ac:dyDescent="0.3">
      <c r="N1829" t="s">
        <v>8218</v>
      </c>
      <c r="O1829" s="10">
        <v>2000</v>
      </c>
      <c r="P1829" t="s">
        <v>8325</v>
      </c>
    </row>
    <row r="1830" spans="14:16" x14ac:dyDescent="0.3">
      <c r="N1830" t="s">
        <v>8218</v>
      </c>
      <c r="O1830" s="10">
        <v>1500</v>
      </c>
      <c r="P1830" t="s">
        <v>8325</v>
      </c>
    </row>
    <row r="1831" spans="14:16" x14ac:dyDescent="0.3">
      <c r="N1831" t="s">
        <v>8218</v>
      </c>
      <c r="O1831" s="10">
        <v>2000</v>
      </c>
      <c r="P1831" t="s">
        <v>8330</v>
      </c>
    </row>
    <row r="1832" spans="14:16" x14ac:dyDescent="0.3">
      <c r="N1832" t="s">
        <v>8219</v>
      </c>
      <c r="O1832" s="10">
        <v>20000</v>
      </c>
      <c r="P1832" t="s">
        <v>8314</v>
      </c>
    </row>
    <row r="1833" spans="14:16" x14ac:dyDescent="0.3">
      <c r="N1833" t="s">
        <v>8218</v>
      </c>
      <c r="O1833" s="10">
        <v>2000</v>
      </c>
      <c r="P1833" t="s">
        <v>8340</v>
      </c>
    </row>
    <row r="1834" spans="14:16" x14ac:dyDescent="0.3">
      <c r="N1834" t="s">
        <v>8218</v>
      </c>
      <c r="O1834" s="10">
        <v>2000</v>
      </c>
      <c r="P1834" t="s">
        <v>8325</v>
      </c>
    </row>
    <row r="1835" spans="14:16" x14ac:dyDescent="0.3">
      <c r="N1835" t="s">
        <v>8218</v>
      </c>
      <c r="O1835" s="10">
        <v>700</v>
      </c>
      <c r="P1835" t="s">
        <v>8325</v>
      </c>
    </row>
    <row r="1836" spans="14:16" x14ac:dyDescent="0.3">
      <c r="N1836" t="s">
        <v>8218</v>
      </c>
      <c r="O1836" s="10">
        <v>1964.47</v>
      </c>
      <c r="P1836" t="s">
        <v>8327</v>
      </c>
    </row>
    <row r="1837" spans="14:16" x14ac:dyDescent="0.3">
      <c r="N1837" t="s">
        <v>8218</v>
      </c>
      <c r="O1837" s="10">
        <v>2000</v>
      </c>
      <c r="P1837" t="s">
        <v>8325</v>
      </c>
    </row>
    <row r="1838" spans="14:16" x14ac:dyDescent="0.3">
      <c r="N1838" t="s">
        <v>8218</v>
      </c>
      <c r="O1838" s="10">
        <v>2000</v>
      </c>
      <c r="P1838" t="s">
        <v>8325</v>
      </c>
    </row>
    <row r="1839" spans="14:16" x14ac:dyDescent="0.3">
      <c r="N1839" t="s">
        <v>8218</v>
      </c>
      <c r="O1839" s="10">
        <v>2000</v>
      </c>
      <c r="P1839" t="s">
        <v>8325</v>
      </c>
    </row>
    <row r="1840" spans="14:16" x14ac:dyDescent="0.3">
      <c r="N1840" t="s">
        <v>8218</v>
      </c>
      <c r="O1840" s="10">
        <v>1800</v>
      </c>
      <c r="P1840" t="s">
        <v>8325</v>
      </c>
    </row>
    <row r="1841" spans="14:16" x14ac:dyDescent="0.3">
      <c r="N1841" t="s">
        <v>8220</v>
      </c>
      <c r="O1841" s="10">
        <v>20000</v>
      </c>
      <c r="P1841" t="s">
        <v>8355</v>
      </c>
    </row>
    <row r="1842" spans="14:16" x14ac:dyDescent="0.3">
      <c r="N1842" t="s">
        <v>8218</v>
      </c>
      <c r="O1842" s="10">
        <v>1200</v>
      </c>
      <c r="P1842" t="s">
        <v>8342</v>
      </c>
    </row>
    <row r="1843" spans="14:16" x14ac:dyDescent="0.3">
      <c r="N1843" t="s">
        <v>8218</v>
      </c>
      <c r="O1843" s="10">
        <v>2000</v>
      </c>
      <c r="P1843" t="s">
        <v>8330</v>
      </c>
    </row>
    <row r="1844" spans="14:16" x14ac:dyDescent="0.3">
      <c r="N1844" t="s">
        <v>8218</v>
      </c>
      <c r="O1844" s="10">
        <v>1800</v>
      </c>
      <c r="P1844" t="s">
        <v>8325</v>
      </c>
    </row>
    <row r="1845" spans="14:16" x14ac:dyDescent="0.3">
      <c r="N1845" t="s">
        <v>8218</v>
      </c>
      <c r="O1845" s="10">
        <v>2000</v>
      </c>
      <c r="P1845" t="s">
        <v>8332</v>
      </c>
    </row>
    <row r="1846" spans="14:16" x14ac:dyDescent="0.3">
      <c r="N1846" t="s">
        <v>8218</v>
      </c>
      <c r="O1846" s="10">
        <v>2000</v>
      </c>
      <c r="P1846" t="s">
        <v>8325</v>
      </c>
    </row>
    <row r="1847" spans="14:16" x14ac:dyDescent="0.3">
      <c r="N1847" t="s">
        <v>8220</v>
      </c>
      <c r="O1847" s="10">
        <v>10000</v>
      </c>
      <c r="P1847" t="s">
        <v>8344</v>
      </c>
    </row>
    <row r="1848" spans="14:16" x14ac:dyDescent="0.3">
      <c r="N1848" t="s">
        <v>8219</v>
      </c>
      <c r="O1848" s="10">
        <v>7500</v>
      </c>
      <c r="P1848" t="s">
        <v>8336</v>
      </c>
    </row>
    <row r="1849" spans="14:16" x14ac:dyDescent="0.3">
      <c r="N1849" t="s">
        <v>8220</v>
      </c>
      <c r="O1849" s="10">
        <v>3500</v>
      </c>
      <c r="P1849" t="s">
        <v>8334</v>
      </c>
    </row>
    <row r="1850" spans="14:16" x14ac:dyDescent="0.3">
      <c r="N1850" t="s">
        <v>8218</v>
      </c>
      <c r="O1850" s="10">
        <v>2000</v>
      </c>
      <c r="P1850" t="s">
        <v>8327</v>
      </c>
    </row>
    <row r="1851" spans="14:16" x14ac:dyDescent="0.3">
      <c r="N1851" t="s">
        <v>8218</v>
      </c>
      <c r="O1851" s="10">
        <v>999</v>
      </c>
      <c r="P1851" t="s">
        <v>8321</v>
      </c>
    </row>
    <row r="1852" spans="14:16" x14ac:dyDescent="0.3">
      <c r="N1852" t="s">
        <v>8218</v>
      </c>
      <c r="O1852" s="10">
        <v>2000</v>
      </c>
      <c r="P1852" t="s">
        <v>8325</v>
      </c>
    </row>
    <row r="1853" spans="14:16" x14ac:dyDescent="0.3">
      <c r="N1853" t="s">
        <v>8218</v>
      </c>
      <c r="O1853" s="10">
        <v>2000</v>
      </c>
      <c r="P1853" t="s">
        <v>8325</v>
      </c>
    </row>
    <row r="1854" spans="14:16" x14ac:dyDescent="0.3">
      <c r="N1854" t="s">
        <v>8218</v>
      </c>
      <c r="O1854" s="10">
        <v>2000</v>
      </c>
      <c r="P1854" t="s">
        <v>8325</v>
      </c>
    </row>
    <row r="1855" spans="14:16" x14ac:dyDescent="0.3">
      <c r="N1855" t="s">
        <v>8219</v>
      </c>
      <c r="O1855" s="10">
        <v>3900</v>
      </c>
      <c r="P1855" t="s">
        <v>8334</v>
      </c>
    </row>
    <row r="1856" spans="14:16" x14ac:dyDescent="0.3">
      <c r="N1856" t="s">
        <v>8218</v>
      </c>
      <c r="O1856" s="10">
        <v>1500</v>
      </c>
      <c r="P1856" t="s">
        <v>8330</v>
      </c>
    </row>
    <row r="1857" spans="14:16" x14ac:dyDescent="0.3">
      <c r="N1857" t="s">
        <v>8218</v>
      </c>
      <c r="O1857" s="10">
        <v>2000</v>
      </c>
      <c r="P1857" t="s">
        <v>8325</v>
      </c>
    </row>
    <row r="1858" spans="14:16" x14ac:dyDescent="0.3">
      <c r="N1858" t="s">
        <v>8218</v>
      </c>
      <c r="O1858" s="10">
        <v>2000</v>
      </c>
      <c r="P1858" t="s">
        <v>8325</v>
      </c>
    </row>
    <row r="1859" spans="14:16" x14ac:dyDescent="0.3">
      <c r="N1859" t="s">
        <v>8219</v>
      </c>
      <c r="O1859" s="10">
        <v>100000</v>
      </c>
      <c r="P1859" t="s">
        <v>8314</v>
      </c>
    </row>
    <row r="1860" spans="14:16" x14ac:dyDescent="0.3">
      <c r="N1860" t="s">
        <v>8218</v>
      </c>
      <c r="O1860" s="10">
        <v>1000</v>
      </c>
      <c r="P1860" t="s">
        <v>8330</v>
      </c>
    </row>
    <row r="1861" spans="14:16" x14ac:dyDescent="0.3">
      <c r="N1861" t="s">
        <v>8218</v>
      </c>
      <c r="O1861" s="10">
        <v>1500</v>
      </c>
      <c r="P1861" t="s">
        <v>8327</v>
      </c>
    </row>
    <row r="1862" spans="14:16" x14ac:dyDescent="0.3">
      <c r="N1862" t="s">
        <v>8218</v>
      </c>
      <c r="O1862" s="10">
        <v>2000</v>
      </c>
      <c r="P1862" t="s">
        <v>8325</v>
      </c>
    </row>
    <row r="1863" spans="14:16" x14ac:dyDescent="0.3">
      <c r="N1863" t="s">
        <v>8218</v>
      </c>
      <c r="O1863" s="10">
        <v>2000</v>
      </c>
      <c r="P1863" t="s">
        <v>8325</v>
      </c>
    </row>
    <row r="1864" spans="14:16" x14ac:dyDescent="0.3">
      <c r="N1864" t="s">
        <v>8218</v>
      </c>
      <c r="O1864" s="10">
        <v>2000</v>
      </c>
      <c r="P1864" t="s">
        <v>8325</v>
      </c>
    </row>
    <row r="1865" spans="14:16" x14ac:dyDescent="0.3">
      <c r="N1865" t="s">
        <v>8218</v>
      </c>
      <c r="O1865" s="10">
        <v>2000</v>
      </c>
      <c r="P1865" t="s">
        <v>8325</v>
      </c>
    </row>
    <row r="1866" spans="14:16" x14ac:dyDescent="0.3">
      <c r="N1866" t="s">
        <v>8218</v>
      </c>
      <c r="O1866" s="10">
        <v>2000</v>
      </c>
      <c r="P1866" t="s">
        <v>8325</v>
      </c>
    </row>
    <row r="1867" spans="14:16" x14ac:dyDescent="0.3">
      <c r="N1867" t="s">
        <v>8218</v>
      </c>
      <c r="O1867" s="10">
        <v>2000</v>
      </c>
      <c r="P1867" t="s">
        <v>8325</v>
      </c>
    </row>
    <row r="1868" spans="14:16" x14ac:dyDescent="0.3">
      <c r="N1868" t="s">
        <v>8218</v>
      </c>
      <c r="O1868" s="10">
        <v>2000</v>
      </c>
      <c r="P1868" t="s">
        <v>8325</v>
      </c>
    </row>
    <row r="1869" spans="14:16" x14ac:dyDescent="0.3">
      <c r="N1869" t="s">
        <v>8218</v>
      </c>
      <c r="O1869" s="10">
        <v>1000</v>
      </c>
      <c r="P1869" t="s">
        <v>8330</v>
      </c>
    </row>
    <row r="1870" spans="14:16" x14ac:dyDescent="0.3">
      <c r="N1870" t="s">
        <v>8218</v>
      </c>
      <c r="O1870" s="10">
        <v>2000</v>
      </c>
      <c r="P1870" t="s">
        <v>8330</v>
      </c>
    </row>
    <row r="1871" spans="14:16" x14ac:dyDescent="0.3">
      <c r="N1871" t="s">
        <v>8218</v>
      </c>
      <c r="O1871" s="10">
        <v>2000</v>
      </c>
      <c r="P1871" t="s">
        <v>8334</v>
      </c>
    </row>
    <row r="1872" spans="14:16" x14ac:dyDescent="0.3">
      <c r="N1872" t="s">
        <v>8218</v>
      </c>
      <c r="O1872" s="10">
        <v>2000</v>
      </c>
      <c r="P1872" t="s">
        <v>8325</v>
      </c>
    </row>
    <row r="1873" spans="14:16" x14ac:dyDescent="0.3">
      <c r="N1873" t="s">
        <v>8218</v>
      </c>
      <c r="O1873" s="10">
        <v>2000</v>
      </c>
      <c r="P1873" t="s">
        <v>8321</v>
      </c>
    </row>
    <row r="1874" spans="14:16" x14ac:dyDescent="0.3">
      <c r="N1874" t="s">
        <v>8220</v>
      </c>
      <c r="O1874" s="10">
        <v>14440</v>
      </c>
      <c r="P1874" t="s">
        <v>8325</v>
      </c>
    </row>
    <row r="1875" spans="14:16" x14ac:dyDescent="0.3">
      <c r="N1875" t="s">
        <v>8218</v>
      </c>
      <c r="O1875" s="10">
        <v>2000</v>
      </c>
      <c r="P1875" t="s">
        <v>8325</v>
      </c>
    </row>
    <row r="1876" spans="14:16" x14ac:dyDescent="0.3">
      <c r="N1876" t="s">
        <v>8219</v>
      </c>
      <c r="O1876" s="10">
        <v>180000</v>
      </c>
      <c r="P1876" t="s">
        <v>8309</v>
      </c>
    </row>
    <row r="1877" spans="14:16" x14ac:dyDescent="0.3">
      <c r="N1877" t="s">
        <v>8218</v>
      </c>
      <c r="O1877" s="10">
        <v>2000</v>
      </c>
      <c r="P1877" t="s">
        <v>8331</v>
      </c>
    </row>
    <row r="1878" spans="14:16" x14ac:dyDescent="0.3">
      <c r="N1878" t="s">
        <v>8218</v>
      </c>
      <c r="O1878" s="10">
        <v>2000</v>
      </c>
      <c r="P1878" t="s">
        <v>8325</v>
      </c>
    </row>
    <row r="1879" spans="14:16" x14ac:dyDescent="0.3">
      <c r="N1879" t="s">
        <v>8218</v>
      </c>
      <c r="O1879" s="10">
        <v>2000</v>
      </c>
      <c r="P1879" t="s">
        <v>8330</v>
      </c>
    </row>
    <row r="1880" spans="14:16" x14ac:dyDescent="0.3">
      <c r="N1880" t="s">
        <v>8218</v>
      </c>
      <c r="O1880" s="10">
        <v>2000</v>
      </c>
      <c r="P1880" t="s">
        <v>8330</v>
      </c>
    </row>
    <row r="1881" spans="14:16" x14ac:dyDescent="0.3">
      <c r="N1881" t="s">
        <v>8218</v>
      </c>
      <c r="O1881" s="10">
        <v>2000</v>
      </c>
      <c r="P1881" t="s">
        <v>8325</v>
      </c>
    </row>
    <row r="1882" spans="14:16" x14ac:dyDescent="0.3">
      <c r="N1882" t="s">
        <v>8218</v>
      </c>
      <c r="O1882" s="10">
        <v>2000</v>
      </c>
      <c r="P1882" t="s">
        <v>8325</v>
      </c>
    </row>
    <row r="1883" spans="14:16" x14ac:dyDescent="0.3">
      <c r="N1883" t="s">
        <v>8220</v>
      </c>
      <c r="O1883" s="10">
        <v>180000</v>
      </c>
      <c r="P1883" t="s">
        <v>8347</v>
      </c>
    </row>
    <row r="1884" spans="14:16" x14ac:dyDescent="0.3">
      <c r="N1884" t="s">
        <v>8218</v>
      </c>
      <c r="O1884" s="10">
        <v>2000</v>
      </c>
      <c r="P1884" t="s">
        <v>8325</v>
      </c>
    </row>
    <row r="1885" spans="14:16" x14ac:dyDescent="0.3">
      <c r="N1885" t="s">
        <v>8218</v>
      </c>
      <c r="O1885" s="10">
        <v>2000</v>
      </c>
      <c r="P1885" t="s">
        <v>8330</v>
      </c>
    </row>
    <row r="1886" spans="14:16" x14ac:dyDescent="0.3">
      <c r="N1886" t="s">
        <v>8218</v>
      </c>
      <c r="O1886" s="10">
        <v>2000</v>
      </c>
      <c r="P1886" t="s">
        <v>8325</v>
      </c>
    </row>
    <row r="1887" spans="14:16" x14ac:dyDescent="0.3">
      <c r="N1887" t="s">
        <v>8218</v>
      </c>
      <c r="O1887" s="10">
        <v>2000</v>
      </c>
      <c r="P1887" t="s">
        <v>8325</v>
      </c>
    </row>
    <row r="1888" spans="14:16" x14ac:dyDescent="0.3">
      <c r="N1888" t="s">
        <v>8218</v>
      </c>
      <c r="O1888" s="10">
        <v>2000</v>
      </c>
      <c r="P1888" t="s">
        <v>8325</v>
      </c>
    </row>
    <row r="1889" spans="14:16" x14ac:dyDescent="0.3">
      <c r="N1889" t="s">
        <v>8218</v>
      </c>
      <c r="O1889" s="10">
        <v>2000</v>
      </c>
      <c r="P1889" t="s">
        <v>8337</v>
      </c>
    </row>
    <row r="1890" spans="14:16" x14ac:dyDescent="0.3">
      <c r="N1890" t="s">
        <v>8218</v>
      </c>
      <c r="O1890" s="10">
        <v>2000</v>
      </c>
      <c r="P1890" t="s">
        <v>8327</v>
      </c>
    </row>
    <row r="1891" spans="14:16" x14ac:dyDescent="0.3">
      <c r="N1891" t="s">
        <v>8218</v>
      </c>
      <c r="O1891" s="10">
        <v>2000</v>
      </c>
      <c r="P1891" t="s">
        <v>8325</v>
      </c>
    </row>
    <row r="1892" spans="14:16" x14ac:dyDescent="0.3">
      <c r="N1892" t="s">
        <v>8218</v>
      </c>
      <c r="O1892" s="10">
        <v>2000</v>
      </c>
      <c r="P1892" t="s">
        <v>8325</v>
      </c>
    </row>
    <row r="1893" spans="14:16" x14ac:dyDescent="0.3">
      <c r="N1893" t="s">
        <v>8218</v>
      </c>
      <c r="O1893" s="10">
        <v>1600</v>
      </c>
      <c r="P1893" t="s">
        <v>8325</v>
      </c>
    </row>
    <row r="1894" spans="14:16" x14ac:dyDescent="0.3">
      <c r="N1894" t="s">
        <v>8218</v>
      </c>
      <c r="O1894" s="10">
        <v>2000</v>
      </c>
      <c r="P1894" t="s">
        <v>8337</v>
      </c>
    </row>
    <row r="1895" spans="14:16" x14ac:dyDescent="0.3">
      <c r="N1895" t="s">
        <v>8218</v>
      </c>
      <c r="O1895" s="10">
        <v>2000</v>
      </c>
      <c r="P1895" t="s">
        <v>8330</v>
      </c>
    </row>
    <row r="1896" spans="14:16" x14ac:dyDescent="0.3">
      <c r="N1896" t="s">
        <v>8218</v>
      </c>
      <c r="O1896" s="10">
        <v>2000</v>
      </c>
      <c r="P1896" t="s">
        <v>8325</v>
      </c>
    </row>
    <row r="1897" spans="14:16" x14ac:dyDescent="0.3">
      <c r="N1897" t="s">
        <v>8218</v>
      </c>
      <c r="O1897" s="10">
        <v>2000</v>
      </c>
      <c r="P1897" t="s">
        <v>8327</v>
      </c>
    </row>
    <row r="1898" spans="14:16" x14ac:dyDescent="0.3">
      <c r="N1898" t="s">
        <v>8220</v>
      </c>
      <c r="O1898" s="10">
        <v>140000</v>
      </c>
      <c r="P1898" t="s">
        <v>8344</v>
      </c>
    </row>
    <row r="1899" spans="14:16" x14ac:dyDescent="0.3">
      <c r="N1899" t="s">
        <v>8218</v>
      </c>
      <c r="O1899" s="10">
        <v>2000</v>
      </c>
      <c r="P1899" t="s">
        <v>8332</v>
      </c>
    </row>
    <row r="1900" spans="14:16" x14ac:dyDescent="0.3">
      <c r="N1900" t="s">
        <v>8218</v>
      </c>
      <c r="O1900" s="10">
        <v>2000</v>
      </c>
      <c r="P1900" t="s">
        <v>8325</v>
      </c>
    </row>
    <row r="1901" spans="14:16" x14ac:dyDescent="0.3">
      <c r="N1901" t="s">
        <v>8218</v>
      </c>
      <c r="O1901" s="10">
        <v>2000</v>
      </c>
      <c r="P1901" t="s">
        <v>8334</v>
      </c>
    </row>
    <row r="1902" spans="14:16" x14ac:dyDescent="0.3">
      <c r="N1902" t="s">
        <v>8218</v>
      </c>
      <c r="O1902" s="10">
        <v>2000</v>
      </c>
      <c r="P1902" t="s">
        <v>8331</v>
      </c>
    </row>
    <row r="1903" spans="14:16" x14ac:dyDescent="0.3">
      <c r="N1903" t="s">
        <v>8218</v>
      </c>
      <c r="O1903" s="10">
        <v>2000</v>
      </c>
      <c r="P1903" t="s">
        <v>8325</v>
      </c>
    </row>
    <row r="1904" spans="14:16" x14ac:dyDescent="0.3">
      <c r="N1904" t="s">
        <v>8218</v>
      </c>
      <c r="O1904" s="10">
        <v>1500</v>
      </c>
      <c r="P1904" t="s">
        <v>8325</v>
      </c>
    </row>
    <row r="1905" spans="14:16" x14ac:dyDescent="0.3">
      <c r="N1905" t="s">
        <v>8220</v>
      </c>
      <c r="O1905" s="10">
        <v>5000</v>
      </c>
      <c r="P1905" t="s">
        <v>8327</v>
      </c>
    </row>
    <row r="1906" spans="14:16" x14ac:dyDescent="0.3">
      <c r="N1906" t="s">
        <v>8218</v>
      </c>
      <c r="O1906" s="10">
        <v>2000</v>
      </c>
      <c r="P1906" t="s">
        <v>8325</v>
      </c>
    </row>
    <row r="1907" spans="14:16" x14ac:dyDescent="0.3">
      <c r="N1907" t="s">
        <v>8218</v>
      </c>
      <c r="O1907" s="10">
        <v>2000</v>
      </c>
      <c r="P1907" t="s">
        <v>8330</v>
      </c>
    </row>
    <row r="1908" spans="14:16" x14ac:dyDescent="0.3">
      <c r="N1908" t="s">
        <v>8218</v>
      </c>
      <c r="O1908" s="10">
        <v>2000</v>
      </c>
      <c r="P1908" t="s">
        <v>8331</v>
      </c>
    </row>
    <row r="1909" spans="14:16" x14ac:dyDescent="0.3">
      <c r="N1909" t="s">
        <v>8218</v>
      </c>
      <c r="O1909" s="10">
        <v>2000</v>
      </c>
      <c r="P1909" t="s">
        <v>8331</v>
      </c>
    </row>
    <row r="1910" spans="14:16" x14ac:dyDescent="0.3">
      <c r="N1910" t="s">
        <v>8218</v>
      </c>
      <c r="O1910" s="10">
        <v>2000</v>
      </c>
      <c r="P1910" t="s">
        <v>8328</v>
      </c>
    </row>
    <row r="1911" spans="14:16" x14ac:dyDescent="0.3">
      <c r="N1911" t="s">
        <v>8218</v>
      </c>
      <c r="O1911" s="10">
        <v>2000</v>
      </c>
      <c r="P1911" t="s">
        <v>8327</v>
      </c>
    </row>
    <row r="1912" spans="14:16" x14ac:dyDescent="0.3">
      <c r="N1912" t="s">
        <v>8218</v>
      </c>
      <c r="O1912" s="10">
        <v>2000</v>
      </c>
      <c r="P1912" t="s">
        <v>8327</v>
      </c>
    </row>
    <row r="1913" spans="14:16" x14ac:dyDescent="0.3">
      <c r="N1913" t="s">
        <v>8218</v>
      </c>
      <c r="O1913" s="10">
        <v>2000</v>
      </c>
      <c r="P1913" t="s">
        <v>8325</v>
      </c>
    </row>
    <row r="1914" spans="14:16" x14ac:dyDescent="0.3">
      <c r="N1914" t="s">
        <v>8218</v>
      </c>
      <c r="O1914" s="10">
        <v>2000</v>
      </c>
      <c r="P1914" t="s">
        <v>8325</v>
      </c>
    </row>
    <row r="1915" spans="14:16" x14ac:dyDescent="0.3">
      <c r="N1915" t="s">
        <v>8218</v>
      </c>
      <c r="O1915" s="10">
        <v>2000</v>
      </c>
      <c r="P1915" t="s">
        <v>8325</v>
      </c>
    </row>
    <row r="1916" spans="14:16" x14ac:dyDescent="0.3">
      <c r="N1916" t="s">
        <v>8218</v>
      </c>
      <c r="O1916" s="10">
        <v>2000</v>
      </c>
      <c r="P1916" t="s">
        <v>8325</v>
      </c>
    </row>
    <row r="1917" spans="14:16" x14ac:dyDescent="0.3">
      <c r="N1917" t="s">
        <v>8218</v>
      </c>
      <c r="O1917" s="10">
        <v>2000</v>
      </c>
      <c r="P1917" t="s">
        <v>8325</v>
      </c>
    </row>
    <row r="1918" spans="14:16" x14ac:dyDescent="0.3">
      <c r="N1918" t="s">
        <v>8218</v>
      </c>
      <c r="O1918" s="10">
        <v>2000</v>
      </c>
      <c r="P1918" t="s">
        <v>8334</v>
      </c>
    </row>
    <row r="1919" spans="14:16" x14ac:dyDescent="0.3">
      <c r="N1919" t="s">
        <v>8218</v>
      </c>
      <c r="O1919" s="10">
        <v>1500</v>
      </c>
      <c r="P1919" t="s">
        <v>8330</v>
      </c>
    </row>
    <row r="1920" spans="14:16" x14ac:dyDescent="0.3">
      <c r="N1920" t="s">
        <v>8218</v>
      </c>
      <c r="O1920" s="10">
        <v>1500</v>
      </c>
      <c r="P1920" t="s">
        <v>8334</v>
      </c>
    </row>
    <row r="1921" spans="14:16" x14ac:dyDescent="0.3">
      <c r="N1921" t="s">
        <v>8218</v>
      </c>
      <c r="O1921" s="10">
        <v>1500</v>
      </c>
      <c r="P1921" t="s">
        <v>8328</v>
      </c>
    </row>
    <row r="1922" spans="14:16" x14ac:dyDescent="0.3">
      <c r="N1922" t="s">
        <v>8220</v>
      </c>
      <c r="O1922" s="10">
        <v>5000</v>
      </c>
      <c r="P1922" t="s">
        <v>8313</v>
      </c>
    </row>
    <row r="1923" spans="14:16" x14ac:dyDescent="0.3">
      <c r="N1923" t="s">
        <v>8220</v>
      </c>
      <c r="O1923" s="10">
        <v>30000</v>
      </c>
      <c r="P1923" t="s">
        <v>8349</v>
      </c>
    </row>
    <row r="1924" spans="14:16" x14ac:dyDescent="0.3">
      <c r="N1924" t="s">
        <v>8218</v>
      </c>
      <c r="O1924" s="10">
        <v>1500</v>
      </c>
      <c r="P1924" t="s">
        <v>8314</v>
      </c>
    </row>
    <row r="1925" spans="14:16" x14ac:dyDescent="0.3">
      <c r="N1925" t="s">
        <v>8220</v>
      </c>
      <c r="O1925" s="10">
        <v>25000</v>
      </c>
      <c r="P1925" t="s">
        <v>8329</v>
      </c>
    </row>
    <row r="1926" spans="14:16" x14ac:dyDescent="0.3">
      <c r="N1926" t="s">
        <v>8218</v>
      </c>
      <c r="O1926" s="10">
        <v>1750</v>
      </c>
      <c r="P1926" t="s">
        <v>8325</v>
      </c>
    </row>
    <row r="1927" spans="14:16" x14ac:dyDescent="0.3">
      <c r="N1927" t="s">
        <v>8218</v>
      </c>
      <c r="O1927" s="10">
        <v>1500</v>
      </c>
      <c r="P1927" t="s">
        <v>8325</v>
      </c>
    </row>
    <row r="1928" spans="14:16" x14ac:dyDescent="0.3">
      <c r="N1928" t="s">
        <v>8218</v>
      </c>
      <c r="O1928" s="10">
        <v>1800</v>
      </c>
      <c r="P1928" t="s">
        <v>8330</v>
      </c>
    </row>
    <row r="1929" spans="14:16" x14ac:dyDescent="0.3">
      <c r="N1929" t="s">
        <v>8218</v>
      </c>
      <c r="O1929" s="10">
        <v>1250</v>
      </c>
      <c r="P1929" t="s">
        <v>8331</v>
      </c>
    </row>
    <row r="1930" spans="14:16" x14ac:dyDescent="0.3">
      <c r="N1930" t="s">
        <v>8219</v>
      </c>
      <c r="O1930" s="10">
        <v>50000</v>
      </c>
      <c r="P1930" t="s">
        <v>8353</v>
      </c>
    </row>
    <row r="1931" spans="14:16" x14ac:dyDescent="0.3">
      <c r="N1931" t="s">
        <v>8218</v>
      </c>
      <c r="O1931" s="10">
        <v>1700</v>
      </c>
      <c r="P1931" t="s">
        <v>8337</v>
      </c>
    </row>
    <row r="1932" spans="14:16" x14ac:dyDescent="0.3">
      <c r="N1932" t="s">
        <v>8218</v>
      </c>
      <c r="O1932" s="10">
        <v>1500</v>
      </c>
      <c r="P1932" t="s">
        <v>8323</v>
      </c>
    </row>
    <row r="1933" spans="14:16" x14ac:dyDescent="0.3">
      <c r="N1933" t="s">
        <v>8218</v>
      </c>
      <c r="O1933" s="10">
        <v>1500</v>
      </c>
      <c r="P1933" t="s">
        <v>8325</v>
      </c>
    </row>
    <row r="1934" spans="14:16" x14ac:dyDescent="0.3">
      <c r="N1934" t="s">
        <v>8218</v>
      </c>
      <c r="O1934" s="10">
        <v>1500</v>
      </c>
      <c r="P1934" t="s">
        <v>8327</v>
      </c>
    </row>
    <row r="1935" spans="14:16" x14ac:dyDescent="0.3">
      <c r="N1935" t="s">
        <v>8220</v>
      </c>
      <c r="O1935" s="10">
        <v>20000</v>
      </c>
      <c r="P1935" t="s">
        <v>8338</v>
      </c>
    </row>
    <row r="1936" spans="14:16" x14ac:dyDescent="0.3">
      <c r="N1936" t="s">
        <v>8220</v>
      </c>
      <c r="O1936" s="10">
        <v>10000</v>
      </c>
      <c r="P1936" t="s">
        <v>8325</v>
      </c>
    </row>
    <row r="1937" spans="14:16" x14ac:dyDescent="0.3">
      <c r="N1937" t="s">
        <v>8220</v>
      </c>
      <c r="O1937" s="10">
        <v>25000</v>
      </c>
      <c r="P1937" t="s">
        <v>8339</v>
      </c>
    </row>
    <row r="1938" spans="14:16" x14ac:dyDescent="0.3">
      <c r="N1938" t="s">
        <v>8220</v>
      </c>
      <c r="O1938" s="10">
        <v>30000</v>
      </c>
      <c r="P1938" t="s">
        <v>8309</v>
      </c>
    </row>
    <row r="1939" spans="14:16" x14ac:dyDescent="0.3">
      <c r="N1939" t="s">
        <v>8218</v>
      </c>
      <c r="O1939" s="10">
        <v>1000</v>
      </c>
      <c r="P1939" t="s">
        <v>8314</v>
      </c>
    </row>
    <row r="1940" spans="14:16" x14ac:dyDescent="0.3">
      <c r="N1940" t="s">
        <v>8218</v>
      </c>
      <c r="O1940" s="10">
        <v>1200</v>
      </c>
      <c r="P1940" t="s">
        <v>8327</v>
      </c>
    </row>
    <row r="1941" spans="14:16" x14ac:dyDescent="0.3">
      <c r="N1941" t="s">
        <v>8220</v>
      </c>
      <c r="O1941" s="10">
        <v>30000</v>
      </c>
      <c r="P1941" t="s">
        <v>8313</v>
      </c>
    </row>
    <row r="1942" spans="14:16" x14ac:dyDescent="0.3">
      <c r="N1942" t="s">
        <v>8218</v>
      </c>
      <c r="O1942" s="10">
        <v>1500</v>
      </c>
      <c r="P1942" t="s">
        <v>8311</v>
      </c>
    </row>
    <row r="1943" spans="14:16" x14ac:dyDescent="0.3">
      <c r="N1943" t="s">
        <v>8220</v>
      </c>
      <c r="O1943" s="10">
        <v>20000</v>
      </c>
      <c r="P1943" t="s">
        <v>8338</v>
      </c>
    </row>
    <row r="1944" spans="14:16" x14ac:dyDescent="0.3">
      <c r="N1944" t="s">
        <v>8218</v>
      </c>
      <c r="O1944" s="10">
        <v>1500</v>
      </c>
      <c r="P1944" t="s">
        <v>8325</v>
      </c>
    </row>
    <row r="1945" spans="14:16" x14ac:dyDescent="0.3">
      <c r="N1945" t="s">
        <v>8218</v>
      </c>
      <c r="O1945" s="10">
        <v>1000</v>
      </c>
      <c r="P1945" t="s">
        <v>8314</v>
      </c>
    </row>
    <row r="1946" spans="14:16" x14ac:dyDescent="0.3">
      <c r="N1946" t="s">
        <v>8218</v>
      </c>
      <c r="O1946" s="10">
        <v>1000</v>
      </c>
      <c r="P1946" t="s">
        <v>8325</v>
      </c>
    </row>
    <row r="1947" spans="14:16" x14ac:dyDescent="0.3">
      <c r="N1947" t="s">
        <v>8218</v>
      </c>
      <c r="O1947" s="10">
        <v>1700</v>
      </c>
      <c r="P1947" t="s">
        <v>8325</v>
      </c>
    </row>
    <row r="1948" spans="14:16" x14ac:dyDescent="0.3">
      <c r="N1948" t="s">
        <v>8219</v>
      </c>
      <c r="O1948" s="10">
        <v>100000</v>
      </c>
      <c r="P1948" t="s">
        <v>8336</v>
      </c>
    </row>
    <row r="1949" spans="14:16" x14ac:dyDescent="0.3">
      <c r="N1949" t="s">
        <v>8218</v>
      </c>
      <c r="O1949" s="10">
        <v>1750</v>
      </c>
      <c r="P1949" t="s">
        <v>8323</v>
      </c>
    </row>
    <row r="1950" spans="14:16" x14ac:dyDescent="0.3">
      <c r="N1950" t="s">
        <v>8220</v>
      </c>
      <c r="O1950" s="10">
        <v>10000</v>
      </c>
      <c r="P1950" t="s">
        <v>8309</v>
      </c>
    </row>
    <row r="1951" spans="14:16" x14ac:dyDescent="0.3">
      <c r="N1951" t="s">
        <v>8220</v>
      </c>
      <c r="O1951" s="10">
        <v>20000</v>
      </c>
      <c r="P1951" t="s">
        <v>8325</v>
      </c>
    </row>
    <row r="1952" spans="14:16" x14ac:dyDescent="0.3">
      <c r="N1952" t="s">
        <v>8218</v>
      </c>
      <c r="O1952" s="10">
        <v>1700</v>
      </c>
      <c r="P1952" t="s">
        <v>8330</v>
      </c>
    </row>
    <row r="1953" spans="14:16" x14ac:dyDescent="0.3">
      <c r="N1953" t="s">
        <v>8218</v>
      </c>
      <c r="O1953" s="10">
        <v>1000</v>
      </c>
      <c r="P1953" t="s">
        <v>8325</v>
      </c>
    </row>
    <row r="1954" spans="14:16" x14ac:dyDescent="0.3">
      <c r="N1954" t="s">
        <v>8218</v>
      </c>
      <c r="O1954" s="10">
        <v>1000</v>
      </c>
      <c r="P1954" t="s">
        <v>8325</v>
      </c>
    </row>
    <row r="1955" spans="14:16" x14ac:dyDescent="0.3">
      <c r="N1955" t="s">
        <v>8218</v>
      </c>
      <c r="O1955" s="10">
        <v>600</v>
      </c>
      <c r="P1955" t="s">
        <v>8330</v>
      </c>
    </row>
    <row r="1956" spans="14:16" x14ac:dyDescent="0.3">
      <c r="N1956" t="s">
        <v>8218</v>
      </c>
      <c r="O1956" s="10">
        <v>1570.79</v>
      </c>
      <c r="P1956" t="s">
        <v>8308</v>
      </c>
    </row>
    <row r="1957" spans="14:16" x14ac:dyDescent="0.3">
      <c r="N1957" t="s">
        <v>8218</v>
      </c>
      <c r="O1957" s="10">
        <v>1300</v>
      </c>
      <c r="P1957" t="s">
        <v>8325</v>
      </c>
    </row>
    <row r="1958" spans="14:16" x14ac:dyDescent="0.3">
      <c r="N1958" t="s">
        <v>8218</v>
      </c>
      <c r="O1958" s="10">
        <v>1500</v>
      </c>
      <c r="P1958" t="s">
        <v>8325</v>
      </c>
    </row>
    <row r="1959" spans="14:16" x14ac:dyDescent="0.3">
      <c r="N1959" t="s">
        <v>8220</v>
      </c>
      <c r="O1959" s="10">
        <v>30000</v>
      </c>
      <c r="P1959" t="s">
        <v>8338</v>
      </c>
    </row>
    <row r="1960" spans="14:16" x14ac:dyDescent="0.3">
      <c r="N1960" t="s">
        <v>8218</v>
      </c>
      <c r="O1960" s="10">
        <v>1800</v>
      </c>
      <c r="P1960" t="s">
        <v>8325</v>
      </c>
    </row>
    <row r="1961" spans="14:16" x14ac:dyDescent="0.3">
      <c r="N1961" t="s">
        <v>8220</v>
      </c>
      <c r="O1961" s="10">
        <v>12000</v>
      </c>
      <c r="P1961" t="s">
        <v>8323</v>
      </c>
    </row>
    <row r="1962" spans="14:16" x14ac:dyDescent="0.3">
      <c r="N1962" t="s">
        <v>8218</v>
      </c>
      <c r="O1962" s="10">
        <v>1500</v>
      </c>
      <c r="P1962" t="s">
        <v>8325</v>
      </c>
    </row>
    <row r="1963" spans="14:16" x14ac:dyDescent="0.3">
      <c r="N1963" t="s">
        <v>8220</v>
      </c>
      <c r="O1963" s="10">
        <v>15000</v>
      </c>
      <c r="P1963" t="s">
        <v>8344</v>
      </c>
    </row>
    <row r="1964" spans="14:16" x14ac:dyDescent="0.3">
      <c r="N1964" t="s">
        <v>8220</v>
      </c>
      <c r="O1964" s="10">
        <v>20000</v>
      </c>
      <c r="P1964" t="s">
        <v>8333</v>
      </c>
    </row>
    <row r="1965" spans="14:16" x14ac:dyDescent="0.3">
      <c r="N1965" t="s">
        <v>8218</v>
      </c>
      <c r="O1965" s="10">
        <v>1500</v>
      </c>
      <c r="P1965" t="s">
        <v>8325</v>
      </c>
    </row>
    <row r="1966" spans="14:16" x14ac:dyDescent="0.3">
      <c r="N1966" t="s">
        <v>8218</v>
      </c>
      <c r="O1966" s="10">
        <v>1500</v>
      </c>
      <c r="P1966" t="s">
        <v>8311</v>
      </c>
    </row>
    <row r="1967" spans="14:16" x14ac:dyDescent="0.3">
      <c r="N1967" t="s">
        <v>8218</v>
      </c>
      <c r="O1967" s="10">
        <v>1800</v>
      </c>
      <c r="P1967" t="s">
        <v>8325</v>
      </c>
    </row>
    <row r="1968" spans="14:16" x14ac:dyDescent="0.3">
      <c r="N1968" t="s">
        <v>8220</v>
      </c>
      <c r="O1968" s="10">
        <v>25000</v>
      </c>
      <c r="P1968" t="s">
        <v>8333</v>
      </c>
    </row>
    <row r="1969" spans="14:16" x14ac:dyDescent="0.3">
      <c r="N1969" t="s">
        <v>8220</v>
      </c>
      <c r="O1969" s="10">
        <v>3000000</v>
      </c>
      <c r="P1969" t="s">
        <v>8334</v>
      </c>
    </row>
    <row r="1970" spans="14:16" x14ac:dyDescent="0.3">
      <c r="N1970" t="s">
        <v>8218</v>
      </c>
      <c r="O1970" s="10">
        <v>1800</v>
      </c>
      <c r="P1970" t="s">
        <v>8330</v>
      </c>
    </row>
    <row r="1971" spans="14:16" x14ac:dyDescent="0.3">
      <c r="N1971" t="s">
        <v>8218</v>
      </c>
      <c r="O1971" s="10">
        <v>1500</v>
      </c>
      <c r="P1971" t="s">
        <v>8325</v>
      </c>
    </row>
    <row r="1972" spans="14:16" x14ac:dyDescent="0.3">
      <c r="N1972" t="s">
        <v>8218</v>
      </c>
      <c r="O1972" s="10">
        <v>1500</v>
      </c>
      <c r="P1972" t="s">
        <v>8325</v>
      </c>
    </row>
    <row r="1973" spans="14:16" x14ac:dyDescent="0.3">
      <c r="N1973" t="s">
        <v>8220</v>
      </c>
      <c r="O1973" s="10">
        <v>11000</v>
      </c>
      <c r="P1973" t="s">
        <v>8325</v>
      </c>
    </row>
    <row r="1974" spans="14:16" x14ac:dyDescent="0.3">
      <c r="N1974" t="s">
        <v>8219</v>
      </c>
      <c r="O1974" s="10">
        <v>35000</v>
      </c>
      <c r="P1974" t="s">
        <v>8336</v>
      </c>
    </row>
    <row r="1975" spans="14:16" x14ac:dyDescent="0.3">
      <c r="N1975" t="s">
        <v>8218</v>
      </c>
      <c r="O1975" s="10">
        <v>1500</v>
      </c>
      <c r="P1975" t="s">
        <v>8330</v>
      </c>
    </row>
    <row r="1976" spans="14:16" x14ac:dyDescent="0.3">
      <c r="N1976" t="s">
        <v>8220</v>
      </c>
      <c r="O1976" s="10">
        <v>5000</v>
      </c>
      <c r="P1976" t="s">
        <v>8325</v>
      </c>
    </row>
    <row r="1977" spans="14:16" x14ac:dyDescent="0.3">
      <c r="N1977" t="s">
        <v>8220</v>
      </c>
      <c r="O1977" s="10">
        <v>12000</v>
      </c>
      <c r="P1977" t="s">
        <v>8309</v>
      </c>
    </row>
    <row r="1978" spans="14:16" x14ac:dyDescent="0.3">
      <c r="N1978" t="s">
        <v>8218</v>
      </c>
      <c r="O1978" s="10">
        <v>1750</v>
      </c>
      <c r="P1978" t="s">
        <v>8314</v>
      </c>
    </row>
    <row r="1979" spans="14:16" x14ac:dyDescent="0.3">
      <c r="N1979" t="s">
        <v>8218</v>
      </c>
      <c r="O1979" s="10">
        <v>1500</v>
      </c>
      <c r="P1979" t="s">
        <v>8337</v>
      </c>
    </row>
    <row r="1980" spans="14:16" x14ac:dyDescent="0.3">
      <c r="N1980" t="s">
        <v>8218</v>
      </c>
      <c r="O1980" s="10">
        <v>1500</v>
      </c>
      <c r="P1980" t="s">
        <v>8330</v>
      </c>
    </row>
    <row r="1981" spans="14:16" x14ac:dyDescent="0.3">
      <c r="N1981" t="s">
        <v>8218</v>
      </c>
      <c r="O1981" s="10">
        <v>1200</v>
      </c>
      <c r="P1981" t="s">
        <v>8327</v>
      </c>
    </row>
    <row r="1982" spans="14:16" x14ac:dyDescent="0.3">
      <c r="N1982" t="s">
        <v>8221</v>
      </c>
      <c r="O1982" s="10">
        <v>4000</v>
      </c>
      <c r="P1982" t="s">
        <v>8329</v>
      </c>
    </row>
    <row r="1983" spans="14:16" x14ac:dyDescent="0.3">
      <c r="N1983" t="s">
        <v>8220</v>
      </c>
      <c r="O1983" s="10">
        <v>18000</v>
      </c>
      <c r="P1983" t="s">
        <v>8356</v>
      </c>
    </row>
    <row r="1984" spans="14:16" x14ac:dyDescent="0.3">
      <c r="N1984" t="s">
        <v>8218</v>
      </c>
      <c r="O1984" s="10">
        <v>1500</v>
      </c>
      <c r="P1984" t="s">
        <v>8325</v>
      </c>
    </row>
    <row r="1985" spans="14:16" x14ac:dyDescent="0.3">
      <c r="N1985" t="s">
        <v>8220</v>
      </c>
      <c r="O1985" s="10">
        <v>5000</v>
      </c>
      <c r="P1985" t="s">
        <v>8334</v>
      </c>
    </row>
    <row r="1986" spans="14:16" x14ac:dyDescent="0.3">
      <c r="N1986" t="s">
        <v>8220</v>
      </c>
      <c r="O1986" s="10">
        <v>48725</v>
      </c>
      <c r="P1986" t="s">
        <v>8323</v>
      </c>
    </row>
    <row r="1987" spans="14:16" x14ac:dyDescent="0.3">
      <c r="N1987" t="s">
        <v>8218</v>
      </c>
      <c r="O1987" s="10">
        <v>600</v>
      </c>
      <c r="P1987" t="s">
        <v>8328</v>
      </c>
    </row>
    <row r="1988" spans="14:16" x14ac:dyDescent="0.3">
      <c r="N1988" t="s">
        <v>8220</v>
      </c>
      <c r="O1988" s="10">
        <v>8000</v>
      </c>
      <c r="P1988" t="s">
        <v>8355</v>
      </c>
    </row>
    <row r="1989" spans="14:16" x14ac:dyDescent="0.3">
      <c r="N1989" t="s">
        <v>8218</v>
      </c>
      <c r="O1989" s="10">
        <v>700</v>
      </c>
      <c r="P1989" t="s">
        <v>8330</v>
      </c>
    </row>
    <row r="1990" spans="14:16" x14ac:dyDescent="0.3">
      <c r="N1990" t="s">
        <v>8219</v>
      </c>
      <c r="O1990" s="10">
        <v>75000</v>
      </c>
      <c r="P1990" t="s">
        <v>8309</v>
      </c>
    </row>
    <row r="1991" spans="14:16" x14ac:dyDescent="0.3">
      <c r="N1991" t="s">
        <v>8220</v>
      </c>
      <c r="O1991" s="10">
        <v>7200</v>
      </c>
      <c r="P1991" t="s">
        <v>8325</v>
      </c>
    </row>
    <row r="1992" spans="14:16" x14ac:dyDescent="0.3">
      <c r="N1992" t="s">
        <v>8221</v>
      </c>
      <c r="O1992" s="10">
        <v>16500</v>
      </c>
      <c r="P1992" t="s">
        <v>8323</v>
      </c>
    </row>
    <row r="1993" spans="14:16" x14ac:dyDescent="0.3">
      <c r="N1993" t="s">
        <v>8218</v>
      </c>
      <c r="O1993" s="10">
        <v>1200</v>
      </c>
      <c r="P1993" t="s">
        <v>8335</v>
      </c>
    </row>
    <row r="1994" spans="14:16" x14ac:dyDescent="0.3">
      <c r="N1994" t="s">
        <v>8218</v>
      </c>
      <c r="O1994" s="10">
        <v>1500</v>
      </c>
      <c r="P1994" t="s">
        <v>8342</v>
      </c>
    </row>
    <row r="1995" spans="14:16" x14ac:dyDescent="0.3">
      <c r="N1995" t="s">
        <v>8220</v>
      </c>
      <c r="O1995" s="10">
        <v>10000</v>
      </c>
      <c r="P1995" t="s">
        <v>8323</v>
      </c>
    </row>
    <row r="1996" spans="14:16" x14ac:dyDescent="0.3">
      <c r="N1996" t="s">
        <v>8218</v>
      </c>
      <c r="O1996" s="10">
        <v>1500</v>
      </c>
      <c r="P1996" t="s">
        <v>8325</v>
      </c>
    </row>
    <row r="1997" spans="14:16" x14ac:dyDescent="0.3">
      <c r="N1997" t="s">
        <v>8220</v>
      </c>
      <c r="O1997" s="10">
        <v>26000</v>
      </c>
      <c r="P1997" t="s">
        <v>8313</v>
      </c>
    </row>
    <row r="1998" spans="14:16" x14ac:dyDescent="0.3">
      <c r="N1998" t="s">
        <v>8218</v>
      </c>
      <c r="O1998" s="10">
        <v>1000</v>
      </c>
      <c r="P1998" t="s">
        <v>8339</v>
      </c>
    </row>
    <row r="1999" spans="14:16" x14ac:dyDescent="0.3">
      <c r="N1999" t="s">
        <v>8219</v>
      </c>
      <c r="O1999" s="10">
        <v>48000</v>
      </c>
      <c r="P1999" t="s">
        <v>8309</v>
      </c>
    </row>
    <row r="2000" spans="14:16" x14ac:dyDescent="0.3">
      <c r="N2000" t="s">
        <v>8218</v>
      </c>
      <c r="O2000" s="10">
        <v>1700</v>
      </c>
      <c r="P2000" t="s">
        <v>8325</v>
      </c>
    </row>
    <row r="2001" spans="14:16" x14ac:dyDescent="0.3">
      <c r="N2001" t="s">
        <v>8218</v>
      </c>
      <c r="O2001" s="10">
        <v>1300</v>
      </c>
      <c r="P2001" t="s">
        <v>8342</v>
      </c>
    </row>
    <row r="2002" spans="14:16" x14ac:dyDescent="0.3">
      <c r="N2002" t="s">
        <v>8220</v>
      </c>
      <c r="O2002" s="10">
        <v>6000</v>
      </c>
      <c r="P2002" t="s">
        <v>8344</v>
      </c>
    </row>
    <row r="2003" spans="14:16" x14ac:dyDescent="0.3">
      <c r="N2003" t="s">
        <v>8220</v>
      </c>
      <c r="O2003" s="10">
        <v>10500</v>
      </c>
      <c r="P2003" t="s">
        <v>8325</v>
      </c>
    </row>
    <row r="2004" spans="14:16" x14ac:dyDescent="0.3">
      <c r="N2004" t="s">
        <v>8220</v>
      </c>
      <c r="O2004" s="10">
        <v>3500</v>
      </c>
      <c r="P2004" t="s">
        <v>8313</v>
      </c>
    </row>
    <row r="2005" spans="14:16" x14ac:dyDescent="0.3">
      <c r="N2005" t="s">
        <v>8219</v>
      </c>
      <c r="O2005" s="10">
        <v>12000</v>
      </c>
      <c r="P2005" t="s">
        <v>8353</v>
      </c>
    </row>
    <row r="2006" spans="14:16" x14ac:dyDescent="0.3">
      <c r="N2006" t="s">
        <v>8218</v>
      </c>
      <c r="O2006" s="10">
        <v>1650</v>
      </c>
      <c r="P2006" t="s">
        <v>8325</v>
      </c>
    </row>
    <row r="2007" spans="14:16" x14ac:dyDescent="0.3">
      <c r="N2007" t="s">
        <v>8218</v>
      </c>
      <c r="O2007" s="10">
        <v>1551</v>
      </c>
      <c r="P2007" t="s">
        <v>8325</v>
      </c>
    </row>
    <row r="2008" spans="14:16" x14ac:dyDescent="0.3">
      <c r="N2008" t="s">
        <v>8218</v>
      </c>
      <c r="O2008" s="10">
        <v>1500</v>
      </c>
      <c r="P2008" t="s">
        <v>8309</v>
      </c>
    </row>
    <row r="2009" spans="14:16" x14ac:dyDescent="0.3">
      <c r="N2009" t="s">
        <v>8218</v>
      </c>
      <c r="O2009" s="10">
        <v>800</v>
      </c>
      <c r="P2009" t="s">
        <v>8325</v>
      </c>
    </row>
    <row r="2010" spans="14:16" x14ac:dyDescent="0.3">
      <c r="N2010" t="s">
        <v>8220</v>
      </c>
      <c r="O2010" s="10">
        <v>10000</v>
      </c>
      <c r="P2010" t="s">
        <v>8309</v>
      </c>
    </row>
    <row r="2011" spans="14:16" x14ac:dyDescent="0.3">
      <c r="N2011" t="s">
        <v>8218</v>
      </c>
      <c r="O2011" s="10">
        <v>1500</v>
      </c>
      <c r="P2011" t="s">
        <v>8313</v>
      </c>
    </row>
    <row r="2012" spans="14:16" x14ac:dyDescent="0.3">
      <c r="N2012" t="s">
        <v>8218</v>
      </c>
      <c r="O2012" s="10">
        <v>1650</v>
      </c>
      <c r="P2012" t="s">
        <v>8325</v>
      </c>
    </row>
    <row r="2013" spans="14:16" x14ac:dyDescent="0.3">
      <c r="N2013" t="s">
        <v>8218</v>
      </c>
      <c r="O2013" s="10">
        <v>1500</v>
      </c>
      <c r="P2013" t="s">
        <v>8325</v>
      </c>
    </row>
    <row r="2014" spans="14:16" x14ac:dyDescent="0.3">
      <c r="N2014" t="s">
        <v>8218</v>
      </c>
      <c r="O2014" s="10">
        <v>1000</v>
      </c>
      <c r="P2014" t="s">
        <v>8331</v>
      </c>
    </row>
    <row r="2015" spans="14:16" x14ac:dyDescent="0.3">
      <c r="N2015" t="s">
        <v>8218</v>
      </c>
      <c r="O2015" s="10">
        <v>1500</v>
      </c>
      <c r="P2015" t="s">
        <v>8327</v>
      </c>
    </row>
    <row r="2016" spans="14:16" x14ac:dyDescent="0.3">
      <c r="N2016" t="s">
        <v>8218</v>
      </c>
      <c r="O2016" s="10">
        <v>1500</v>
      </c>
      <c r="P2016" t="s">
        <v>8325</v>
      </c>
    </row>
    <row r="2017" spans="14:16" x14ac:dyDescent="0.3">
      <c r="N2017" t="s">
        <v>8218</v>
      </c>
      <c r="O2017" s="10">
        <v>1650</v>
      </c>
      <c r="P2017" t="s">
        <v>8325</v>
      </c>
    </row>
    <row r="2018" spans="14:16" x14ac:dyDescent="0.3">
      <c r="N2018" t="s">
        <v>8218</v>
      </c>
      <c r="O2018" s="10">
        <v>1500</v>
      </c>
      <c r="P2018" t="s">
        <v>8339</v>
      </c>
    </row>
    <row r="2019" spans="14:16" x14ac:dyDescent="0.3">
      <c r="N2019" t="s">
        <v>8220</v>
      </c>
      <c r="O2019" s="10">
        <v>4000</v>
      </c>
      <c r="P2019" t="s">
        <v>8351</v>
      </c>
    </row>
    <row r="2020" spans="14:16" x14ac:dyDescent="0.3">
      <c r="N2020" t="s">
        <v>8220</v>
      </c>
      <c r="O2020" s="10">
        <v>21000</v>
      </c>
      <c r="P2020" t="s">
        <v>8355</v>
      </c>
    </row>
    <row r="2021" spans="14:16" x14ac:dyDescent="0.3">
      <c r="N2021" t="s">
        <v>8218</v>
      </c>
      <c r="O2021" s="10">
        <v>1500</v>
      </c>
      <c r="P2021" t="s">
        <v>8327</v>
      </c>
    </row>
    <row r="2022" spans="14:16" x14ac:dyDescent="0.3">
      <c r="N2022" t="s">
        <v>8218</v>
      </c>
      <c r="O2022" s="10">
        <v>1300</v>
      </c>
      <c r="P2022" t="s">
        <v>8342</v>
      </c>
    </row>
    <row r="2023" spans="14:16" x14ac:dyDescent="0.3">
      <c r="N2023" t="s">
        <v>8218</v>
      </c>
      <c r="O2023" s="10">
        <v>1500</v>
      </c>
      <c r="P2023" t="s">
        <v>8325</v>
      </c>
    </row>
    <row r="2024" spans="14:16" x14ac:dyDescent="0.3">
      <c r="N2024" t="s">
        <v>8218</v>
      </c>
      <c r="O2024" s="10">
        <v>1500</v>
      </c>
      <c r="P2024" t="s">
        <v>8325</v>
      </c>
    </row>
    <row r="2025" spans="14:16" x14ac:dyDescent="0.3">
      <c r="N2025" t="s">
        <v>8218</v>
      </c>
      <c r="O2025" s="10">
        <v>1600</v>
      </c>
      <c r="P2025" t="s">
        <v>8325</v>
      </c>
    </row>
    <row r="2026" spans="14:16" x14ac:dyDescent="0.3">
      <c r="N2026" t="s">
        <v>8220</v>
      </c>
      <c r="O2026" s="10">
        <v>33000</v>
      </c>
      <c r="P2026" t="s">
        <v>8313</v>
      </c>
    </row>
    <row r="2027" spans="14:16" x14ac:dyDescent="0.3">
      <c r="N2027" t="s">
        <v>8218</v>
      </c>
      <c r="O2027" s="10">
        <v>1500</v>
      </c>
      <c r="P2027" t="s">
        <v>8325</v>
      </c>
    </row>
    <row r="2028" spans="14:16" x14ac:dyDescent="0.3">
      <c r="N2028" t="s">
        <v>8220</v>
      </c>
      <c r="O2028" s="10">
        <v>30000</v>
      </c>
      <c r="P2028" t="s">
        <v>8333</v>
      </c>
    </row>
    <row r="2029" spans="14:16" x14ac:dyDescent="0.3">
      <c r="N2029" t="s">
        <v>8218</v>
      </c>
      <c r="O2029" s="10">
        <v>1500</v>
      </c>
      <c r="P2029" t="s">
        <v>8325</v>
      </c>
    </row>
    <row r="2030" spans="14:16" x14ac:dyDescent="0.3">
      <c r="N2030" t="s">
        <v>8218</v>
      </c>
      <c r="O2030" s="10">
        <v>1000</v>
      </c>
      <c r="P2030" t="s">
        <v>8325</v>
      </c>
    </row>
    <row r="2031" spans="14:16" x14ac:dyDescent="0.3">
      <c r="N2031" t="s">
        <v>8218</v>
      </c>
      <c r="O2031" s="10">
        <v>1000</v>
      </c>
      <c r="P2031" t="s">
        <v>8325</v>
      </c>
    </row>
    <row r="2032" spans="14:16" x14ac:dyDescent="0.3">
      <c r="N2032" t="s">
        <v>8218</v>
      </c>
      <c r="O2032" s="10">
        <v>1200</v>
      </c>
      <c r="P2032" t="s">
        <v>8325</v>
      </c>
    </row>
    <row r="2033" spans="14:16" x14ac:dyDescent="0.3">
      <c r="N2033" t="s">
        <v>8218</v>
      </c>
      <c r="O2033" s="10">
        <v>1500</v>
      </c>
      <c r="P2033" t="s">
        <v>8325</v>
      </c>
    </row>
    <row r="2034" spans="14:16" x14ac:dyDescent="0.3">
      <c r="N2034" t="s">
        <v>8218</v>
      </c>
      <c r="O2034" s="10">
        <v>1570</v>
      </c>
      <c r="P2034" t="s">
        <v>8340</v>
      </c>
    </row>
    <row r="2035" spans="14:16" x14ac:dyDescent="0.3">
      <c r="N2035" t="s">
        <v>8218</v>
      </c>
      <c r="O2035" s="10">
        <v>1000</v>
      </c>
      <c r="P2035" t="s">
        <v>8330</v>
      </c>
    </row>
    <row r="2036" spans="14:16" x14ac:dyDescent="0.3">
      <c r="N2036" t="s">
        <v>8218</v>
      </c>
      <c r="O2036" s="10">
        <v>1500</v>
      </c>
      <c r="P2036" t="s">
        <v>8330</v>
      </c>
    </row>
    <row r="2037" spans="14:16" x14ac:dyDescent="0.3">
      <c r="N2037" t="s">
        <v>8218</v>
      </c>
      <c r="O2037" s="10">
        <v>1000</v>
      </c>
      <c r="P2037" t="s">
        <v>8325</v>
      </c>
    </row>
    <row r="2038" spans="14:16" x14ac:dyDescent="0.3">
      <c r="N2038" t="s">
        <v>8219</v>
      </c>
      <c r="O2038" s="10">
        <v>20000</v>
      </c>
      <c r="P2038" t="s">
        <v>8323</v>
      </c>
    </row>
    <row r="2039" spans="14:16" x14ac:dyDescent="0.3">
      <c r="N2039" t="s">
        <v>8218</v>
      </c>
      <c r="O2039" s="10">
        <v>1350</v>
      </c>
      <c r="P2039" t="s">
        <v>8323</v>
      </c>
    </row>
    <row r="2040" spans="14:16" x14ac:dyDescent="0.3">
      <c r="N2040" t="s">
        <v>8218</v>
      </c>
      <c r="O2040" s="10">
        <v>1500</v>
      </c>
      <c r="P2040" t="s">
        <v>8332</v>
      </c>
    </row>
    <row r="2041" spans="14:16" x14ac:dyDescent="0.3">
      <c r="N2041" t="s">
        <v>8218</v>
      </c>
      <c r="O2041" s="10">
        <v>1500</v>
      </c>
      <c r="P2041" t="s">
        <v>8325</v>
      </c>
    </row>
    <row r="2042" spans="14:16" x14ac:dyDescent="0.3">
      <c r="N2042" t="s">
        <v>8218</v>
      </c>
      <c r="O2042" s="10">
        <v>1500</v>
      </c>
      <c r="P2042" t="s">
        <v>8342</v>
      </c>
    </row>
    <row r="2043" spans="14:16" x14ac:dyDescent="0.3">
      <c r="N2043" t="s">
        <v>8218</v>
      </c>
      <c r="O2043" s="10">
        <v>1500</v>
      </c>
      <c r="P2043" t="s">
        <v>8325</v>
      </c>
    </row>
    <row r="2044" spans="14:16" x14ac:dyDescent="0.3">
      <c r="N2044" t="s">
        <v>8220</v>
      </c>
      <c r="O2044" s="10">
        <v>2000</v>
      </c>
      <c r="P2044" t="s">
        <v>8350</v>
      </c>
    </row>
    <row r="2045" spans="14:16" x14ac:dyDescent="0.3">
      <c r="N2045" t="s">
        <v>8220</v>
      </c>
      <c r="O2045" s="10">
        <v>10000</v>
      </c>
      <c r="P2045" t="s">
        <v>8325</v>
      </c>
    </row>
    <row r="2046" spans="14:16" x14ac:dyDescent="0.3">
      <c r="N2046" t="s">
        <v>8218</v>
      </c>
      <c r="O2046" s="10">
        <v>1500</v>
      </c>
      <c r="P2046" t="s">
        <v>8330</v>
      </c>
    </row>
    <row r="2047" spans="14:16" x14ac:dyDescent="0.3">
      <c r="N2047" t="s">
        <v>8219</v>
      </c>
      <c r="O2047" s="10">
        <v>15000</v>
      </c>
      <c r="P2047" t="s">
        <v>8347</v>
      </c>
    </row>
    <row r="2048" spans="14:16" x14ac:dyDescent="0.3">
      <c r="N2048" t="s">
        <v>8220</v>
      </c>
      <c r="O2048" s="10">
        <v>14500</v>
      </c>
      <c r="P2048" t="s">
        <v>8349</v>
      </c>
    </row>
    <row r="2049" spans="14:16" x14ac:dyDescent="0.3">
      <c r="N2049" t="s">
        <v>8218</v>
      </c>
      <c r="O2049" s="10">
        <v>1500</v>
      </c>
      <c r="P2049" t="s">
        <v>8330</v>
      </c>
    </row>
    <row r="2050" spans="14:16" x14ac:dyDescent="0.3">
      <c r="N2050" t="s">
        <v>8218</v>
      </c>
      <c r="O2050" s="10">
        <v>500</v>
      </c>
      <c r="P2050" t="s">
        <v>8325</v>
      </c>
    </row>
    <row r="2051" spans="14:16" x14ac:dyDescent="0.3">
      <c r="N2051" t="s">
        <v>8220</v>
      </c>
      <c r="O2051" s="10">
        <v>6000</v>
      </c>
      <c r="P2051" t="s">
        <v>8324</v>
      </c>
    </row>
    <row r="2052" spans="14:16" x14ac:dyDescent="0.3">
      <c r="N2052" t="s">
        <v>8219</v>
      </c>
      <c r="O2052" s="10">
        <v>86350</v>
      </c>
      <c r="P2052" t="s">
        <v>8341</v>
      </c>
    </row>
    <row r="2053" spans="14:16" x14ac:dyDescent="0.3">
      <c r="N2053" t="s">
        <v>8221</v>
      </c>
      <c r="O2053" s="10">
        <v>3400</v>
      </c>
      <c r="P2053" t="s">
        <v>8323</v>
      </c>
    </row>
    <row r="2054" spans="14:16" x14ac:dyDescent="0.3">
      <c r="N2054" t="s">
        <v>8218</v>
      </c>
      <c r="O2054" s="10">
        <v>1500</v>
      </c>
      <c r="P2054" t="s">
        <v>8325</v>
      </c>
    </row>
    <row r="2055" spans="14:16" x14ac:dyDescent="0.3">
      <c r="N2055" t="s">
        <v>8218</v>
      </c>
      <c r="O2055" s="10">
        <v>400</v>
      </c>
      <c r="P2055" t="s">
        <v>8342</v>
      </c>
    </row>
    <row r="2056" spans="14:16" x14ac:dyDescent="0.3">
      <c r="N2056" t="s">
        <v>8218</v>
      </c>
      <c r="O2056" s="10">
        <v>1500</v>
      </c>
      <c r="P2056" t="s">
        <v>8325</v>
      </c>
    </row>
    <row r="2057" spans="14:16" x14ac:dyDescent="0.3">
      <c r="N2057" t="s">
        <v>8218</v>
      </c>
      <c r="O2057" s="10">
        <v>1200</v>
      </c>
      <c r="P2057" t="s">
        <v>8325</v>
      </c>
    </row>
    <row r="2058" spans="14:16" x14ac:dyDescent="0.3">
      <c r="N2058" t="s">
        <v>8218</v>
      </c>
      <c r="O2058" s="10">
        <v>1200</v>
      </c>
      <c r="P2058" t="s">
        <v>8332</v>
      </c>
    </row>
    <row r="2059" spans="14:16" x14ac:dyDescent="0.3">
      <c r="N2059" t="s">
        <v>8218</v>
      </c>
      <c r="O2059" s="10">
        <v>1500</v>
      </c>
      <c r="P2059" t="s">
        <v>8330</v>
      </c>
    </row>
    <row r="2060" spans="14:16" x14ac:dyDescent="0.3">
      <c r="N2060" t="s">
        <v>8218</v>
      </c>
      <c r="O2060" s="10">
        <v>500</v>
      </c>
      <c r="P2060" t="s">
        <v>8308</v>
      </c>
    </row>
    <row r="2061" spans="14:16" x14ac:dyDescent="0.3">
      <c r="N2061" t="s">
        <v>8218</v>
      </c>
      <c r="O2061" s="10">
        <v>1500</v>
      </c>
      <c r="P2061" t="s">
        <v>8325</v>
      </c>
    </row>
    <row r="2062" spans="14:16" x14ac:dyDescent="0.3">
      <c r="N2062" t="s">
        <v>8221</v>
      </c>
      <c r="O2062" s="10">
        <v>7500</v>
      </c>
      <c r="P2062" t="s">
        <v>8319</v>
      </c>
    </row>
    <row r="2063" spans="14:16" x14ac:dyDescent="0.3">
      <c r="N2063" t="s">
        <v>8218</v>
      </c>
      <c r="O2063" s="10">
        <v>1500</v>
      </c>
      <c r="P2063" t="s">
        <v>8330</v>
      </c>
    </row>
    <row r="2064" spans="14:16" x14ac:dyDescent="0.3">
      <c r="N2064" t="s">
        <v>8218</v>
      </c>
      <c r="O2064" s="10">
        <v>1500</v>
      </c>
      <c r="P2064" t="s">
        <v>8327</v>
      </c>
    </row>
    <row r="2065" spans="14:16" x14ac:dyDescent="0.3">
      <c r="N2065" t="s">
        <v>8220</v>
      </c>
      <c r="O2065" s="10">
        <v>500000</v>
      </c>
      <c r="P2065" t="s">
        <v>8323</v>
      </c>
    </row>
    <row r="2066" spans="14:16" x14ac:dyDescent="0.3">
      <c r="N2066" t="s">
        <v>8218</v>
      </c>
      <c r="O2066" s="10">
        <v>1400</v>
      </c>
      <c r="P2066" t="s">
        <v>8332</v>
      </c>
    </row>
    <row r="2067" spans="14:16" x14ac:dyDescent="0.3">
      <c r="N2067" t="s">
        <v>8218</v>
      </c>
      <c r="O2067" s="10">
        <v>1200</v>
      </c>
      <c r="P2067" t="s">
        <v>8334</v>
      </c>
    </row>
    <row r="2068" spans="14:16" x14ac:dyDescent="0.3">
      <c r="N2068" t="s">
        <v>8220</v>
      </c>
      <c r="O2068" s="10">
        <v>9000</v>
      </c>
      <c r="P2068" t="s">
        <v>8309</v>
      </c>
    </row>
    <row r="2069" spans="14:16" x14ac:dyDescent="0.3">
      <c r="N2069" t="s">
        <v>8218</v>
      </c>
      <c r="O2069" s="10">
        <v>1000</v>
      </c>
      <c r="P2069" t="s">
        <v>8316</v>
      </c>
    </row>
    <row r="2070" spans="14:16" x14ac:dyDescent="0.3">
      <c r="N2070" t="s">
        <v>8218</v>
      </c>
      <c r="O2070" s="10">
        <v>1500</v>
      </c>
      <c r="P2070" t="s">
        <v>8327</v>
      </c>
    </row>
    <row r="2071" spans="14:16" x14ac:dyDescent="0.3">
      <c r="N2071" t="s">
        <v>8218</v>
      </c>
      <c r="O2071" s="10">
        <v>1500</v>
      </c>
      <c r="P2071" t="s">
        <v>8325</v>
      </c>
    </row>
    <row r="2072" spans="14:16" x14ac:dyDescent="0.3">
      <c r="N2072" t="s">
        <v>8218</v>
      </c>
      <c r="O2072" s="10">
        <v>1500</v>
      </c>
      <c r="P2072" t="s">
        <v>8334</v>
      </c>
    </row>
    <row r="2073" spans="14:16" x14ac:dyDescent="0.3">
      <c r="N2073" t="s">
        <v>8218</v>
      </c>
      <c r="O2073" s="10">
        <v>600</v>
      </c>
      <c r="P2073" t="s">
        <v>8321</v>
      </c>
    </row>
    <row r="2074" spans="14:16" x14ac:dyDescent="0.3">
      <c r="N2074" t="s">
        <v>8218</v>
      </c>
      <c r="O2074" s="10">
        <v>1000</v>
      </c>
      <c r="P2074" t="s">
        <v>8325</v>
      </c>
    </row>
    <row r="2075" spans="14:16" x14ac:dyDescent="0.3">
      <c r="N2075" t="s">
        <v>8220</v>
      </c>
      <c r="O2075" s="10">
        <v>10000</v>
      </c>
      <c r="P2075" t="s">
        <v>8313</v>
      </c>
    </row>
    <row r="2076" spans="14:16" x14ac:dyDescent="0.3">
      <c r="N2076" t="s">
        <v>8218</v>
      </c>
      <c r="O2076" s="10">
        <v>1000</v>
      </c>
      <c r="P2076" t="s">
        <v>8325</v>
      </c>
    </row>
    <row r="2077" spans="14:16" x14ac:dyDescent="0.3">
      <c r="N2077" t="s">
        <v>8220</v>
      </c>
      <c r="O2077" s="10">
        <v>50000</v>
      </c>
      <c r="P2077" t="s">
        <v>8309</v>
      </c>
    </row>
    <row r="2078" spans="14:16" x14ac:dyDescent="0.3">
      <c r="N2078" t="s">
        <v>8218</v>
      </c>
      <c r="O2078" s="10">
        <v>1500</v>
      </c>
      <c r="P2078" t="s">
        <v>8325</v>
      </c>
    </row>
    <row r="2079" spans="14:16" x14ac:dyDescent="0.3">
      <c r="N2079" t="s">
        <v>8220</v>
      </c>
      <c r="O2079" s="10">
        <v>7500</v>
      </c>
      <c r="P2079" t="s">
        <v>8347</v>
      </c>
    </row>
    <row r="2080" spans="14:16" x14ac:dyDescent="0.3">
      <c r="N2080" t="s">
        <v>8218</v>
      </c>
      <c r="O2080" s="10">
        <v>1500</v>
      </c>
      <c r="P2080" t="s">
        <v>8325</v>
      </c>
    </row>
    <row r="2081" spans="14:16" x14ac:dyDescent="0.3">
      <c r="N2081" t="s">
        <v>8218</v>
      </c>
      <c r="O2081" s="10">
        <v>1500</v>
      </c>
      <c r="P2081" t="s">
        <v>8330</v>
      </c>
    </row>
    <row r="2082" spans="14:16" x14ac:dyDescent="0.3">
      <c r="N2082" t="s">
        <v>8218</v>
      </c>
      <c r="O2082" s="10">
        <v>1500</v>
      </c>
      <c r="P2082" t="s">
        <v>8325</v>
      </c>
    </row>
    <row r="2083" spans="14:16" x14ac:dyDescent="0.3">
      <c r="N2083" t="s">
        <v>8220</v>
      </c>
      <c r="O2083" s="10">
        <v>5000</v>
      </c>
      <c r="P2083" t="s">
        <v>8349</v>
      </c>
    </row>
    <row r="2084" spans="14:16" x14ac:dyDescent="0.3">
      <c r="N2084" t="s">
        <v>8218</v>
      </c>
      <c r="O2084" s="10">
        <v>1500</v>
      </c>
      <c r="P2084" t="s">
        <v>8325</v>
      </c>
    </row>
    <row r="2085" spans="14:16" x14ac:dyDescent="0.3">
      <c r="N2085" t="s">
        <v>8218</v>
      </c>
      <c r="O2085" s="10">
        <v>1500</v>
      </c>
      <c r="P2085" t="s">
        <v>8327</v>
      </c>
    </row>
    <row r="2086" spans="14:16" x14ac:dyDescent="0.3">
      <c r="N2086" t="s">
        <v>8218</v>
      </c>
      <c r="O2086" s="10">
        <v>1500</v>
      </c>
      <c r="P2086" t="s">
        <v>8321</v>
      </c>
    </row>
    <row r="2087" spans="14:16" x14ac:dyDescent="0.3">
      <c r="N2087" t="s">
        <v>8218</v>
      </c>
      <c r="O2087" s="10">
        <v>1500</v>
      </c>
      <c r="P2087" t="s">
        <v>8331</v>
      </c>
    </row>
    <row r="2088" spans="14:16" x14ac:dyDescent="0.3">
      <c r="N2088" t="s">
        <v>8218</v>
      </c>
      <c r="O2088" s="10">
        <v>1500</v>
      </c>
      <c r="P2088" t="s">
        <v>8325</v>
      </c>
    </row>
    <row r="2089" spans="14:16" x14ac:dyDescent="0.3">
      <c r="N2089" t="s">
        <v>8218</v>
      </c>
      <c r="O2089" s="10">
        <v>1500</v>
      </c>
      <c r="P2089" t="s">
        <v>8325</v>
      </c>
    </row>
    <row r="2090" spans="14:16" x14ac:dyDescent="0.3">
      <c r="N2090" t="s">
        <v>8218</v>
      </c>
      <c r="O2090" s="10">
        <v>1300</v>
      </c>
      <c r="P2090" t="s">
        <v>8330</v>
      </c>
    </row>
    <row r="2091" spans="14:16" x14ac:dyDescent="0.3">
      <c r="N2091" t="s">
        <v>8220</v>
      </c>
      <c r="O2091" s="10">
        <v>10000</v>
      </c>
      <c r="P2091" t="s">
        <v>8323</v>
      </c>
    </row>
    <row r="2092" spans="14:16" x14ac:dyDescent="0.3">
      <c r="N2092" t="s">
        <v>8218</v>
      </c>
      <c r="O2092" s="10">
        <v>1200</v>
      </c>
      <c r="P2092" t="s">
        <v>8342</v>
      </c>
    </row>
    <row r="2093" spans="14:16" x14ac:dyDescent="0.3">
      <c r="N2093" t="s">
        <v>8218</v>
      </c>
      <c r="O2093" s="10">
        <v>1500</v>
      </c>
      <c r="P2093" t="s">
        <v>8325</v>
      </c>
    </row>
    <row r="2094" spans="14:16" x14ac:dyDescent="0.3">
      <c r="N2094" t="s">
        <v>8218</v>
      </c>
      <c r="O2094" s="10">
        <v>1200</v>
      </c>
      <c r="P2094" t="s">
        <v>8330</v>
      </c>
    </row>
    <row r="2095" spans="14:16" x14ac:dyDescent="0.3">
      <c r="N2095" t="s">
        <v>8218</v>
      </c>
      <c r="O2095" s="10">
        <v>1500</v>
      </c>
      <c r="P2095" t="s">
        <v>8330</v>
      </c>
    </row>
    <row r="2096" spans="14:16" x14ac:dyDescent="0.3">
      <c r="N2096" t="s">
        <v>8218</v>
      </c>
      <c r="O2096" s="10">
        <v>1500</v>
      </c>
      <c r="P2096" t="s">
        <v>8330</v>
      </c>
    </row>
    <row r="2097" spans="14:16" x14ac:dyDescent="0.3">
      <c r="N2097" t="s">
        <v>8218</v>
      </c>
      <c r="O2097" s="10">
        <v>1500</v>
      </c>
      <c r="P2097" t="s">
        <v>8327</v>
      </c>
    </row>
    <row r="2098" spans="14:16" x14ac:dyDescent="0.3">
      <c r="N2098" t="s">
        <v>8218</v>
      </c>
      <c r="O2098" s="10">
        <v>1500</v>
      </c>
      <c r="P2098" t="s">
        <v>8325</v>
      </c>
    </row>
    <row r="2099" spans="14:16" x14ac:dyDescent="0.3">
      <c r="N2099" t="s">
        <v>8219</v>
      </c>
      <c r="O2099" s="10">
        <v>10000</v>
      </c>
      <c r="P2099" t="s">
        <v>8334</v>
      </c>
    </row>
    <row r="2100" spans="14:16" x14ac:dyDescent="0.3">
      <c r="N2100" t="s">
        <v>8218</v>
      </c>
      <c r="O2100" s="10">
        <v>1500</v>
      </c>
      <c r="P2100" t="s">
        <v>8323</v>
      </c>
    </row>
    <row r="2101" spans="14:16" x14ac:dyDescent="0.3">
      <c r="N2101" t="s">
        <v>8218</v>
      </c>
      <c r="O2101" s="10">
        <v>1500</v>
      </c>
      <c r="P2101" t="s">
        <v>8325</v>
      </c>
    </row>
    <row r="2102" spans="14:16" x14ac:dyDescent="0.3">
      <c r="N2102" t="s">
        <v>8218</v>
      </c>
      <c r="O2102" s="10">
        <v>1500</v>
      </c>
      <c r="P2102" t="s">
        <v>8325</v>
      </c>
    </row>
    <row r="2103" spans="14:16" x14ac:dyDescent="0.3">
      <c r="N2103" t="s">
        <v>8218</v>
      </c>
      <c r="O2103" s="10">
        <v>1500</v>
      </c>
      <c r="P2103" t="s">
        <v>8325</v>
      </c>
    </row>
    <row r="2104" spans="14:16" x14ac:dyDescent="0.3">
      <c r="N2104" t="s">
        <v>8218</v>
      </c>
      <c r="O2104" s="10">
        <v>1500</v>
      </c>
      <c r="P2104" t="s">
        <v>8334</v>
      </c>
    </row>
    <row r="2105" spans="14:16" x14ac:dyDescent="0.3">
      <c r="N2105" t="s">
        <v>8218</v>
      </c>
      <c r="O2105" s="10">
        <v>1450</v>
      </c>
      <c r="P2105" t="s">
        <v>8335</v>
      </c>
    </row>
    <row r="2106" spans="14:16" x14ac:dyDescent="0.3">
      <c r="N2106" t="s">
        <v>8218</v>
      </c>
      <c r="O2106" s="10">
        <v>1200</v>
      </c>
      <c r="P2106" t="s">
        <v>8325</v>
      </c>
    </row>
    <row r="2107" spans="14:16" x14ac:dyDescent="0.3">
      <c r="N2107" t="s">
        <v>8220</v>
      </c>
      <c r="O2107" s="10">
        <v>56000</v>
      </c>
      <c r="P2107" t="s">
        <v>8333</v>
      </c>
    </row>
    <row r="2108" spans="14:16" x14ac:dyDescent="0.3">
      <c r="N2108" t="s">
        <v>8220</v>
      </c>
      <c r="O2108" s="10">
        <v>10000</v>
      </c>
      <c r="P2108" t="s">
        <v>8309</v>
      </c>
    </row>
    <row r="2109" spans="14:16" x14ac:dyDescent="0.3">
      <c r="N2109" t="s">
        <v>8218</v>
      </c>
      <c r="O2109" s="10">
        <v>750</v>
      </c>
      <c r="P2109" t="s">
        <v>8342</v>
      </c>
    </row>
    <row r="2110" spans="14:16" x14ac:dyDescent="0.3">
      <c r="N2110" t="s">
        <v>8220</v>
      </c>
      <c r="O2110" s="10">
        <v>100000</v>
      </c>
      <c r="P2110" t="s">
        <v>8309</v>
      </c>
    </row>
    <row r="2111" spans="14:16" x14ac:dyDescent="0.3">
      <c r="N2111" t="s">
        <v>8218</v>
      </c>
      <c r="O2111" s="10">
        <v>1070</v>
      </c>
      <c r="P2111" t="s">
        <v>8314</v>
      </c>
    </row>
    <row r="2112" spans="14:16" x14ac:dyDescent="0.3">
      <c r="N2112" t="s">
        <v>8219</v>
      </c>
      <c r="O2112" s="10">
        <v>5000</v>
      </c>
      <c r="P2112" t="s">
        <v>8353</v>
      </c>
    </row>
    <row r="2113" spans="14:16" x14ac:dyDescent="0.3">
      <c r="N2113" t="s">
        <v>8220</v>
      </c>
      <c r="O2113" s="10">
        <v>3500</v>
      </c>
      <c r="P2113" t="s">
        <v>8324</v>
      </c>
    </row>
    <row r="2114" spans="14:16" x14ac:dyDescent="0.3">
      <c r="N2114" t="s">
        <v>8220</v>
      </c>
      <c r="O2114" s="10">
        <v>3000</v>
      </c>
      <c r="P2114" t="s">
        <v>8325</v>
      </c>
    </row>
    <row r="2115" spans="14:16" x14ac:dyDescent="0.3">
      <c r="N2115" t="s">
        <v>8219</v>
      </c>
      <c r="O2115" s="10">
        <v>150000</v>
      </c>
      <c r="P2115" t="s">
        <v>8341</v>
      </c>
    </row>
    <row r="2116" spans="14:16" x14ac:dyDescent="0.3">
      <c r="N2116" t="s">
        <v>8218</v>
      </c>
      <c r="O2116" s="10">
        <v>1000</v>
      </c>
      <c r="P2116" t="s">
        <v>8334</v>
      </c>
    </row>
    <row r="2117" spans="14:16" x14ac:dyDescent="0.3">
      <c r="N2117" t="s">
        <v>8220</v>
      </c>
      <c r="O2117" s="10">
        <v>18000</v>
      </c>
      <c r="P2117" t="s">
        <v>8343</v>
      </c>
    </row>
    <row r="2118" spans="14:16" x14ac:dyDescent="0.3">
      <c r="N2118" t="s">
        <v>8218</v>
      </c>
      <c r="O2118" s="10">
        <v>1000</v>
      </c>
      <c r="P2118" t="s">
        <v>8321</v>
      </c>
    </row>
    <row r="2119" spans="14:16" x14ac:dyDescent="0.3">
      <c r="N2119" t="s">
        <v>8218</v>
      </c>
      <c r="O2119" s="10">
        <v>1000</v>
      </c>
      <c r="P2119" t="s">
        <v>8327</v>
      </c>
    </row>
    <row r="2120" spans="14:16" x14ac:dyDescent="0.3">
      <c r="N2120" t="s">
        <v>8220</v>
      </c>
      <c r="O2120" s="10">
        <v>10000</v>
      </c>
      <c r="P2120" t="s">
        <v>8343</v>
      </c>
    </row>
    <row r="2121" spans="14:16" x14ac:dyDescent="0.3">
      <c r="N2121" t="s">
        <v>8218</v>
      </c>
      <c r="O2121" s="10">
        <v>1200</v>
      </c>
      <c r="P2121" t="s">
        <v>8325</v>
      </c>
    </row>
    <row r="2122" spans="14:16" x14ac:dyDescent="0.3">
      <c r="N2122" t="s">
        <v>8218</v>
      </c>
      <c r="O2122" s="10">
        <v>800</v>
      </c>
      <c r="P2122" t="s">
        <v>8330</v>
      </c>
    </row>
    <row r="2123" spans="14:16" x14ac:dyDescent="0.3">
      <c r="N2123" t="s">
        <v>8218</v>
      </c>
      <c r="O2123" s="10">
        <v>150</v>
      </c>
      <c r="P2123" t="s">
        <v>8314</v>
      </c>
    </row>
    <row r="2124" spans="14:16" x14ac:dyDescent="0.3">
      <c r="N2124" t="s">
        <v>8220</v>
      </c>
      <c r="O2124" s="10">
        <v>900000</v>
      </c>
      <c r="P2124" t="s">
        <v>8333</v>
      </c>
    </row>
    <row r="2125" spans="14:16" x14ac:dyDescent="0.3">
      <c r="N2125" t="s">
        <v>8218</v>
      </c>
      <c r="O2125" s="10">
        <v>1400</v>
      </c>
      <c r="P2125" t="s">
        <v>8321</v>
      </c>
    </row>
    <row r="2126" spans="14:16" x14ac:dyDescent="0.3">
      <c r="N2126" t="s">
        <v>8220</v>
      </c>
      <c r="O2126" s="10">
        <v>33000</v>
      </c>
      <c r="P2126" t="s">
        <v>8352</v>
      </c>
    </row>
    <row r="2127" spans="14:16" x14ac:dyDescent="0.3">
      <c r="N2127" t="s">
        <v>8220</v>
      </c>
      <c r="O2127" s="10">
        <v>5500</v>
      </c>
      <c r="P2127" t="s">
        <v>8313</v>
      </c>
    </row>
    <row r="2128" spans="14:16" x14ac:dyDescent="0.3">
      <c r="N2128" t="s">
        <v>8220</v>
      </c>
      <c r="O2128" s="10">
        <v>3870</v>
      </c>
      <c r="P2128" t="s">
        <v>8341</v>
      </c>
    </row>
    <row r="2129" spans="14:16" x14ac:dyDescent="0.3">
      <c r="N2129" t="s">
        <v>8218</v>
      </c>
      <c r="O2129" s="10">
        <v>900</v>
      </c>
      <c r="P2129" t="s">
        <v>8340</v>
      </c>
    </row>
    <row r="2130" spans="14:16" x14ac:dyDescent="0.3">
      <c r="N2130" t="s">
        <v>8221</v>
      </c>
      <c r="O2130" s="10">
        <v>12000</v>
      </c>
      <c r="P2130" t="s">
        <v>8329</v>
      </c>
    </row>
    <row r="2131" spans="14:16" x14ac:dyDescent="0.3">
      <c r="N2131" t="s">
        <v>8220</v>
      </c>
      <c r="O2131" s="10">
        <v>5500</v>
      </c>
      <c r="P2131" t="s">
        <v>8355</v>
      </c>
    </row>
    <row r="2132" spans="14:16" x14ac:dyDescent="0.3">
      <c r="N2132" t="s">
        <v>8220</v>
      </c>
      <c r="O2132" s="10">
        <v>5000</v>
      </c>
      <c r="P2132" t="s">
        <v>8309</v>
      </c>
    </row>
    <row r="2133" spans="14:16" x14ac:dyDescent="0.3">
      <c r="N2133" t="s">
        <v>8218</v>
      </c>
      <c r="O2133" s="10">
        <v>1200</v>
      </c>
      <c r="P2133" t="s">
        <v>8325</v>
      </c>
    </row>
    <row r="2134" spans="14:16" x14ac:dyDescent="0.3">
      <c r="N2134" t="s">
        <v>8220</v>
      </c>
      <c r="O2134" s="10">
        <v>3000</v>
      </c>
      <c r="P2134" t="s">
        <v>8317</v>
      </c>
    </row>
    <row r="2135" spans="14:16" x14ac:dyDescent="0.3">
      <c r="N2135" t="s">
        <v>8220</v>
      </c>
      <c r="O2135" s="10">
        <v>3265</v>
      </c>
      <c r="P2135" t="s">
        <v>8329</v>
      </c>
    </row>
    <row r="2136" spans="14:16" x14ac:dyDescent="0.3">
      <c r="N2136" t="s">
        <v>8218</v>
      </c>
      <c r="O2136" s="10">
        <v>1395</v>
      </c>
      <c r="P2136" t="s">
        <v>8325</v>
      </c>
    </row>
    <row r="2137" spans="14:16" x14ac:dyDescent="0.3">
      <c r="N2137" t="s">
        <v>8218</v>
      </c>
      <c r="O2137" s="10">
        <v>1300</v>
      </c>
      <c r="P2137" t="s">
        <v>8330</v>
      </c>
    </row>
    <row r="2138" spans="14:16" x14ac:dyDescent="0.3">
      <c r="N2138" t="s">
        <v>8218</v>
      </c>
      <c r="O2138" s="10">
        <v>750</v>
      </c>
      <c r="P2138" t="s">
        <v>8330</v>
      </c>
    </row>
    <row r="2139" spans="14:16" x14ac:dyDescent="0.3">
      <c r="N2139" t="s">
        <v>8220</v>
      </c>
      <c r="O2139" s="10">
        <v>27500</v>
      </c>
      <c r="P2139" t="s">
        <v>8309</v>
      </c>
    </row>
    <row r="2140" spans="14:16" x14ac:dyDescent="0.3">
      <c r="N2140" t="s">
        <v>8219</v>
      </c>
      <c r="O2140" s="10">
        <v>25000</v>
      </c>
      <c r="P2140" t="s">
        <v>8336</v>
      </c>
    </row>
    <row r="2141" spans="14:16" x14ac:dyDescent="0.3">
      <c r="N2141" t="s">
        <v>8220</v>
      </c>
      <c r="O2141" s="10">
        <v>11500</v>
      </c>
      <c r="P2141" t="s">
        <v>8325</v>
      </c>
    </row>
    <row r="2142" spans="14:16" x14ac:dyDescent="0.3">
      <c r="N2142" t="s">
        <v>8218</v>
      </c>
      <c r="O2142" s="10">
        <v>1000</v>
      </c>
      <c r="P2142" t="s">
        <v>8325</v>
      </c>
    </row>
    <row r="2143" spans="14:16" x14ac:dyDescent="0.3">
      <c r="N2143" t="s">
        <v>8220</v>
      </c>
      <c r="O2143" s="10">
        <v>9500</v>
      </c>
      <c r="P2143" t="s">
        <v>8349</v>
      </c>
    </row>
    <row r="2144" spans="14:16" x14ac:dyDescent="0.3">
      <c r="N2144" t="s">
        <v>8218</v>
      </c>
      <c r="O2144" s="10">
        <v>1000</v>
      </c>
      <c r="P2144" t="s">
        <v>8337</v>
      </c>
    </row>
    <row r="2145" spans="14:16" x14ac:dyDescent="0.3">
      <c r="N2145" t="s">
        <v>8218</v>
      </c>
      <c r="O2145" s="10">
        <v>300</v>
      </c>
      <c r="P2145" t="s">
        <v>8323</v>
      </c>
    </row>
    <row r="2146" spans="14:16" x14ac:dyDescent="0.3">
      <c r="N2146" t="s">
        <v>8218</v>
      </c>
      <c r="O2146" s="10">
        <v>1200</v>
      </c>
      <c r="P2146" t="s">
        <v>8330</v>
      </c>
    </row>
    <row r="2147" spans="14:16" x14ac:dyDescent="0.3">
      <c r="N2147" t="s">
        <v>8218</v>
      </c>
      <c r="O2147" s="10">
        <v>1300</v>
      </c>
      <c r="P2147" t="s">
        <v>8342</v>
      </c>
    </row>
    <row r="2148" spans="14:16" x14ac:dyDescent="0.3">
      <c r="N2148" t="s">
        <v>8220</v>
      </c>
      <c r="O2148" s="10">
        <v>150000</v>
      </c>
      <c r="P2148" t="s">
        <v>8341</v>
      </c>
    </row>
    <row r="2149" spans="14:16" x14ac:dyDescent="0.3">
      <c r="N2149" t="s">
        <v>8218</v>
      </c>
      <c r="O2149" s="10">
        <v>1328</v>
      </c>
      <c r="P2149" t="s">
        <v>8328</v>
      </c>
    </row>
    <row r="2150" spans="14:16" x14ac:dyDescent="0.3">
      <c r="N2150" t="s">
        <v>8218</v>
      </c>
      <c r="O2150" s="10">
        <v>800</v>
      </c>
      <c r="P2150" t="s">
        <v>8325</v>
      </c>
    </row>
    <row r="2151" spans="14:16" x14ac:dyDescent="0.3">
      <c r="N2151" t="s">
        <v>8218</v>
      </c>
      <c r="O2151" s="10">
        <v>1200</v>
      </c>
      <c r="P2151" t="s">
        <v>8327</v>
      </c>
    </row>
    <row r="2152" spans="14:16" x14ac:dyDescent="0.3">
      <c r="N2152" t="s">
        <v>8220</v>
      </c>
      <c r="O2152" s="10">
        <v>5000</v>
      </c>
      <c r="P2152" t="s">
        <v>8325</v>
      </c>
    </row>
    <row r="2153" spans="14:16" x14ac:dyDescent="0.3">
      <c r="N2153" t="s">
        <v>8218</v>
      </c>
      <c r="O2153" s="10">
        <v>1250</v>
      </c>
      <c r="P2153" t="s">
        <v>8340</v>
      </c>
    </row>
    <row r="2154" spans="14:16" x14ac:dyDescent="0.3">
      <c r="N2154" t="s">
        <v>8218</v>
      </c>
      <c r="O2154" s="10">
        <v>1000</v>
      </c>
      <c r="P2154" t="s">
        <v>8327</v>
      </c>
    </row>
    <row r="2155" spans="14:16" x14ac:dyDescent="0.3">
      <c r="N2155" t="s">
        <v>8218</v>
      </c>
      <c r="O2155" s="10">
        <v>800</v>
      </c>
      <c r="P2155" t="s">
        <v>8325</v>
      </c>
    </row>
    <row r="2156" spans="14:16" x14ac:dyDescent="0.3">
      <c r="N2156" t="s">
        <v>8220</v>
      </c>
      <c r="O2156" s="10">
        <v>2000</v>
      </c>
      <c r="P2156" t="s">
        <v>8349</v>
      </c>
    </row>
    <row r="2157" spans="14:16" x14ac:dyDescent="0.3">
      <c r="N2157" t="s">
        <v>8218</v>
      </c>
      <c r="O2157" s="10">
        <v>1000</v>
      </c>
      <c r="P2157" t="s">
        <v>8327</v>
      </c>
    </row>
    <row r="2158" spans="14:16" x14ac:dyDescent="0.3">
      <c r="N2158" t="s">
        <v>8218</v>
      </c>
      <c r="O2158" s="10">
        <v>50</v>
      </c>
      <c r="P2158" t="s">
        <v>8342</v>
      </c>
    </row>
    <row r="2159" spans="14:16" x14ac:dyDescent="0.3">
      <c r="N2159" t="s">
        <v>8218</v>
      </c>
      <c r="O2159" s="10">
        <v>1000</v>
      </c>
      <c r="P2159" t="s">
        <v>8327</v>
      </c>
    </row>
    <row r="2160" spans="14:16" x14ac:dyDescent="0.3">
      <c r="N2160" t="s">
        <v>8220</v>
      </c>
      <c r="O2160" s="10">
        <v>3250</v>
      </c>
      <c r="P2160" t="s">
        <v>8344</v>
      </c>
    </row>
    <row r="2161" spans="14:16" x14ac:dyDescent="0.3">
      <c r="N2161" t="s">
        <v>8218</v>
      </c>
      <c r="O2161" s="10">
        <v>1100</v>
      </c>
      <c r="P2161" t="s">
        <v>8335</v>
      </c>
    </row>
    <row r="2162" spans="14:16" x14ac:dyDescent="0.3">
      <c r="N2162" t="s">
        <v>8218</v>
      </c>
      <c r="O2162" s="10">
        <v>1000</v>
      </c>
      <c r="P2162" t="s">
        <v>8332</v>
      </c>
    </row>
    <row r="2163" spans="14:16" x14ac:dyDescent="0.3">
      <c r="N2163" t="s">
        <v>8220</v>
      </c>
      <c r="O2163" s="10">
        <v>15000</v>
      </c>
      <c r="P2163" t="s">
        <v>8325</v>
      </c>
    </row>
    <row r="2164" spans="14:16" x14ac:dyDescent="0.3">
      <c r="N2164" t="s">
        <v>8219</v>
      </c>
      <c r="O2164" s="10">
        <v>49000</v>
      </c>
      <c r="P2164" t="s">
        <v>8314</v>
      </c>
    </row>
    <row r="2165" spans="14:16" x14ac:dyDescent="0.3">
      <c r="N2165" t="s">
        <v>8219</v>
      </c>
      <c r="O2165" s="10">
        <v>15000</v>
      </c>
      <c r="P2165" t="s">
        <v>8309</v>
      </c>
    </row>
    <row r="2166" spans="14:16" x14ac:dyDescent="0.3">
      <c r="N2166" t="s">
        <v>8218</v>
      </c>
      <c r="O2166" s="10">
        <v>1200</v>
      </c>
      <c r="P2166" t="s">
        <v>8313</v>
      </c>
    </row>
    <row r="2167" spans="14:16" x14ac:dyDescent="0.3">
      <c r="N2167" t="s">
        <v>8218</v>
      </c>
      <c r="O2167" s="10">
        <v>1150</v>
      </c>
      <c r="P2167" t="s">
        <v>8325</v>
      </c>
    </row>
    <row r="2168" spans="14:16" x14ac:dyDescent="0.3">
      <c r="N2168" t="s">
        <v>8218</v>
      </c>
      <c r="O2168" s="10">
        <v>1000</v>
      </c>
      <c r="P2168" t="s">
        <v>8325</v>
      </c>
    </row>
    <row r="2169" spans="14:16" x14ac:dyDescent="0.3">
      <c r="N2169" t="s">
        <v>8218</v>
      </c>
      <c r="O2169" s="10">
        <v>1250</v>
      </c>
      <c r="P2169" t="s">
        <v>8334</v>
      </c>
    </row>
    <row r="2170" spans="14:16" x14ac:dyDescent="0.3">
      <c r="N2170" t="s">
        <v>8218</v>
      </c>
      <c r="O2170" s="10">
        <v>1000</v>
      </c>
      <c r="P2170" t="s">
        <v>8334</v>
      </c>
    </row>
    <row r="2171" spans="14:16" x14ac:dyDescent="0.3">
      <c r="N2171" t="s">
        <v>8219</v>
      </c>
      <c r="O2171" s="10">
        <v>7900</v>
      </c>
      <c r="P2171" t="s">
        <v>8323</v>
      </c>
    </row>
    <row r="2172" spans="14:16" x14ac:dyDescent="0.3">
      <c r="N2172" t="s">
        <v>8218</v>
      </c>
      <c r="O2172" s="10">
        <v>1100</v>
      </c>
      <c r="P2172" t="s">
        <v>8337</v>
      </c>
    </row>
    <row r="2173" spans="14:16" x14ac:dyDescent="0.3">
      <c r="N2173" t="s">
        <v>8218</v>
      </c>
      <c r="O2173" s="10">
        <v>1250</v>
      </c>
      <c r="P2173" t="s">
        <v>8325</v>
      </c>
    </row>
    <row r="2174" spans="14:16" x14ac:dyDescent="0.3">
      <c r="N2174" t="s">
        <v>8220</v>
      </c>
      <c r="O2174" s="10">
        <v>3000</v>
      </c>
      <c r="P2174" t="s">
        <v>8325</v>
      </c>
    </row>
    <row r="2175" spans="14:16" x14ac:dyDescent="0.3">
      <c r="N2175" t="s">
        <v>8218</v>
      </c>
      <c r="O2175" s="10">
        <v>1000</v>
      </c>
      <c r="P2175" t="s">
        <v>8325</v>
      </c>
    </row>
    <row r="2176" spans="14:16" x14ac:dyDescent="0.3">
      <c r="N2176" t="s">
        <v>8220</v>
      </c>
      <c r="O2176" s="10">
        <v>20000</v>
      </c>
      <c r="P2176" t="s">
        <v>8309</v>
      </c>
    </row>
    <row r="2177" spans="14:16" x14ac:dyDescent="0.3">
      <c r="N2177" t="s">
        <v>8220</v>
      </c>
      <c r="O2177" s="10">
        <v>90000</v>
      </c>
      <c r="P2177" t="s">
        <v>8325</v>
      </c>
    </row>
    <row r="2178" spans="14:16" x14ac:dyDescent="0.3">
      <c r="N2178" t="s">
        <v>8220</v>
      </c>
      <c r="O2178" s="10">
        <v>2000</v>
      </c>
      <c r="P2178" t="s">
        <v>8329</v>
      </c>
    </row>
    <row r="2179" spans="14:16" x14ac:dyDescent="0.3">
      <c r="N2179" t="s">
        <v>8218</v>
      </c>
      <c r="O2179" s="10">
        <v>1300</v>
      </c>
      <c r="P2179" t="s">
        <v>8330</v>
      </c>
    </row>
    <row r="2180" spans="14:16" x14ac:dyDescent="0.3">
      <c r="N2180" t="s">
        <v>8220</v>
      </c>
      <c r="O2180" s="10">
        <v>8000</v>
      </c>
      <c r="P2180" t="s">
        <v>8324</v>
      </c>
    </row>
    <row r="2181" spans="14:16" x14ac:dyDescent="0.3">
      <c r="N2181" t="s">
        <v>8218</v>
      </c>
      <c r="O2181" s="10">
        <v>1250</v>
      </c>
      <c r="P2181" t="s">
        <v>8325</v>
      </c>
    </row>
    <row r="2182" spans="14:16" x14ac:dyDescent="0.3">
      <c r="N2182" t="s">
        <v>8220</v>
      </c>
      <c r="O2182" s="10">
        <v>20000</v>
      </c>
      <c r="P2182" t="s">
        <v>8324</v>
      </c>
    </row>
    <row r="2183" spans="14:16" x14ac:dyDescent="0.3">
      <c r="N2183" t="s">
        <v>8220</v>
      </c>
      <c r="O2183" s="10">
        <v>15000</v>
      </c>
      <c r="P2183" t="s">
        <v>8323</v>
      </c>
    </row>
    <row r="2184" spans="14:16" x14ac:dyDescent="0.3">
      <c r="N2184" t="s">
        <v>8218</v>
      </c>
      <c r="O2184" s="10">
        <v>1050</v>
      </c>
      <c r="P2184" t="s">
        <v>8325</v>
      </c>
    </row>
    <row r="2185" spans="14:16" x14ac:dyDescent="0.3">
      <c r="N2185" t="s">
        <v>8219</v>
      </c>
      <c r="O2185" s="10">
        <v>12000</v>
      </c>
      <c r="P2185" t="s">
        <v>8336</v>
      </c>
    </row>
    <row r="2186" spans="14:16" x14ac:dyDescent="0.3">
      <c r="N2186" t="s">
        <v>8218</v>
      </c>
      <c r="O2186" s="10">
        <v>900</v>
      </c>
      <c r="P2186" t="s">
        <v>8323</v>
      </c>
    </row>
    <row r="2187" spans="14:16" x14ac:dyDescent="0.3">
      <c r="N2187" t="s">
        <v>8220</v>
      </c>
      <c r="O2187" s="10">
        <v>3152</v>
      </c>
      <c r="P2187" t="s">
        <v>8349</v>
      </c>
    </row>
    <row r="2188" spans="14:16" x14ac:dyDescent="0.3">
      <c r="N2188" t="s">
        <v>8218</v>
      </c>
      <c r="O2188" s="10">
        <v>750</v>
      </c>
      <c r="P2188" t="s">
        <v>8327</v>
      </c>
    </row>
    <row r="2189" spans="14:16" x14ac:dyDescent="0.3">
      <c r="N2189" t="s">
        <v>8218</v>
      </c>
      <c r="O2189" s="10">
        <v>1000</v>
      </c>
      <c r="P2189" t="s">
        <v>8321</v>
      </c>
    </row>
    <row r="2190" spans="14:16" x14ac:dyDescent="0.3">
      <c r="N2190" t="s">
        <v>8218</v>
      </c>
      <c r="O2190" s="10">
        <v>1000</v>
      </c>
      <c r="P2190" t="s">
        <v>8334</v>
      </c>
    </row>
    <row r="2191" spans="14:16" x14ac:dyDescent="0.3">
      <c r="N2191" t="s">
        <v>8218</v>
      </c>
      <c r="O2191" s="10">
        <v>1000</v>
      </c>
      <c r="P2191" t="s">
        <v>8325</v>
      </c>
    </row>
    <row r="2192" spans="14:16" x14ac:dyDescent="0.3">
      <c r="N2192" t="s">
        <v>8220</v>
      </c>
      <c r="O2192" s="10">
        <v>3500</v>
      </c>
      <c r="P2192" t="s">
        <v>8334</v>
      </c>
    </row>
    <row r="2193" spans="14:16" x14ac:dyDescent="0.3">
      <c r="N2193" t="s">
        <v>8218</v>
      </c>
      <c r="O2193" s="10">
        <v>1000</v>
      </c>
      <c r="P2193" t="s">
        <v>8325</v>
      </c>
    </row>
    <row r="2194" spans="14:16" x14ac:dyDescent="0.3">
      <c r="N2194" t="s">
        <v>8218</v>
      </c>
      <c r="O2194" s="10">
        <v>1000</v>
      </c>
      <c r="P2194" t="s">
        <v>8330</v>
      </c>
    </row>
    <row r="2195" spans="14:16" x14ac:dyDescent="0.3">
      <c r="N2195" t="s">
        <v>8218</v>
      </c>
      <c r="O2195" s="10">
        <v>600</v>
      </c>
      <c r="P2195" t="s">
        <v>8319</v>
      </c>
    </row>
    <row r="2196" spans="14:16" x14ac:dyDescent="0.3">
      <c r="N2196" t="s">
        <v>8218</v>
      </c>
      <c r="O2196" s="10">
        <v>1000</v>
      </c>
      <c r="P2196" t="s">
        <v>8323</v>
      </c>
    </row>
    <row r="2197" spans="14:16" x14ac:dyDescent="0.3">
      <c r="N2197" t="s">
        <v>8218</v>
      </c>
      <c r="O2197" s="10">
        <v>1000</v>
      </c>
      <c r="P2197" t="s">
        <v>8327</v>
      </c>
    </row>
    <row r="2198" spans="14:16" x14ac:dyDescent="0.3">
      <c r="N2198" t="s">
        <v>8218</v>
      </c>
      <c r="O2198" s="10">
        <v>700</v>
      </c>
      <c r="P2198" t="s">
        <v>8327</v>
      </c>
    </row>
    <row r="2199" spans="14:16" x14ac:dyDescent="0.3">
      <c r="N2199" t="s">
        <v>8218</v>
      </c>
      <c r="O2199" s="10">
        <v>1200</v>
      </c>
      <c r="P2199" t="s">
        <v>8325</v>
      </c>
    </row>
    <row r="2200" spans="14:16" x14ac:dyDescent="0.3">
      <c r="N2200" t="s">
        <v>8218</v>
      </c>
      <c r="O2200" s="10">
        <v>1000</v>
      </c>
      <c r="P2200" t="s">
        <v>8325</v>
      </c>
    </row>
    <row r="2201" spans="14:16" x14ac:dyDescent="0.3">
      <c r="N2201" t="s">
        <v>8218</v>
      </c>
      <c r="O2201" s="10">
        <v>1000</v>
      </c>
      <c r="P2201" t="s">
        <v>8325</v>
      </c>
    </row>
    <row r="2202" spans="14:16" x14ac:dyDescent="0.3">
      <c r="N2202" t="s">
        <v>8218</v>
      </c>
      <c r="O2202" s="10">
        <v>1200</v>
      </c>
      <c r="P2202" t="s">
        <v>8325</v>
      </c>
    </row>
    <row r="2203" spans="14:16" x14ac:dyDescent="0.3">
      <c r="N2203" t="s">
        <v>8218</v>
      </c>
      <c r="O2203" s="10">
        <v>1100</v>
      </c>
      <c r="P2203" t="s">
        <v>8327</v>
      </c>
    </row>
    <row r="2204" spans="14:16" x14ac:dyDescent="0.3">
      <c r="N2204" t="s">
        <v>8220</v>
      </c>
      <c r="O2204" s="10">
        <v>55000</v>
      </c>
      <c r="P2204" t="s">
        <v>8338</v>
      </c>
    </row>
    <row r="2205" spans="14:16" x14ac:dyDescent="0.3">
      <c r="N2205" t="s">
        <v>8218</v>
      </c>
      <c r="O2205" s="10">
        <v>1250</v>
      </c>
      <c r="P2205" t="s">
        <v>8325</v>
      </c>
    </row>
    <row r="2206" spans="14:16" x14ac:dyDescent="0.3">
      <c r="N2206" t="s">
        <v>8218</v>
      </c>
      <c r="O2206" s="10">
        <v>1200</v>
      </c>
      <c r="P2206" t="s">
        <v>8325</v>
      </c>
    </row>
    <row r="2207" spans="14:16" x14ac:dyDescent="0.3">
      <c r="N2207" t="s">
        <v>8218</v>
      </c>
      <c r="O2207" s="10">
        <v>800</v>
      </c>
      <c r="P2207" t="s">
        <v>8325</v>
      </c>
    </row>
    <row r="2208" spans="14:16" x14ac:dyDescent="0.3">
      <c r="N2208" t="s">
        <v>8219</v>
      </c>
      <c r="O2208" s="10">
        <v>10000</v>
      </c>
      <c r="P2208" t="s">
        <v>8341</v>
      </c>
    </row>
    <row r="2209" spans="14:16" x14ac:dyDescent="0.3">
      <c r="N2209" t="s">
        <v>8218</v>
      </c>
      <c r="O2209" s="10">
        <v>1200</v>
      </c>
      <c r="P2209" t="s">
        <v>8325</v>
      </c>
    </row>
    <row r="2210" spans="14:16" x14ac:dyDescent="0.3">
      <c r="N2210" t="s">
        <v>8219</v>
      </c>
      <c r="O2210" s="10">
        <v>25000</v>
      </c>
      <c r="P2210" t="s">
        <v>8334</v>
      </c>
    </row>
    <row r="2211" spans="14:16" x14ac:dyDescent="0.3">
      <c r="N2211" t="s">
        <v>8218</v>
      </c>
      <c r="O2211" s="10">
        <v>850</v>
      </c>
      <c r="P2211" t="s">
        <v>8331</v>
      </c>
    </row>
    <row r="2212" spans="14:16" x14ac:dyDescent="0.3">
      <c r="N2212" t="s">
        <v>8220</v>
      </c>
      <c r="O2212" s="10">
        <v>30000</v>
      </c>
      <c r="P2212" t="s">
        <v>8325</v>
      </c>
    </row>
    <row r="2213" spans="14:16" x14ac:dyDescent="0.3">
      <c r="N2213" t="s">
        <v>8218</v>
      </c>
      <c r="O2213" s="10">
        <v>1200</v>
      </c>
      <c r="P2213" t="s">
        <v>8327</v>
      </c>
    </row>
    <row r="2214" spans="14:16" x14ac:dyDescent="0.3">
      <c r="N2214" t="s">
        <v>8218</v>
      </c>
      <c r="O2214" s="10">
        <v>700</v>
      </c>
      <c r="P2214" t="s">
        <v>8325</v>
      </c>
    </row>
    <row r="2215" spans="14:16" x14ac:dyDescent="0.3">
      <c r="N2215" t="s">
        <v>8220</v>
      </c>
      <c r="O2215" s="10">
        <v>250000</v>
      </c>
      <c r="P2215" t="s">
        <v>8344</v>
      </c>
    </row>
    <row r="2216" spans="14:16" x14ac:dyDescent="0.3">
      <c r="N2216" t="s">
        <v>8218</v>
      </c>
      <c r="O2216" s="10">
        <v>750</v>
      </c>
      <c r="P2216" t="s">
        <v>8325</v>
      </c>
    </row>
    <row r="2217" spans="14:16" x14ac:dyDescent="0.3">
      <c r="N2217" t="s">
        <v>8218</v>
      </c>
      <c r="O2217" s="10">
        <v>1000</v>
      </c>
      <c r="P2217" t="s">
        <v>8325</v>
      </c>
    </row>
    <row r="2218" spans="14:16" x14ac:dyDescent="0.3">
      <c r="N2218" t="s">
        <v>8218</v>
      </c>
      <c r="O2218" s="10">
        <v>675</v>
      </c>
      <c r="P2218" t="s">
        <v>8325</v>
      </c>
    </row>
    <row r="2219" spans="14:16" x14ac:dyDescent="0.3">
      <c r="N2219" t="s">
        <v>8220</v>
      </c>
      <c r="O2219" s="10">
        <v>50000</v>
      </c>
      <c r="P2219" t="s">
        <v>8344</v>
      </c>
    </row>
    <row r="2220" spans="14:16" x14ac:dyDescent="0.3">
      <c r="N2220" t="s">
        <v>8220</v>
      </c>
      <c r="O2220" s="10">
        <v>25000</v>
      </c>
      <c r="P2220" t="s">
        <v>8343</v>
      </c>
    </row>
    <row r="2221" spans="14:16" x14ac:dyDescent="0.3">
      <c r="N2221" t="s">
        <v>8218</v>
      </c>
      <c r="O2221" s="10">
        <v>978</v>
      </c>
      <c r="P2221" t="s">
        <v>8325</v>
      </c>
    </row>
    <row r="2222" spans="14:16" x14ac:dyDescent="0.3">
      <c r="N2222" t="s">
        <v>8218</v>
      </c>
      <c r="O2222" s="10">
        <v>1200</v>
      </c>
      <c r="P2222" t="s">
        <v>8330</v>
      </c>
    </row>
    <row r="2223" spans="14:16" x14ac:dyDescent="0.3">
      <c r="N2223" t="s">
        <v>8218</v>
      </c>
      <c r="O2223" s="10">
        <v>1000</v>
      </c>
      <c r="P2223" t="s">
        <v>8321</v>
      </c>
    </row>
    <row r="2224" spans="14:16" x14ac:dyDescent="0.3">
      <c r="N2224" t="s">
        <v>8220</v>
      </c>
      <c r="O2224" s="10">
        <v>5000</v>
      </c>
      <c r="P2224" t="s">
        <v>8349</v>
      </c>
    </row>
    <row r="2225" spans="14:16" x14ac:dyDescent="0.3">
      <c r="N2225" t="s">
        <v>8218</v>
      </c>
      <c r="O2225" s="10">
        <v>1200</v>
      </c>
      <c r="P2225" t="s">
        <v>8335</v>
      </c>
    </row>
    <row r="2226" spans="14:16" x14ac:dyDescent="0.3">
      <c r="N2226" t="s">
        <v>8218</v>
      </c>
      <c r="O2226" s="10">
        <v>1200</v>
      </c>
      <c r="P2226" t="s">
        <v>8337</v>
      </c>
    </row>
    <row r="2227" spans="14:16" x14ac:dyDescent="0.3">
      <c r="N2227" t="s">
        <v>8218</v>
      </c>
      <c r="O2227" s="10">
        <v>1200</v>
      </c>
      <c r="P2227" t="s">
        <v>8325</v>
      </c>
    </row>
    <row r="2228" spans="14:16" x14ac:dyDescent="0.3">
      <c r="N2228" t="s">
        <v>8218</v>
      </c>
      <c r="O2228" s="10">
        <v>1000</v>
      </c>
      <c r="P2228" t="s">
        <v>8325</v>
      </c>
    </row>
    <row r="2229" spans="14:16" x14ac:dyDescent="0.3">
      <c r="N2229" t="s">
        <v>8218</v>
      </c>
      <c r="O2229" s="10">
        <v>900</v>
      </c>
      <c r="P2229" t="s">
        <v>8327</v>
      </c>
    </row>
    <row r="2230" spans="14:16" x14ac:dyDescent="0.3">
      <c r="N2230" t="s">
        <v>8218</v>
      </c>
      <c r="O2230" s="10">
        <v>850</v>
      </c>
      <c r="P2230" t="s">
        <v>8325</v>
      </c>
    </row>
    <row r="2231" spans="14:16" x14ac:dyDescent="0.3">
      <c r="N2231" t="s">
        <v>8218</v>
      </c>
      <c r="O2231" s="10">
        <v>700</v>
      </c>
      <c r="P2231" t="s">
        <v>8325</v>
      </c>
    </row>
    <row r="2232" spans="14:16" x14ac:dyDescent="0.3">
      <c r="N2232" t="s">
        <v>8218</v>
      </c>
      <c r="O2232" s="10">
        <v>1000</v>
      </c>
      <c r="P2232" t="s">
        <v>8325</v>
      </c>
    </row>
    <row r="2233" spans="14:16" x14ac:dyDescent="0.3">
      <c r="N2233" t="s">
        <v>8218</v>
      </c>
      <c r="O2233" s="10">
        <v>500</v>
      </c>
      <c r="P2233" t="s">
        <v>8325</v>
      </c>
    </row>
    <row r="2234" spans="14:16" x14ac:dyDescent="0.3">
      <c r="N2234" t="s">
        <v>8220</v>
      </c>
      <c r="O2234" s="10">
        <v>4000</v>
      </c>
      <c r="P2234" t="s">
        <v>8323</v>
      </c>
    </row>
    <row r="2235" spans="14:16" x14ac:dyDescent="0.3">
      <c r="N2235" t="s">
        <v>8218</v>
      </c>
      <c r="O2235" s="10">
        <v>1100</v>
      </c>
      <c r="P2235" t="s">
        <v>8325</v>
      </c>
    </row>
    <row r="2236" spans="14:16" x14ac:dyDescent="0.3">
      <c r="N2236" t="s">
        <v>8218</v>
      </c>
      <c r="O2236" s="10">
        <v>1000</v>
      </c>
      <c r="P2236" t="s">
        <v>8327</v>
      </c>
    </row>
    <row r="2237" spans="14:16" x14ac:dyDescent="0.3">
      <c r="N2237" t="s">
        <v>8220</v>
      </c>
      <c r="O2237" s="10">
        <v>100000</v>
      </c>
      <c r="P2237" t="s">
        <v>8323</v>
      </c>
    </row>
    <row r="2238" spans="14:16" x14ac:dyDescent="0.3">
      <c r="N2238" t="s">
        <v>8218</v>
      </c>
      <c r="O2238" s="10">
        <v>1000</v>
      </c>
      <c r="P2238" t="s">
        <v>8330</v>
      </c>
    </row>
    <row r="2239" spans="14:16" x14ac:dyDescent="0.3">
      <c r="N2239" t="s">
        <v>8218</v>
      </c>
      <c r="O2239" s="10">
        <v>1000</v>
      </c>
      <c r="P2239" t="s">
        <v>8337</v>
      </c>
    </row>
    <row r="2240" spans="14:16" x14ac:dyDescent="0.3">
      <c r="N2240" t="s">
        <v>8218</v>
      </c>
      <c r="O2240" s="10">
        <v>900</v>
      </c>
      <c r="P2240" t="s">
        <v>8325</v>
      </c>
    </row>
    <row r="2241" spans="14:16" x14ac:dyDescent="0.3">
      <c r="N2241" t="s">
        <v>8220</v>
      </c>
      <c r="O2241" s="10">
        <v>15000</v>
      </c>
      <c r="P2241" t="s">
        <v>8333</v>
      </c>
    </row>
    <row r="2242" spans="14:16" x14ac:dyDescent="0.3">
      <c r="N2242" t="s">
        <v>8220</v>
      </c>
      <c r="O2242" s="10">
        <v>3000</v>
      </c>
      <c r="P2242" t="s">
        <v>8344</v>
      </c>
    </row>
    <row r="2243" spans="14:16" x14ac:dyDescent="0.3">
      <c r="N2243" t="s">
        <v>8218</v>
      </c>
      <c r="O2243" s="10">
        <v>1000</v>
      </c>
      <c r="P2243" t="s">
        <v>8325</v>
      </c>
    </row>
    <row r="2244" spans="14:16" x14ac:dyDescent="0.3">
      <c r="N2244" t="s">
        <v>8218</v>
      </c>
      <c r="O2244" s="10">
        <v>100</v>
      </c>
      <c r="P2244" t="s">
        <v>8316</v>
      </c>
    </row>
    <row r="2245" spans="14:16" x14ac:dyDescent="0.3">
      <c r="N2245" t="s">
        <v>8220</v>
      </c>
      <c r="O2245" s="10">
        <v>50000</v>
      </c>
      <c r="P2245" t="s">
        <v>8309</v>
      </c>
    </row>
    <row r="2246" spans="14:16" x14ac:dyDescent="0.3">
      <c r="N2246" t="s">
        <v>8220</v>
      </c>
      <c r="O2246" s="10">
        <v>7000</v>
      </c>
      <c r="P2246" t="s">
        <v>8325</v>
      </c>
    </row>
    <row r="2247" spans="14:16" x14ac:dyDescent="0.3">
      <c r="N2247" t="s">
        <v>8220</v>
      </c>
      <c r="O2247" s="10">
        <v>30000</v>
      </c>
      <c r="P2247" t="s">
        <v>8344</v>
      </c>
    </row>
    <row r="2248" spans="14:16" x14ac:dyDescent="0.3">
      <c r="N2248" t="s">
        <v>8218</v>
      </c>
      <c r="O2248" s="10">
        <v>1000</v>
      </c>
      <c r="P2248" t="s">
        <v>8325</v>
      </c>
    </row>
    <row r="2249" spans="14:16" x14ac:dyDescent="0.3">
      <c r="N2249" t="s">
        <v>8218</v>
      </c>
      <c r="O2249" s="10">
        <v>1000</v>
      </c>
      <c r="P2249" t="s">
        <v>8334</v>
      </c>
    </row>
    <row r="2250" spans="14:16" x14ac:dyDescent="0.3">
      <c r="N2250" t="s">
        <v>8220</v>
      </c>
      <c r="O2250" s="10">
        <v>2500</v>
      </c>
      <c r="P2250" t="s">
        <v>8313</v>
      </c>
    </row>
    <row r="2251" spans="14:16" x14ac:dyDescent="0.3">
      <c r="N2251" t="s">
        <v>8218</v>
      </c>
      <c r="O2251" s="10">
        <v>1000</v>
      </c>
      <c r="P2251" t="s">
        <v>8313</v>
      </c>
    </row>
    <row r="2252" spans="14:16" x14ac:dyDescent="0.3">
      <c r="N2252" t="s">
        <v>8221</v>
      </c>
      <c r="O2252" s="10">
        <v>19000</v>
      </c>
      <c r="P2252" t="s">
        <v>8323</v>
      </c>
    </row>
    <row r="2253" spans="14:16" x14ac:dyDescent="0.3">
      <c r="N2253" t="s">
        <v>8220</v>
      </c>
      <c r="O2253" s="10">
        <v>10000</v>
      </c>
      <c r="P2253" t="s">
        <v>8334</v>
      </c>
    </row>
    <row r="2254" spans="14:16" x14ac:dyDescent="0.3">
      <c r="N2254" t="s">
        <v>8218</v>
      </c>
      <c r="O2254" s="10">
        <v>1000</v>
      </c>
      <c r="P2254" t="s">
        <v>8327</v>
      </c>
    </row>
    <row r="2255" spans="14:16" x14ac:dyDescent="0.3">
      <c r="N2255" t="s">
        <v>8218</v>
      </c>
      <c r="O2255" s="10">
        <v>1000</v>
      </c>
      <c r="P2255" t="s">
        <v>8325</v>
      </c>
    </row>
    <row r="2256" spans="14:16" x14ac:dyDescent="0.3">
      <c r="N2256" t="s">
        <v>8220</v>
      </c>
      <c r="O2256" s="10">
        <v>3000</v>
      </c>
      <c r="P2256" t="s">
        <v>8325</v>
      </c>
    </row>
    <row r="2257" spans="14:16" x14ac:dyDescent="0.3">
      <c r="N2257" t="s">
        <v>8218</v>
      </c>
      <c r="O2257" s="10">
        <v>960</v>
      </c>
      <c r="P2257" t="s">
        <v>8325</v>
      </c>
    </row>
    <row r="2258" spans="14:16" x14ac:dyDescent="0.3">
      <c r="N2258" t="s">
        <v>8218</v>
      </c>
      <c r="O2258" s="10">
        <v>750</v>
      </c>
      <c r="P2258" t="s">
        <v>8328</v>
      </c>
    </row>
    <row r="2259" spans="14:16" x14ac:dyDescent="0.3">
      <c r="N2259" t="s">
        <v>8219</v>
      </c>
      <c r="O2259" s="10">
        <v>10000</v>
      </c>
      <c r="P2259" t="s">
        <v>8309</v>
      </c>
    </row>
    <row r="2260" spans="14:16" x14ac:dyDescent="0.3">
      <c r="N2260" t="s">
        <v>8219</v>
      </c>
      <c r="O2260" s="10">
        <v>100000</v>
      </c>
      <c r="P2260" t="s">
        <v>8309</v>
      </c>
    </row>
    <row r="2261" spans="14:16" x14ac:dyDescent="0.3">
      <c r="N2261" t="s">
        <v>8218</v>
      </c>
      <c r="O2261" s="10">
        <v>1100</v>
      </c>
      <c r="P2261" t="s">
        <v>8328</v>
      </c>
    </row>
    <row r="2262" spans="14:16" x14ac:dyDescent="0.3">
      <c r="N2262" t="s">
        <v>8218</v>
      </c>
      <c r="O2262" s="10">
        <v>1000</v>
      </c>
      <c r="P2262" t="s">
        <v>8330</v>
      </c>
    </row>
    <row r="2263" spans="14:16" x14ac:dyDescent="0.3">
      <c r="N2263" t="s">
        <v>8218</v>
      </c>
      <c r="O2263" s="10">
        <v>1000</v>
      </c>
      <c r="P2263" t="s">
        <v>8325</v>
      </c>
    </row>
    <row r="2264" spans="14:16" x14ac:dyDescent="0.3">
      <c r="N2264" t="s">
        <v>8220</v>
      </c>
      <c r="O2264" s="10">
        <v>5000</v>
      </c>
      <c r="P2264" t="s">
        <v>8344</v>
      </c>
    </row>
    <row r="2265" spans="14:16" x14ac:dyDescent="0.3">
      <c r="N2265" t="s">
        <v>8220</v>
      </c>
      <c r="O2265" s="10">
        <v>3000</v>
      </c>
      <c r="P2265" t="s">
        <v>8325</v>
      </c>
    </row>
    <row r="2266" spans="14:16" x14ac:dyDescent="0.3">
      <c r="N2266" t="s">
        <v>8218</v>
      </c>
      <c r="O2266" s="10">
        <v>1100</v>
      </c>
      <c r="P2266" t="s">
        <v>8325</v>
      </c>
    </row>
    <row r="2267" spans="14:16" x14ac:dyDescent="0.3">
      <c r="N2267" t="s">
        <v>8218</v>
      </c>
      <c r="O2267" s="10">
        <v>600</v>
      </c>
      <c r="P2267" t="s">
        <v>8327</v>
      </c>
    </row>
    <row r="2268" spans="14:16" x14ac:dyDescent="0.3">
      <c r="N2268" t="s">
        <v>8218</v>
      </c>
      <c r="O2268" s="10">
        <v>1000</v>
      </c>
      <c r="P2268" t="s">
        <v>8325</v>
      </c>
    </row>
    <row r="2269" spans="14:16" x14ac:dyDescent="0.3">
      <c r="N2269" t="s">
        <v>8218</v>
      </c>
      <c r="O2269" s="10">
        <v>1000</v>
      </c>
      <c r="P2269" t="s">
        <v>8325</v>
      </c>
    </row>
    <row r="2270" spans="14:16" x14ac:dyDescent="0.3">
      <c r="N2270" t="s">
        <v>8218</v>
      </c>
      <c r="O2270" s="10">
        <v>1050</v>
      </c>
      <c r="P2270" t="s">
        <v>8325</v>
      </c>
    </row>
    <row r="2271" spans="14:16" x14ac:dyDescent="0.3">
      <c r="N2271" t="s">
        <v>8218</v>
      </c>
      <c r="O2271" s="10">
        <v>500</v>
      </c>
      <c r="P2271" t="s">
        <v>8325</v>
      </c>
    </row>
    <row r="2272" spans="14:16" x14ac:dyDescent="0.3">
      <c r="N2272" t="s">
        <v>8218</v>
      </c>
      <c r="O2272" s="10">
        <v>650</v>
      </c>
      <c r="P2272" t="s">
        <v>8327</v>
      </c>
    </row>
    <row r="2273" spans="14:16" x14ac:dyDescent="0.3">
      <c r="N2273" t="s">
        <v>8218</v>
      </c>
      <c r="O2273" s="10">
        <v>1000</v>
      </c>
      <c r="P2273" t="s">
        <v>8325</v>
      </c>
    </row>
    <row r="2274" spans="14:16" x14ac:dyDescent="0.3">
      <c r="N2274" t="s">
        <v>8220</v>
      </c>
      <c r="O2274" s="10">
        <v>29000</v>
      </c>
      <c r="P2274" t="s">
        <v>8309</v>
      </c>
    </row>
    <row r="2275" spans="14:16" x14ac:dyDescent="0.3">
      <c r="N2275" t="s">
        <v>8218</v>
      </c>
      <c r="O2275" s="10">
        <v>1000</v>
      </c>
      <c r="P2275" t="s">
        <v>8342</v>
      </c>
    </row>
    <row r="2276" spans="14:16" x14ac:dyDescent="0.3">
      <c r="N2276" t="s">
        <v>8218</v>
      </c>
      <c r="O2276" s="10">
        <v>500</v>
      </c>
      <c r="P2276" t="s">
        <v>8325</v>
      </c>
    </row>
    <row r="2277" spans="14:16" x14ac:dyDescent="0.3">
      <c r="N2277" t="s">
        <v>8220</v>
      </c>
      <c r="O2277" s="10">
        <v>7000</v>
      </c>
      <c r="P2277" t="s">
        <v>8325</v>
      </c>
    </row>
    <row r="2278" spans="14:16" x14ac:dyDescent="0.3">
      <c r="N2278" t="s">
        <v>8219</v>
      </c>
      <c r="O2278" s="10">
        <v>7500</v>
      </c>
      <c r="P2278" t="s">
        <v>8341</v>
      </c>
    </row>
    <row r="2279" spans="14:16" x14ac:dyDescent="0.3">
      <c r="N2279" t="s">
        <v>8218</v>
      </c>
      <c r="O2279" s="10">
        <v>1000</v>
      </c>
      <c r="P2279" t="s">
        <v>8325</v>
      </c>
    </row>
    <row r="2280" spans="14:16" x14ac:dyDescent="0.3">
      <c r="N2280" t="s">
        <v>8220</v>
      </c>
      <c r="O2280" s="10">
        <v>8000000</v>
      </c>
      <c r="P2280" t="s">
        <v>8339</v>
      </c>
    </row>
    <row r="2281" spans="14:16" x14ac:dyDescent="0.3">
      <c r="N2281" t="s">
        <v>8218</v>
      </c>
      <c r="O2281" s="10">
        <v>1100</v>
      </c>
      <c r="P2281" t="s">
        <v>8334</v>
      </c>
    </row>
    <row r="2282" spans="14:16" x14ac:dyDescent="0.3">
      <c r="N2282" t="s">
        <v>8218</v>
      </c>
      <c r="O2282" s="10">
        <v>1000</v>
      </c>
      <c r="P2282" t="s">
        <v>8340</v>
      </c>
    </row>
    <row r="2283" spans="14:16" x14ac:dyDescent="0.3">
      <c r="N2283" t="s">
        <v>8220</v>
      </c>
      <c r="O2283" s="10">
        <v>5000</v>
      </c>
      <c r="P2283" t="s">
        <v>8325</v>
      </c>
    </row>
    <row r="2284" spans="14:16" x14ac:dyDescent="0.3">
      <c r="N2284" t="s">
        <v>8219</v>
      </c>
      <c r="O2284" s="10">
        <v>50000</v>
      </c>
      <c r="P2284" t="s">
        <v>8323</v>
      </c>
    </row>
    <row r="2285" spans="14:16" x14ac:dyDescent="0.3">
      <c r="N2285" t="s">
        <v>8218</v>
      </c>
      <c r="O2285" s="10">
        <v>1000</v>
      </c>
      <c r="P2285" t="s">
        <v>8332</v>
      </c>
    </row>
    <row r="2286" spans="14:16" x14ac:dyDescent="0.3">
      <c r="N2286" t="s">
        <v>8218</v>
      </c>
      <c r="O2286" s="10">
        <v>500</v>
      </c>
      <c r="P2286" t="s">
        <v>8325</v>
      </c>
    </row>
    <row r="2287" spans="14:16" x14ac:dyDescent="0.3">
      <c r="N2287" t="s">
        <v>8218</v>
      </c>
      <c r="O2287" s="10">
        <v>1000</v>
      </c>
      <c r="P2287" t="s">
        <v>8325</v>
      </c>
    </row>
    <row r="2288" spans="14:16" x14ac:dyDescent="0.3">
      <c r="N2288" t="s">
        <v>8218</v>
      </c>
      <c r="O2288" s="10">
        <v>1000</v>
      </c>
      <c r="P2288" t="s">
        <v>8325</v>
      </c>
    </row>
    <row r="2289" spans="14:16" x14ac:dyDescent="0.3">
      <c r="N2289" t="s">
        <v>8218</v>
      </c>
      <c r="O2289" s="10">
        <v>1000</v>
      </c>
      <c r="P2289" t="s">
        <v>8325</v>
      </c>
    </row>
    <row r="2290" spans="14:16" x14ac:dyDescent="0.3">
      <c r="N2290" t="s">
        <v>8218</v>
      </c>
      <c r="O2290" s="10">
        <v>650</v>
      </c>
      <c r="P2290" t="s">
        <v>8330</v>
      </c>
    </row>
    <row r="2291" spans="14:16" x14ac:dyDescent="0.3">
      <c r="N2291" t="s">
        <v>8220</v>
      </c>
      <c r="O2291" s="10">
        <v>40000</v>
      </c>
      <c r="P2291" t="s">
        <v>8313</v>
      </c>
    </row>
    <row r="2292" spans="14:16" x14ac:dyDescent="0.3">
      <c r="N2292" t="s">
        <v>8218</v>
      </c>
      <c r="O2292" s="10">
        <v>1000</v>
      </c>
      <c r="P2292" t="s">
        <v>8337</v>
      </c>
    </row>
    <row r="2293" spans="14:16" x14ac:dyDescent="0.3">
      <c r="N2293" t="s">
        <v>8218</v>
      </c>
      <c r="O2293" s="10">
        <v>600</v>
      </c>
      <c r="P2293" t="s">
        <v>8323</v>
      </c>
    </row>
    <row r="2294" spans="14:16" x14ac:dyDescent="0.3">
      <c r="N2294" t="s">
        <v>8218</v>
      </c>
      <c r="O2294" s="10">
        <v>1000</v>
      </c>
      <c r="P2294" t="s">
        <v>8325</v>
      </c>
    </row>
    <row r="2295" spans="14:16" x14ac:dyDescent="0.3">
      <c r="N2295" t="s">
        <v>8218</v>
      </c>
      <c r="O2295" s="10">
        <v>500</v>
      </c>
      <c r="P2295" t="s">
        <v>8325</v>
      </c>
    </row>
    <row r="2296" spans="14:16" x14ac:dyDescent="0.3">
      <c r="N2296" t="s">
        <v>8220</v>
      </c>
      <c r="O2296" s="10">
        <v>25000</v>
      </c>
      <c r="P2296" t="s">
        <v>8323</v>
      </c>
    </row>
    <row r="2297" spans="14:16" x14ac:dyDescent="0.3">
      <c r="N2297" t="s">
        <v>8218</v>
      </c>
      <c r="O2297" s="10">
        <v>480</v>
      </c>
      <c r="P2297" t="s">
        <v>8316</v>
      </c>
    </row>
    <row r="2298" spans="14:16" x14ac:dyDescent="0.3">
      <c r="N2298" t="s">
        <v>8218</v>
      </c>
      <c r="O2298" s="10">
        <v>1000</v>
      </c>
      <c r="P2298" t="s">
        <v>8325</v>
      </c>
    </row>
    <row r="2299" spans="14:16" x14ac:dyDescent="0.3">
      <c r="N2299" t="s">
        <v>8218</v>
      </c>
      <c r="O2299" s="10">
        <v>900</v>
      </c>
      <c r="P2299" t="s">
        <v>8340</v>
      </c>
    </row>
    <row r="2300" spans="14:16" x14ac:dyDescent="0.3">
      <c r="N2300" t="s">
        <v>8218</v>
      </c>
      <c r="O2300" s="10">
        <v>500</v>
      </c>
      <c r="P2300" t="s">
        <v>8323</v>
      </c>
    </row>
    <row r="2301" spans="14:16" x14ac:dyDescent="0.3">
      <c r="N2301" t="s">
        <v>8218</v>
      </c>
      <c r="O2301" s="10">
        <v>800</v>
      </c>
      <c r="P2301" t="s">
        <v>8330</v>
      </c>
    </row>
    <row r="2302" spans="14:16" x14ac:dyDescent="0.3">
      <c r="N2302" t="s">
        <v>8220</v>
      </c>
      <c r="O2302" s="10">
        <v>5000</v>
      </c>
      <c r="P2302" t="s">
        <v>8325</v>
      </c>
    </row>
    <row r="2303" spans="14:16" x14ac:dyDescent="0.3">
      <c r="N2303" t="s">
        <v>8218</v>
      </c>
      <c r="O2303" s="10">
        <v>1000</v>
      </c>
      <c r="P2303" t="s">
        <v>8325</v>
      </c>
    </row>
    <row r="2304" spans="14:16" x14ac:dyDescent="0.3">
      <c r="N2304" t="s">
        <v>8218</v>
      </c>
      <c r="O2304" s="10">
        <v>1000</v>
      </c>
      <c r="P2304" t="s">
        <v>8325</v>
      </c>
    </row>
    <row r="2305" spans="14:16" x14ac:dyDescent="0.3">
      <c r="N2305" t="s">
        <v>8219</v>
      </c>
      <c r="O2305" s="10">
        <v>15000</v>
      </c>
      <c r="P2305" t="s">
        <v>8353</v>
      </c>
    </row>
    <row r="2306" spans="14:16" x14ac:dyDescent="0.3">
      <c r="N2306" t="s">
        <v>8220</v>
      </c>
      <c r="O2306" s="10">
        <v>6000</v>
      </c>
      <c r="P2306" t="s">
        <v>8325</v>
      </c>
    </row>
    <row r="2307" spans="14:16" x14ac:dyDescent="0.3">
      <c r="N2307" t="s">
        <v>8220</v>
      </c>
      <c r="O2307" s="10">
        <v>2100</v>
      </c>
      <c r="P2307" t="s">
        <v>8339</v>
      </c>
    </row>
    <row r="2308" spans="14:16" x14ac:dyDescent="0.3">
      <c r="N2308" t="s">
        <v>8218</v>
      </c>
      <c r="O2308" s="10">
        <v>1000</v>
      </c>
      <c r="P2308" t="s">
        <v>8327</v>
      </c>
    </row>
    <row r="2309" spans="14:16" x14ac:dyDescent="0.3">
      <c r="N2309" t="s">
        <v>8218</v>
      </c>
      <c r="O2309" s="10">
        <v>800</v>
      </c>
      <c r="P2309" t="s">
        <v>8309</v>
      </c>
    </row>
    <row r="2310" spans="14:16" x14ac:dyDescent="0.3">
      <c r="N2310" t="s">
        <v>8218</v>
      </c>
      <c r="O2310" s="10">
        <v>500</v>
      </c>
      <c r="P2310" t="s">
        <v>8325</v>
      </c>
    </row>
    <row r="2311" spans="14:16" x14ac:dyDescent="0.3">
      <c r="N2311" t="s">
        <v>8218</v>
      </c>
      <c r="O2311" s="10">
        <v>300</v>
      </c>
      <c r="P2311" t="s">
        <v>8330</v>
      </c>
    </row>
    <row r="2312" spans="14:16" x14ac:dyDescent="0.3">
      <c r="N2312" t="s">
        <v>8220</v>
      </c>
      <c r="O2312" s="10">
        <v>10000</v>
      </c>
      <c r="P2312" t="s">
        <v>8329</v>
      </c>
    </row>
    <row r="2313" spans="14:16" x14ac:dyDescent="0.3">
      <c r="N2313" t="s">
        <v>8218</v>
      </c>
      <c r="O2313" s="10">
        <v>1000</v>
      </c>
      <c r="P2313" t="s">
        <v>8330</v>
      </c>
    </row>
    <row r="2314" spans="14:16" x14ac:dyDescent="0.3">
      <c r="N2314" t="s">
        <v>8218</v>
      </c>
      <c r="O2314" s="10">
        <v>400</v>
      </c>
      <c r="P2314" t="s">
        <v>8330</v>
      </c>
    </row>
    <row r="2315" spans="14:16" x14ac:dyDescent="0.3">
      <c r="N2315" t="s">
        <v>8220</v>
      </c>
      <c r="O2315" s="10">
        <v>10000</v>
      </c>
      <c r="P2315" t="s">
        <v>8355</v>
      </c>
    </row>
    <row r="2316" spans="14:16" x14ac:dyDescent="0.3">
      <c r="N2316" t="s">
        <v>8218</v>
      </c>
      <c r="O2316" s="10">
        <v>999</v>
      </c>
      <c r="P2316" t="s">
        <v>8327</v>
      </c>
    </row>
    <row r="2317" spans="14:16" x14ac:dyDescent="0.3">
      <c r="N2317" t="s">
        <v>8218</v>
      </c>
      <c r="O2317" s="10">
        <v>1000</v>
      </c>
      <c r="P2317" t="s">
        <v>8325</v>
      </c>
    </row>
    <row r="2318" spans="14:16" x14ac:dyDescent="0.3">
      <c r="N2318" t="s">
        <v>8218</v>
      </c>
      <c r="O2318" s="10">
        <v>750</v>
      </c>
      <c r="P2318" t="s">
        <v>8325</v>
      </c>
    </row>
    <row r="2319" spans="14:16" x14ac:dyDescent="0.3">
      <c r="N2319" t="s">
        <v>8218</v>
      </c>
      <c r="O2319" s="10">
        <v>1000</v>
      </c>
      <c r="P2319" t="s">
        <v>8321</v>
      </c>
    </row>
    <row r="2320" spans="14:16" x14ac:dyDescent="0.3">
      <c r="N2320" t="s">
        <v>8219</v>
      </c>
      <c r="O2320" s="10">
        <v>25000</v>
      </c>
      <c r="P2320" t="s">
        <v>8323</v>
      </c>
    </row>
    <row r="2321" spans="14:16" x14ac:dyDescent="0.3">
      <c r="N2321" t="s">
        <v>8220</v>
      </c>
      <c r="O2321" s="10">
        <v>8800</v>
      </c>
      <c r="P2321" t="s">
        <v>8349</v>
      </c>
    </row>
    <row r="2322" spans="14:16" x14ac:dyDescent="0.3">
      <c r="N2322" t="s">
        <v>8218</v>
      </c>
      <c r="O2322" s="10">
        <v>1000</v>
      </c>
      <c r="P2322" t="s">
        <v>8330</v>
      </c>
    </row>
    <row r="2323" spans="14:16" x14ac:dyDescent="0.3">
      <c r="N2323" t="s">
        <v>8218</v>
      </c>
      <c r="O2323" s="10">
        <v>1000</v>
      </c>
      <c r="P2323" t="s">
        <v>8330</v>
      </c>
    </row>
    <row r="2324" spans="14:16" x14ac:dyDescent="0.3">
      <c r="N2324" t="s">
        <v>8218</v>
      </c>
      <c r="O2324" s="10">
        <v>800</v>
      </c>
      <c r="P2324" t="s">
        <v>8327</v>
      </c>
    </row>
    <row r="2325" spans="14:16" x14ac:dyDescent="0.3">
      <c r="N2325" t="s">
        <v>8218</v>
      </c>
      <c r="O2325" s="10">
        <v>1000</v>
      </c>
      <c r="P2325" t="s">
        <v>8325</v>
      </c>
    </row>
    <row r="2326" spans="14:16" x14ac:dyDescent="0.3">
      <c r="N2326" t="s">
        <v>8218</v>
      </c>
      <c r="O2326" s="10">
        <v>1000</v>
      </c>
      <c r="P2326" t="s">
        <v>8325</v>
      </c>
    </row>
    <row r="2327" spans="14:16" x14ac:dyDescent="0.3">
      <c r="N2327" t="s">
        <v>8218</v>
      </c>
      <c r="O2327" s="10">
        <v>1000</v>
      </c>
      <c r="P2327" t="s">
        <v>8325</v>
      </c>
    </row>
    <row r="2328" spans="14:16" x14ac:dyDescent="0.3">
      <c r="N2328" t="s">
        <v>8218</v>
      </c>
      <c r="O2328" s="10">
        <v>900</v>
      </c>
      <c r="P2328" t="s">
        <v>8313</v>
      </c>
    </row>
    <row r="2329" spans="14:16" x14ac:dyDescent="0.3">
      <c r="N2329" t="s">
        <v>8218</v>
      </c>
      <c r="O2329" s="10">
        <v>1000</v>
      </c>
      <c r="P2329" t="s">
        <v>8327</v>
      </c>
    </row>
    <row r="2330" spans="14:16" x14ac:dyDescent="0.3">
      <c r="N2330" t="s">
        <v>8218</v>
      </c>
      <c r="O2330" s="10">
        <v>1000</v>
      </c>
      <c r="P2330" t="s">
        <v>8330</v>
      </c>
    </row>
    <row r="2331" spans="14:16" x14ac:dyDescent="0.3">
      <c r="N2331" t="s">
        <v>8218</v>
      </c>
      <c r="O2331" s="10">
        <v>800</v>
      </c>
      <c r="P2331" t="s">
        <v>8325</v>
      </c>
    </row>
    <row r="2332" spans="14:16" x14ac:dyDescent="0.3">
      <c r="N2332" t="s">
        <v>8219</v>
      </c>
      <c r="O2332" s="10">
        <v>150000</v>
      </c>
      <c r="P2332" t="s">
        <v>8341</v>
      </c>
    </row>
    <row r="2333" spans="14:16" x14ac:dyDescent="0.3">
      <c r="N2333" t="s">
        <v>8220</v>
      </c>
      <c r="O2333" s="10">
        <v>30000</v>
      </c>
      <c r="P2333" t="s">
        <v>8333</v>
      </c>
    </row>
    <row r="2334" spans="14:16" x14ac:dyDescent="0.3">
      <c r="N2334" t="s">
        <v>8218</v>
      </c>
      <c r="O2334" s="10">
        <v>1000</v>
      </c>
      <c r="P2334" t="s">
        <v>8337</v>
      </c>
    </row>
    <row r="2335" spans="14:16" x14ac:dyDescent="0.3">
      <c r="N2335" t="s">
        <v>8220</v>
      </c>
      <c r="O2335" s="10">
        <v>70000</v>
      </c>
      <c r="P2335" t="s">
        <v>8334</v>
      </c>
    </row>
    <row r="2336" spans="14:16" x14ac:dyDescent="0.3">
      <c r="N2336" t="s">
        <v>8218</v>
      </c>
      <c r="O2336" s="10">
        <v>1000</v>
      </c>
      <c r="P2336" t="s">
        <v>8330</v>
      </c>
    </row>
    <row r="2337" spans="14:16" x14ac:dyDescent="0.3">
      <c r="N2337" t="s">
        <v>8218</v>
      </c>
      <c r="O2337" s="10">
        <v>900</v>
      </c>
      <c r="P2337" t="s">
        <v>8325</v>
      </c>
    </row>
    <row r="2338" spans="14:16" x14ac:dyDescent="0.3">
      <c r="N2338" t="s">
        <v>8218</v>
      </c>
      <c r="O2338" s="10">
        <v>1000</v>
      </c>
      <c r="P2338" t="s">
        <v>8328</v>
      </c>
    </row>
    <row r="2339" spans="14:16" x14ac:dyDescent="0.3">
      <c r="N2339" t="s">
        <v>8220</v>
      </c>
      <c r="O2339" s="10">
        <v>60000</v>
      </c>
      <c r="P2339" t="s">
        <v>8350</v>
      </c>
    </row>
    <row r="2340" spans="14:16" x14ac:dyDescent="0.3">
      <c r="N2340" t="s">
        <v>8220</v>
      </c>
      <c r="O2340" s="10">
        <v>18000</v>
      </c>
      <c r="P2340" t="s">
        <v>8344</v>
      </c>
    </row>
    <row r="2341" spans="14:16" x14ac:dyDescent="0.3">
      <c r="N2341" t="s">
        <v>8218</v>
      </c>
      <c r="O2341" s="10">
        <v>1000</v>
      </c>
      <c r="P2341" t="s">
        <v>8325</v>
      </c>
    </row>
    <row r="2342" spans="14:16" x14ac:dyDescent="0.3">
      <c r="N2342" t="s">
        <v>8218</v>
      </c>
      <c r="O2342" s="10">
        <v>1000</v>
      </c>
      <c r="P2342" t="s">
        <v>8328</v>
      </c>
    </row>
    <row r="2343" spans="14:16" x14ac:dyDescent="0.3">
      <c r="N2343" t="s">
        <v>8218</v>
      </c>
      <c r="O2343" s="10">
        <v>1000</v>
      </c>
      <c r="P2343" t="s">
        <v>8330</v>
      </c>
    </row>
    <row r="2344" spans="14:16" x14ac:dyDescent="0.3">
      <c r="N2344" t="s">
        <v>8218</v>
      </c>
      <c r="O2344" s="10">
        <v>1000</v>
      </c>
      <c r="P2344" t="s">
        <v>8328</v>
      </c>
    </row>
    <row r="2345" spans="14:16" x14ac:dyDescent="0.3">
      <c r="N2345" t="s">
        <v>8218</v>
      </c>
      <c r="O2345" s="10">
        <v>1000</v>
      </c>
      <c r="P2345" t="s">
        <v>8313</v>
      </c>
    </row>
    <row r="2346" spans="14:16" x14ac:dyDescent="0.3">
      <c r="N2346" t="s">
        <v>8220</v>
      </c>
      <c r="O2346" s="10">
        <v>1500</v>
      </c>
      <c r="P2346" t="s">
        <v>8325</v>
      </c>
    </row>
    <row r="2347" spans="14:16" x14ac:dyDescent="0.3">
      <c r="N2347" t="s">
        <v>8218</v>
      </c>
      <c r="O2347" s="10">
        <v>500</v>
      </c>
      <c r="P2347" t="s">
        <v>8325</v>
      </c>
    </row>
    <row r="2348" spans="14:16" x14ac:dyDescent="0.3">
      <c r="N2348" t="s">
        <v>8218</v>
      </c>
      <c r="O2348" s="10">
        <v>1000</v>
      </c>
      <c r="P2348" t="s">
        <v>8330</v>
      </c>
    </row>
    <row r="2349" spans="14:16" x14ac:dyDescent="0.3">
      <c r="N2349" t="s">
        <v>8218</v>
      </c>
      <c r="O2349" s="10">
        <v>1000</v>
      </c>
      <c r="P2349" t="s">
        <v>8323</v>
      </c>
    </row>
    <row r="2350" spans="14:16" x14ac:dyDescent="0.3">
      <c r="N2350" t="s">
        <v>8218</v>
      </c>
      <c r="O2350" s="10">
        <v>1000</v>
      </c>
      <c r="P2350" t="s">
        <v>8325</v>
      </c>
    </row>
    <row r="2351" spans="14:16" x14ac:dyDescent="0.3">
      <c r="N2351" t="s">
        <v>8220</v>
      </c>
      <c r="O2351" s="10">
        <v>5000</v>
      </c>
      <c r="P2351" t="s">
        <v>8343</v>
      </c>
    </row>
    <row r="2352" spans="14:16" x14ac:dyDescent="0.3">
      <c r="N2352" t="s">
        <v>8218</v>
      </c>
      <c r="O2352" s="10">
        <v>1000</v>
      </c>
      <c r="P2352" t="s">
        <v>8323</v>
      </c>
    </row>
    <row r="2353" spans="14:16" x14ac:dyDescent="0.3">
      <c r="N2353" t="s">
        <v>8218</v>
      </c>
      <c r="O2353" s="10">
        <v>80</v>
      </c>
      <c r="P2353" t="s">
        <v>8337</v>
      </c>
    </row>
    <row r="2354" spans="14:16" x14ac:dyDescent="0.3">
      <c r="N2354" t="s">
        <v>8220</v>
      </c>
      <c r="O2354" s="10">
        <v>7000</v>
      </c>
      <c r="P2354" t="s">
        <v>8355</v>
      </c>
    </row>
    <row r="2355" spans="14:16" x14ac:dyDescent="0.3">
      <c r="N2355" t="s">
        <v>8218</v>
      </c>
      <c r="O2355" s="10">
        <v>1000</v>
      </c>
      <c r="P2355" t="s">
        <v>8330</v>
      </c>
    </row>
    <row r="2356" spans="14:16" x14ac:dyDescent="0.3">
      <c r="N2356" t="s">
        <v>8218</v>
      </c>
      <c r="O2356" s="10">
        <v>1000</v>
      </c>
      <c r="P2356" t="s">
        <v>8330</v>
      </c>
    </row>
    <row r="2357" spans="14:16" x14ac:dyDescent="0.3">
      <c r="N2357" t="s">
        <v>8218</v>
      </c>
      <c r="O2357" s="10">
        <v>1000</v>
      </c>
      <c r="P2357" t="s">
        <v>8327</v>
      </c>
    </row>
    <row r="2358" spans="14:16" x14ac:dyDescent="0.3">
      <c r="N2358" t="s">
        <v>8218</v>
      </c>
      <c r="O2358" s="10">
        <v>800</v>
      </c>
      <c r="P2358" t="s">
        <v>8330</v>
      </c>
    </row>
    <row r="2359" spans="14:16" x14ac:dyDescent="0.3">
      <c r="N2359" t="s">
        <v>8218</v>
      </c>
      <c r="O2359" s="10">
        <v>800</v>
      </c>
      <c r="P2359" t="s">
        <v>8339</v>
      </c>
    </row>
    <row r="2360" spans="14:16" x14ac:dyDescent="0.3">
      <c r="N2360" t="s">
        <v>8218</v>
      </c>
      <c r="O2360" s="10">
        <v>750</v>
      </c>
      <c r="P2360" t="s">
        <v>8330</v>
      </c>
    </row>
    <row r="2361" spans="14:16" x14ac:dyDescent="0.3">
      <c r="N2361" t="s">
        <v>8218</v>
      </c>
      <c r="O2361" s="10">
        <v>1000</v>
      </c>
      <c r="P2361" t="s">
        <v>8325</v>
      </c>
    </row>
    <row r="2362" spans="14:16" x14ac:dyDescent="0.3">
      <c r="N2362" t="s">
        <v>8218</v>
      </c>
      <c r="O2362" s="10">
        <v>1000</v>
      </c>
      <c r="P2362" t="s">
        <v>8325</v>
      </c>
    </row>
    <row r="2363" spans="14:16" x14ac:dyDescent="0.3">
      <c r="N2363" t="s">
        <v>8220</v>
      </c>
      <c r="O2363" s="10">
        <v>95000</v>
      </c>
      <c r="P2363" t="s">
        <v>8356</v>
      </c>
    </row>
    <row r="2364" spans="14:16" x14ac:dyDescent="0.3">
      <c r="N2364" t="s">
        <v>8220</v>
      </c>
      <c r="O2364" s="10">
        <v>10000</v>
      </c>
      <c r="P2364" t="s">
        <v>8325</v>
      </c>
    </row>
    <row r="2365" spans="14:16" x14ac:dyDescent="0.3">
      <c r="N2365" t="s">
        <v>8218</v>
      </c>
      <c r="O2365" s="10">
        <v>1000</v>
      </c>
      <c r="P2365" t="s">
        <v>8321</v>
      </c>
    </row>
    <row r="2366" spans="14:16" x14ac:dyDescent="0.3">
      <c r="N2366" t="s">
        <v>8218</v>
      </c>
      <c r="O2366" s="10">
        <v>1000</v>
      </c>
      <c r="P2366" t="s">
        <v>8330</v>
      </c>
    </row>
    <row r="2367" spans="14:16" x14ac:dyDescent="0.3">
      <c r="N2367" t="s">
        <v>8218</v>
      </c>
      <c r="O2367" s="10">
        <v>1000</v>
      </c>
      <c r="P2367" t="s">
        <v>8330</v>
      </c>
    </row>
    <row r="2368" spans="14:16" x14ac:dyDescent="0.3">
      <c r="N2368" t="s">
        <v>8218</v>
      </c>
      <c r="O2368" s="10">
        <v>1000</v>
      </c>
      <c r="P2368" t="s">
        <v>8325</v>
      </c>
    </row>
    <row r="2369" spans="14:16" x14ac:dyDescent="0.3">
      <c r="N2369" t="s">
        <v>8218</v>
      </c>
      <c r="O2369" s="10">
        <v>1000</v>
      </c>
      <c r="P2369" t="s">
        <v>8334</v>
      </c>
    </row>
    <row r="2370" spans="14:16" x14ac:dyDescent="0.3">
      <c r="N2370" t="s">
        <v>8218</v>
      </c>
      <c r="O2370" s="10">
        <v>1000</v>
      </c>
      <c r="P2370" t="s">
        <v>8323</v>
      </c>
    </row>
    <row r="2371" spans="14:16" x14ac:dyDescent="0.3">
      <c r="N2371" t="s">
        <v>8218</v>
      </c>
      <c r="O2371" s="10">
        <v>1000</v>
      </c>
      <c r="P2371" t="s">
        <v>8325</v>
      </c>
    </row>
    <row r="2372" spans="14:16" x14ac:dyDescent="0.3">
      <c r="N2372" t="s">
        <v>8218</v>
      </c>
      <c r="O2372" s="10">
        <v>1000</v>
      </c>
      <c r="P2372" t="s">
        <v>8325</v>
      </c>
    </row>
    <row r="2373" spans="14:16" x14ac:dyDescent="0.3">
      <c r="N2373" t="s">
        <v>8218</v>
      </c>
      <c r="O2373" s="10">
        <v>1000</v>
      </c>
      <c r="P2373" t="s">
        <v>8325</v>
      </c>
    </row>
    <row r="2374" spans="14:16" x14ac:dyDescent="0.3">
      <c r="N2374" t="s">
        <v>8218</v>
      </c>
      <c r="O2374" s="10">
        <v>1000</v>
      </c>
      <c r="P2374" t="s">
        <v>8325</v>
      </c>
    </row>
    <row r="2375" spans="14:16" x14ac:dyDescent="0.3">
      <c r="N2375" t="s">
        <v>8220</v>
      </c>
      <c r="O2375" s="10">
        <v>9000</v>
      </c>
      <c r="P2375" t="s">
        <v>8313</v>
      </c>
    </row>
    <row r="2376" spans="14:16" x14ac:dyDescent="0.3">
      <c r="N2376" t="s">
        <v>8220</v>
      </c>
      <c r="O2376" s="10">
        <v>50000</v>
      </c>
      <c r="P2376" t="s">
        <v>8313</v>
      </c>
    </row>
    <row r="2377" spans="14:16" x14ac:dyDescent="0.3">
      <c r="N2377" t="s">
        <v>8219</v>
      </c>
      <c r="O2377" s="10">
        <v>30000</v>
      </c>
      <c r="P2377" t="s">
        <v>8309</v>
      </c>
    </row>
    <row r="2378" spans="14:16" x14ac:dyDescent="0.3">
      <c r="N2378" t="s">
        <v>8218</v>
      </c>
      <c r="O2378" s="10">
        <v>930</v>
      </c>
      <c r="P2378" t="s">
        <v>8314</v>
      </c>
    </row>
    <row r="2379" spans="14:16" x14ac:dyDescent="0.3">
      <c r="N2379" t="s">
        <v>8219</v>
      </c>
      <c r="O2379" s="10">
        <v>7500</v>
      </c>
      <c r="P2379" t="s">
        <v>8334</v>
      </c>
    </row>
    <row r="2380" spans="14:16" x14ac:dyDescent="0.3">
      <c r="N2380" t="s">
        <v>8218</v>
      </c>
      <c r="O2380" s="10">
        <v>900</v>
      </c>
      <c r="P2380" t="s">
        <v>8330</v>
      </c>
    </row>
    <row r="2381" spans="14:16" x14ac:dyDescent="0.3">
      <c r="N2381" t="s">
        <v>8220</v>
      </c>
      <c r="O2381" s="10">
        <v>60000</v>
      </c>
      <c r="P2381" t="s">
        <v>8344</v>
      </c>
    </row>
    <row r="2382" spans="14:16" x14ac:dyDescent="0.3">
      <c r="N2382" t="s">
        <v>8220</v>
      </c>
      <c r="O2382" s="10">
        <v>100000</v>
      </c>
      <c r="P2382" t="s">
        <v>8309</v>
      </c>
    </row>
    <row r="2383" spans="14:16" x14ac:dyDescent="0.3">
      <c r="N2383" t="s">
        <v>8218</v>
      </c>
      <c r="O2383" s="10">
        <v>750</v>
      </c>
      <c r="P2383" t="s">
        <v>8325</v>
      </c>
    </row>
    <row r="2384" spans="14:16" x14ac:dyDescent="0.3">
      <c r="N2384" t="s">
        <v>8218</v>
      </c>
      <c r="O2384" s="10">
        <v>150</v>
      </c>
      <c r="P2384" t="s">
        <v>8314</v>
      </c>
    </row>
    <row r="2385" spans="14:16" x14ac:dyDescent="0.3">
      <c r="N2385" t="s">
        <v>8218</v>
      </c>
      <c r="O2385" s="10">
        <v>700</v>
      </c>
      <c r="P2385" t="s">
        <v>8325</v>
      </c>
    </row>
    <row r="2386" spans="14:16" x14ac:dyDescent="0.3">
      <c r="N2386" t="s">
        <v>8220</v>
      </c>
      <c r="O2386" s="10">
        <v>2500</v>
      </c>
      <c r="P2386" t="s">
        <v>8325</v>
      </c>
    </row>
    <row r="2387" spans="14:16" x14ac:dyDescent="0.3">
      <c r="N2387" t="s">
        <v>8218</v>
      </c>
      <c r="O2387" s="10">
        <v>500</v>
      </c>
      <c r="P2387" t="s">
        <v>8325</v>
      </c>
    </row>
    <row r="2388" spans="14:16" x14ac:dyDescent="0.3">
      <c r="N2388" t="s">
        <v>8220</v>
      </c>
      <c r="O2388" s="10">
        <v>5000</v>
      </c>
      <c r="P2388" t="s">
        <v>8356</v>
      </c>
    </row>
    <row r="2389" spans="14:16" x14ac:dyDescent="0.3">
      <c r="N2389" t="s">
        <v>8220</v>
      </c>
      <c r="O2389" s="10">
        <v>3000</v>
      </c>
      <c r="P2389" t="s">
        <v>8334</v>
      </c>
    </row>
    <row r="2390" spans="14:16" x14ac:dyDescent="0.3">
      <c r="N2390" t="s">
        <v>8218</v>
      </c>
      <c r="O2390" s="10">
        <v>839</v>
      </c>
      <c r="P2390" t="s">
        <v>8314</v>
      </c>
    </row>
    <row r="2391" spans="14:16" x14ac:dyDescent="0.3">
      <c r="N2391" t="s">
        <v>8218</v>
      </c>
      <c r="O2391" s="10">
        <v>800</v>
      </c>
      <c r="P2391" t="s">
        <v>8325</v>
      </c>
    </row>
    <row r="2392" spans="14:16" x14ac:dyDescent="0.3">
      <c r="N2392" t="s">
        <v>8218</v>
      </c>
      <c r="O2392" s="10">
        <v>850</v>
      </c>
      <c r="P2392" t="s">
        <v>8330</v>
      </c>
    </row>
    <row r="2393" spans="14:16" x14ac:dyDescent="0.3">
      <c r="N2393" t="s">
        <v>8218</v>
      </c>
      <c r="O2393" s="10">
        <v>500</v>
      </c>
      <c r="P2393" t="s">
        <v>8325</v>
      </c>
    </row>
    <row r="2394" spans="14:16" x14ac:dyDescent="0.3">
      <c r="N2394" t="s">
        <v>8218</v>
      </c>
      <c r="O2394" s="10">
        <v>750</v>
      </c>
      <c r="P2394" t="s">
        <v>8330</v>
      </c>
    </row>
    <row r="2395" spans="14:16" x14ac:dyDescent="0.3">
      <c r="N2395" t="s">
        <v>8220</v>
      </c>
      <c r="O2395" s="10">
        <v>16000</v>
      </c>
      <c r="P2395" t="s">
        <v>8344</v>
      </c>
    </row>
    <row r="2396" spans="14:16" x14ac:dyDescent="0.3">
      <c r="N2396" t="s">
        <v>8218</v>
      </c>
      <c r="O2396" s="10">
        <v>600</v>
      </c>
      <c r="P2396" t="s">
        <v>8330</v>
      </c>
    </row>
    <row r="2397" spans="14:16" x14ac:dyDescent="0.3">
      <c r="N2397" t="s">
        <v>8220</v>
      </c>
      <c r="O2397" s="10">
        <v>4000</v>
      </c>
      <c r="P2397" t="s">
        <v>8323</v>
      </c>
    </row>
    <row r="2398" spans="14:16" x14ac:dyDescent="0.3">
      <c r="N2398" t="s">
        <v>8220</v>
      </c>
      <c r="O2398" s="10">
        <v>2700</v>
      </c>
      <c r="P2398" t="s">
        <v>8309</v>
      </c>
    </row>
    <row r="2399" spans="14:16" x14ac:dyDescent="0.3">
      <c r="N2399" t="s">
        <v>8220</v>
      </c>
      <c r="O2399" s="10">
        <v>2500</v>
      </c>
      <c r="P2399" t="s">
        <v>8325</v>
      </c>
    </row>
    <row r="2400" spans="14:16" x14ac:dyDescent="0.3">
      <c r="N2400" t="s">
        <v>8220</v>
      </c>
      <c r="O2400" s="10">
        <v>1900</v>
      </c>
      <c r="P2400" t="s">
        <v>8313</v>
      </c>
    </row>
    <row r="2401" spans="14:16" x14ac:dyDescent="0.3">
      <c r="N2401" t="s">
        <v>8218</v>
      </c>
      <c r="O2401" s="10">
        <v>900</v>
      </c>
      <c r="P2401" t="s">
        <v>8325</v>
      </c>
    </row>
    <row r="2402" spans="14:16" x14ac:dyDescent="0.3">
      <c r="N2402" t="s">
        <v>8220</v>
      </c>
      <c r="O2402" s="10">
        <v>12000</v>
      </c>
      <c r="P2402" t="s">
        <v>8309</v>
      </c>
    </row>
    <row r="2403" spans="14:16" x14ac:dyDescent="0.3">
      <c r="N2403" t="s">
        <v>8218</v>
      </c>
      <c r="O2403" s="10">
        <v>500</v>
      </c>
      <c r="P2403" t="s">
        <v>8330</v>
      </c>
    </row>
    <row r="2404" spans="14:16" x14ac:dyDescent="0.3">
      <c r="N2404" t="s">
        <v>8218</v>
      </c>
      <c r="O2404" s="10">
        <v>900</v>
      </c>
      <c r="P2404" t="s">
        <v>8342</v>
      </c>
    </row>
    <row r="2405" spans="14:16" x14ac:dyDescent="0.3">
      <c r="N2405" t="s">
        <v>8218</v>
      </c>
      <c r="O2405" s="10">
        <v>800</v>
      </c>
      <c r="P2405" t="s">
        <v>8325</v>
      </c>
    </row>
    <row r="2406" spans="14:16" x14ac:dyDescent="0.3">
      <c r="N2406" t="s">
        <v>8218</v>
      </c>
      <c r="O2406" s="10">
        <v>750</v>
      </c>
      <c r="P2406" t="s">
        <v>8316</v>
      </c>
    </row>
    <row r="2407" spans="14:16" x14ac:dyDescent="0.3">
      <c r="N2407" t="s">
        <v>8220</v>
      </c>
      <c r="O2407" s="10">
        <v>4200</v>
      </c>
      <c r="P2407" t="s">
        <v>8313</v>
      </c>
    </row>
    <row r="2408" spans="14:16" x14ac:dyDescent="0.3">
      <c r="N2408" t="s">
        <v>8220</v>
      </c>
      <c r="O2408" s="10">
        <v>2900</v>
      </c>
      <c r="P2408" t="s">
        <v>8351</v>
      </c>
    </row>
    <row r="2409" spans="14:16" x14ac:dyDescent="0.3">
      <c r="N2409" t="s">
        <v>8220</v>
      </c>
      <c r="O2409" s="10">
        <v>6000</v>
      </c>
      <c r="P2409" t="s">
        <v>8309</v>
      </c>
    </row>
    <row r="2410" spans="14:16" x14ac:dyDescent="0.3">
      <c r="N2410" t="s">
        <v>8218</v>
      </c>
      <c r="O2410" s="10">
        <v>800</v>
      </c>
      <c r="P2410" t="s">
        <v>8340</v>
      </c>
    </row>
    <row r="2411" spans="14:16" x14ac:dyDescent="0.3">
      <c r="N2411" t="s">
        <v>8218</v>
      </c>
      <c r="O2411" s="10">
        <v>750</v>
      </c>
      <c r="P2411" t="s">
        <v>8325</v>
      </c>
    </row>
    <row r="2412" spans="14:16" x14ac:dyDescent="0.3">
      <c r="N2412" t="s">
        <v>8220</v>
      </c>
      <c r="O2412" s="10">
        <v>15000</v>
      </c>
      <c r="P2412" t="s">
        <v>8344</v>
      </c>
    </row>
    <row r="2413" spans="14:16" x14ac:dyDescent="0.3">
      <c r="N2413" t="s">
        <v>8218</v>
      </c>
      <c r="O2413" s="10">
        <v>600</v>
      </c>
      <c r="P2413" t="s">
        <v>8311</v>
      </c>
    </row>
    <row r="2414" spans="14:16" x14ac:dyDescent="0.3">
      <c r="N2414" t="s">
        <v>8219</v>
      </c>
      <c r="O2414" s="10">
        <v>100000</v>
      </c>
      <c r="P2414" t="s">
        <v>8314</v>
      </c>
    </row>
    <row r="2415" spans="14:16" x14ac:dyDescent="0.3">
      <c r="N2415" t="s">
        <v>8218</v>
      </c>
      <c r="O2415" s="10">
        <v>100</v>
      </c>
      <c r="P2415" t="s">
        <v>8313</v>
      </c>
    </row>
    <row r="2416" spans="14:16" x14ac:dyDescent="0.3">
      <c r="N2416" t="s">
        <v>8220</v>
      </c>
      <c r="O2416" s="10">
        <v>22000</v>
      </c>
      <c r="P2416" t="s">
        <v>8334</v>
      </c>
    </row>
    <row r="2417" spans="14:16" x14ac:dyDescent="0.3">
      <c r="N2417" t="s">
        <v>8220</v>
      </c>
      <c r="O2417" s="10">
        <v>7777</v>
      </c>
      <c r="P2417" t="s">
        <v>8309</v>
      </c>
    </row>
    <row r="2418" spans="14:16" x14ac:dyDescent="0.3">
      <c r="N2418" t="s">
        <v>8220</v>
      </c>
      <c r="O2418" s="10">
        <v>5000</v>
      </c>
      <c r="P2418" t="s">
        <v>8325</v>
      </c>
    </row>
    <row r="2419" spans="14:16" x14ac:dyDescent="0.3">
      <c r="N2419" t="s">
        <v>8218</v>
      </c>
      <c r="O2419" s="10">
        <v>740</v>
      </c>
      <c r="P2419" t="s">
        <v>8325</v>
      </c>
    </row>
    <row r="2420" spans="14:16" x14ac:dyDescent="0.3">
      <c r="N2420" t="s">
        <v>8220</v>
      </c>
      <c r="O2420" s="10">
        <v>110000</v>
      </c>
      <c r="P2420" t="s">
        <v>8309</v>
      </c>
    </row>
    <row r="2421" spans="14:16" x14ac:dyDescent="0.3">
      <c r="N2421" t="s">
        <v>8219</v>
      </c>
      <c r="O2421" s="10">
        <v>5800</v>
      </c>
      <c r="P2421" t="s">
        <v>8309</v>
      </c>
    </row>
    <row r="2422" spans="14:16" x14ac:dyDescent="0.3">
      <c r="N2422" t="s">
        <v>8218</v>
      </c>
      <c r="O2422" s="10">
        <v>800</v>
      </c>
      <c r="P2422" t="s">
        <v>8325</v>
      </c>
    </row>
    <row r="2423" spans="14:16" x14ac:dyDescent="0.3">
      <c r="N2423" t="s">
        <v>8218</v>
      </c>
      <c r="O2423" s="10">
        <v>400</v>
      </c>
      <c r="P2423" t="s">
        <v>8330</v>
      </c>
    </row>
    <row r="2424" spans="14:16" x14ac:dyDescent="0.3">
      <c r="N2424" t="s">
        <v>8220</v>
      </c>
      <c r="O2424" s="10">
        <v>10000</v>
      </c>
      <c r="P2424" t="s">
        <v>8325</v>
      </c>
    </row>
    <row r="2425" spans="14:16" x14ac:dyDescent="0.3">
      <c r="N2425" t="s">
        <v>8218</v>
      </c>
      <c r="O2425" s="10">
        <v>300</v>
      </c>
      <c r="P2425" t="s">
        <v>8325</v>
      </c>
    </row>
    <row r="2426" spans="14:16" x14ac:dyDescent="0.3">
      <c r="N2426" t="s">
        <v>8220</v>
      </c>
      <c r="O2426" s="10">
        <v>6500</v>
      </c>
      <c r="P2426" t="s">
        <v>8313</v>
      </c>
    </row>
    <row r="2427" spans="14:16" x14ac:dyDescent="0.3">
      <c r="N2427" t="s">
        <v>8220</v>
      </c>
      <c r="O2427" s="10">
        <v>50000</v>
      </c>
      <c r="P2427" t="s">
        <v>8309</v>
      </c>
    </row>
    <row r="2428" spans="14:16" x14ac:dyDescent="0.3">
      <c r="N2428" t="s">
        <v>8220</v>
      </c>
      <c r="O2428" s="10">
        <v>30000</v>
      </c>
      <c r="P2428" t="s">
        <v>8338</v>
      </c>
    </row>
    <row r="2429" spans="14:16" x14ac:dyDescent="0.3">
      <c r="N2429" t="s">
        <v>8218</v>
      </c>
      <c r="O2429" s="10">
        <v>550</v>
      </c>
      <c r="P2429" t="s">
        <v>8328</v>
      </c>
    </row>
    <row r="2430" spans="14:16" x14ac:dyDescent="0.3">
      <c r="N2430" t="s">
        <v>8220</v>
      </c>
      <c r="O2430" s="10">
        <v>5500</v>
      </c>
      <c r="P2430" t="s">
        <v>8313</v>
      </c>
    </row>
    <row r="2431" spans="14:16" x14ac:dyDescent="0.3">
      <c r="N2431" t="s">
        <v>8220</v>
      </c>
      <c r="O2431" s="10">
        <v>1250</v>
      </c>
      <c r="P2431" t="s">
        <v>8329</v>
      </c>
    </row>
    <row r="2432" spans="14:16" x14ac:dyDescent="0.3">
      <c r="N2432" t="s">
        <v>8220</v>
      </c>
      <c r="O2432" s="10">
        <v>60000</v>
      </c>
      <c r="P2432" t="s">
        <v>8333</v>
      </c>
    </row>
    <row r="2433" spans="14:16" x14ac:dyDescent="0.3">
      <c r="N2433" t="s">
        <v>8220</v>
      </c>
      <c r="O2433" s="10">
        <v>2500</v>
      </c>
      <c r="P2433" t="s">
        <v>8325</v>
      </c>
    </row>
    <row r="2434" spans="14:16" x14ac:dyDescent="0.3">
      <c r="N2434" t="s">
        <v>8220</v>
      </c>
      <c r="O2434" s="10">
        <v>4000</v>
      </c>
      <c r="P2434" t="s">
        <v>8329</v>
      </c>
    </row>
    <row r="2435" spans="14:16" x14ac:dyDescent="0.3">
      <c r="N2435" t="s">
        <v>8220</v>
      </c>
      <c r="O2435" s="10">
        <v>2500</v>
      </c>
      <c r="P2435" t="s">
        <v>8341</v>
      </c>
    </row>
    <row r="2436" spans="14:16" x14ac:dyDescent="0.3">
      <c r="N2436" t="s">
        <v>8220</v>
      </c>
      <c r="O2436" s="10">
        <v>2200</v>
      </c>
      <c r="P2436" t="s">
        <v>8333</v>
      </c>
    </row>
    <row r="2437" spans="14:16" x14ac:dyDescent="0.3">
      <c r="N2437" t="s">
        <v>8218</v>
      </c>
      <c r="O2437" s="10">
        <v>850</v>
      </c>
      <c r="P2437" t="s">
        <v>8325</v>
      </c>
    </row>
    <row r="2438" spans="14:16" x14ac:dyDescent="0.3">
      <c r="N2438" t="s">
        <v>8218</v>
      </c>
      <c r="O2438" s="10">
        <v>750</v>
      </c>
      <c r="P2438" t="s">
        <v>8327</v>
      </c>
    </row>
    <row r="2439" spans="14:16" x14ac:dyDescent="0.3">
      <c r="N2439" t="s">
        <v>8220</v>
      </c>
      <c r="O2439" s="10">
        <v>40000</v>
      </c>
      <c r="P2439" t="s">
        <v>8325</v>
      </c>
    </row>
    <row r="2440" spans="14:16" x14ac:dyDescent="0.3">
      <c r="N2440" t="s">
        <v>8218</v>
      </c>
      <c r="O2440" s="10">
        <v>800</v>
      </c>
      <c r="P2440" t="s">
        <v>8325</v>
      </c>
    </row>
    <row r="2441" spans="14:16" x14ac:dyDescent="0.3">
      <c r="N2441" t="s">
        <v>8220</v>
      </c>
      <c r="O2441" s="10">
        <v>15000</v>
      </c>
      <c r="P2441" t="s">
        <v>8309</v>
      </c>
    </row>
    <row r="2442" spans="14:16" x14ac:dyDescent="0.3">
      <c r="N2442" t="s">
        <v>8220</v>
      </c>
      <c r="O2442" s="10">
        <v>16000</v>
      </c>
      <c r="P2442" t="s">
        <v>8355</v>
      </c>
    </row>
    <row r="2443" spans="14:16" x14ac:dyDescent="0.3">
      <c r="N2443" t="s">
        <v>8218</v>
      </c>
      <c r="O2443" s="10">
        <v>500</v>
      </c>
      <c r="P2443" t="s">
        <v>8314</v>
      </c>
    </row>
    <row r="2444" spans="14:16" x14ac:dyDescent="0.3">
      <c r="N2444" t="s">
        <v>8220</v>
      </c>
      <c r="O2444" s="10">
        <v>3500</v>
      </c>
      <c r="P2444" t="s">
        <v>8323</v>
      </c>
    </row>
    <row r="2445" spans="14:16" x14ac:dyDescent="0.3">
      <c r="N2445" t="s">
        <v>8218</v>
      </c>
      <c r="O2445" s="10">
        <v>250</v>
      </c>
      <c r="P2445" t="s">
        <v>8325</v>
      </c>
    </row>
    <row r="2446" spans="14:16" x14ac:dyDescent="0.3">
      <c r="N2446" t="s">
        <v>8218</v>
      </c>
      <c r="O2446" s="10">
        <v>700</v>
      </c>
      <c r="P2446" t="s">
        <v>8332</v>
      </c>
    </row>
    <row r="2447" spans="14:16" x14ac:dyDescent="0.3">
      <c r="N2447" t="s">
        <v>8220</v>
      </c>
      <c r="O2447" s="10">
        <v>10000</v>
      </c>
      <c r="P2447" t="s">
        <v>8338</v>
      </c>
    </row>
    <row r="2448" spans="14:16" x14ac:dyDescent="0.3">
      <c r="N2448" t="s">
        <v>8220</v>
      </c>
      <c r="O2448" s="10">
        <v>5000</v>
      </c>
      <c r="P2448" t="s">
        <v>8334</v>
      </c>
    </row>
    <row r="2449" spans="14:16" x14ac:dyDescent="0.3">
      <c r="N2449" t="s">
        <v>8218</v>
      </c>
      <c r="O2449" s="10">
        <v>600</v>
      </c>
      <c r="P2449" t="s">
        <v>8327</v>
      </c>
    </row>
    <row r="2450" spans="14:16" x14ac:dyDescent="0.3">
      <c r="N2450" t="s">
        <v>8218</v>
      </c>
      <c r="O2450" s="10">
        <v>800</v>
      </c>
      <c r="P2450" t="s">
        <v>8330</v>
      </c>
    </row>
    <row r="2451" spans="14:16" x14ac:dyDescent="0.3">
      <c r="N2451" t="s">
        <v>8220</v>
      </c>
      <c r="O2451" s="10">
        <v>2500</v>
      </c>
      <c r="P2451" t="s">
        <v>8325</v>
      </c>
    </row>
    <row r="2452" spans="14:16" x14ac:dyDescent="0.3">
      <c r="N2452" t="s">
        <v>8218</v>
      </c>
      <c r="O2452" s="10">
        <v>550</v>
      </c>
      <c r="P2452" t="s">
        <v>8332</v>
      </c>
    </row>
    <row r="2453" spans="14:16" x14ac:dyDescent="0.3">
      <c r="N2453" t="s">
        <v>8218</v>
      </c>
      <c r="O2453" s="10">
        <v>500</v>
      </c>
      <c r="P2453" t="s">
        <v>8316</v>
      </c>
    </row>
    <row r="2454" spans="14:16" x14ac:dyDescent="0.3">
      <c r="N2454" t="s">
        <v>8218</v>
      </c>
      <c r="O2454" s="10">
        <v>700</v>
      </c>
      <c r="P2454" t="s">
        <v>8330</v>
      </c>
    </row>
    <row r="2455" spans="14:16" x14ac:dyDescent="0.3">
      <c r="N2455" t="s">
        <v>8218</v>
      </c>
      <c r="O2455" s="10">
        <v>800</v>
      </c>
      <c r="P2455" t="s">
        <v>8330</v>
      </c>
    </row>
    <row r="2456" spans="14:16" x14ac:dyDescent="0.3">
      <c r="N2456" t="s">
        <v>8218</v>
      </c>
      <c r="O2456" s="10">
        <v>800</v>
      </c>
      <c r="P2456" t="s">
        <v>8325</v>
      </c>
    </row>
    <row r="2457" spans="14:16" x14ac:dyDescent="0.3">
      <c r="N2457" t="s">
        <v>8220</v>
      </c>
      <c r="O2457" s="10">
        <v>3000</v>
      </c>
      <c r="P2457" t="s">
        <v>8347</v>
      </c>
    </row>
    <row r="2458" spans="14:16" x14ac:dyDescent="0.3">
      <c r="N2458" t="s">
        <v>8218</v>
      </c>
      <c r="O2458" s="10">
        <v>800</v>
      </c>
      <c r="P2458" t="s">
        <v>8308</v>
      </c>
    </row>
    <row r="2459" spans="14:16" x14ac:dyDescent="0.3">
      <c r="N2459" t="s">
        <v>8220</v>
      </c>
      <c r="O2459" s="10">
        <v>12000</v>
      </c>
      <c r="P2459" t="s">
        <v>8347</v>
      </c>
    </row>
    <row r="2460" spans="14:16" x14ac:dyDescent="0.3">
      <c r="N2460" t="s">
        <v>8220</v>
      </c>
      <c r="O2460" s="10">
        <v>4000</v>
      </c>
      <c r="P2460" t="s">
        <v>8325</v>
      </c>
    </row>
    <row r="2461" spans="14:16" x14ac:dyDescent="0.3">
      <c r="N2461" t="s">
        <v>8220</v>
      </c>
      <c r="O2461" s="10">
        <v>3000</v>
      </c>
      <c r="P2461" t="s">
        <v>8355</v>
      </c>
    </row>
    <row r="2462" spans="14:16" x14ac:dyDescent="0.3">
      <c r="N2462" t="s">
        <v>8218</v>
      </c>
      <c r="O2462" s="10">
        <v>600</v>
      </c>
      <c r="P2462" t="s">
        <v>8319</v>
      </c>
    </row>
    <row r="2463" spans="14:16" x14ac:dyDescent="0.3">
      <c r="N2463" t="s">
        <v>8220</v>
      </c>
      <c r="O2463" s="10">
        <v>70000</v>
      </c>
      <c r="P2463" t="s">
        <v>8344</v>
      </c>
    </row>
    <row r="2464" spans="14:16" x14ac:dyDescent="0.3">
      <c r="N2464" t="s">
        <v>8220</v>
      </c>
      <c r="O2464" s="10">
        <v>30000</v>
      </c>
      <c r="P2464" t="s">
        <v>8325</v>
      </c>
    </row>
    <row r="2465" spans="14:16" x14ac:dyDescent="0.3">
      <c r="N2465" t="s">
        <v>8220</v>
      </c>
      <c r="O2465" s="10">
        <v>5000</v>
      </c>
      <c r="P2465" t="s">
        <v>8324</v>
      </c>
    </row>
    <row r="2466" spans="14:16" x14ac:dyDescent="0.3">
      <c r="N2466" t="s">
        <v>8220</v>
      </c>
      <c r="O2466" s="10">
        <v>4400</v>
      </c>
      <c r="P2466" t="s">
        <v>8347</v>
      </c>
    </row>
    <row r="2467" spans="14:16" x14ac:dyDescent="0.3">
      <c r="N2467" t="s">
        <v>8218</v>
      </c>
      <c r="O2467" s="10">
        <v>800</v>
      </c>
      <c r="P2467" t="s">
        <v>8325</v>
      </c>
    </row>
    <row r="2468" spans="14:16" x14ac:dyDescent="0.3">
      <c r="N2468" t="s">
        <v>8218</v>
      </c>
      <c r="O2468" s="10">
        <v>600</v>
      </c>
      <c r="P2468" t="s">
        <v>8331</v>
      </c>
    </row>
    <row r="2469" spans="14:16" x14ac:dyDescent="0.3">
      <c r="N2469" t="s">
        <v>8218</v>
      </c>
      <c r="O2469" s="10">
        <v>300</v>
      </c>
      <c r="P2469" t="s">
        <v>8327</v>
      </c>
    </row>
    <row r="2470" spans="14:16" x14ac:dyDescent="0.3">
      <c r="N2470" t="s">
        <v>8220</v>
      </c>
      <c r="O2470" s="10">
        <v>5000</v>
      </c>
      <c r="P2470" t="s">
        <v>8323</v>
      </c>
    </row>
    <row r="2471" spans="14:16" x14ac:dyDescent="0.3">
      <c r="N2471" t="s">
        <v>8220</v>
      </c>
      <c r="O2471" s="10">
        <v>20000</v>
      </c>
      <c r="P2471" t="s">
        <v>8323</v>
      </c>
    </row>
    <row r="2472" spans="14:16" x14ac:dyDescent="0.3">
      <c r="N2472" t="s">
        <v>8220</v>
      </c>
      <c r="O2472" s="10">
        <v>1500</v>
      </c>
      <c r="P2472" t="s">
        <v>8325</v>
      </c>
    </row>
    <row r="2473" spans="14:16" x14ac:dyDescent="0.3">
      <c r="N2473" t="s">
        <v>8218</v>
      </c>
      <c r="O2473" s="10">
        <v>750</v>
      </c>
      <c r="P2473" t="s">
        <v>8334</v>
      </c>
    </row>
    <row r="2474" spans="14:16" x14ac:dyDescent="0.3">
      <c r="N2474" t="s">
        <v>8218</v>
      </c>
      <c r="O2474" s="10">
        <v>500</v>
      </c>
      <c r="P2474" t="s">
        <v>8325</v>
      </c>
    </row>
    <row r="2475" spans="14:16" x14ac:dyDescent="0.3">
      <c r="N2475" t="s">
        <v>8219</v>
      </c>
      <c r="O2475" s="10">
        <v>65000</v>
      </c>
      <c r="P2475" t="s">
        <v>8341</v>
      </c>
    </row>
    <row r="2476" spans="14:16" x14ac:dyDescent="0.3">
      <c r="N2476" t="s">
        <v>8218</v>
      </c>
      <c r="O2476" s="10">
        <v>745</v>
      </c>
      <c r="P2476" t="s">
        <v>8340</v>
      </c>
    </row>
    <row r="2477" spans="14:16" x14ac:dyDescent="0.3">
      <c r="N2477" t="s">
        <v>8218</v>
      </c>
      <c r="O2477" s="10">
        <v>550</v>
      </c>
      <c r="P2477" t="s">
        <v>8325</v>
      </c>
    </row>
    <row r="2478" spans="14:16" x14ac:dyDescent="0.3">
      <c r="N2478" t="s">
        <v>8218</v>
      </c>
      <c r="O2478" s="10">
        <v>750</v>
      </c>
      <c r="P2478" t="s">
        <v>8325</v>
      </c>
    </row>
    <row r="2479" spans="14:16" x14ac:dyDescent="0.3">
      <c r="N2479" t="s">
        <v>8218</v>
      </c>
      <c r="O2479" s="10">
        <v>600</v>
      </c>
      <c r="P2479" t="s">
        <v>8325</v>
      </c>
    </row>
    <row r="2480" spans="14:16" x14ac:dyDescent="0.3">
      <c r="N2480" t="s">
        <v>8218</v>
      </c>
      <c r="O2480" s="10">
        <v>600</v>
      </c>
      <c r="P2480" t="s">
        <v>8325</v>
      </c>
    </row>
    <row r="2481" spans="14:16" x14ac:dyDescent="0.3">
      <c r="N2481" t="s">
        <v>8220</v>
      </c>
      <c r="O2481" s="10">
        <v>3500</v>
      </c>
      <c r="P2481" t="s">
        <v>8325</v>
      </c>
    </row>
    <row r="2482" spans="14:16" x14ac:dyDescent="0.3">
      <c r="N2482" t="s">
        <v>8218</v>
      </c>
      <c r="O2482" s="10">
        <v>773</v>
      </c>
      <c r="P2482" t="s">
        <v>8325</v>
      </c>
    </row>
    <row r="2483" spans="14:16" x14ac:dyDescent="0.3">
      <c r="N2483" t="s">
        <v>8220</v>
      </c>
      <c r="O2483" s="10">
        <v>10500</v>
      </c>
      <c r="P2483" t="s">
        <v>8338</v>
      </c>
    </row>
    <row r="2484" spans="14:16" x14ac:dyDescent="0.3">
      <c r="N2484" t="s">
        <v>8218</v>
      </c>
      <c r="O2484" s="10">
        <v>660</v>
      </c>
      <c r="P2484" t="s">
        <v>8332</v>
      </c>
    </row>
    <row r="2485" spans="14:16" x14ac:dyDescent="0.3">
      <c r="N2485" t="s">
        <v>8218</v>
      </c>
      <c r="O2485" s="10">
        <v>600</v>
      </c>
      <c r="P2485" t="s">
        <v>8342</v>
      </c>
    </row>
    <row r="2486" spans="14:16" x14ac:dyDescent="0.3">
      <c r="N2486" t="s">
        <v>8221</v>
      </c>
      <c r="O2486" s="10">
        <v>3500</v>
      </c>
      <c r="P2486" t="s">
        <v>8329</v>
      </c>
    </row>
    <row r="2487" spans="14:16" x14ac:dyDescent="0.3">
      <c r="N2487" t="s">
        <v>8218</v>
      </c>
      <c r="O2487" s="10">
        <v>650</v>
      </c>
      <c r="P2487" t="s">
        <v>8325</v>
      </c>
    </row>
    <row r="2488" spans="14:16" x14ac:dyDescent="0.3">
      <c r="N2488" t="s">
        <v>8218</v>
      </c>
      <c r="O2488" s="10">
        <v>500</v>
      </c>
      <c r="P2488" t="s">
        <v>8325</v>
      </c>
    </row>
    <row r="2489" spans="14:16" x14ac:dyDescent="0.3">
      <c r="N2489" t="s">
        <v>8220</v>
      </c>
      <c r="O2489" s="10">
        <v>3500</v>
      </c>
      <c r="P2489" t="s">
        <v>8325</v>
      </c>
    </row>
    <row r="2490" spans="14:16" x14ac:dyDescent="0.3">
      <c r="N2490" t="s">
        <v>8218</v>
      </c>
      <c r="O2490" s="10">
        <v>750</v>
      </c>
      <c r="P2490" t="s">
        <v>8330</v>
      </c>
    </row>
    <row r="2491" spans="14:16" x14ac:dyDescent="0.3">
      <c r="N2491" t="s">
        <v>8218</v>
      </c>
      <c r="O2491" s="10">
        <v>500</v>
      </c>
      <c r="P2491" t="s">
        <v>8328</v>
      </c>
    </row>
    <row r="2492" spans="14:16" x14ac:dyDescent="0.3">
      <c r="N2492" t="s">
        <v>8218</v>
      </c>
      <c r="O2492" s="10">
        <v>300</v>
      </c>
      <c r="P2492" t="s">
        <v>8325</v>
      </c>
    </row>
    <row r="2493" spans="14:16" x14ac:dyDescent="0.3">
      <c r="N2493" t="s">
        <v>8220</v>
      </c>
      <c r="O2493" s="10">
        <v>5000</v>
      </c>
      <c r="P2493" t="s">
        <v>8325</v>
      </c>
    </row>
    <row r="2494" spans="14:16" x14ac:dyDescent="0.3">
      <c r="N2494" t="s">
        <v>8220</v>
      </c>
      <c r="O2494" s="10">
        <v>1000</v>
      </c>
      <c r="P2494" t="s">
        <v>8327</v>
      </c>
    </row>
    <row r="2495" spans="14:16" x14ac:dyDescent="0.3">
      <c r="N2495" t="s">
        <v>8218</v>
      </c>
      <c r="O2495" s="10">
        <v>600</v>
      </c>
      <c r="P2495" t="s">
        <v>8327</v>
      </c>
    </row>
    <row r="2496" spans="14:16" x14ac:dyDescent="0.3">
      <c r="N2496" t="s">
        <v>8220</v>
      </c>
      <c r="O2496" s="10">
        <v>2500</v>
      </c>
      <c r="P2496" t="s">
        <v>8324</v>
      </c>
    </row>
    <row r="2497" spans="14:16" x14ac:dyDescent="0.3">
      <c r="N2497" t="s">
        <v>8218</v>
      </c>
      <c r="O2497" s="10">
        <v>500</v>
      </c>
      <c r="P2497" t="s">
        <v>8323</v>
      </c>
    </row>
    <row r="2498" spans="14:16" x14ac:dyDescent="0.3">
      <c r="N2498" t="s">
        <v>8220</v>
      </c>
      <c r="O2498" s="10">
        <v>2750</v>
      </c>
      <c r="P2498" t="s">
        <v>8325</v>
      </c>
    </row>
    <row r="2499" spans="14:16" x14ac:dyDescent="0.3">
      <c r="N2499" t="s">
        <v>8220</v>
      </c>
      <c r="O2499" s="10">
        <v>25000</v>
      </c>
      <c r="P2499" t="s">
        <v>8333</v>
      </c>
    </row>
    <row r="2500" spans="14:16" x14ac:dyDescent="0.3">
      <c r="N2500" t="s">
        <v>8220</v>
      </c>
      <c r="O2500" s="10">
        <v>2500</v>
      </c>
      <c r="P2500" t="s">
        <v>8355</v>
      </c>
    </row>
    <row r="2501" spans="14:16" x14ac:dyDescent="0.3">
      <c r="N2501" t="s">
        <v>8220</v>
      </c>
      <c r="O2501" s="10">
        <v>3000</v>
      </c>
      <c r="P2501" t="s">
        <v>8349</v>
      </c>
    </row>
    <row r="2502" spans="14:16" x14ac:dyDescent="0.3">
      <c r="N2502" t="s">
        <v>8220</v>
      </c>
      <c r="O2502" s="10">
        <v>2000</v>
      </c>
      <c r="P2502" t="s">
        <v>8325</v>
      </c>
    </row>
    <row r="2503" spans="14:16" x14ac:dyDescent="0.3">
      <c r="N2503" t="s">
        <v>8218</v>
      </c>
      <c r="O2503" s="10">
        <v>700</v>
      </c>
      <c r="P2503" t="s">
        <v>8325</v>
      </c>
    </row>
    <row r="2504" spans="14:16" x14ac:dyDescent="0.3">
      <c r="N2504" t="s">
        <v>8218</v>
      </c>
      <c r="O2504" s="10">
        <v>500</v>
      </c>
      <c r="P2504" t="s">
        <v>8330</v>
      </c>
    </row>
    <row r="2505" spans="14:16" x14ac:dyDescent="0.3">
      <c r="N2505" t="s">
        <v>8220</v>
      </c>
      <c r="O2505" s="10">
        <v>10000</v>
      </c>
      <c r="P2505" t="s">
        <v>8309</v>
      </c>
    </row>
    <row r="2506" spans="14:16" x14ac:dyDescent="0.3">
      <c r="N2506" t="s">
        <v>8218</v>
      </c>
      <c r="O2506" s="10">
        <v>700</v>
      </c>
      <c r="P2506" t="s">
        <v>8340</v>
      </c>
    </row>
    <row r="2507" spans="14:16" x14ac:dyDescent="0.3">
      <c r="N2507" t="s">
        <v>8220</v>
      </c>
      <c r="O2507" s="10">
        <v>3423</v>
      </c>
      <c r="P2507" t="s">
        <v>8324</v>
      </c>
    </row>
    <row r="2508" spans="14:16" x14ac:dyDescent="0.3">
      <c r="N2508" t="s">
        <v>8218</v>
      </c>
      <c r="O2508" s="10">
        <v>700</v>
      </c>
      <c r="P2508" t="s">
        <v>8323</v>
      </c>
    </row>
    <row r="2509" spans="14:16" x14ac:dyDescent="0.3">
      <c r="N2509" t="s">
        <v>8218</v>
      </c>
      <c r="O2509" s="10">
        <v>700</v>
      </c>
      <c r="P2509" t="s">
        <v>8325</v>
      </c>
    </row>
    <row r="2510" spans="14:16" x14ac:dyDescent="0.3">
      <c r="N2510" t="s">
        <v>8218</v>
      </c>
      <c r="O2510" s="10">
        <v>600</v>
      </c>
      <c r="P2510" t="s">
        <v>8325</v>
      </c>
    </row>
    <row r="2511" spans="14:16" x14ac:dyDescent="0.3">
      <c r="N2511" t="s">
        <v>8220</v>
      </c>
      <c r="O2511" s="10">
        <v>7000</v>
      </c>
      <c r="P2511" t="s">
        <v>8309</v>
      </c>
    </row>
    <row r="2512" spans="14:16" x14ac:dyDescent="0.3">
      <c r="N2512" t="s">
        <v>8220</v>
      </c>
      <c r="O2512" s="10">
        <v>1250</v>
      </c>
      <c r="P2512" t="s">
        <v>8325</v>
      </c>
    </row>
    <row r="2513" spans="14:16" x14ac:dyDescent="0.3">
      <c r="N2513" t="s">
        <v>8219</v>
      </c>
      <c r="O2513" s="10">
        <v>1200</v>
      </c>
      <c r="P2513" t="s">
        <v>8323</v>
      </c>
    </row>
    <row r="2514" spans="14:16" x14ac:dyDescent="0.3">
      <c r="N2514" t="s">
        <v>8218</v>
      </c>
      <c r="O2514" s="10">
        <v>600</v>
      </c>
      <c r="P2514" t="s">
        <v>8325</v>
      </c>
    </row>
    <row r="2515" spans="14:16" x14ac:dyDescent="0.3">
      <c r="N2515" t="s">
        <v>8218</v>
      </c>
      <c r="O2515" s="10">
        <v>620</v>
      </c>
      <c r="P2515" t="s">
        <v>8325</v>
      </c>
    </row>
    <row r="2516" spans="14:16" x14ac:dyDescent="0.3">
      <c r="N2516" t="s">
        <v>8218</v>
      </c>
      <c r="O2516" s="10">
        <v>550</v>
      </c>
      <c r="P2516" t="s">
        <v>8334</v>
      </c>
    </row>
    <row r="2517" spans="14:16" x14ac:dyDescent="0.3">
      <c r="N2517" t="s">
        <v>8220</v>
      </c>
      <c r="O2517" s="10">
        <v>2500</v>
      </c>
      <c r="P2517" t="s">
        <v>8309</v>
      </c>
    </row>
    <row r="2518" spans="14:16" x14ac:dyDescent="0.3">
      <c r="N2518" t="s">
        <v>8218</v>
      </c>
      <c r="O2518" s="10">
        <v>600</v>
      </c>
      <c r="P2518" t="s">
        <v>8325</v>
      </c>
    </row>
    <row r="2519" spans="14:16" x14ac:dyDescent="0.3">
      <c r="N2519" t="s">
        <v>8218</v>
      </c>
      <c r="O2519" s="10">
        <v>700</v>
      </c>
      <c r="P2519" t="s">
        <v>8325</v>
      </c>
    </row>
    <row r="2520" spans="14:16" x14ac:dyDescent="0.3">
      <c r="N2520" t="s">
        <v>8220</v>
      </c>
      <c r="O2520" s="10">
        <v>2800</v>
      </c>
      <c r="P2520" t="s">
        <v>8351</v>
      </c>
    </row>
    <row r="2521" spans="14:16" x14ac:dyDescent="0.3">
      <c r="N2521" t="s">
        <v>8220</v>
      </c>
      <c r="O2521" s="10">
        <v>200000</v>
      </c>
      <c r="P2521" t="s">
        <v>8309</v>
      </c>
    </row>
    <row r="2522" spans="14:16" x14ac:dyDescent="0.3">
      <c r="N2522" t="s">
        <v>8218</v>
      </c>
      <c r="O2522" s="10">
        <v>700</v>
      </c>
      <c r="P2522" t="s">
        <v>8330</v>
      </c>
    </row>
    <row r="2523" spans="14:16" x14ac:dyDescent="0.3">
      <c r="N2523" t="s">
        <v>8218</v>
      </c>
      <c r="O2523" s="10">
        <v>500</v>
      </c>
      <c r="P2523" t="s">
        <v>8325</v>
      </c>
    </row>
    <row r="2524" spans="14:16" x14ac:dyDescent="0.3">
      <c r="N2524" t="s">
        <v>8219</v>
      </c>
      <c r="O2524" s="10">
        <v>50000</v>
      </c>
      <c r="P2524" t="s">
        <v>8341</v>
      </c>
    </row>
    <row r="2525" spans="14:16" x14ac:dyDescent="0.3">
      <c r="N2525" t="s">
        <v>8220</v>
      </c>
      <c r="O2525" s="10">
        <v>15000</v>
      </c>
      <c r="P2525" t="s">
        <v>8309</v>
      </c>
    </row>
    <row r="2526" spans="14:16" x14ac:dyDescent="0.3">
      <c r="N2526" t="s">
        <v>8218</v>
      </c>
      <c r="O2526" s="10">
        <v>500</v>
      </c>
      <c r="P2526" t="s">
        <v>8321</v>
      </c>
    </row>
    <row r="2527" spans="14:16" x14ac:dyDescent="0.3">
      <c r="N2527" t="s">
        <v>8218</v>
      </c>
      <c r="O2527" s="10">
        <v>500</v>
      </c>
      <c r="P2527" t="s">
        <v>8327</v>
      </c>
    </row>
    <row r="2528" spans="14:16" x14ac:dyDescent="0.3">
      <c r="N2528" t="s">
        <v>8218</v>
      </c>
      <c r="O2528" s="10">
        <v>600</v>
      </c>
      <c r="P2528" t="s">
        <v>8327</v>
      </c>
    </row>
    <row r="2529" spans="14:16" x14ac:dyDescent="0.3">
      <c r="N2529" t="s">
        <v>8218</v>
      </c>
      <c r="O2529" s="10">
        <v>400</v>
      </c>
      <c r="P2529" t="s">
        <v>8330</v>
      </c>
    </row>
    <row r="2530" spans="14:16" x14ac:dyDescent="0.3">
      <c r="N2530" t="s">
        <v>8220</v>
      </c>
      <c r="O2530" s="10">
        <v>26000</v>
      </c>
      <c r="P2530" t="s">
        <v>8333</v>
      </c>
    </row>
    <row r="2531" spans="14:16" x14ac:dyDescent="0.3">
      <c r="N2531" t="s">
        <v>8220</v>
      </c>
      <c r="O2531" s="10">
        <v>1500</v>
      </c>
      <c r="P2531" t="s">
        <v>8354</v>
      </c>
    </row>
    <row r="2532" spans="14:16" x14ac:dyDescent="0.3">
      <c r="N2532" t="s">
        <v>8220</v>
      </c>
      <c r="O2532" s="10">
        <v>12000</v>
      </c>
      <c r="P2532" t="s">
        <v>8338</v>
      </c>
    </row>
    <row r="2533" spans="14:16" x14ac:dyDescent="0.3">
      <c r="N2533" t="s">
        <v>8218</v>
      </c>
      <c r="O2533" s="10">
        <v>500</v>
      </c>
      <c r="P2533" t="s">
        <v>8313</v>
      </c>
    </row>
    <row r="2534" spans="14:16" x14ac:dyDescent="0.3">
      <c r="N2534" t="s">
        <v>8220</v>
      </c>
      <c r="O2534" s="10">
        <v>2500</v>
      </c>
      <c r="P2534" t="s">
        <v>8325</v>
      </c>
    </row>
    <row r="2535" spans="14:16" x14ac:dyDescent="0.3">
      <c r="N2535" t="s">
        <v>8219</v>
      </c>
      <c r="O2535" s="10">
        <v>50000</v>
      </c>
      <c r="P2535" t="s">
        <v>8341</v>
      </c>
    </row>
    <row r="2536" spans="14:16" x14ac:dyDescent="0.3">
      <c r="N2536" t="s">
        <v>8220</v>
      </c>
      <c r="O2536" s="10">
        <v>7500</v>
      </c>
      <c r="P2536" t="s">
        <v>8309</v>
      </c>
    </row>
    <row r="2537" spans="14:16" x14ac:dyDescent="0.3">
      <c r="N2537" t="s">
        <v>8218</v>
      </c>
      <c r="O2537" s="10">
        <v>500</v>
      </c>
      <c r="P2537" t="s">
        <v>8325</v>
      </c>
    </row>
    <row r="2538" spans="14:16" x14ac:dyDescent="0.3">
      <c r="N2538" t="s">
        <v>8218</v>
      </c>
      <c r="O2538" s="10">
        <v>500</v>
      </c>
      <c r="P2538" t="s">
        <v>8325</v>
      </c>
    </row>
    <row r="2539" spans="14:16" x14ac:dyDescent="0.3">
      <c r="N2539" t="s">
        <v>8218</v>
      </c>
      <c r="O2539" s="10">
        <v>500</v>
      </c>
      <c r="P2539" t="s">
        <v>8325</v>
      </c>
    </row>
    <row r="2540" spans="14:16" x14ac:dyDescent="0.3">
      <c r="N2540" t="s">
        <v>8218</v>
      </c>
      <c r="O2540" s="10">
        <v>650</v>
      </c>
      <c r="P2540" t="s">
        <v>8325</v>
      </c>
    </row>
    <row r="2541" spans="14:16" x14ac:dyDescent="0.3">
      <c r="N2541" t="s">
        <v>8220</v>
      </c>
      <c r="O2541" s="10">
        <v>1800</v>
      </c>
      <c r="P2541" t="s">
        <v>8325</v>
      </c>
    </row>
    <row r="2542" spans="14:16" x14ac:dyDescent="0.3">
      <c r="N2542" t="s">
        <v>8220</v>
      </c>
      <c r="O2542" s="10">
        <v>2500</v>
      </c>
      <c r="P2542" t="s">
        <v>8352</v>
      </c>
    </row>
    <row r="2543" spans="14:16" x14ac:dyDescent="0.3">
      <c r="N2543" t="s">
        <v>8220</v>
      </c>
      <c r="O2543" s="10">
        <v>5000</v>
      </c>
      <c r="P2543" t="s">
        <v>8325</v>
      </c>
    </row>
    <row r="2544" spans="14:16" x14ac:dyDescent="0.3">
      <c r="N2544" t="s">
        <v>8220</v>
      </c>
      <c r="O2544" s="10">
        <v>4800</v>
      </c>
      <c r="P2544" t="s">
        <v>8313</v>
      </c>
    </row>
    <row r="2545" spans="14:16" x14ac:dyDescent="0.3">
      <c r="N2545" t="s">
        <v>8220</v>
      </c>
      <c r="O2545" s="10">
        <v>10000</v>
      </c>
      <c r="P2545" t="s">
        <v>8329</v>
      </c>
    </row>
    <row r="2546" spans="14:16" x14ac:dyDescent="0.3">
      <c r="N2546" t="s">
        <v>8220</v>
      </c>
      <c r="O2546" s="10">
        <v>6000</v>
      </c>
      <c r="P2546" t="s">
        <v>8325</v>
      </c>
    </row>
    <row r="2547" spans="14:16" x14ac:dyDescent="0.3">
      <c r="N2547" t="s">
        <v>8219</v>
      </c>
      <c r="O2547" s="10">
        <v>5000</v>
      </c>
      <c r="P2547" t="s">
        <v>8348</v>
      </c>
    </row>
    <row r="2548" spans="14:16" x14ac:dyDescent="0.3">
      <c r="N2548" t="s">
        <v>8220</v>
      </c>
      <c r="O2548" s="10">
        <v>2413</v>
      </c>
      <c r="P2548" t="s">
        <v>8325</v>
      </c>
    </row>
    <row r="2549" spans="14:16" x14ac:dyDescent="0.3">
      <c r="N2549" t="s">
        <v>8218</v>
      </c>
      <c r="O2549" s="10">
        <v>500</v>
      </c>
      <c r="P2549" t="s">
        <v>8325</v>
      </c>
    </row>
    <row r="2550" spans="14:16" x14ac:dyDescent="0.3">
      <c r="N2550" t="s">
        <v>8218</v>
      </c>
      <c r="O2550" s="10">
        <v>500</v>
      </c>
      <c r="P2550" t="s">
        <v>8325</v>
      </c>
    </row>
    <row r="2551" spans="14:16" x14ac:dyDescent="0.3">
      <c r="N2551" t="s">
        <v>8220</v>
      </c>
      <c r="O2551" s="10">
        <v>2800000</v>
      </c>
      <c r="P2551" t="s">
        <v>8323</v>
      </c>
    </row>
    <row r="2552" spans="14:16" x14ac:dyDescent="0.3">
      <c r="N2552" t="s">
        <v>8221</v>
      </c>
      <c r="O2552" s="10">
        <v>4100</v>
      </c>
      <c r="P2552" t="s">
        <v>8325</v>
      </c>
    </row>
    <row r="2553" spans="14:16" x14ac:dyDescent="0.3">
      <c r="N2553" t="s">
        <v>8220</v>
      </c>
      <c r="O2553" s="10">
        <v>2100</v>
      </c>
      <c r="P2553" t="s">
        <v>8349</v>
      </c>
    </row>
    <row r="2554" spans="14:16" x14ac:dyDescent="0.3">
      <c r="N2554" t="s">
        <v>8220</v>
      </c>
      <c r="O2554" s="10">
        <v>3000</v>
      </c>
      <c r="P2554" t="s">
        <v>8325</v>
      </c>
    </row>
    <row r="2555" spans="14:16" x14ac:dyDescent="0.3">
      <c r="N2555" t="s">
        <v>8220</v>
      </c>
      <c r="O2555" s="10">
        <v>2000</v>
      </c>
      <c r="P2555" t="s">
        <v>8325</v>
      </c>
    </row>
    <row r="2556" spans="14:16" x14ac:dyDescent="0.3">
      <c r="N2556" t="s">
        <v>8220</v>
      </c>
      <c r="O2556" s="10">
        <v>2000</v>
      </c>
      <c r="P2556" t="s">
        <v>8325</v>
      </c>
    </row>
    <row r="2557" spans="14:16" x14ac:dyDescent="0.3">
      <c r="N2557" t="s">
        <v>8218</v>
      </c>
      <c r="O2557" s="10">
        <v>500</v>
      </c>
      <c r="P2557" t="s">
        <v>8328</v>
      </c>
    </row>
    <row r="2558" spans="14:16" x14ac:dyDescent="0.3">
      <c r="N2558" t="s">
        <v>8220</v>
      </c>
      <c r="O2558" s="10">
        <v>120000</v>
      </c>
      <c r="P2558" t="s">
        <v>8324</v>
      </c>
    </row>
    <row r="2559" spans="14:16" x14ac:dyDescent="0.3">
      <c r="N2559" t="s">
        <v>8220</v>
      </c>
      <c r="O2559" s="10">
        <v>20000</v>
      </c>
      <c r="P2559" t="s">
        <v>8338</v>
      </c>
    </row>
    <row r="2560" spans="14:16" x14ac:dyDescent="0.3">
      <c r="N2560" t="s">
        <v>8220</v>
      </c>
      <c r="O2560" s="10">
        <v>3500</v>
      </c>
      <c r="P2560" t="s">
        <v>8349</v>
      </c>
    </row>
    <row r="2561" spans="14:16" x14ac:dyDescent="0.3">
      <c r="N2561" t="s">
        <v>8218</v>
      </c>
      <c r="O2561" s="10">
        <v>500</v>
      </c>
      <c r="P2561" t="s">
        <v>8327</v>
      </c>
    </row>
    <row r="2562" spans="14:16" x14ac:dyDescent="0.3">
      <c r="N2562" t="s">
        <v>8221</v>
      </c>
      <c r="O2562" s="10">
        <v>500</v>
      </c>
      <c r="P2562" t="s">
        <v>8325</v>
      </c>
    </row>
    <row r="2563" spans="14:16" x14ac:dyDescent="0.3">
      <c r="N2563" t="s">
        <v>8220</v>
      </c>
      <c r="O2563" s="10">
        <v>48000</v>
      </c>
      <c r="P2563" t="s">
        <v>8317</v>
      </c>
    </row>
    <row r="2564" spans="14:16" x14ac:dyDescent="0.3">
      <c r="N2564" t="s">
        <v>8220</v>
      </c>
      <c r="O2564" s="10">
        <v>60000</v>
      </c>
      <c r="P2564" t="s">
        <v>8309</v>
      </c>
    </row>
    <row r="2565" spans="14:16" x14ac:dyDescent="0.3">
      <c r="N2565" t="s">
        <v>8218</v>
      </c>
      <c r="O2565" s="10">
        <v>600</v>
      </c>
      <c r="P2565" t="s">
        <v>8323</v>
      </c>
    </row>
    <row r="2566" spans="14:16" x14ac:dyDescent="0.3">
      <c r="N2566" t="s">
        <v>8218</v>
      </c>
      <c r="O2566" s="10">
        <v>500</v>
      </c>
      <c r="P2566" t="s">
        <v>8342</v>
      </c>
    </row>
    <row r="2567" spans="14:16" x14ac:dyDescent="0.3">
      <c r="N2567" t="s">
        <v>8221</v>
      </c>
      <c r="O2567" s="10">
        <v>2500</v>
      </c>
      <c r="P2567" t="s">
        <v>8329</v>
      </c>
    </row>
    <row r="2568" spans="14:16" x14ac:dyDescent="0.3">
      <c r="N2568" t="s">
        <v>8218</v>
      </c>
      <c r="O2568" s="10">
        <v>500</v>
      </c>
      <c r="P2568" t="s">
        <v>8325</v>
      </c>
    </row>
    <row r="2569" spans="14:16" x14ac:dyDescent="0.3">
      <c r="N2569" t="s">
        <v>8218</v>
      </c>
      <c r="O2569" s="10">
        <v>350</v>
      </c>
      <c r="P2569" t="s">
        <v>8330</v>
      </c>
    </row>
    <row r="2570" spans="14:16" x14ac:dyDescent="0.3">
      <c r="N2570" t="s">
        <v>8218</v>
      </c>
      <c r="O2570" s="10">
        <v>450</v>
      </c>
      <c r="P2570" t="s">
        <v>8342</v>
      </c>
    </row>
    <row r="2571" spans="14:16" x14ac:dyDescent="0.3">
      <c r="N2571" t="s">
        <v>8218</v>
      </c>
      <c r="O2571" s="10">
        <v>500</v>
      </c>
      <c r="P2571" t="s">
        <v>8325</v>
      </c>
    </row>
    <row r="2572" spans="14:16" x14ac:dyDescent="0.3">
      <c r="N2572" t="s">
        <v>8218</v>
      </c>
      <c r="O2572" s="10">
        <v>500</v>
      </c>
      <c r="P2572" t="s">
        <v>8325</v>
      </c>
    </row>
    <row r="2573" spans="14:16" x14ac:dyDescent="0.3">
      <c r="N2573" t="s">
        <v>8218</v>
      </c>
      <c r="O2573" s="10">
        <v>500</v>
      </c>
      <c r="P2573" t="s">
        <v>8331</v>
      </c>
    </row>
    <row r="2574" spans="14:16" x14ac:dyDescent="0.3">
      <c r="N2574" t="s">
        <v>8218</v>
      </c>
      <c r="O2574" s="10">
        <v>495</v>
      </c>
      <c r="P2574" t="s">
        <v>8308</v>
      </c>
    </row>
    <row r="2575" spans="14:16" x14ac:dyDescent="0.3">
      <c r="N2575" t="s">
        <v>8220</v>
      </c>
      <c r="O2575" s="10">
        <v>5000</v>
      </c>
      <c r="P2575" t="s">
        <v>8352</v>
      </c>
    </row>
    <row r="2576" spans="14:16" x14ac:dyDescent="0.3">
      <c r="N2576" t="s">
        <v>8220</v>
      </c>
      <c r="O2576" s="10">
        <v>3000</v>
      </c>
      <c r="P2576" t="s">
        <v>8325</v>
      </c>
    </row>
    <row r="2577" spans="14:16" x14ac:dyDescent="0.3">
      <c r="N2577" t="s">
        <v>8220</v>
      </c>
      <c r="O2577" s="10">
        <v>3500</v>
      </c>
      <c r="P2577" t="s">
        <v>8325</v>
      </c>
    </row>
    <row r="2578" spans="14:16" x14ac:dyDescent="0.3">
      <c r="N2578" t="s">
        <v>8219</v>
      </c>
      <c r="O2578" s="10">
        <v>20000</v>
      </c>
      <c r="P2578" t="s">
        <v>8309</v>
      </c>
    </row>
    <row r="2579" spans="14:16" x14ac:dyDescent="0.3">
      <c r="N2579" t="s">
        <v>8220</v>
      </c>
      <c r="O2579" s="10">
        <v>5500</v>
      </c>
      <c r="P2579" t="s">
        <v>8325</v>
      </c>
    </row>
    <row r="2580" spans="14:16" x14ac:dyDescent="0.3">
      <c r="N2580" t="s">
        <v>8220</v>
      </c>
      <c r="O2580" s="10">
        <v>1300</v>
      </c>
      <c r="P2580" t="s">
        <v>8325</v>
      </c>
    </row>
    <row r="2581" spans="14:16" x14ac:dyDescent="0.3">
      <c r="N2581" t="s">
        <v>8218</v>
      </c>
      <c r="O2581" s="10">
        <v>600</v>
      </c>
      <c r="P2581" t="s">
        <v>8327</v>
      </c>
    </row>
    <row r="2582" spans="14:16" x14ac:dyDescent="0.3">
      <c r="N2582" t="s">
        <v>8218</v>
      </c>
      <c r="O2582" s="10">
        <v>500</v>
      </c>
      <c r="P2582" t="s">
        <v>8330</v>
      </c>
    </row>
    <row r="2583" spans="14:16" x14ac:dyDescent="0.3">
      <c r="N2583" t="s">
        <v>8218</v>
      </c>
      <c r="O2583" s="10">
        <v>500</v>
      </c>
      <c r="P2583" t="s">
        <v>8325</v>
      </c>
    </row>
    <row r="2584" spans="14:16" x14ac:dyDescent="0.3">
      <c r="N2584" t="s">
        <v>8218</v>
      </c>
      <c r="O2584" s="10">
        <v>600</v>
      </c>
      <c r="P2584" t="s">
        <v>8308</v>
      </c>
    </row>
    <row r="2585" spans="14:16" x14ac:dyDescent="0.3">
      <c r="N2585" t="s">
        <v>8220</v>
      </c>
      <c r="O2585" s="10">
        <v>1000</v>
      </c>
      <c r="P2585" t="s">
        <v>8325</v>
      </c>
    </row>
    <row r="2586" spans="14:16" x14ac:dyDescent="0.3">
      <c r="N2586" t="s">
        <v>8220</v>
      </c>
      <c r="O2586" s="10">
        <v>25000</v>
      </c>
      <c r="P2586" t="s">
        <v>8323</v>
      </c>
    </row>
    <row r="2587" spans="14:16" x14ac:dyDescent="0.3">
      <c r="N2587" t="s">
        <v>8218</v>
      </c>
      <c r="O2587" s="10">
        <v>600</v>
      </c>
      <c r="P2587" t="s">
        <v>8327</v>
      </c>
    </row>
    <row r="2588" spans="14:16" x14ac:dyDescent="0.3">
      <c r="N2588" t="s">
        <v>8218</v>
      </c>
      <c r="O2588" s="10">
        <v>500</v>
      </c>
      <c r="P2588" t="s">
        <v>8325</v>
      </c>
    </row>
    <row r="2589" spans="14:16" x14ac:dyDescent="0.3">
      <c r="N2589" t="s">
        <v>8218</v>
      </c>
      <c r="O2589" s="10">
        <v>500</v>
      </c>
      <c r="P2589" t="s">
        <v>8325</v>
      </c>
    </row>
    <row r="2590" spans="14:16" x14ac:dyDescent="0.3">
      <c r="N2590" t="s">
        <v>8220</v>
      </c>
      <c r="O2590" s="10">
        <v>35500</v>
      </c>
      <c r="P2590" t="s">
        <v>8333</v>
      </c>
    </row>
    <row r="2591" spans="14:16" x14ac:dyDescent="0.3">
      <c r="N2591" t="s">
        <v>8218</v>
      </c>
      <c r="O2591" s="10">
        <v>500</v>
      </c>
      <c r="P2591" t="s">
        <v>8327</v>
      </c>
    </row>
    <row r="2592" spans="14:16" x14ac:dyDescent="0.3">
      <c r="N2592" t="s">
        <v>8218</v>
      </c>
      <c r="O2592" s="10">
        <v>500</v>
      </c>
      <c r="P2592" t="s">
        <v>8325</v>
      </c>
    </row>
    <row r="2593" spans="14:16" x14ac:dyDescent="0.3">
      <c r="N2593" t="s">
        <v>8219</v>
      </c>
      <c r="O2593" s="10">
        <v>400000</v>
      </c>
      <c r="P2593" t="s">
        <v>8323</v>
      </c>
    </row>
    <row r="2594" spans="14:16" x14ac:dyDescent="0.3">
      <c r="N2594" t="s">
        <v>8218</v>
      </c>
      <c r="O2594" s="10">
        <v>250</v>
      </c>
      <c r="P2594" t="s">
        <v>8325</v>
      </c>
    </row>
    <row r="2595" spans="14:16" x14ac:dyDescent="0.3">
      <c r="N2595" t="s">
        <v>8218</v>
      </c>
      <c r="O2595" s="10">
        <v>250</v>
      </c>
      <c r="P2595" t="s">
        <v>8325</v>
      </c>
    </row>
    <row r="2596" spans="14:16" x14ac:dyDescent="0.3">
      <c r="N2596" t="s">
        <v>8220</v>
      </c>
      <c r="O2596" s="10">
        <v>10500</v>
      </c>
      <c r="P2596" t="s">
        <v>8333</v>
      </c>
    </row>
    <row r="2597" spans="14:16" x14ac:dyDescent="0.3">
      <c r="N2597" t="s">
        <v>8218</v>
      </c>
      <c r="O2597" s="10">
        <v>600</v>
      </c>
      <c r="P2597" t="s">
        <v>8321</v>
      </c>
    </row>
    <row r="2598" spans="14:16" x14ac:dyDescent="0.3">
      <c r="N2598" t="s">
        <v>8220</v>
      </c>
      <c r="O2598" s="10">
        <v>20000</v>
      </c>
      <c r="P2598" t="s">
        <v>8347</v>
      </c>
    </row>
    <row r="2599" spans="14:16" x14ac:dyDescent="0.3">
      <c r="N2599" t="s">
        <v>8218</v>
      </c>
      <c r="O2599" s="10">
        <v>600</v>
      </c>
      <c r="P2599" t="s">
        <v>8331</v>
      </c>
    </row>
    <row r="2600" spans="14:16" x14ac:dyDescent="0.3">
      <c r="N2600" t="s">
        <v>8218</v>
      </c>
      <c r="O2600" s="10">
        <v>500</v>
      </c>
      <c r="P2600" t="s">
        <v>8342</v>
      </c>
    </row>
    <row r="2601" spans="14:16" x14ac:dyDescent="0.3">
      <c r="N2601" t="s">
        <v>8218</v>
      </c>
      <c r="O2601" s="10">
        <v>500</v>
      </c>
      <c r="P2601" t="s">
        <v>8321</v>
      </c>
    </row>
    <row r="2602" spans="14:16" x14ac:dyDescent="0.3">
      <c r="N2602" t="s">
        <v>8218</v>
      </c>
      <c r="O2602" s="10">
        <v>200</v>
      </c>
      <c r="P2602" t="s">
        <v>8316</v>
      </c>
    </row>
    <row r="2603" spans="14:16" x14ac:dyDescent="0.3">
      <c r="N2603" t="s">
        <v>8218</v>
      </c>
      <c r="O2603" s="10">
        <v>250</v>
      </c>
      <c r="P2603" t="s">
        <v>8332</v>
      </c>
    </row>
    <row r="2604" spans="14:16" x14ac:dyDescent="0.3">
      <c r="N2604" t="s">
        <v>8218</v>
      </c>
      <c r="O2604" s="10">
        <v>350</v>
      </c>
      <c r="P2604" t="s">
        <v>8325</v>
      </c>
    </row>
    <row r="2605" spans="14:16" x14ac:dyDescent="0.3">
      <c r="N2605" t="s">
        <v>8218</v>
      </c>
      <c r="O2605" s="10">
        <v>550</v>
      </c>
      <c r="P2605" t="s">
        <v>8325</v>
      </c>
    </row>
    <row r="2606" spans="14:16" x14ac:dyDescent="0.3">
      <c r="N2606" t="s">
        <v>8220</v>
      </c>
      <c r="O2606" s="10">
        <v>20000</v>
      </c>
      <c r="P2606" t="s">
        <v>8313</v>
      </c>
    </row>
    <row r="2607" spans="14:16" x14ac:dyDescent="0.3">
      <c r="N2607" t="s">
        <v>8219</v>
      </c>
      <c r="O2607" s="10">
        <v>15000</v>
      </c>
      <c r="P2607" t="s">
        <v>8341</v>
      </c>
    </row>
    <row r="2608" spans="14:16" x14ac:dyDescent="0.3">
      <c r="N2608" t="s">
        <v>8220</v>
      </c>
      <c r="O2608" s="10">
        <v>150000</v>
      </c>
      <c r="P2608" t="s">
        <v>8309</v>
      </c>
    </row>
    <row r="2609" spans="14:16" x14ac:dyDescent="0.3">
      <c r="N2609" t="s">
        <v>8220</v>
      </c>
      <c r="O2609" s="10">
        <v>5000</v>
      </c>
      <c r="P2609" t="s">
        <v>8334</v>
      </c>
    </row>
    <row r="2610" spans="14:16" x14ac:dyDescent="0.3">
      <c r="N2610" t="s">
        <v>8220</v>
      </c>
      <c r="O2610" s="10">
        <v>3000</v>
      </c>
      <c r="P2610" t="s">
        <v>8323</v>
      </c>
    </row>
    <row r="2611" spans="14:16" x14ac:dyDescent="0.3">
      <c r="N2611" t="s">
        <v>8218</v>
      </c>
      <c r="O2611" s="10">
        <v>350</v>
      </c>
      <c r="P2611" t="s">
        <v>8330</v>
      </c>
    </row>
    <row r="2612" spans="14:16" x14ac:dyDescent="0.3">
      <c r="N2612" t="s">
        <v>8220</v>
      </c>
      <c r="O2612" s="10">
        <v>35000</v>
      </c>
      <c r="P2612" t="s">
        <v>8343</v>
      </c>
    </row>
    <row r="2613" spans="14:16" x14ac:dyDescent="0.3">
      <c r="N2613" t="s">
        <v>8220</v>
      </c>
      <c r="O2613" s="10">
        <v>20000</v>
      </c>
      <c r="P2613" t="s">
        <v>8344</v>
      </c>
    </row>
    <row r="2614" spans="14:16" x14ac:dyDescent="0.3">
      <c r="N2614" t="s">
        <v>8218</v>
      </c>
      <c r="O2614" s="10">
        <v>550</v>
      </c>
      <c r="P2614" t="s">
        <v>8325</v>
      </c>
    </row>
    <row r="2615" spans="14:16" x14ac:dyDescent="0.3">
      <c r="N2615" t="s">
        <v>8220</v>
      </c>
      <c r="O2615" s="10">
        <v>2000</v>
      </c>
      <c r="P2615" t="s">
        <v>8325</v>
      </c>
    </row>
    <row r="2616" spans="14:16" x14ac:dyDescent="0.3">
      <c r="N2616" t="s">
        <v>8220</v>
      </c>
      <c r="O2616" s="10">
        <v>6000</v>
      </c>
      <c r="P2616" t="s">
        <v>8338</v>
      </c>
    </row>
    <row r="2617" spans="14:16" x14ac:dyDescent="0.3">
      <c r="N2617" t="s">
        <v>8220</v>
      </c>
      <c r="O2617" s="10">
        <v>4000</v>
      </c>
      <c r="P2617" t="s">
        <v>8355</v>
      </c>
    </row>
    <row r="2618" spans="14:16" x14ac:dyDescent="0.3">
      <c r="N2618" t="s">
        <v>8218</v>
      </c>
      <c r="O2618" s="10">
        <v>500</v>
      </c>
      <c r="P2618" t="s">
        <v>8325</v>
      </c>
    </row>
    <row r="2619" spans="14:16" x14ac:dyDescent="0.3">
      <c r="N2619" t="s">
        <v>8218</v>
      </c>
      <c r="O2619" s="10">
        <v>500</v>
      </c>
      <c r="P2619" t="s">
        <v>8325</v>
      </c>
    </row>
    <row r="2620" spans="14:16" x14ac:dyDescent="0.3">
      <c r="N2620" t="s">
        <v>8218</v>
      </c>
      <c r="O2620" s="10">
        <v>250</v>
      </c>
      <c r="P2620" t="s">
        <v>8325</v>
      </c>
    </row>
    <row r="2621" spans="14:16" x14ac:dyDescent="0.3">
      <c r="N2621" t="s">
        <v>8220</v>
      </c>
      <c r="O2621" s="10">
        <v>6000</v>
      </c>
      <c r="P2621" t="s">
        <v>8325</v>
      </c>
    </row>
    <row r="2622" spans="14:16" x14ac:dyDescent="0.3">
      <c r="N2622" t="s">
        <v>8218</v>
      </c>
      <c r="O2622" s="10">
        <v>500</v>
      </c>
      <c r="P2622" t="s">
        <v>8334</v>
      </c>
    </row>
    <row r="2623" spans="14:16" x14ac:dyDescent="0.3">
      <c r="N2623" t="s">
        <v>8218</v>
      </c>
      <c r="O2623" s="10">
        <v>500</v>
      </c>
      <c r="P2623" t="s">
        <v>8342</v>
      </c>
    </row>
    <row r="2624" spans="14:16" x14ac:dyDescent="0.3">
      <c r="N2624" t="s">
        <v>8218</v>
      </c>
      <c r="O2624" s="10">
        <v>500</v>
      </c>
      <c r="P2624" t="s">
        <v>8337</v>
      </c>
    </row>
    <row r="2625" spans="14:16" x14ac:dyDescent="0.3">
      <c r="N2625" t="s">
        <v>8220</v>
      </c>
      <c r="O2625" s="10">
        <v>2000</v>
      </c>
      <c r="P2625" t="s">
        <v>8325</v>
      </c>
    </row>
    <row r="2626" spans="14:16" x14ac:dyDescent="0.3">
      <c r="N2626" t="s">
        <v>8220</v>
      </c>
      <c r="O2626" s="10">
        <v>500000</v>
      </c>
      <c r="P2626" t="s">
        <v>8333</v>
      </c>
    </row>
    <row r="2627" spans="14:16" x14ac:dyDescent="0.3">
      <c r="N2627" t="s">
        <v>8220</v>
      </c>
      <c r="O2627" s="10">
        <v>5500</v>
      </c>
      <c r="P2627" t="s">
        <v>8329</v>
      </c>
    </row>
    <row r="2628" spans="14:16" x14ac:dyDescent="0.3">
      <c r="N2628" t="s">
        <v>8220</v>
      </c>
      <c r="O2628" s="10">
        <v>2500</v>
      </c>
      <c r="P2628" t="s">
        <v>8324</v>
      </c>
    </row>
    <row r="2629" spans="14:16" x14ac:dyDescent="0.3">
      <c r="N2629" t="s">
        <v>8218</v>
      </c>
      <c r="O2629" s="10">
        <v>451</v>
      </c>
      <c r="P2629" t="s">
        <v>8327</v>
      </c>
    </row>
    <row r="2630" spans="14:16" x14ac:dyDescent="0.3">
      <c r="N2630" t="s">
        <v>8218</v>
      </c>
      <c r="O2630" s="10">
        <v>350</v>
      </c>
      <c r="P2630" t="s">
        <v>8325</v>
      </c>
    </row>
    <row r="2631" spans="14:16" x14ac:dyDescent="0.3">
      <c r="N2631" t="s">
        <v>8218</v>
      </c>
      <c r="O2631" s="10">
        <v>300</v>
      </c>
      <c r="P2631" t="s">
        <v>8330</v>
      </c>
    </row>
    <row r="2632" spans="14:16" x14ac:dyDescent="0.3">
      <c r="N2632" t="s">
        <v>8220</v>
      </c>
      <c r="O2632" s="10">
        <v>5000</v>
      </c>
      <c r="P2632" t="s">
        <v>8313</v>
      </c>
    </row>
    <row r="2633" spans="14:16" x14ac:dyDescent="0.3">
      <c r="N2633" t="s">
        <v>8220</v>
      </c>
      <c r="O2633" s="10">
        <v>2000</v>
      </c>
      <c r="P2633" t="s">
        <v>8309</v>
      </c>
    </row>
    <row r="2634" spans="14:16" x14ac:dyDescent="0.3">
      <c r="N2634" t="s">
        <v>8218</v>
      </c>
      <c r="O2634" s="10">
        <v>500</v>
      </c>
      <c r="P2634" t="s">
        <v>8330</v>
      </c>
    </row>
    <row r="2635" spans="14:16" x14ac:dyDescent="0.3">
      <c r="N2635" t="s">
        <v>8220</v>
      </c>
      <c r="O2635" s="10">
        <v>12000</v>
      </c>
      <c r="P2635" t="s">
        <v>8325</v>
      </c>
    </row>
    <row r="2636" spans="14:16" x14ac:dyDescent="0.3">
      <c r="N2636" t="s">
        <v>8220</v>
      </c>
      <c r="O2636" s="10">
        <v>5000</v>
      </c>
      <c r="P2636" t="s">
        <v>8325</v>
      </c>
    </row>
    <row r="2637" spans="14:16" x14ac:dyDescent="0.3">
      <c r="N2637" t="s">
        <v>8220</v>
      </c>
      <c r="O2637" s="10">
        <v>4800</v>
      </c>
      <c r="P2637" t="s">
        <v>8355</v>
      </c>
    </row>
    <row r="2638" spans="14:16" x14ac:dyDescent="0.3">
      <c r="N2638" t="s">
        <v>8218</v>
      </c>
      <c r="O2638" s="10">
        <v>500</v>
      </c>
      <c r="P2638" t="s">
        <v>8330</v>
      </c>
    </row>
    <row r="2639" spans="14:16" x14ac:dyDescent="0.3">
      <c r="N2639" t="s">
        <v>8218</v>
      </c>
      <c r="O2639" s="10">
        <v>500</v>
      </c>
      <c r="P2639" t="s">
        <v>8325</v>
      </c>
    </row>
    <row r="2640" spans="14:16" x14ac:dyDescent="0.3">
      <c r="N2640" t="s">
        <v>8218</v>
      </c>
      <c r="O2640" s="10">
        <v>300</v>
      </c>
      <c r="P2640" t="s">
        <v>8319</v>
      </c>
    </row>
    <row r="2641" spans="14:16" x14ac:dyDescent="0.3">
      <c r="N2641" t="s">
        <v>8218</v>
      </c>
      <c r="O2641" s="10">
        <v>500</v>
      </c>
      <c r="P2641" t="s">
        <v>8325</v>
      </c>
    </row>
    <row r="2642" spans="14:16" x14ac:dyDescent="0.3">
      <c r="N2642" t="s">
        <v>8218</v>
      </c>
      <c r="O2642" s="10">
        <v>350</v>
      </c>
      <c r="P2642" t="s">
        <v>8330</v>
      </c>
    </row>
    <row r="2643" spans="14:16" x14ac:dyDescent="0.3">
      <c r="N2643" t="s">
        <v>8218</v>
      </c>
      <c r="O2643" s="10">
        <v>250</v>
      </c>
      <c r="P2643" t="s">
        <v>8335</v>
      </c>
    </row>
    <row r="2644" spans="14:16" x14ac:dyDescent="0.3">
      <c r="N2644" t="s">
        <v>8220</v>
      </c>
      <c r="O2644" s="10">
        <v>2000</v>
      </c>
      <c r="P2644" t="s">
        <v>8325</v>
      </c>
    </row>
    <row r="2645" spans="14:16" x14ac:dyDescent="0.3">
      <c r="N2645" t="s">
        <v>8220</v>
      </c>
      <c r="O2645" s="10">
        <v>10000</v>
      </c>
      <c r="P2645" t="s">
        <v>8325</v>
      </c>
    </row>
    <row r="2646" spans="14:16" x14ac:dyDescent="0.3">
      <c r="N2646" t="s">
        <v>8221</v>
      </c>
      <c r="O2646" s="10">
        <v>500</v>
      </c>
      <c r="P2646" t="s">
        <v>8325</v>
      </c>
    </row>
    <row r="2647" spans="14:16" x14ac:dyDescent="0.3">
      <c r="N2647" t="s">
        <v>8218</v>
      </c>
      <c r="O2647" s="10">
        <v>500</v>
      </c>
      <c r="P2647" t="s">
        <v>8325</v>
      </c>
    </row>
    <row r="2648" spans="14:16" x14ac:dyDescent="0.3">
      <c r="N2648" t="s">
        <v>8218</v>
      </c>
      <c r="O2648" s="10">
        <v>500</v>
      </c>
      <c r="P2648" t="s">
        <v>8325</v>
      </c>
    </row>
    <row r="2649" spans="14:16" x14ac:dyDescent="0.3">
      <c r="N2649" t="s">
        <v>8218</v>
      </c>
      <c r="O2649" s="10">
        <v>500</v>
      </c>
      <c r="P2649" t="s">
        <v>8325</v>
      </c>
    </row>
    <row r="2650" spans="14:16" x14ac:dyDescent="0.3">
      <c r="N2650" t="s">
        <v>8220</v>
      </c>
      <c r="O2650" s="10">
        <v>6000</v>
      </c>
      <c r="P2650" t="s">
        <v>8344</v>
      </c>
    </row>
    <row r="2651" spans="14:16" x14ac:dyDescent="0.3">
      <c r="N2651" t="s">
        <v>8220</v>
      </c>
      <c r="O2651" s="10">
        <v>5000</v>
      </c>
      <c r="P2651" t="s">
        <v>8344</v>
      </c>
    </row>
    <row r="2652" spans="14:16" x14ac:dyDescent="0.3">
      <c r="N2652" t="s">
        <v>8218</v>
      </c>
      <c r="O2652" s="10">
        <v>500</v>
      </c>
      <c r="P2652" t="s">
        <v>8325</v>
      </c>
    </row>
    <row r="2653" spans="14:16" x14ac:dyDescent="0.3">
      <c r="N2653" t="s">
        <v>8218</v>
      </c>
      <c r="O2653" s="10">
        <v>500</v>
      </c>
      <c r="P2653" t="s">
        <v>8325</v>
      </c>
    </row>
    <row r="2654" spans="14:16" x14ac:dyDescent="0.3">
      <c r="N2654" t="s">
        <v>8220</v>
      </c>
      <c r="O2654" s="10">
        <v>5000</v>
      </c>
      <c r="P2654" t="s">
        <v>8325</v>
      </c>
    </row>
    <row r="2655" spans="14:16" x14ac:dyDescent="0.3">
      <c r="N2655" t="s">
        <v>8218</v>
      </c>
      <c r="O2655" s="10">
        <v>500</v>
      </c>
      <c r="P2655" t="s">
        <v>8331</v>
      </c>
    </row>
    <row r="2656" spans="14:16" x14ac:dyDescent="0.3">
      <c r="N2656" t="s">
        <v>8218</v>
      </c>
      <c r="O2656" s="10">
        <v>500</v>
      </c>
      <c r="P2656" t="s">
        <v>8334</v>
      </c>
    </row>
    <row r="2657" spans="14:16" x14ac:dyDescent="0.3">
      <c r="N2657" t="s">
        <v>8218</v>
      </c>
      <c r="O2657" s="10">
        <v>300</v>
      </c>
      <c r="P2657" t="s">
        <v>8325</v>
      </c>
    </row>
    <row r="2658" spans="14:16" x14ac:dyDescent="0.3">
      <c r="N2658" t="s">
        <v>8220</v>
      </c>
      <c r="O2658" s="10">
        <v>11000</v>
      </c>
      <c r="P2658" t="s">
        <v>8323</v>
      </c>
    </row>
    <row r="2659" spans="14:16" x14ac:dyDescent="0.3">
      <c r="N2659" t="s">
        <v>8220</v>
      </c>
      <c r="O2659" s="10">
        <v>16000</v>
      </c>
      <c r="P2659" t="s">
        <v>8349</v>
      </c>
    </row>
    <row r="2660" spans="14:16" x14ac:dyDescent="0.3">
      <c r="N2660" t="s">
        <v>8220</v>
      </c>
      <c r="O2660" s="10">
        <v>15000</v>
      </c>
      <c r="P2660" t="s">
        <v>8325</v>
      </c>
    </row>
    <row r="2661" spans="14:16" x14ac:dyDescent="0.3">
      <c r="N2661" t="s">
        <v>8218</v>
      </c>
      <c r="O2661" s="10">
        <v>500</v>
      </c>
      <c r="P2661" t="s">
        <v>8330</v>
      </c>
    </row>
    <row r="2662" spans="14:16" x14ac:dyDescent="0.3">
      <c r="N2662" t="s">
        <v>8218</v>
      </c>
      <c r="O2662" s="10">
        <v>500</v>
      </c>
      <c r="P2662" t="s">
        <v>8330</v>
      </c>
    </row>
    <row r="2663" spans="14:16" x14ac:dyDescent="0.3">
      <c r="N2663" t="s">
        <v>8218</v>
      </c>
      <c r="O2663" s="10">
        <v>500</v>
      </c>
      <c r="P2663" t="s">
        <v>8325</v>
      </c>
    </row>
    <row r="2664" spans="14:16" x14ac:dyDescent="0.3">
      <c r="N2664" t="s">
        <v>8218</v>
      </c>
      <c r="O2664" s="10">
        <v>500</v>
      </c>
      <c r="P2664" t="s">
        <v>8330</v>
      </c>
    </row>
    <row r="2665" spans="14:16" x14ac:dyDescent="0.3">
      <c r="N2665" t="s">
        <v>8218</v>
      </c>
      <c r="O2665" s="10">
        <v>500</v>
      </c>
      <c r="P2665" t="s">
        <v>8327</v>
      </c>
    </row>
    <row r="2666" spans="14:16" x14ac:dyDescent="0.3">
      <c r="N2666" t="s">
        <v>8220</v>
      </c>
      <c r="O2666" s="10">
        <v>25000</v>
      </c>
      <c r="P2666" t="s">
        <v>8313</v>
      </c>
    </row>
    <row r="2667" spans="14:16" x14ac:dyDescent="0.3">
      <c r="N2667" t="s">
        <v>8220</v>
      </c>
      <c r="O2667" s="10">
        <v>3000</v>
      </c>
      <c r="P2667" t="s">
        <v>8352</v>
      </c>
    </row>
    <row r="2668" spans="14:16" x14ac:dyDescent="0.3">
      <c r="N2668" t="s">
        <v>8219</v>
      </c>
      <c r="O2668" s="10">
        <v>10000</v>
      </c>
      <c r="P2668" t="s">
        <v>8348</v>
      </c>
    </row>
    <row r="2669" spans="14:16" x14ac:dyDescent="0.3">
      <c r="N2669" t="s">
        <v>8218</v>
      </c>
      <c r="O2669" s="10">
        <v>250</v>
      </c>
      <c r="P2669" t="s">
        <v>8325</v>
      </c>
    </row>
    <row r="2670" spans="14:16" x14ac:dyDescent="0.3">
      <c r="N2670" t="s">
        <v>8220</v>
      </c>
      <c r="O2670" s="10">
        <v>2500</v>
      </c>
      <c r="P2670" t="s">
        <v>8325</v>
      </c>
    </row>
    <row r="2671" spans="14:16" x14ac:dyDescent="0.3">
      <c r="N2671" t="s">
        <v>8218</v>
      </c>
      <c r="O2671" s="10">
        <v>350</v>
      </c>
      <c r="P2671" t="s">
        <v>8325</v>
      </c>
    </row>
    <row r="2672" spans="14:16" x14ac:dyDescent="0.3">
      <c r="N2672" t="s">
        <v>8218</v>
      </c>
      <c r="O2672" s="10">
        <v>500</v>
      </c>
      <c r="P2672" t="s">
        <v>8325</v>
      </c>
    </row>
    <row r="2673" spans="14:16" x14ac:dyDescent="0.3">
      <c r="N2673" t="s">
        <v>8219</v>
      </c>
      <c r="O2673" s="10">
        <v>100000</v>
      </c>
      <c r="P2673" t="s">
        <v>8309</v>
      </c>
    </row>
    <row r="2674" spans="14:16" x14ac:dyDescent="0.3">
      <c r="N2674" t="s">
        <v>8218</v>
      </c>
      <c r="O2674" s="10">
        <v>500</v>
      </c>
      <c r="P2674" t="s">
        <v>8342</v>
      </c>
    </row>
    <row r="2675" spans="14:16" x14ac:dyDescent="0.3">
      <c r="N2675" t="s">
        <v>8218</v>
      </c>
      <c r="O2675" s="10">
        <v>500</v>
      </c>
      <c r="P2675" t="s">
        <v>8325</v>
      </c>
    </row>
    <row r="2676" spans="14:16" x14ac:dyDescent="0.3">
      <c r="N2676" t="s">
        <v>8220</v>
      </c>
      <c r="O2676" s="10">
        <v>75000</v>
      </c>
      <c r="P2676" t="s">
        <v>8334</v>
      </c>
    </row>
    <row r="2677" spans="14:16" x14ac:dyDescent="0.3">
      <c r="N2677" t="s">
        <v>8220</v>
      </c>
      <c r="O2677" s="10">
        <v>5500</v>
      </c>
      <c r="P2677" t="s">
        <v>8325</v>
      </c>
    </row>
    <row r="2678" spans="14:16" x14ac:dyDescent="0.3">
      <c r="N2678" t="s">
        <v>8218</v>
      </c>
      <c r="O2678" s="10">
        <v>500</v>
      </c>
      <c r="P2678" t="s">
        <v>8342</v>
      </c>
    </row>
    <row r="2679" spans="14:16" x14ac:dyDescent="0.3">
      <c r="N2679" t="s">
        <v>8219</v>
      </c>
      <c r="O2679" s="10">
        <v>500</v>
      </c>
      <c r="P2679" t="s">
        <v>8336</v>
      </c>
    </row>
    <row r="2680" spans="14:16" x14ac:dyDescent="0.3">
      <c r="N2680" t="s">
        <v>8218</v>
      </c>
      <c r="O2680" s="10">
        <v>500</v>
      </c>
      <c r="P2680" t="s">
        <v>8334</v>
      </c>
    </row>
    <row r="2681" spans="14:16" x14ac:dyDescent="0.3">
      <c r="N2681" t="s">
        <v>8218</v>
      </c>
      <c r="O2681" s="10">
        <v>500</v>
      </c>
      <c r="P2681" t="s">
        <v>8323</v>
      </c>
    </row>
    <row r="2682" spans="14:16" x14ac:dyDescent="0.3">
      <c r="N2682" t="s">
        <v>8218</v>
      </c>
      <c r="O2682" s="10">
        <v>500</v>
      </c>
      <c r="P2682" t="s">
        <v>8325</v>
      </c>
    </row>
    <row r="2683" spans="14:16" x14ac:dyDescent="0.3">
      <c r="N2683" t="s">
        <v>8218</v>
      </c>
      <c r="O2683" s="10">
        <v>500</v>
      </c>
      <c r="P2683" t="s">
        <v>8325</v>
      </c>
    </row>
    <row r="2684" spans="14:16" x14ac:dyDescent="0.3">
      <c r="N2684" t="s">
        <v>8218</v>
      </c>
      <c r="O2684" s="10">
        <v>500</v>
      </c>
      <c r="P2684" t="s">
        <v>8325</v>
      </c>
    </row>
    <row r="2685" spans="14:16" x14ac:dyDescent="0.3">
      <c r="N2685" t="s">
        <v>8218</v>
      </c>
      <c r="O2685" s="10">
        <v>500</v>
      </c>
      <c r="P2685" t="s">
        <v>8325</v>
      </c>
    </row>
    <row r="2686" spans="14:16" x14ac:dyDescent="0.3">
      <c r="N2686" t="s">
        <v>8218</v>
      </c>
      <c r="O2686" s="10">
        <v>500</v>
      </c>
      <c r="P2686" t="s">
        <v>8334</v>
      </c>
    </row>
    <row r="2687" spans="14:16" x14ac:dyDescent="0.3">
      <c r="N2687" t="s">
        <v>8218</v>
      </c>
      <c r="O2687" s="10">
        <v>350</v>
      </c>
      <c r="P2687" t="s">
        <v>8330</v>
      </c>
    </row>
    <row r="2688" spans="14:16" x14ac:dyDescent="0.3">
      <c r="N2688" t="s">
        <v>8220</v>
      </c>
      <c r="O2688" s="10">
        <v>3000</v>
      </c>
      <c r="P2688" t="s">
        <v>8325</v>
      </c>
    </row>
    <row r="2689" spans="14:16" x14ac:dyDescent="0.3">
      <c r="N2689" t="s">
        <v>8218</v>
      </c>
      <c r="O2689" s="10">
        <v>300</v>
      </c>
      <c r="P2689" t="s">
        <v>8314</v>
      </c>
    </row>
    <row r="2690" spans="14:16" x14ac:dyDescent="0.3">
      <c r="N2690" t="s">
        <v>8220</v>
      </c>
      <c r="O2690" s="10">
        <v>20000</v>
      </c>
      <c r="P2690" t="s">
        <v>8325</v>
      </c>
    </row>
    <row r="2691" spans="14:16" x14ac:dyDescent="0.3">
      <c r="N2691" t="s">
        <v>8220</v>
      </c>
      <c r="O2691" s="10">
        <v>5000</v>
      </c>
      <c r="P2691" t="s">
        <v>8325</v>
      </c>
    </row>
    <row r="2692" spans="14:16" x14ac:dyDescent="0.3">
      <c r="N2692" t="s">
        <v>8220</v>
      </c>
      <c r="O2692" s="10">
        <v>5000</v>
      </c>
      <c r="P2692" t="s">
        <v>8329</v>
      </c>
    </row>
    <row r="2693" spans="14:16" x14ac:dyDescent="0.3">
      <c r="N2693" t="s">
        <v>8219</v>
      </c>
      <c r="O2693" s="10">
        <v>20000</v>
      </c>
      <c r="P2693" t="s">
        <v>8309</v>
      </c>
    </row>
    <row r="2694" spans="14:16" x14ac:dyDescent="0.3">
      <c r="N2694" t="s">
        <v>8218</v>
      </c>
      <c r="O2694" s="10">
        <v>450</v>
      </c>
      <c r="P2694" t="s">
        <v>8325</v>
      </c>
    </row>
    <row r="2695" spans="14:16" x14ac:dyDescent="0.3">
      <c r="N2695" t="s">
        <v>8218</v>
      </c>
      <c r="O2695" s="10">
        <v>350</v>
      </c>
      <c r="P2695" t="s">
        <v>8325</v>
      </c>
    </row>
    <row r="2696" spans="14:16" x14ac:dyDescent="0.3">
      <c r="N2696" t="s">
        <v>8220</v>
      </c>
      <c r="O2696" s="10">
        <v>55000</v>
      </c>
      <c r="P2696" t="s">
        <v>8309</v>
      </c>
    </row>
    <row r="2697" spans="14:16" x14ac:dyDescent="0.3">
      <c r="N2697" t="s">
        <v>8220</v>
      </c>
      <c r="O2697" s="10">
        <v>10000</v>
      </c>
      <c r="P2697" t="s">
        <v>8334</v>
      </c>
    </row>
    <row r="2698" spans="14:16" x14ac:dyDescent="0.3">
      <c r="N2698" t="s">
        <v>8220</v>
      </c>
      <c r="O2698" s="10">
        <v>4000</v>
      </c>
      <c r="P2698" t="s">
        <v>8309</v>
      </c>
    </row>
    <row r="2699" spans="14:16" x14ac:dyDescent="0.3">
      <c r="N2699" t="s">
        <v>8220</v>
      </c>
      <c r="O2699" s="10">
        <v>750</v>
      </c>
      <c r="P2699" t="s">
        <v>8338</v>
      </c>
    </row>
    <row r="2700" spans="14:16" x14ac:dyDescent="0.3">
      <c r="N2700" t="s">
        <v>8220</v>
      </c>
      <c r="O2700" s="10">
        <v>5000</v>
      </c>
      <c r="P2700" t="s">
        <v>8333</v>
      </c>
    </row>
    <row r="2701" spans="14:16" x14ac:dyDescent="0.3">
      <c r="N2701" t="s">
        <v>8220</v>
      </c>
      <c r="O2701" s="10">
        <v>4059</v>
      </c>
      <c r="P2701" t="s">
        <v>8323</v>
      </c>
    </row>
    <row r="2702" spans="14:16" x14ac:dyDescent="0.3">
      <c r="N2702" t="s">
        <v>8218</v>
      </c>
      <c r="O2702" s="10">
        <v>315</v>
      </c>
      <c r="P2702" t="s">
        <v>8325</v>
      </c>
    </row>
    <row r="2703" spans="14:16" x14ac:dyDescent="0.3">
      <c r="N2703" t="s">
        <v>8220</v>
      </c>
      <c r="O2703" s="10">
        <v>100000</v>
      </c>
      <c r="P2703" t="s">
        <v>8309</v>
      </c>
    </row>
    <row r="2704" spans="14:16" x14ac:dyDescent="0.3">
      <c r="N2704" t="s">
        <v>8220</v>
      </c>
      <c r="O2704" s="10">
        <v>10000</v>
      </c>
      <c r="P2704" t="s">
        <v>8325</v>
      </c>
    </row>
    <row r="2705" spans="14:16" x14ac:dyDescent="0.3">
      <c r="N2705" t="s">
        <v>8219</v>
      </c>
      <c r="O2705" s="10">
        <v>37000</v>
      </c>
      <c r="P2705" t="s">
        <v>8341</v>
      </c>
    </row>
    <row r="2706" spans="14:16" x14ac:dyDescent="0.3">
      <c r="N2706" t="s">
        <v>8218</v>
      </c>
      <c r="O2706" s="10">
        <v>400</v>
      </c>
      <c r="P2706" t="s">
        <v>8330</v>
      </c>
    </row>
    <row r="2707" spans="14:16" x14ac:dyDescent="0.3">
      <c r="N2707" t="s">
        <v>8220</v>
      </c>
      <c r="O2707" s="10">
        <v>25000</v>
      </c>
      <c r="P2707" t="s">
        <v>8344</v>
      </c>
    </row>
    <row r="2708" spans="14:16" x14ac:dyDescent="0.3">
      <c r="N2708" t="s">
        <v>8220</v>
      </c>
      <c r="O2708" s="10">
        <v>15000</v>
      </c>
      <c r="P2708" t="s">
        <v>8344</v>
      </c>
    </row>
    <row r="2709" spans="14:16" x14ac:dyDescent="0.3">
      <c r="N2709" t="s">
        <v>8220</v>
      </c>
      <c r="O2709" s="10">
        <v>5600</v>
      </c>
      <c r="P2709" t="s">
        <v>8325</v>
      </c>
    </row>
    <row r="2710" spans="14:16" x14ac:dyDescent="0.3">
      <c r="N2710" t="s">
        <v>8218</v>
      </c>
      <c r="O2710" s="10">
        <v>350</v>
      </c>
      <c r="P2710" t="s">
        <v>8342</v>
      </c>
    </row>
    <row r="2711" spans="14:16" x14ac:dyDescent="0.3">
      <c r="N2711" t="s">
        <v>8218</v>
      </c>
      <c r="O2711" s="10">
        <v>300</v>
      </c>
      <c r="P2711" t="s">
        <v>8342</v>
      </c>
    </row>
    <row r="2712" spans="14:16" x14ac:dyDescent="0.3">
      <c r="N2712" t="s">
        <v>8218</v>
      </c>
      <c r="O2712" s="10">
        <v>250</v>
      </c>
      <c r="P2712" t="s">
        <v>8325</v>
      </c>
    </row>
    <row r="2713" spans="14:16" x14ac:dyDescent="0.3">
      <c r="N2713" t="s">
        <v>8220</v>
      </c>
      <c r="O2713" s="10">
        <v>1500</v>
      </c>
      <c r="P2713" t="s">
        <v>8334</v>
      </c>
    </row>
    <row r="2714" spans="14:16" x14ac:dyDescent="0.3">
      <c r="N2714" t="s">
        <v>8220</v>
      </c>
      <c r="O2714" s="10">
        <v>20000</v>
      </c>
      <c r="P2714" t="s">
        <v>8325</v>
      </c>
    </row>
    <row r="2715" spans="14:16" x14ac:dyDescent="0.3">
      <c r="N2715" t="s">
        <v>8220</v>
      </c>
      <c r="O2715" s="10">
        <v>1200</v>
      </c>
      <c r="P2715" t="s">
        <v>8325</v>
      </c>
    </row>
    <row r="2716" spans="14:16" x14ac:dyDescent="0.3">
      <c r="N2716" t="s">
        <v>8219</v>
      </c>
      <c r="O2716" s="10">
        <v>13111</v>
      </c>
      <c r="P2716" t="s">
        <v>8334</v>
      </c>
    </row>
    <row r="2717" spans="14:16" x14ac:dyDescent="0.3">
      <c r="N2717" t="s">
        <v>8220</v>
      </c>
      <c r="O2717" s="10">
        <v>15000</v>
      </c>
      <c r="P2717" t="s">
        <v>8323</v>
      </c>
    </row>
    <row r="2718" spans="14:16" x14ac:dyDescent="0.3">
      <c r="N2718" t="s">
        <v>8220</v>
      </c>
      <c r="O2718" s="10">
        <v>2500</v>
      </c>
      <c r="P2718" t="s">
        <v>8325</v>
      </c>
    </row>
    <row r="2719" spans="14:16" x14ac:dyDescent="0.3">
      <c r="N2719" t="s">
        <v>8218</v>
      </c>
      <c r="O2719" s="10">
        <v>400</v>
      </c>
      <c r="P2719" t="s">
        <v>8325</v>
      </c>
    </row>
    <row r="2720" spans="14:16" x14ac:dyDescent="0.3">
      <c r="N2720" t="s">
        <v>8220</v>
      </c>
      <c r="O2720" s="10">
        <v>6300</v>
      </c>
      <c r="P2720" t="s">
        <v>8347</v>
      </c>
    </row>
    <row r="2721" spans="14:16" x14ac:dyDescent="0.3">
      <c r="N2721" t="s">
        <v>8220</v>
      </c>
      <c r="O2721" s="10">
        <v>5000</v>
      </c>
      <c r="P2721" t="s">
        <v>8351</v>
      </c>
    </row>
    <row r="2722" spans="14:16" x14ac:dyDescent="0.3">
      <c r="N2722" t="s">
        <v>8220</v>
      </c>
      <c r="O2722" s="10">
        <v>2500</v>
      </c>
      <c r="P2722" t="s">
        <v>8325</v>
      </c>
    </row>
    <row r="2723" spans="14:16" x14ac:dyDescent="0.3">
      <c r="N2723" t="s">
        <v>8218</v>
      </c>
      <c r="O2723" s="10">
        <v>400</v>
      </c>
      <c r="P2723" t="s">
        <v>8325</v>
      </c>
    </row>
    <row r="2724" spans="14:16" x14ac:dyDescent="0.3">
      <c r="N2724" t="s">
        <v>8220</v>
      </c>
      <c r="O2724" s="10">
        <v>2000</v>
      </c>
      <c r="P2724" t="s">
        <v>8325</v>
      </c>
    </row>
    <row r="2725" spans="14:16" x14ac:dyDescent="0.3">
      <c r="N2725" t="s">
        <v>8219</v>
      </c>
      <c r="O2725" s="10">
        <v>10000</v>
      </c>
      <c r="P2725" t="s">
        <v>8341</v>
      </c>
    </row>
    <row r="2726" spans="14:16" x14ac:dyDescent="0.3">
      <c r="N2726" t="s">
        <v>8220</v>
      </c>
      <c r="O2726" s="10">
        <v>2800</v>
      </c>
      <c r="P2726" t="s">
        <v>8324</v>
      </c>
    </row>
    <row r="2727" spans="14:16" x14ac:dyDescent="0.3">
      <c r="N2727" t="s">
        <v>8218</v>
      </c>
      <c r="O2727" s="10">
        <v>400</v>
      </c>
      <c r="P2727" t="s">
        <v>8330</v>
      </c>
    </row>
    <row r="2728" spans="14:16" x14ac:dyDescent="0.3">
      <c r="N2728" t="s">
        <v>8220</v>
      </c>
      <c r="O2728" s="10">
        <v>25000</v>
      </c>
      <c r="P2728" t="s">
        <v>8317</v>
      </c>
    </row>
    <row r="2729" spans="14:16" x14ac:dyDescent="0.3">
      <c r="N2729" t="s">
        <v>8220</v>
      </c>
      <c r="O2729" s="10">
        <v>40000</v>
      </c>
      <c r="P2729" t="s">
        <v>8338</v>
      </c>
    </row>
    <row r="2730" spans="14:16" x14ac:dyDescent="0.3">
      <c r="N2730" t="s">
        <v>8220</v>
      </c>
      <c r="O2730" s="10">
        <v>1250</v>
      </c>
      <c r="P2730" t="s">
        <v>8325</v>
      </c>
    </row>
    <row r="2731" spans="14:16" x14ac:dyDescent="0.3">
      <c r="N2731" t="s">
        <v>8220</v>
      </c>
      <c r="O2731" s="10">
        <v>750</v>
      </c>
      <c r="P2731" t="s">
        <v>8323</v>
      </c>
    </row>
    <row r="2732" spans="14:16" x14ac:dyDescent="0.3">
      <c r="N2732" t="s">
        <v>8218</v>
      </c>
      <c r="O2732" s="10">
        <v>400</v>
      </c>
      <c r="P2732" t="s">
        <v>8319</v>
      </c>
    </row>
    <row r="2733" spans="14:16" x14ac:dyDescent="0.3">
      <c r="N2733" t="s">
        <v>8218</v>
      </c>
      <c r="O2733" s="10">
        <v>333</v>
      </c>
      <c r="P2733" t="s">
        <v>8325</v>
      </c>
    </row>
    <row r="2734" spans="14:16" x14ac:dyDescent="0.3">
      <c r="N2734" t="s">
        <v>8218</v>
      </c>
      <c r="O2734" s="10">
        <v>300</v>
      </c>
      <c r="P2734" t="s">
        <v>8325</v>
      </c>
    </row>
    <row r="2735" spans="14:16" x14ac:dyDescent="0.3">
      <c r="N2735" t="s">
        <v>8220</v>
      </c>
      <c r="O2735" s="10">
        <v>1500</v>
      </c>
      <c r="P2735" t="s">
        <v>8325</v>
      </c>
    </row>
    <row r="2736" spans="14:16" x14ac:dyDescent="0.3">
      <c r="N2736" t="s">
        <v>8220</v>
      </c>
      <c r="O2736" s="10">
        <v>100000</v>
      </c>
      <c r="P2736" t="s">
        <v>8341</v>
      </c>
    </row>
    <row r="2737" spans="14:16" x14ac:dyDescent="0.3">
      <c r="N2737" t="s">
        <v>8220</v>
      </c>
      <c r="O2737" s="10">
        <v>5000</v>
      </c>
      <c r="P2737" t="s">
        <v>8334</v>
      </c>
    </row>
    <row r="2738" spans="14:16" x14ac:dyDescent="0.3">
      <c r="N2738" t="s">
        <v>8220</v>
      </c>
      <c r="O2738" s="10">
        <v>90000</v>
      </c>
      <c r="P2738" t="s">
        <v>8343</v>
      </c>
    </row>
    <row r="2739" spans="14:16" x14ac:dyDescent="0.3">
      <c r="N2739" t="s">
        <v>8220</v>
      </c>
      <c r="O2739" s="10">
        <v>8000</v>
      </c>
      <c r="P2739" t="s">
        <v>8333</v>
      </c>
    </row>
    <row r="2740" spans="14:16" x14ac:dyDescent="0.3">
      <c r="N2740" t="s">
        <v>8220</v>
      </c>
      <c r="O2740" s="10">
        <v>1750</v>
      </c>
      <c r="P2740" t="s">
        <v>8325</v>
      </c>
    </row>
    <row r="2741" spans="14:16" x14ac:dyDescent="0.3">
      <c r="N2741" t="s">
        <v>8218</v>
      </c>
      <c r="O2741" s="10">
        <v>420</v>
      </c>
      <c r="P2741" t="s">
        <v>8328</v>
      </c>
    </row>
    <row r="2742" spans="14:16" x14ac:dyDescent="0.3">
      <c r="N2742" t="s">
        <v>8218</v>
      </c>
      <c r="O2742" s="10">
        <v>400</v>
      </c>
      <c r="P2742" t="s">
        <v>8342</v>
      </c>
    </row>
    <row r="2743" spans="14:16" x14ac:dyDescent="0.3">
      <c r="N2743" t="s">
        <v>8218</v>
      </c>
      <c r="O2743" s="10">
        <v>110</v>
      </c>
      <c r="P2743" t="s">
        <v>8328</v>
      </c>
    </row>
    <row r="2744" spans="14:16" x14ac:dyDescent="0.3">
      <c r="N2744" t="s">
        <v>8218</v>
      </c>
      <c r="O2744" s="10">
        <v>200</v>
      </c>
      <c r="P2744" t="s">
        <v>8325</v>
      </c>
    </row>
    <row r="2745" spans="14:16" x14ac:dyDescent="0.3">
      <c r="N2745" t="s">
        <v>8220</v>
      </c>
      <c r="O2745" s="10">
        <v>5000</v>
      </c>
      <c r="P2745" t="s">
        <v>8347</v>
      </c>
    </row>
    <row r="2746" spans="14:16" x14ac:dyDescent="0.3">
      <c r="N2746" t="s">
        <v>8220</v>
      </c>
      <c r="O2746" s="10">
        <v>1000</v>
      </c>
      <c r="P2746" t="s">
        <v>8325</v>
      </c>
    </row>
    <row r="2747" spans="14:16" x14ac:dyDescent="0.3">
      <c r="N2747" t="s">
        <v>8218</v>
      </c>
      <c r="O2747" s="10">
        <v>400</v>
      </c>
      <c r="P2747" t="s">
        <v>8327</v>
      </c>
    </row>
    <row r="2748" spans="14:16" x14ac:dyDescent="0.3">
      <c r="N2748" t="s">
        <v>8220</v>
      </c>
      <c r="O2748" s="10">
        <v>3000</v>
      </c>
      <c r="P2748" t="s">
        <v>8338</v>
      </c>
    </row>
    <row r="2749" spans="14:16" x14ac:dyDescent="0.3">
      <c r="N2749" t="s">
        <v>8220</v>
      </c>
      <c r="O2749" s="10">
        <v>6048</v>
      </c>
      <c r="P2749" t="s">
        <v>8325</v>
      </c>
    </row>
    <row r="2750" spans="14:16" x14ac:dyDescent="0.3">
      <c r="N2750" t="s">
        <v>8220</v>
      </c>
      <c r="O2750" s="10">
        <v>20000</v>
      </c>
      <c r="P2750" t="s">
        <v>8309</v>
      </c>
    </row>
    <row r="2751" spans="14:16" x14ac:dyDescent="0.3">
      <c r="N2751" t="s">
        <v>8220</v>
      </c>
      <c r="O2751" s="10">
        <v>50000</v>
      </c>
      <c r="P2751" t="s">
        <v>8333</v>
      </c>
    </row>
    <row r="2752" spans="14:16" x14ac:dyDescent="0.3">
      <c r="N2752" t="s">
        <v>8220</v>
      </c>
      <c r="O2752" s="10">
        <v>1700</v>
      </c>
      <c r="P2752" t="s">
        <v>8325</v>
      </c>
    </row>
    <row r="2753" spans="14:16" x14ac:dyDescent="0.3">
      <c r="N2753" t="s">
        <v>8218</v>
      </c>
      <c r="O2753" s="10">
        <v>350</v>
      </c>
      <c r="P2753" t="s">
        <v>8331</v>
      </c>
    </row>
    <row r="2754" spans="14:16" x14ac:dyDescent="0.3">
      <c r="N2754" t="s">
        <v>8218</v>
      </c>
      <c r="O2754" s="10">
        <v>300</v>
      </c>
      <c r="P2754" t="s">
        <v>8325</v>
      </c>
    </row>
    <row r="2755" spans="14:16" x14ac:dyDescent="0.3">
      <c r="N2755" t="s">
        <v>8219</v>
      </c>
      <c r="O2755" s="10">
        <v>50000</v>
      </c>
      <c r="P2755" t="s">
        <v>8309</v>
      </c>
    </row>
    <row r="2756" spans="14:16" x14ac:dyDescent="0.3">
      <c r="N2756" t="s">
        <v>8220</v>
      </c>
      <c r="O2756" s="10">
        <v>50000</v>
      </c>
      <c r="P2756" t="s">
        <v>8333</v>
      </c>
    </row>
    <row r="2757" spans="14:16" x14ac:dyDescent="0.3">
      <c r="N2757" t="s">
        <v>8220</v>
      </c>
      <c r="O2757" s="10">
        <v>15000</v>
      </c>
      <c r="P2757" t="s">
        <v>8309</v>
      </c>
    </row>
    <row r="2758" spans="14:16" x14ac:dyDescent="0.3">
      <c r="N2758" t="s">
        <v>8220</v>
      </c>
      <c r="O2758" s="10">
        <v>5000</v>
      </c>
      <c r="P2758" t="s">
        <v>8347</v>
      </c>
    </row>
    <row r="2759" spans="14:16" x14ac:dyDescent="0.3">
      <c r="N2759" t="s">
        <v>8219</v>
      </c>
      <c r="O2759" s="10">
        <v>3000</v>
      </c>
      <c r="P2759" t="s">
        <v>8336</v>
      </c>
    </row>
    <row r="2760" spans="14:16" x14ac:dyDescent="0.3">
      <c r="N2760" t="s">
        <v>8220</v>
      </c>
      <c r="O2760" s="10">
        <v>10000</v>
      </c>
      <c r="P2760" t="s">
        <v>8334</v>
      </c>
    </row>
    <row r="2761" spans="14:16" x14ac:dyDescent="0.3">
      <c r="N2761" t="s">
        <v>8220</v>
      </c>
      <c r="O2761" s="10">
        <v>1200</v>
      </c>
      <c r="P2761" t="s">
        <v>8324</v>
      </c>
    </row>
    <row r="2762" spans="14:16" x14ac:dyDescent="0.3">
      <c r="N2762" t="s">
        <v>8220</v>
      </c>
      <c r="O2762" s="10">
        <v>1000</v>
      </c>
      <c r="P2762" t="s">
        <v>8324</v>
      </c>
    </row>
    <row r="2763" spans="14:16" x14ac:dyDescent="0.3">
      <c r="N2763" t="s">
        <v>8218</v>
      </c>
      <c r="O2763" s="10">
        <v>300</v>
      </c>
      <c r="P2763" t="s">
        <v>8327</v>
      </c>
    </row>
    <row r="2764" spans="14:16" x14ac:dyDescent="0.3">
      <c r="N2764" t="s">
        <v>8220</v>
      </c>
      <c r="O2764" s="10">
        <v>50000</v>
      </c>
      <c r="P2764" t="s">
        <v>8338</v>
      </c>
    </row>
    <row r="2765" spans="14:16" x14ac:dyDescent="0.3">
      <c r="N2765" t="s">
        <v>8220</v>
      </c>
      <c r="O2765" s="10">
        <v>15000</v>
      </c>
      <c r="P2765" t="s">
        <v>8351</v>
      </c>
    </row>
    <row r="2766" spans="14:16" x14ac:dyDescent="0.3">
      <c r="N2766" t="s">
        <v>8220</v>
      </c>
      <c r="O2766" s="10">
        <v>3500</v>
      </c>
      <c r="P2766" t="s">
        <v>8325</v>
      </c>
    </row>
    <row r="2767" spans="14:16" x14ac:dyDescent="0.3">
      <c r="N2767" t="s">
        <v>8220</v>
      </c>
      <c r="O2767" s="10">
        <v>2500</v>
      </c>
      <c r="P2767" t="s">
        <v>8325</v>
      </c>
    </row>
    <row r="2768" spans="14:16" x14ac:dyDescent="0.3">
      <c r="N2768" t="s">
        <v>8218</v>
      </c>
      <c r="O2768" s="10">
        <v>400</v>
      </c>
      <c r="P2768" t="s">
        <v>8325</v>
      </c>
    </row>
    <row r="2769" spans="14:16" x14ac:dyDescent="0.3">
      <c r="N2769" t="s">
        <v>8220</v>
      </c>
      <c r="O2769" s="10">
        <v>3255</v>
      </c>
      <c r="P2769" t="s">
        <v>8325</v>
      </c>
    </row>
    <row r="2770" spans="14:16" x14ac:dyDescent="0.3">
      <c r="N2770" t="s">
        <v>8220</v>
      </c>
      <c r="O2770" s="10">
        <v>50000</v>
      </c>
      <c r="P2770" t="s">
        <v>8338</v>
      </c>
    </row>
    <row r="2771" spans="14:16" x14ac:dyDescent="0.3">
      <c r="N2771" t="s">
        <v>8218</v>
      </c>
      <c r="O2771" s="10">
        <v>250</v>
      </c>
      <c r="P2771" t="s">
        <v>8340</v>
      </c>
    </row>
    <row r="2772" spans="14:16" x14ac:dyDescent="0.3">
      <c r="N2772" t="s">
        <v>8220</v>
      </c>
      <c r="O2772" s="10">
        <v>2000</v>
      </c>
      <c r="P2772" t="s">
        <v>8325</v>
      </c>
    </row>
    <row r="2773" spans="14:16" x14ac:dyDescent="0.3">
      <c r="N2773" t="s">
        <v>8218</v>
      </c>
      <c r="O2773" s="10">
        <v>300</v>
      </c>
      <c r="P2773" t="s">
        <v>8325</v>
      </c>
    </row>
    <row r="2774" spans="14:16" x14ac:dyDescent="0.3">
      <c r="N2774" t="s">
        <v>8220</v>
      </c>
      <c r="O2774" s="10">
        <v>7500</v>
      </c>
      <c r="P2774" t="s">
        <v>8352</v>
      </c>
    </row>
    <row r="2775" spans="14:16" x14ac:dyDescent="0.3">
      <c r="N2775" t="s">
        <v>8218</v>
      </c>
      <c r="O2775" s="10">
        <v>300</v>
      </c>
      <c r="P2775" t="s">
        <v>8325</v>
      </c>
    </row>
    <row r="2776" spans="14:16" x14ac:dyDescent="0.3">
      <c r="N2776" t="s">
        <v>8220</v>
      </c>
      <c r="O2776" s="10">
        <v>3500</v>
      </c>
      <c r="P2776" t="s">
        <v>8313</v>
      </c>
    </row>
    <row r="2777" spans="14:16" x14ac:dyDescent="0.3">
      <c r="N2777" t="s">
        <v>8220</v>
      </c>
      <c r="O2777" s="10">
        <v>2000</v>
      </c>
      <c r="P2777" t="s">
        <v>8355</v>
      </c>
    </row>
    <row r="2778" spans="14:16" x14ac:dyDescent="0.3">
      <c r="N2778" t="s">
        <v>8220</v>
      </c>
      <c r="O2778" s="10">
        <v>650</v>
      </c>
      <c r="P2778" t="s">
        <v>8324</v>
      </c>
    </row>
    <row r="2779" spans="14:16" x14ac:dyDescent="0.3">
      <c r="N2779" t="s">
        <v>8220</v>
      </c>
      <c r="O2779" s="10">
        <v>35000</v>
      </c>
      <c r="P2779" t="s">
        <v>8309</v>
      </c>
    </row>
    <row r="2780" spans="14:16" x14ac:dyDescent="0.3">
      <c r="N2780" t="s">
        <v>8220</v>
      </c>
      <c r="O2780" s="10">
        <v>2000000</v>
      </c>
      <c r="P2780" t="s">
        <v>8323</v>
      </c>
    </row>
    <row r="2781" spans="14:16" x14ac:dyDescent="0.3">
      <c r="N2781" t="s">
        <v>8218</v>
      </c>
      <c r="O2781" s="10">
        <v>300</v>
      </c>
      <c r="P2781" t="s">
        <v>8321</v>
      </c>
    </row>
    <row r="2782" spans="14:16" x14ac:dyDescent="0.3">
      <c r="N2782" t="s">
        <v>8221</v>
      </c>
      <c r="O2782" s="10">
        <v>10000</v>
      </c>
      <c r="P2782" t="s">
        <v>8325</v>
      </c>
    </row>
    <row r="2783" spans="14:16" x14ac:dyDescent="0.3">
      <c r="N2783" t="s">
        <v>8220</v>
      </c>
      <c r="O2783" s="10">
        <v>6500</v>
      </c>
      <c r="P2783" t="s">
        <v>8349</v>
      </c>
    </row>
    <row r="2784" spans="14:16" x14ac:dyDescent="0.3">
      <c r="N2784" t="s">
        <v>8218</v>
      </c>
      <c r="O2784" s="10">
        <v>300</v>
      </c>
      <c r="P2784" t="s">
        <v>8332</v>
      </c>
    </row>
    <row r="2785" spans="14:16" x14ac:dyDescent="0.3">
      <c r="N2785" t="s">
        <v>8218</v>
      </c>
      <c r="O2785" s="10">
        <v>250</v>
      </c>
      <c r="P2785" t="s">
        <v>8325</v>
      </c>
    </row>
    <row r="2786" spans="14:16" x14ac:dyDescent="0.3">
      <c r="N2786" t="s">
        <v>8218</v>
      </c>
      <c r="O2786" s="10">
        <v>300</v>
      </c>
      <c r="P2786" t="s">
        <v>8323</v>
      </c>
    </row>
    <row r="2787" spans="14:16" x14ac:dyDescent="0.3">
      <c r="N2787" t="s">
        <v>8218</v>
      </c>
      <c r="O2787" s="10">
        <v>300</v>
      </c>
      <c r="P2787" t="s">
        <v>8325</v>
      </c>
    </row>
    <row r="2788" spans="14:16" x14ac:dyDescent="0.3">
      <c r="N2788" t="s">
        <v>8220</v>
      </c>
      <c r="O2788" s="10">
        <v>5000</v>
      </c>
      <c r="P2788" t="s">
        <v>8350</v>
      </c>
    </row>
    <row r="2789" spans="14:16" x14ac:dyDescent="0.3">
      <c r="N2789" t="s">
        <v>8220</v>
      </c>
      <c r="O2789" s="10">
        <v>5000</v>
      </c>
      <c r="P2789" t="s">
        <v>8325</v>
      </c>
    </row>
    <row r="2790" spans="14:16" x14ac:dyDescent="0.3">
      <c r="N2790" t="s">
        <v>8220</v>
      </c>
      <c r="O2790" s="10">
        <v>3500</v>
      </c>
      <c r="P2790" t="s">
        <v>8343</v>
      </c>
    </row>
    <row r="2791" spans="14:16" x14ac:dyDescent="0.3">
      <c r="N2791" t="s">
        <v>8220</v>
      </c>
      <c r="O2791" s="10">
        <v>50000</v>
      </c>
      <c r="P2791" t="s">
        <v>8324</v>
      </c>
    </row>
    <row r="2792" spans="14:16" x14ac:dyDescent="0.3">
      <c r="N2792" t="s">
        <v>8220</v>
      </c>
      <c r="O2792" s="10">
        <v>15000</v>
      </c>
      <c r="P2792" t="s">
        <v>8351</v>
      </c>
    </row>
    <row r="2793" spans="14:16" x14ac:dyDescent="0.3">
      <c r="N2793" t="s">
        <v>8221</v>
      </c>
      <c r="O2793" s="10">
        <v>350</v>
      </c>
      <c r="P2793" t="s">
        <v>8329</v>
      </c>
    </row>
    <row r="2794" spans="14:16" x14ac:dyDescent="0.3">
      <c r="N2794" t="s">
        <v>8219</v>
      </c>
      <c r="O2794" s="10">
        <v>50000</v>
      </c>
      <c r="P2794" t="s">
        <v>8336</v>
      </c>
    </row>
    <row r="2795" spans="14:16" x14ac:dyDescent="0.3">
      <c r="N2795" t="s">
        <v>8219</v>
      </c>
      <c r="O2795" s="10">
        <v>60000</v>
      </c>
      <c r="P2795" t="s">
        <v>8314</v>
      </c>
    </row>
    <row r="2796" spans="14:16" x14ac:dyDescent="0.3">
      <c r="N2796" t="s">
        <v>8220</v>
      </c>
      <c r="O2796" s="10">
        <v>2000</v>
      </c>
      <c r="P2796" t="s">
        <v>8325</v>
      </c>
    </row>
    <row r="2797" spans="14:16" x14ac:dyDescent="0.3">
      <c r="N2797" t="s">
        <v>8218</v>
      </c>
      <c r="O2797" s="10">
        <v>350</v>
      </c>
      <c r="P2797" t="s">
        <v>8325</v>
      </c>
    </row>
    <row r="2798" spans="14:16" x14ac:dyDescent="0.3">
      <c r="N2798" t="s">
        <v>8218</v>
      </c>
      <c r="O2798" s="10">
        <v>347</v>
      </c>
      <c r="P2798" t="s">
        <v>8314</v>
      </c>
    </row>
    <row r="2799" spans="14:16" x14ac:dyDescent="0.3">
      <c r="N2799" t="s">
        <v>8220</v>
      </c>
      <c r="O2799" s="10">
        <v>500</v>
      </c>
      <c r="P2799" t="s">
        <v>8351</v>
      </c>
    </row>
    <row r="2800" spans="14:16" x14ac:dyDescent="0.3">
      <c r="N2800" t="s">
        <v>8218</v>
      </c>
      <c r="O2800" s="10">
        <v>350</v>
      </c>
      <c r="P2800" t="s">
        <v>8334</v>
      </c>
    </row>
    <row r="2801" spans="14:16" x14ac:dyDescent="0.3">
      <c r="N2801" t="s">
        <v>8219</v>
      </c>
      <c r="O2801" s="10">
        <v>200000</v>
      </c>
      <c r="P2801" t="s">
        <v>8341</v>
      </c>
    </row>
    <row r="2802" spans="14:16" x14ac:dyDescent="0.3">
      <c r="N2802" t="s">
        <v>8219</v>
      </c>
      <c r="O2802" s="10">
        <v>8500</v>
      </c>
      <c r="P2802" t="s">
        <v>8348</v>
      </c>
    </row>
    <row r="2803" spans="14:16" x14ac:dyDescent="0.3">
      <c r="N2803" t="s">
        <v>8220</v>
      </c>
      <c r="O2803" s="10">
        <v>2224</v>
      </c>
      <c r="P2803" t="s">
        <v>8325</v>
      </c>
    </row>
    <row r="2804" spans="14:16" x14ac:dyDescent="0.3">
      <c r="N2804" t="s">
        <v>8218</v>
      </c>
      <c r="O2804" s="10">
        <v>250</v>
      </c>
      <c r="P2804" t="s">
        <v>8325</v>
      </c>
    </row>
    <row r="2805" spans="14:16" x14ac:dyDescent="0.3">
      <c r="N2805" t="s">
        <v>8220</v>
      </c>
      <c r="O2805" s="10">
        <v>88888</v>
      </c>
      <c r="P2805" t="s">
        <v>8341</v>
      </c>
    </row>
    <row r="2806" spans="14:16" x14ac:dyDescent="0.3">
      <c r="N2806" t="s">
        <v>8220</v>
      </c>
      <c r="O2806" s="10">
        <v>500000</v>
      </c>
      <c r="P2806" t="s">
        <v>8324</v>
      </c>
    </row>
    <row r="2807" spans="14:16" x14ac:dyDescent="0.3">
      <c r="N2807" t="s">
        <v>8220</v>
      </c>
      <c r="O2807" s="10">
        <v>900</v>
      </c>
      <c r="P2807" t="s">
        <v>8349</v>
      </c>
    </row>
    <row r="2808" spans="14:16" x14ac:dyDescent="0.3">
      <c r="N2808" t="s">
        <v>8219</v>
      </c>
      <c r="O2808" s="10">
        <v>6000</v>
      </c>
      <c r="P2808" t="s">
        <v>8341</v>
      </c>
    </row>
    <row r="2809" spans="14:16" x14ac:dyDescent="0.3">
      <c r="N2809" t="s">
        <v>8218</v>
      </c>
      <c r="O2809" s="10">
        <v>300</v>
      </c>
      <c r="P2809" t="s">
        <v>8325</v>
      </c>
    </row>
    <row r="2810" spans="14:16" x14ac:dyDescent="0.3">
      <c r="N2810" t="s">
        <v>8219</v>
      </c>
      <c r="O2810" s="10">
        <v>4500</v>
      </c>
      <c r="P2810" t="s">
        <v>8336</v>
      </c>
    </row>
    <row r="2811" spans="14:16" x14ac:dyDescent="0.3">
      <c r="N2811" t="s">
        <v>8220</v>
      </c>
      <c r="O2811" s="10">
        <v>220000</v>
      </c>
      <c r="P2811" t="s">
        <v>8323</v>
      </c>
    </row>
    <row r="2812" spans="14:16" x14ac:dyDescent="0.3">
      <c r="N2812" t="s">
        <v>8220</v>
      </c>
      <c r="O2812" s="10">
        <v>60000</v>
      </c>
      <c r="P2812" t="s">
        <v>8344</v>
      </c>
    </row>
    <row r="2813" spans="14:16" x14ac:dyDescent="0.3">
      <c r="N2813" t="s">
        <v>8220</v>
      </c>
      <c r="O2813" s="10">
        <v>24500</v>
      </c>
      <c r="P2813" t="s">
        <v>8338</v>
      </c>
    </row>
    <row r="2814" spans="14:16" x14ac:dyDescent="0.3">
      <c r="N2814" t="s">
        <v>8220</v>
      </c>
      <c r="O2814" s="10">
        <v>5000</v>
      </c>
      <c r="P2814" t="s">
        <v>8313</v>
      </c>
    </row>
    <row r="2815" spans="14:16" x14ac:dyDescent="0.3">
      <c r="N2815" t="s">
        <v>8220</v>
      </c>
      <c r="O2815" s="10">
        <v>10000</v>
      </c>
      <c r="P2815" t="s">
        <v>8323</v>
      </c>
    </row>
    <row r="2816" spans="14:16" x14ac:dyDescent="0.3">
      <c r="N2816" t="s">
        <v>8220</v>
      </c>
      <c r="O2816" s="10">
        <v>15000</v>
      </c>
      <c r="P2816" t="s">
        <v>8349</v>
      </c>
    </row>
    <row r="2817" spans="14:16" x14ac:dyDescent="0.3">
      <c r="N2817" t="s">
        <v>8220</v>
      </c>
      <c r="O2817" s="10">
        <v>3000</v>
      </c>
      <c r="P2817" t="s">
        <v>8349</v>
      </c>
    </row>
    <row r="2818" spans="14:16" x14ac:dyDescent="0.3">
      <c r="N2818" t="s">
        <v>8219</v>
      </c>
      <c r="O2818" s="10">
        <v>3000</v>
      </c>
      <c r="P2818" t="s">
        <v>8341</v>
      </c>
    </row>
    <row r="2819" spans="14:16" x14ac:dyDescent="0.3">
      <c r="N2819" t="s">
        <v>8220</v>
      </c>
      <c r="O2819" s="10">
        <v>10000</v>
      </c>
      <c r="P2819" t="s">
        <v>8324</v>
      </c>
    </row>
    <row r="2820" spans="14:16" x14ac:dyDescent="0.3">
      <c r="N2820" t="s">
        <v>8220</v>
      </c>
      <c r="O2820" s="10">
        <v>8000</v>
      </c>
      <c r="P2820" t="s">
        <v>8324</v>
      </c>
    </row>
    <row r="2821" spans="14:16" x14ac:dyDescent="0.3">
      <c r="N2821" t="s">
        <v>8220</v>
      </c>
      <c r="O2821" s="10">
        <v>6000</v>
      </c>
      <c r="P2821" t="s">
        <v>8349</v>
      </c>
    </row>
    <row r="2822" spans="14:16" x14ac:dyDescent="0.3">
      <c r="N2822" t="s">
        <v>8220</v>
      </c>
      <c r="O2822" s="10">
        <v>5000</v>
      </c>
      <c r="P2822" t="s">
        <v>8344</v>
      </c>
    </row>
    <row r="2823" spans="14:16" x14ac:dyDescent="0.3">
      <c r="N2823" t="s">
        <v>8220</v>
      </c>
      <c r="O2823" s="10">
        <v>7000</v>
      </c>
      <c r="P2823" t="s">
        <v>8347</v>
      </c>
    </row>
    <row r="2824" spans="14:16" x14ac:dyDescent="0.3">
      <c r="N2824" t="s">
        <v>8220</v>
      </c>
      <c r="O2824" s="10">
        <v>1000</v>
      </c>
      <c r="P2824" t="s">
        <v>8325</v>
      </c>
    </row>
    <row r="2825" spans="14:16" x14ac:dyDescent="0.3">
      <c r="N2825" t="s">
        <v>8218</v>
      </c>
      <c r="O2825" s="10">
        <v>200</v>
      </c>
      <c r="P2825" t="s">
        <v>8325</v>
      </c>
    </row>
    <row r="2826" spans="14:16" x14ac:dyDescent="0.3">
      <c r="N2826" t="s">
        <v>8218</v>
      </c>
      <c r="O2826" s="10">
        <v>300</v>
      </c>
      <c r="P2826" t="s">
        <v>8328</v>
      </c>
    </row>
    <row r="2827" spans="14:16" x14ac:dyDescent="0.3">
      <c r="N2827" t="s">
        <v>8220</v>
      </c>
      <c r="O2827" s="10">
        <v>7500</v>
      </c>
      <c r="P2827" t="s">
        <v>8325</v>
      </c>
    </row>
    <row r="2828" spans="14:16" x14ac:dyDescent="0.3">
      <c r="N2828" t="s">
        <v>8218</v>
      </c>
      <c r="O2828" s="10">
        <v>300</v>
      </c>
      <c r="P2828" t="s">
        <v>8325</v>
      </c>
    </row>
    <row r="2829" spans="14:16" x14ac:dyDescent="0.3">
      <c r="N2829" t="s">
        <v>8220</v>
      </c>
      <c r="O2829" s="10">
        <v>8000</v>
      </c>
      <c r="P2829" t="s">
        <v>8325</v>
      </c>
    </row>
    <row r="2830" spans="14:16" x14ac:dyDescent="0.3">
      <c r="N2830" t="s">
        <v>8220</v>
      </c>
      <c r="O2830" s="10">
        <v>80000</v>
      </c>
      <c r="P2830" t="s">
        <v>8333</v>
      </c>
    </row>
    <row r="2831" spans="14:16" x14ac:dyDescent="0.3">
      <c r="N2831" t="s">
        <v>8220</v>
      </c>
      <c r="O2831" s="10">
        <v>25000</v>
      </c>
      <c r="P2831" t="s">
        <v>8344</v>
      </c>
    </row>
    <row r="2832" spans="14:16" x14ac:dyDescent="0.3">
      <c r="N2832" t="s">
        <v>8218</v>
      </c>
      <c r="O2832" s="10">
        <v>300</v>
      </c>
      <c r="P2832" t="s">
        <v>8330</v>
      </c>
    </row>
    <row r="2833" spans="14:16" x14ac:dyDescent="0.3">
      <c r="N2833" t="s">
        <v>8218</v>
      </c>
      <c r="O2833" s="10">
        <v>300</v>
      </c>
      <c r="P2833" t="s">
        <v>8308</v>
      </c>
    </row>
    <row r="2834" spans="14:16" x14ac:dyDescent="0.3">
      <c r="N2834" t="s">
        <v>8220</v>
      </c>
      <c r="O2834" s="10">
        <v>100000</v>
      </c>
      <c r="P2834" t="s">
        <v>8309</v>
      </c>
    </row>
    <row r="2835" spans="14:16" x14ac:dyDescent="0.3">
      <c r="N2835" t="s">
        <v>8220</v>
      </c>
      <c r="O2835" s="10">
        <v>1500</v>
      </c>
      <c r="P2835" t="s">
        <v>8327</v>
      </c>
    </row>
    <row r="2836" spans="14:16" x14ac:dyDescent="0.3">
      <c r="N2836" t="s">
        <v>8220</v>
      </c>
      <c r="O2836" s="10">
        <v>15000</v>
      </c>
      <c r="P2836" t="s">
        <v>8338</v>
      </c>
    </row>
    <row r="2837" spans="14:16" x14ac:dyDescent="0.3">
      <c r="N2837" t="s">
        <v>8220</v>
      </c>
      <c r="O2837" s="10">
        <v>9000</v>
      </c>
      <c r="P2837" t="s">
        <v>8341</v>
      </c>
    </row>
    <row r="2838" spans="14:16" x14ac:dyDescent="0.3">
      <c r="N2838" t="s">
        <v>8220</v>
      </c>
      <c r="O2838" s="10">
        <v>2500</v>
      </c>
      <c r="P2838" t="s">
        <v>8325</v>
      </c>
    </row>
    <row r="2839" spans="14:16" x14ac:dyDescent="0.3">
      <c r="N2839" t="s">
        <v>8218</v>
      </c>
      <c r="O2839" s="10">
        <v>300</v>
      </c>
      <c r="P2839" t="s">
        <v>8330</v>
      </c>
    </row>
    <row r="2840" spans="14:16" x14ac:dyDescent="0.3">
      <c r="N2840" t="s">
        <v>8218</v>
      </c>
      <c r="O2840" s="10">
        <v>125</v>
      </c>
      <c r="P2840" t="s">
        <v>8327</v>
      </c>
    </row>
    <row r="2841" spans="14:16" x14ac:dyDescent="0.3">
      <c r="N2841" t="s">
        <v>8219</v>
      </c>
      <c r="O2841" s="10">
        <v>30000</v>
      </c>
      <c r="P2841" t="s">
        <v>8341</v>
      </c>
    </row>
    <row r="2842" spans="14:16" x14ac:dyDescent="0.3">
      <c r="N2842" t="s">
        <v>8219</v>
      </c>
      <c r="O2842" s="10">
        <v>10000</v>
      </c>
      <c r="P2842" t="s">
        <v>8341</v>
      </c>
    </row>
    <row r="2843" spans="14:16" x14ac:dyDescent="0.3">
      <c r="N2843" t="s">
        <v>8220</v>
      </c>
      <c r="O2843" s="10">
        <v>10000</v>
      </c>
      <c r="P2843" t="s">
        <v>8323</v>
      </c>
    </row>
    <row r="2844" spans="14:16" x14ac:dyDescent="0.3">
      <c r="N2844" t="s">
        <v>8220</v>
      </c>
      <c r="O2844" s="10">
        <v>2500</v>
      </c>
      <c r="P2844" t="s">
        <v>8323</v>
      </c>
    </row>
    <row r="2845" spans="14:16" x14ac:dyDescent="0.3">
      <c r="N2845" t="s">
        <v>8220</v>
      </c>
      <c r="O2845" s="10">
        <v>600</v>
      </c>
      <c r="P2845" t="s">
        <v>8325</v>
      </c>
    </row>
    <row r="2846" spans="14:16" x14ac:dyDescent="0.3">
      <c r="N2846" t="s">
        <v>8220</v>
      </c>
      <c r="O2846" s="10">
        <v>500</v>
      </c>
      <c r="P2846" t="s">
        <v>8325</v>
      </c>
    </row>
    <row r="2847" spans="14:16" x14ac:dyDescent="0.3">
      <c r="N2847" t="s">
        <v>8218</v>
      </c>
      <c r="O2847" s="10">
        <v>300</v>
      </c>
      <c r="P2847" t="s">
        <v>8335</v>
      </c>
    </row>
    <row r="2848" spans="14:16" x14ac:dyDescent="0.3">
      <c r="N2848" t="s">
        <v>8218</v>
      </c>
      <c r="O2848" s="10">
        <v>300</v>
      </c>
      <c r="P2848" t="s">
        <v>8335</v>
      </c>
    </row>
    <row r="2849" spans="14:16" x14ac:dyDescent="0.3">
      <c r="N2849" t="s">
        <v>8218</v>
      </c>
      <c r="O2849" s="10">
        <v>300</v>
      </c>
      <c r="P2849" t="s">
        <v>8330</v>
      </c>
    </row>
    <row r="2850" spans="14:16" x14ac:dyDescent="0.3">
      <c r="N2850" t="s">
        <v>8218</v>
      </c>
      <c r="O2850" s="10">
        <v>300</v>
      </c>
      <c r="P2850" t="s">
        <v>8327</v>
      </c>
    </row>
    <row r="2851" spans="14:16" x14ac:dyDescent="0.3">
      <c r="N2851" t="s">
        <v>8218</v>
      </c>
      <c r="O2851" s="10">
        <v>300</v>
      </c>
      <c r="P2851" t="s">
        <v>8334</v>
      </c>
    </row>
    <row r="2852" spans="14:16" x14ac:dyDescent="0.3">
      <c r="N2852" t="s">
        <v>8220</v>
      </c>
      <c r="O2852" s="10">
        <v>35000</v>
      </c>
      <c r="P2852" t="s">
        <v>8309</v>
      </c>
    </row>
    <row r="2853" spans="14:16" x14ac:dyDescent="0.3">
      <c r="N2853" t="s">
        <v>8220</v>
      </c>
      <c r="O2853" s="10">
        <v>25000</v>
      </c>
      <c r="P2853" t="s">
        <v>8309</v>
      </c>
    </row>
    <row r="2854" spans="14:16" x14ac:dyDescent="0.3">
      <c r="N2854" t="s">
        <v>8220</v>
      </c>
      <c r="O2854" s="10">
        <v>1200</v>
      </c>
      <c r="P2854" t="s">
        <v>8325</v>
      </c>
    </row>
    <row r="2855" spans="14:16" x14ac:dyDescent="0.3">
      <c r="N2855" t="s">
        <v>8218</v>
      </c>
      <c r="O2855" s="10">
        <v>100</v>
      </c>
      <c r="P2855" t="s">
        <v>8313</v>
      </c>
    </row>
    <row r="2856" spans="14:16" x14ac:dyDescent="0.3">
      <c r="N2856" t="s">
        <v>8220</v>
      </c>
      <c r="O2856" s="10">
        <v>3000</v>
      </c>
      <c r="P2856" t="s">
        <v>8309</v>
      </c>
    </row>
    <row r="2857" spans="14:16" x14ac:dyDescent="0.3">
      <c r="N2857" t="s">
        <v>8220</v>
      </c>
      <c r="O2857" s="10">
        <v>1000</v>
      </c>
      <c r="P2857" t="s">
        <v>8354</v>
      </c>
    </row>
    <row r="2858" spans="14:16" x14ac:dyDescent="0.3">
      <c r="N2858" t="s">
        <v>8218</v>
      </c>
      <c r="O2858" s="10">
        <v>101</v>
      </c>
      <c r="P2858" t="s">
        <v>8325</v>
      </c>
    </row>
    <row r="2859" spans="14:16" x14ac:dyDescent="0.3">
      <c r="N2859" t="s">
        <v>8220</v>
      </c>
      <c r="O2859" s="10">
        <v>15000</v>
      </c>
      <c r="P2859" t="s">
        <v>8309</v>
      </c>
    </row>
    <row r="2860" spans="14:16" x14ac:dyDescent="0.3">
      <c r="N2860" t="s">
        <v>8220</v>
      </c>
      <c r="O2860" s="10">
        <v>10000</v>
      </c>
      <c r="P2860" t="s">
        <v>8325</v>
      </c>
    </row>
    <row r="2861" spans="14:16" x14ac:dyDescent="0.3">
      <c r="N2861" t="s">
        <v>8220</v>
      </c>
      <c r="O2861" s="10">
        <v>2000</v>
      </c>
      <c r="P2861" t="s">
        <v>8325</v>
      </c>
    </row>
    <row r="2862" spans="14:16" x14ac:dyDescent="0.3">
      <c r="N2862" t="s">
        <v>8220</v>
      </c>
      <c r="O2862" s="10">
        <v>50000</v>
      </c>
      <c r="P2862" t="s">
        <v>8333</v>
      </c>
    </row>
    <row r="2863" spans="14:16" x14ac:dyDescent="0.3">
      <c r="N2863" t="s">
        <v>8220</v>
      </c>
      <c r="O2863" s="10">
        <v>11000</v>
      </c>
      <c r="P2863" t="s">
        <v>8356</v>
      </c>
    </row>
    <row r="2864" spans="14:16" x14ac:dyDescent="0.3">
      <c r="N2864" t="s">
        <v>8220</v>
      </c>
      <c r="O2864" s="10">
        <v>100000</v>
      </c>
      <c r="P2864" t="s">
        <v>8350</v>
      </c>
    </row>
    <row r="2865" spans="14:16" x14ac:dyDescent="0.3">
      <c r="N2865" t="s">
        <v>8220</v>
      </c>
      <c r="O2865" s="10">
        <v>50000</v>
      </c>
      <c r="P2865" t="s">
        <v>8309</v>
      </c>
    </row>
    <row r="2866" spans="14:16" x14ac:dyDescent="0.3">
      <c r="N2866" t="s">
        <v>8219</v>
      </c>
      <c r="O2866" s="10">
        <v>15000</v>
      </c>
      <c r="P2866" t="s">
        <v>8323</v>
      </c>
    </row>
    <row r="2867" spans="14:16" x14ac:dyDescent="0.3">
      <c r="N2867" t="s">
        <v>8221</v>
      </c>
      <c r="O2867" s="10">
        <v>3000</v>
      </c>
      <c r="P2867" t="s">
        <v>8329</v>
      </c>
    </row>
    <row r="2868" spans="14:16" x14ac:dyDescent="0.3">
      <c r="N2868" t="s">
        <v>8220</v>
      </c>
      <c r="O2868" s="10">
        <v>750</v>
      </c>
      <c r="P2868" t="s">
        <v>8327</v>
      </c>
    </row>
    <row r="2869" spans="14:16" x14ac:dyDescent="0.3">
      <c r="N2869" t="s">
        <v>8218</v>
      </c>
      <c r="O2869" s="10">
        <v>250</v>
      </c>
      <c r="P2869" t="s">
        <v>8325</v>
      </c>
    </row>
    <row r="2870" spans="14:16" x14ac:dyDescent="0.3">
      <c r="N2870" t="s">
        <v>8220</v>
      </c>
      <c r="O2870" s="10">
        <v>25000</v>
      </c>
      <c r="P2870" t="s">
        <v>8324</v>
      </c>
    </row>
    <row r="2871" spans="14:16" x14ac:dyDescent="0.3">
      <c r="N2871" t="s">
        <v>8220</v>
      </c>
      <c r="O2871" s="10">
        <v>2000</v>
      </c>
      <c r="P2871" t="s">
        <v>8323</v>
      </c>
    </row>
    <row r="2872" spans="14:16" x14ac:dyDescent="0.3">
      <c r="N2872" t="s">
        <v>8219</v>
      </c>
      <c r="O2872" s="10">
        <v>200000</v>
      </c>
      <c r="P2872" t="s">
        <v>8344</v>
      </c>
    </row>
    <row r="2873" spans="14:16" x14ac:dyDescent="0.3">
      <c r="N2873" t="s">
        <v>8218</v>
      </c>
      <c r="O2873" s="10">
        <v>200</v>
      </c>
      <c r="P2873" t="s">
        <v>8325</v>
      </c>
    </row>
    <row r="2874" spans="14:16" x14ac:dyDescent="0.3">
      <c r="N2874" t="s">
        <v>8220</v>
      </c>
      <c r="O2874" s="10">
        <v>32000</v>
      </c>
      <c r="P2874" t="s">
        <v>8339</v>
      </c>
    </row>
    <row r="2875" spans="14:16" x14ac:dyDescent="0.3">
      <c r="N2875" t="s">
        <v>8220</v>
      </c>
      <c r="O2875" s="10">
        <v>20000</v>
      </c>
      <c r="P2875" t="s">
        <v>8309</v>
      </c>
    </row>
    <row r="2876" spans="14:16" x14ac:dyDescent="0.3">
      <c r="N2876" t="s">
        <v>8220</v>
      </c>
      <c r="O2876" s="10">
        <v>10000</v>
      </c>
      <c r="P2876" t="s">
        <v>8325</v>
      </c>
    </row>
    <row r="2877" spans="14:16" x14ac:dyDescent="0.3">
      <c r="N2877" t="s">
        <v>8220</v>
      </c>
      <c r="O2877" s="10">
        <v>8000</v>
      </c>
      <c r="P2877" t="s">
        <v>8334</v>
      </c>
    </row>
    <row r="2878" spans="14:16" x14ac:dyDescent="0.3">
      <c r="N2878" t="s">
        <v>8218</v>
      </c>
      <c r="O2878" s="10">
        <v>200</v>
      </c>
      <c r="P2878" t="s">
        <v>8325</v>
      </c>
    </row>
    <row r="2879" spans="14:16" x14ac:dyDescent="0.3">
      <c r="N2879" t="s">
        <v>8220</v>
      </c>
      <c r="O2879" s="10">
        <v>5000</v>
      </c>
      <c r="P2879" t="s">
        <v>8325</v>
      </c>
    </row>
    <row r="2880" spans="14:16" x14ac:dyDescent="0.3">
      <c r="N2880" t="s">
        <v>8219</v>
      </c>
      <c r="O2880" s="10">
        <v>70000</v>
      </c>
      <c r="P2880" t="s">
        <v>8341</v>
      </c>
    </row>
    <row r="2881" spans="14:16" x14ac:dyDescent="0.3">
      <c r="N2881" t="s">
        <v>8220</v>
      </c>
      <c r="O2881" s="10">
        <v>4190</v>
      </c>
      <c r="P2881" t="s">
        <v>8343</v>
      </c>
    </row>
    <row r="2882" spans="14:16" x14ac:dyDescent="0.3">
      <c r="N2882" t="s">
        <v>8220</v>
      </c>
      <c r="O2882" s="10">
        <v>1500</v>
      </c>
      <c r="P2882" t="s">
        <v>8325</v>
      </c>
    </row>
    <row r="2883" spans="14:16" x14ac:dyDescent="0.3">
      <c r="N2883" t="s">
        <v>8218</v>
      </c>
      <c r="O2883" s="10">
        <v>250</v>
      </c>
      <c r="P2883" t="s">
        <v>8325</v>
      </c>
    </row>
    <row r="2884" spans="14:16" x14ac:dyDescent="0.3">
      <c r="N2884" t="s">
        <v>8219</v>
      </c>
      <c r="O2884" s="10">
        <v>10000</v>
      </c>
      <c r="P2884" t="s">
        <v>8346</v>
      </c>
    </row>
    <row r="2885" spans="14:16" x14ac:dyDescent="0.3">
      <c r="N2885" t="s">
        <v>8220</v>
      </c>
      <c r="O2885" s="10">
        <v>4000</v>
      </c>
      <c r="P2885" t="s">
        <v>8325</v>
      </c>
    </row>
    <row r="2886" spans="14:16" x14ac:dyDescent="0.3">
      <c r="N2886" t="s">
        <v>8220</v>
      </c>
      <c r="O2886" s="10">
        <v>9600</v>
      </c>
      <c r="P2886" t="s">
        <v>8325</v>
      </c>
    </row>
    <row r="2887" spans="14:16" x14ac:dyDescent="0.3">
      <c r="N2887" t="s">
        <v>8220</v>
      </c>
      <c r="O2887" s="10">
        <v>2500</v>
      </c>
      <c r="P2887" t="s">
        <v>8324</v>
      </c>
    </row>
    <row r="2888" spans="14:16" x14ac:dyDescent="0.3">
      <c r="N2888" t="s">
        <v>8219</v>
      </c>
      <c r="O2888" s="10">
        <v>25000</v>
      </c>
      <c r="P2888" t="s">
        <v>8341</v>
      </c>
    </row>
    <row r="2889" spans="14:16" x14ac:dyDescent="0.3">
      <c r="N2889" t="s">
        <v>8220</v>
      </c>
      <c r="O2889" s="10">
        <v>50000</v>
      </c>
      <c r="P2889" t="s">
        <v>8309</v>
      </c>
    </row>
    <row r="2890" spans="14:16" x14ac:dyDescent="0.3">
      <c r="N2890" t="s">
        <v>8220</v>
      </c>
      <c r="O2890" s="10">
        <v>25000</v>
      </c>
      <c r="P2890" t="s">
        <v>8317</v>
      </c>
    </row>
    <row r="2891" spans="14:16" x14ac:dyDescent="0.3">
      <c r="N2891" t="s">
        <v>8220</v>
      </c>
      <c r="O2891" s="10">
        <v>8000</v>
      </c>
      <c r="P2891" t="s">
        <v>8327</v>
      </c>
    </row>
    <row r="2892" spans="14:16" x14ac:dyDescent="0.3">
      <c r="N2892" t="s">
        <v>8220</v>
      </c>
      <c r="O2892" s="10">
        <v>5000</v>
      </c>
      <c r="P2892" t="s">
        <v>8325</v>
      </c>
    </row>
    <row r="2893" spans="14:16" x14ac:dyDescent="0.3">
      <c r="N2893" t="s">
        <v>8220</v>
      </c>
      <c r="O2893" s="10">
        <v>800</v>
      </c>
      <c r="P2893" t="s">
        <v>8325</v>
      </c>
    </row>
    <row r="2894" spans="14:16" x14ac:dyDescent="0.3">
      <c r="N2894" t="s">
        <v>8220</v>
      </c>
      <c r="O2894" s="10">
        <v>500</v>
      </c>
      <c r="P2894" t="s">
        <v>8355</v>
      </c>
    </row>
    <row r="2895" spans="14:16" x14ac:dyDescent="0.3">
      <c r="N2895" t="s">
        <v>8218</v>
      </c>
      <c r="O2895" s="10">
        <v>250</v>
      </c>
      <c r="P2895" t="s">
        <v>8342</v>
      </c>
    </row>
    <row r="2896" spans="14:16" x14ac:dyDescent="0.3">
      <c r="N2896" t="s">
        <v>8220</v>
      </c>
      <c r="O2896" s="10">
        <v>60000</v>
      </c>
      <c r="P2896" t="s">
        <v>8341</v>
      </c>
    </row>
    <row r="2897" spans="14:16" x14ac:dyDescent="0.3">
      <c r="N2897" t="s">
        <v>8221</v>
      </c>
      <c r="O2897" s="10">
        <v>500</v>
      </c>
      <c r="P2897" t="s">
        <v>8325</v>
      </c>
    </row>
    <row r="2898" spans="14:16" x14ac:dyDescent="0.3">
      <c r="N2898" t="s">
        <v>8220</v>
      </c>
      <c r="O2898" s="10">
        <v>50000</v>
      </c>
      <c r="P2898" t="s">
        <v>8333</v>
      </c>
    </row>
    <row r="2899" spans="14:16" x14ac:dyDescent="0.3">
      <c r="N2899" t="s">
        <v>8220</v>
      </c>
      <c r="O2899" s="10">
        <v>2500</v>
      </c>
      <c r="P2899" t="s">
        <v>8344</v>
      </c>
    </row>
    <row r="2900" spans="14:16" x14ac:dyDescent="0.3">
      <c r="N2900" t="s">
        <v>8220</v>
      </c>
      <c r="O2900" s="10">
        <v>750</v>
      </c>
      <c r="P2900" t="s">
        <v>8325</v>
      </c>
    </row>
    <row r="2901" spans="14:16" x14ac:dyDescent="0.3">
      <c r="N2901" t="s">
        <v>8220</v>
      </c>
      <c r="O2901" s="10">
        <v>2000</v>
      </c>
      <c r="P2901" t="s">
        <v>8325</v>
      </c>
    </row>
    <row r="2902" spans="14:16" x14ac:dyDescent="0.3">
      <c r="N2902" t="s">
        <v>8218</v>
      </c>
      <c r="O2902" s="10">
        <v>250</v>
      </c>
      <c r="P2902" t="s">
        <v>8325</v>
      </c>
    </row>
    <row r="2903" spans="14:16" x14ac:dyDescent="0.3">
      <c r="N2903" t="s">
        <v>8220</v>
      </c>
      <c r="O2903" s="10">
        <v>200000</v>
      </c>
      <c r="P2903" t="s">
        <v>8338</v>
      </c>
    </row>
    <row r="2904" spans="14:16" x14ac:dyDescent="0.3">
      <c r="N2904" t="s">
        <v>8219</v>
      </c>
      <c r="O2904" s="10">
        <v>100000</v>
      </c>
      <c r="P2904" t="s">
        <v>8344</v>
      </c>
    </row>
    <row r="2905" spans="14:16" x14ac:dyDescent="0.3">
      <c r="N2905" t="s">
        <v>8219</v>
      </c>
      <c r="O2905" s="10">
        <v>93500</v>
      </c>
      <c r="P2905" t="s">
        <v>8309</v>
      </c>
    </row>
    <row r="2906" spans="14:16" x14ac:dyDescent="0.3">
      <c r="N2906" t="s">
        <v>8219</v>
      </c>
      <c r="O2906" s="10">
        <v>85000</v>
      </c>
      <c r="P2906" t="s">
        <v>8346</v>
      </c>
    </row>
    <row r="2907" spans="14:16" x14ac:dyDescent="0.3">
      <c r="N2907" t="s">
        <v>8220</v>
      </c>
      <c r="O2907" s="10">
        <v>29000</v>
      </c>
      <c r="P2907" t="s">
        <v>8324</v>
      </c>
    </row>
    <row r="2908" spans="14:16" x14ac:dyDescent="0.3">
      <c r="N2908" t="s">
        <v>8220</v>
      </c>
      <c r="O2908" s="10">
        <v>10000</v>
      </c>
      <c r="P2908" t="s">
        <v>8325</v>
      </c>
    </row>
    <row r="2909" spans="14:16" x14ac:dyDescent="0.3">
      <c r="N2909" t="s">
        <v>8220</v>
      </c>
      <c r="O2909" s="10">
        <v>7500</v>
      </c>
      <c r="P2909" t="s">
        <v>8341</v>
      </c>
    </row>
    <row r="2910" spans="14:16" x14ac:dyDescent="0.3">
      <c r="N2910" t="s">
        <v>8220</v>
      </c>
      <c r="O2910" s="10">
        <v>5000</v>
      </c>
      <c r="P2910" t="s">
        <v>8324</v>
      </c>
    </row>
    <row r="2911" spans="14:16" x14ac:dyDescent="0.3">
      <c r="N2911" t="s">
        <v>8220</v>
      </c>
      <c r="O2911" s="10">
        <v>5000</v>
      </c>
      <c r="P2911" t="s">
        <v>8325</v>
      </c>
    </row>
    <row r="2912" spans="14:16" x14ac:dyDescent="0.3">
      <c r="N2912" t="s">
        <v>8220</v>
      </c>
      <c r="O2912" s="10">
        <v>1000</v>
      </c>
      <c r="P2912" t="s">
        <v>8324</v>
      </c>
    </row>
    <row r="2913" spans="14:16" x14ac:dyDescent="0.3">
      <c r="N2913" t="s">
        <v>8220</v>
      </c>
      <c r="O2913" s="10">
        <v>1000</v>
      </c>
      <c r="P2913" t="s">
        <v>8334</v>
      </c>
    </row>
    <row r="2914" spans="14:16" x14ac:dyDescent="0.3">
      <c r="N2914" t="s">
        <v>8218</v>
      </c>
      <c r="O2914" s="10">
        <v>250</v>
      </c>
      <c r="P2914" t="s">
        <v>8325</v>
      </c>
    </row>
    <row r="2915" spans="14:16" x14ac:dyDescent="0.3">
      <c r="N2915" t="s">
        <v>8218</v>
      </c>
      <c r="O2915" s="10">
        <v>250</v>
      </c>
      <c r="P2915" t="s">
        <v>8325</v>
      </c>
    </row>
    <row r="2916" spans="14:16" x14ac:dyDescent="0.3">
      <c r="N2916" t="s">
        <v>8218</v>
      </c>
      <c r="O2916" s="10">
        <v>250</v>
      </c>
      <c r="P2916" t="s">
        <v>8325</v>
      </c>
    </row>
    <row r="2917" spans="14:16" x14ac:dyDescent="0.3">
      <c r="N2917" t="s">
        <v>8220</v>
      </c>
      <c r="O2917" s="10">
        <v>24500</v>
      </c>
      <c r="P2917" t="s">
        <v>8341</v>
      </c>
    </row>
    <row r="2918" spans="14:16" x14ac:dyDescent="0.3">
      <c r="N2918" t="s">
        <v>8220</v>
      </c>
      <c r="O2918" s="10">
        <v>15000</v>
      </c>
      <c r="P2918" t="s">
        <v>8333</v>
      </c>
    </row>
    <row r="2919" spans="14:16" x14ac:dyDescent="0.3">
      <c r="N2919" t="s">
        <v>8220</v>
      </c>
      <c r="O2919" s="10">
        <v>14500</v>
      </c>
      <c r="P2919" t="s">
        <v>8347</v>
      </c>
    </row>
    <row r="2920" spans="14:16" x14ac:dyDescent="0.3">
      <c r="N2920" t="s">
        <v>8219</v>
      </c>
      <c r="O2920" s="10">
        <v>8000</v>
      </c>
      <c r="P2920" t="s">
        <v>8353</v>
      </c>
    </row>
    <row r="2921" spans="14:16" x14ac:dyDescent="0.3">
      <c r="N2921" t="s">
        <v>8218</v>
      </c>
      <c r="O2921" s="10">
        <v>220</v>
      </c>
      <c r="P2921" t="s">
        <v>8325</v>
      </c>
    </row>
    <row r="2922" spans="14:16" x14ac:dyDescent="0.3">
      <c r="N2922" t="s">
        <v>8219</v>
      </c>
      <c r="O2922" s="10">
        <v>9000</v>
      </c>
      <c r="P2922" t="s">
        <v>8309</v>
      </c>
    </row>
    <row r="2923" spans="14:16" x14ac:dyDescent="0.3">
      <c r="N2923" t="s">
        <v>8220</v>
      </c>
      <c r="O2923" s="10">
        <v>5000</v>
      </c>
      <c r="P2923" t="s">
        <v>8325</v>
      </c>
    </row>
    <row r="2924" spans="14:16" x14ac:dyDescent="0.3">
      <c r="N2924" t="s">
        <v>8220</v>
      </c>
      <c r="O2924" s="10">
        <v>500</v>
      </c>
      <c r="P2924" t="s">
        <v>8317</v>
      </c>
    </row>
    <row r="2925" spans="14:16" x14ac:dyDescent="0.3">
      <c r="N2925" t="s">
        <v>8220</v>
      </c>
      <c r="O2925" s="10">
        <v>31000</v>
      </c>
      <c r="P2925" t="s">
        <v>8352</v>
      </c>
    </row>
    <row r="2926" spans="14:16" x14ac:dyDescent="0.3">
      <c r="N2926" t="s">
        <v>8220</v>
      </c>
      <c r="O2926" s="10">
        <v>2000</v>
      </c>
      <c r="P2926" t="s">
        <v>8333</v>
      </c>
    </row>
    <row r="2927" spans="14:16" x14ac:dyDescent="0.3">
      <c r="N2927" t="s">
        <v>8220</v>
      </c>
      <c r="O2927" s="10">
        <v>5000</v>
      </c>
      <c r="P2927" t="s">
        <v>8351</v>
      </c>
    </row>
    <row r="2928" spans="14:16" x14ac:dyDescent="0.3">
      <c r="N2928" t="s">
        <v>8219</v>
      </c>
      <c r="O2928" s="10">
        <v>4000</v>
      </c>
      <c r="P2928" t="s">
        <v>8309</v>
      </c>
    </row>
    <row r="2929" spans="14:16" x14ac:dyDescent="0.3">
      <c r="N2929" t="s">
        <v>8220</v>
      </c>
      <c r="O2929" s="10">
        <v>2000</v>
      </c>
      <c r="P2929" t="s">
        <v>8355</v>
      </c>
    </row>
    <row r="2930" spans="14:16" x14ac:dyDescent="0.3">
      <c r="N2930" t="s">
        <v>8218</v>
      </c>
      <c r="O2930" s="10">
        <v>225</v>
      </c>
      <c r="P2930" t="s">
        <v>8325</v>
      </c>
    </row>
    <row r="2931" spans="14:16" x14ac:dyDescent="0.3">
      <c r="N2931" t="s">
        <v>8220</v>
      </c>
      <c r="O2931" s="10">
        <v>12000</v>
      </c>
      <c r="P2931" t="s">
        <v>8309</v>
      </c>
    </row>
    <row r="2932" spans="14:16" x14ac:dyDescent="0.3">
      <c r="N2932" t="s">
        <v>8220</v>
      </c>
      <c r="O2932" s="10">
        <v>6000</v>
      </c>
      <c r="P2932" t="s">
        <v>8344</v>
      </c>
    </row>
    <row r="2933" spans="14:16" x14ac:dyDescent="0.3">
      <c r="N2933" t="s">
        <v>8220</v>
      </c>
      <c r="O2933" s="10">
        <v>20000</v>
      </c>
      <c r="P2933" t="s">
        <v>8338</v>
      </c>
    </row>
    <row r="2934" spans="14:16" x14ac:dyDescent="0.3">
      <c r="N2934" t="s">
        <v>8218</v>
      </c>
      <c r="O2934" s="10">
        <v>150</v>
      </c>
      <c r="P2934" t="s">
        <v>8325</v>
      </c>
    </row>
    <row r="2935" spans="14:16" x14ac:dyDescent="0.3">
      <c r="N2935" t="s">
        <v>8220</v>
      </c>
      <c r="O2935" s="10">
        <v>100000</v>
      </c>
      <c r="P2935" t="s">
        <v>8309</v>
      </c>
    </row>
    <row r="2936" spans="14:16" x14ac:dyDescent="0.3">
      <c r="N2936" t="s">
        <v>8220</v>
      </c>
      <c r="O2936" s="10">
        <v>4000</v>
      </c>
      <c r="P2936" t="s">
        <v>8329</v>
      </c>
    </row>
    <row r="2937" spans="14:16" x14ac:dyDescent="0.3">
      <c r="N2937" t="s">
        <v>8220</v>
      </c>
      <c r="O2937" s="10">
        <v>2000</v>
      </c>
      <c r="P2937" t="s">
        <v>8333</v>
      </c>
    </row>
    <row r="2938" spans="14:16" x14ac:dyDescent="0.3">
      <c r="N2938" t="s">
        <v>8221</v>
      </c>
      <c r="O2938" s="10">
        <v>1000</v>
      </c>
      <c r="P2938" t="s">
        <v>8325</v>
      </c>
    </row>
    <row r="2939" spans="14:16" x14ac:dyDescent="0.3">
      <c r="N2939" t="s">
        <v>8220</v>
      </c>
      <c r="O2939" s="10">
        <v>600</v>
      </c>
      <c r="P2939" t="s">
        <v>8325</v>
      </c>
    </row>
    <row r="2940" spans="14:16" x14ac:dyDescent="0.3">
      <c r="N2940" t="s">
        <v>8218</v>
      </c>
      <c r="O2940" s="10">
        <v>100</v>
      </c>
      <c r="P2940" t="s">
        <v>8325</v>
      </c>
    </row>
    <row r="2941" spans="14:16" x14ac:dyDescent="0.3">
      <c r="N2941" t="s">
        <v>8219</v>
      </c>
      <c r="O2941" s="10">
        <v>9000</v>
      </c>
      <c r="P2941" t="s">
        <v>8348</v>
      </c>
    </row>
    <row r="2942" spans="14:16" x14ac:dyDescent="0.3">
      <c r="N2942" t="s">
        <v>8220</v>
      </c>
      <c r="O2942" s="10">
        <v>5000</v>
      </c>
      <c r="P2942" t="s">
        <v>8341</v>
      </c>
    </row>
    <row r="2943" spans="14:16" x14ac:dyDescent="0.3">
      <c r="N2943" t="s">
        <v>8219</v>
      </c>
      <c r="O2943" s="10">
        <v>115250</v>
      </c>
      <c r="P2943" t="s">
        <v>8309</v>
      </c>
    </row>
    <row r="2944" spans="14:16" x14ac:dyDescent="0.3">
      <c r="N2944" t="s">
        <v>8221</v>
      </c>
      <c r="O2944" s="10">
        <v>5105</v>
      </c>
      <c r="P2944" t="s">
        <v>8329</v>
      </c>
    </row>
    <row r="2945" spans="14:16" x14ac:dyDescent="0.3">
      <c r="N2945" t="s">
        <v>8220</v>
      </c>
      <c r="O2945" s="10">
        <v>3300</v>
      </c>
      <c r="P2945" t="s">
        <v>8334</v>
      </c>
    </row>
    <row r="2946" spans="14:16" x14ac:dyDescent="0.3">
      <c r="N2946" t="s">
        <v>8220</v>
      </c>
      <c r="O2946" s="10">
        <v>2000</v>
      </c>
      <c r="P2946" t="s">
        <v>8325</v>
      </c>
    </row>
    <row r="2947" spans="14:16" x14ac:dyDescent="0.3">
      <c r="N2947" t="s">
        <v>8220</v>
      </c>
      <c r="O2947" s="10">
        <v>74997</v>
      </c>
      <c r="P2947" t="s">
        <v>8338</v>
      </c>
    </row>
    <row r="2948" spans="14:16" x14ac:dyDescent="0.3">
      <c r="N2948" t="s">
        <v>8220</v>
      </c>
      <c r="O2948" s="10">
        <v>6500</v>
      </c>
      <c r="P2948" t="s">
        <v>8338</v>
      </c>
    </row>
    <row r="2949" spans="14:16" x14ac:dyDescent="0.3">
      <c r="N2949" t="s">
        <v>8220</v>
      </c>
      <c r="O2949" s="10">
        <v>3000</v>
      </c>
      <c r="P2949" t="s">
        <v>8325</v>
      </c>
    </row>
    <row r="2950" spans="14:16" x14ac:dyDescent="0.3">
      <c r="N2950" t="s">
        <v>8220</v>
      </c>
      <c r="O2950" s="10">
        <v>2000</v>
      </c>
      <c r="P2950" t="s">
        <v>8325</v>
      </c>
    </row>
    <row r="2951" spans="14:16" x14ac:dyDescent="0.3">
      <c r="N2951" t="s">
        <v>8220</v>
      </c>
      <c r="O2951" s="10">
        <v>20000</v>
      </c>
      <c r="P2951" t="s">
        <v>8343</v>
      </c>
    </row>
    <row r="2952" spans="14:16" x14ac:dyDescent="0.3">
      <c r="N2952" t="s">
        <v>8219</v>
      </c>
      <c r="O2952" s="10">
        <v>15000</v>
      </c>
      <c r="P2952" t="s">
        <v>8346</v>
      </c>
    </row>
    <row r="2953" spans="14:16" x14ac:dyDescent="0.3">
      <c r="N2953" t="s">
        <v>8220</v>
      </c>
      <c r="O2953" s="10">
        <v>5000</v>
      </c>
      <c r="P2953" t="s">
        <v>8309</v>
      </c>
    </row>
    <row r="2954" spans="14:16" x14ac:dyDescent="0.3">
      <c r="N2954" t="s">
        <v>8220</v>
      </c>
      <c r="O2954" s="10">
        <v>2825</v>
      </c>
      <c r="P2954" t="s">
        <v>8325</v>
      </c>
    </row>
    <row r="2955" spans="14:16" x14ac:dyDescent="0.3">
      <c r="N2955" t="s">
        <v>8220</v>
      </c>
      <c r="O2955" s="10">
        <v>1000</v>
      </c>
      <c r="P2955" t="s">
        <v>8325</v>
      </c>
    </row>
    <row r="2956" spans="14:16" x14ac:dyDescent="0.3">
      <c r="N2956" t="s">
        <v>8220</v>
      </c>
      <c r="O2956" s="10">
        <v>12000</v>
      </c>
      <c r="P2956" t="s">
        <v>8356</v>
      </c>
    </row>
    <row r="2957" spans="14:16" x14ac:dyDescent="0.3">
      <c r="N2957" t="s">
        <v>8219</v>
      </c>
      <c r="O2957" s="10">
        <v>7534</v>
      </c>
      <c r="P2957" t="s">
        <v>8353</v>
      </c>
    </row>
    <row r="2958" spans="14:16" x14ac:dyDescent="0.3">
      <c r="N2958" t="s">
        <v>8220</v>
      </c>
      <c r="O2958" s="10">
        <v>100000</v>
      </c>
      <c r="P2958" t="s">
        <v>8309</v>
      </c>
    </row>
    <row r="2959" spans="14:16" x14ac:dyDescent="0.3">
      <c r="N2959" t="s">
        <v>8220</v>
      </c>
      <c r="O2959" s="10">
        <v>15000</v>
      </c>
      <c r="P2959" t="s">
        <v>8338</v>
      </c>
    </row>
    <row r="2960" spans="14:16" x14ac:dyDescent="0.3">
      <c r="N2960" t="s">
        <v>8219</v>
      </c>
      <c r="O2960" s="10">
        <v>1897</v>
      </c>
      <c r="P2960" t="s">
        <v>8348</v>
      </c>
    </row>
    <row r="2961" spans="14:16" x14ac:dyDescent="0.3">
      <c r="N2961" t="s">
        <v>8220</v>
      </c>
      <c r="O2961" s="10">
        <v>1000</v>
      </c>
      <c r="P2961" t="s">
        <v>8350</v>
      </c>
    </row>
    <row r="2962" spans="14:16" x14ac:dyDescent="0.3">
      <c r="N2962" t="s">
        <v>8220</v>
      </c>
      <c r="O2962" s="10">
        <v>500</v>
      </c>
      <c r="P2962" t="s">
        <v>8327</v>
      </c>
    </row>
    <row r="2963" spans="14:16" x14ac:dyDescent="0.3">
      <c r="N2963" t="s">
        <v>8218</v>
      </c>
      <c r="O2963" s="10">
        <v>200</v>
      </c>
      <c r="P2963" t="s">
        <v>8342</v>
      </c>
    </row>
    <row r="2964" spans="14:16" x14ac:dyDescent="0.3">
      <c r="N2964" t="s">
        <v>8220</v>
      </c>
      <c r="O2964" s="10">
        <v>1600</v>
      </c>
      <c r="P2964" t="s">
        <v>8325</v>
      </c>
    </row>
    <row r="2965" spans="14:16" x14ac:dyDescent="0.3">
      <c r="N2965" t="s">
        <v>8220</v>
      </c>
      <c r="O2965" s="10">
        <v>3000</v>
      </c>
      <c r="P2965" t="s">
        <v>8338</v>
      </c>
    </row>
    <row r="2966" spans="14:16" x14ac:dyDescent="0.3">
      <c r="N2966" t="s">
        <v>8220</v>
      </c>
      <c r="O2966" s="10">
        <v>8500</v>
      </c>
      <c r="P2966" t="s">
        <v>8325</v>
      </c>
    </row>
    <row r="2967" spans="14:16" x14ac:dyDescent="0.3">
      <c r="N2967" t="s">
        <v>8220</v>
      </c>
      <c r="O2967" s="10">
        <v>1200</v>
      </c>
      <c r="P2967" t="s">
        <v>8344</v>
      </c>
    </row>
    <row r="2968" spans="14:16" x14ac:dyDescent="0.3">
      <c r="N2968" t="s">
        <v>8220</v>
      </c>
      <c r="O2968" s="10">
        <v>28000</v>
      </c>
      <c r="P2968" t="s">
        <v>8344</v>
      </c>
    </row>
    <row r="2969" spans="14:16" x14ac:dyDescent="0.3">
      <c r="N2969" t="s">
        <v>8220</v>
      </c>
      <c r="O2969" s="10">
        <v>2000</v>
      </c>
      <c r="P2969" t="s">
        <v>8325</v>
      </c>
    </row>
    <row r="2970" spans="14:16" x14ac:dyDescent="0.3">
      <c r="N2970" t="s">
        <v>8218</v>
      </c>
      <c r="O2970" s="10">
        <v>200</v>
      </c>
      <c r="P2970" t="s">
        <v>8325</v>
      </c>
    </row>
    <row r="2971" spans="14:16" x14ac:dyDescent="0.3">
      <c r="N2971" t="s">
        <v>8220</v>
      </c>
      <c r="O2971" s="10">
        <v>200000</v>
      </c>
      <c r="P2971" t="s">
        <v>8347</v>
      </c>
    </row>
    <row r="2972" spans="14:16" x14ac:dyDescent="0.3">
      <c r="N2972" t="s">
        <v>8220</v>
      </c>
      <c r="O2972" s="10">
        <v>13500</v>
      </c>
      <c r="P2972" t="s">
        <v>8325</v>
      </c>
    </row>
    <row r="2973" spans="14:16" x14ac:dyDescent="0.3">
      <c r="N2973" t="s">
        <v>8220</v>
      </c>
      <c r="O2973" s="10">
        <v>8000</v>
      </c>
      <c r="P2973" t="s">
        <v>8341</v>
      </c>
    </row>
    <row r="2974" spans="14:16" x14ac:dyDescent="0.3">
      <c r="N2974" t="s">
        <v>8220</v>
      </c>
      <c r="O2974" s="10">
        <v>8000</v>
      </c>
      <c r="P2974" t="s">
        <v>8323</v>
      </c>
    </row>
    <row r="2975" spans="14:16" x14ac:dyDescent="0.3">
      <c r="N2975" t="s">
        <v>8220</v>
      </c>
      <c r="O2975" s="10">
        <v>2000</v>
      </c>
      <c r="P2975" t="s">
        <v>8327</v>
      </c>
    </row>
    <row r="2976" spans="14:16" x14ac:dyDescent="0.3">
      <c r="N2976" t="s">
        <v>8220</v>
      </c>
      <c r="O2976" s="10">
        <v>1000</v>
      </c>
      <c r="P2976" t="s">
        <v>8324</v>
      </c>
    </row>
    <row r="2977" spans="14:16" x14ac:dyDescent="0.3">
      <c r="N2977" t="s">
        <v>8218</v>
      </c>
      <c r="O2977" s="10">
        <v>200</v>
      </c>
      <c r="P2977" t="s">
        <v>8332</v>
      </c>
    </row>
    <row r="2978" spans="14:16" x14ac:dyDescent="0.3">
      <c r="N2978" t="s">
        <v>8218</v>
      </c>
      <c r="O2978" s="10">
        <v>200</v>
      </c>
      <c r="P2978" t="s">
        <v>8325</v>
      </c>
    </row>
    <row r="2979" spans="14:16" x14ac:dyDescent="0.3">
      <c r="N2979" t="s">
        <v>8220</v>
      </c>
      <c r="O2979" s="10">
        <v>25000</v>
      </c>
      <c r="P2979" t="s">
        <v>8309</v>
      </c>
    </row>
    <row r="2980" spans="14:16" x14ac:dyDescent="0.3">
      <c r="N2980" t="s">
        <v>8220</v>
      </c>
      <c r="O2980" s="10">
        <v>6500</v>
      </c>
      <c r="P2980" t="s">
        <v>8349</v>
      </c>
    </row>
    <row r="2981" spans="14:16" x14ac:dyDescent="0.3">
      <c r="N2981" t="s">
        <v>8220</v>
      </c>
      <c r="O2981" s="10">
        <v>3900</v>
      </c>
      <c r="P2981" t="s">
        <v>8349</v>
      </c>
    </row>
    <row r="2982" spans="14:16" x14ac:dyDescent="0.3">
      <c r="N2982" t="s">
        <v>8220</v>
      </c>
      <c r="O2982" s="10">
        <v>8000</v>
      </c>
      <c r="P2982" t="s">
        <v>8327</v>
      </c>
    </row>
    <row r="2983" spans="14:16" x14ac:dyDescent="0.3">
      <c r="N2983" t="s">
        <v>8220</v>
      </c>
      <c r="O2983" s="10">
        <v>6000</v>
      </c>
      <c r="P2983" t="s">
        <v>8325</v>
      </c>
    </row>
    <row r="2984" spans="14:16" x14ac:dyDescent="0.3">
      <c r="N2984" t="s">
        <v>8218</v>
      </c>
      <c r="O2984" s="10">
        <v>150</v>
      </c>
      <c r="P2984" t="s">
        <v>8325</v>
      </c>
    </row>
    <row r="2985" spans="14:16" x14ac:dyDescent="0.3">
      <c r="N2985" t="s">
        <v>8220</v>
      </c>
      <c r="O2985" s="10">
        <v>15000</v>
      </c>
      <c r="P2985" t="s">
        <v>8309</v>
      </c>
    </row>
    <row r="2986" spans="14:16" x14ac:dyDescent="0.3">
      <c r="N2986" t="s">
        <v>8219</v>
      </c>
      <c r="O2986" s="10">
        <v>8000</v>
      </c>
      <c r="P2986" t="s">
        <v>8336</v>
      </c>
    </row>
    <row r="2987" spans="14:16" x14ac:dyDescent="0.3">
      <c r="N2987" t="s">
        <v>8219</v>
      </c>
      <c r="O2987" s="10">
        <v>199</v>
      </c>
      <c r="P2987" t="s">
        <v>8346</v>
      </c>
    </row>
    <row r="2988" spans="14:16" x14ac:dyDescent="0.3">
      <c r="N2988" t="s">
        <v>8220</v>
      </c>
      <c r="O2988" s="10">
        <v>7000</v>
      </c>
      <c r="P2988" t="s">
        <v>8325</v>
      </c>
    </row>
    <row r="2989" spans="14:16" x14ac:dyDescent="0.3">
      <c r="N2989" t="s">
        <v>8220</v>
      </c>
      <c r="O2989" s="10">
        <v>25000</v>
      </c>
      <c r="P2989" t="s">
        <v>8344</v>
      </c>
    </row>
    <row r="2990" spans="14:16" x14ac:dyDescent="0.3">
      <c r="N2990" t="s">
        <v>8220</v>
      </c>
      <c r="O2990" s="10">
        <v>5000</v>
      </c>
      <c r="P2990" t="s">
        <v>8313</v>
      </c>
    </row>
    <row r="2991" spans="14:16" x14ac:dyDescent="0.3">
      <c r="N2991" t="s">
        <v>8220</v>
      </c>
      <c r="O2991" s="10">
        <v>45000</v>
      </c>
      <c r="P2991" t="s">
        <v>8343</v>
      </c>
    </row>
    <row r="2992" spans="14:16" x14ac:dyDescent="0.3">
      <c r="N2992" t="s">
        <v>8220</v>
      </c>
      <c r="O2992" s="10">
        <v>45000</v>
      </c>
      <c r="P2992" t="s">
        <v>8325</v>
      </c>
    </row>
    <row r="2993" spans="14:16" x14ac:dyDescent="0.3">
      <c r="N2993" t="s">
        <v>8220</v>
      </c>
      <c r="O2993" s="10">
        <v>6000</v>
      </c>
      <c r="P2993" t="s">
        <v>8325</v>
      </c>
    </row>
    <row r="2994" spans="14:16" x14ac:dyDescent="0.3">
      <c r="N2994" t="s">
        <v>8219</v>
      </c>
      <c r="O2994" s="10">
        <v>5500</v>
      </c>
      <c r="P2994" t="s">
        <v>8341</v>
      </c>
    </row>
    <row r="2995" spans="14:16" x14ac:dyDescent="0.3">
      <c r="N2995" t="s">
        <v>8220</v>
      </c>
      <c r="O2995" s="10">
        <v>2725</v>
      </c>
      <c r="P2995" t="s">
        <v>8347</v>
      </c>
    </row>
    <row r="2996" spans="14:16" x14ac:dyDescent="0.3">
      <c r="N2996" t="s">
        <v>8220</v>
      </c>
      <c r="O2996" s="10">
        <v>450</v>
      </c>
      <c r="P2996" t="s">
        <v>8324</v>
      </c>
    </row>
    <row r="2997" spans="14:16" x14ac:dyDescent="0.3">
      <c r="N2997" t="s">
        <v>8218</v>
      </c>
      <c r="O2997" s="10">
        <v>150</v>
      </c>
      <c r="P2997" t="s">
        <v>8330</v>
      </c>
    </row>
    <row r="2998" spans="14:16" x14ac:dyDescent="0.3">
      <c r="N2998" t="s">
        <v>8218</v>
      </c>
      <c r="O2998" s="10">
        <v>100</v>
      </c>
      <c r="P2998" t="s">
        <v>8325</v>
      </c>
    </row>
    <row r="2999" spans="14:16" x14ac:dyDescent="0.3">
      <c r="N2999" t="s">
        <v>8220</v>
      </c>
      <c r="O2999" s="10">
        <v>500000</v>
      </c>
      <c r="P2999" t="s">
        <v>8333</v>
      </c>
    </row>
    <row r="3000" spans="14:16" x14ac:dyDescent="0.3">
      <c r="N3000" t="s">
        <v>8219</v>
      </c>
      <c r="O3000" s="10">
        <v>1000</v>
      </c>
      <c r="P3000" t="s">
        <v>8353</v>
      </c>
    </row>
    <row r="3001" spans="14:16" x14ac:dyDescent="0.3">
      <c r="N3001" t="s">
        <v>8220</v>
      </c>
      <c r="O3001" s="10">
        <v>20000</v>
      </c>
      <c r="P3001" t="s">
        <v>8325</v>
      </c>
    </row>
    <row r="3002" spans="14:16" x14ac:dyDescent="0.3">
      <c r="N3002" t="s">
        <v>8220</v>
      </c>
      <c r="O3002" s="10">
        <v>5000</v>
      </c>
      <c r="P3002" t="s">
        <v>8351</v>
      </c>
    </row>
    <row r="3003" spans="14:16" x14ac:dyDescent="0.3">
      <c r="N3003" t="s">
        <v>8220</v>
      </c>
      <c r="O3003" s="10">
        <v>250000</v>
      </c>
      <c r="P3003" t="s">
        <v>8323</v>
      </c>
    </row>
    <row r="3004" spans="14:16" x14ac:dyDescent="0.3">
      <c r="N3004" t="s">
        <v>8220</v>
      </c>
      <c r="O3004" s="10">
        <v>12000</v>
      </c>
      <c r="P3004" t="s">
        <v>8341</v>
      </c>
    </row>
    <row r="3005" spans="14:16" x14ac:dyDescent="0.3">
      <c r="N3005" t="s">
        <v>8220</v>
      </c>
      <c r="O3005" s="10">
        <v>1500</v>
      </c>
      <c r="P3005" t="s">
        <v>8325</v>
      </c>
    </row>
    <row r="3006" spans="14:16" x14ac:dyDescent="0.3">
      <c r="N3006" t="s">
        <v>8220</v>
      </c>
      <c r="O3006" s="10">
        <v>50000</v>
      </c>
      <c r="P3006" t="s">
        <v>8349</v>
      </c>
    </row>
    <row r="3007" spans="14:16" x14ac:dyDescent="0.3">
      <c r="N3007" t="s">
        <v>8220</v>
      </c>
      <c r="O3007" s="10">
        <v>10000</v>
      </c>
      <c r="P3007" t="s">
        <v>8351</v>
      </c>
    </row>
    <row r="3008" spans="14:16" x14ac:dyDescent="0.3">
      <c r="N3008" t="s">
        <v>8220</v>
      </c>
      <c r="O3008" s="10">
        <v>1600</v>
      </c>
      <c r="P3008" t="s">
        <v>8325</v>
      </c>
    </row>
    <row r="3009" spans="14:16" x14ac:dyDescent="0.3">
      <c r="N3009" t="s">
        <v>8220</v>
      </c>
      <c r="O3009" s="10">
        <v>850</v>
      </c>
      <c r="P3009" t="s">
        <v>8325</v>
      </c>
    </row>
    <row r="3010" spans="14:16" x14ac:dyDescent="0.3">
      <c r="N3010" t="s">
        <v>8220</v>
      </c>
      <c r="O3010" s="10">
        <v>500</v>
      </c>
      <c r="P3010" t="s">
        <v>8354</v>
      </c>
    </row>
    <row r="3011" spans="14:16" x14ac:dyDescent="0.3">
      <c r="N3011" t="s">
        <v>8220</v>
      </c>
      <c r="O3011" s="10">
        <v>1000</v>
      </c>
      <c r="P3011" t="s">
        <v>8325</v>
      </c>
    </row>
    <row r="3012" spans="14:16" x14ac:dyDescent="0.3">
      <c r="N3012" t="s">
        <v>8220</v>
      </c>
      <c r="O3012" s="10">
        <v>400</v>
      </c>
      <c r="P3012" t="s">
        <v>8333</v>
      </c>
    </row>
    <row r="3013" spans="14:16" x14ac:dyDescent="0.3">
      <c r="N3013" t="s">
        <v>8221</v>
      </c>
      <c r="O3013" s="10">
        <v>777</v>
      </c>
      <c r="P3013" t="s">
        <v>8325</v>
      </c>
    </row>
    <row r="3014" spans="14:16" x14ac:dyDescent="0.3">
      <c r="N3014" t="s">
        <v>8220</v>
      </c>
      <c r="O3014" s="10">
        <v>6000</v>
      </c>
      <c r="P3014" t="s">
        <v>8349</v>
      </c>
    </row>
    <row r="3015" spans="14:16" x14ac:dyDescent="0.3">
      <c r="N3015" t="s">
        <v>8220</v>
      </c>
      <c r="O3015" s="10">
        <v>5000</v>
      </c>
      <c r="P3015" t="s">
        <v>8349</v>
      </c>
    </row>
    <row r="3016" spans="14:16" x14ac:dyDescent="0.3">
      <c r="N3016" t="s">
        <v>8220</v>
      </c>
      <c r="O3016" s="10">
        <v>39000</v>
      </c>
      <c r="P3016" t="s">
        <v>8309</v>
      </c>
    </row>
    <row r="3017" spans="14:16" x14ac:dyDescent="0.3">
      <c r="N3017" t="s">
        <v>8218</v>
      </c>
      <c r="O3017" s="10">
        <v>100</v>
      </c>
      <c r="P3017" t="s">
        <v>8313</v>
      </c>
    </row>
    <row r="3018" spans="14:16" x14ac:dyDescent="0.3">
      <c r="N3018" t="s">
        <v>8220</v>
      </c>
      <c r="O3018" s="10">
        <v>20000</v>
      </c>
      <c r="P3018" t="s">
        <v>8338</v>
      </c>
    </row>
    <row r="3019" spans="14:16" x14ac:dyDescent="0.3">
      <c r="N3019" t="s">
        <v>8220</v>
      </c>
      <c r="O3019" s="10">
        <v>1000</v>
      </c>
      <c r="P3019" t="s">
        <v>8325</v>
      </c>
    </row>
    <row r="3020" spans="14:16" x14ac:dyDescent="0.3">
      <c r="N3020" t="s">
        <v>8218</v>
      </c>
      <c r="O3020" s="10">
        <v>153</v>
      </c>
      <c r="P3020" t="s">
        <v>8330</v>
      </c>
    </row>
    <row r="3021" spans="14:16" x14ac:dyDescent="0.3">
      <c r="N3021" t="s">
        <v>8219</v>
      </c>
      <c r="O3021" s="10">
        <v>55000</v>
      </c>
      <c r="P3021" t="s">
        <v>8336</v>
      </c>
    </row>
    <row r="3022" spans="14:16" x14ac:dyDescent="0.3">
      <c r="N3022" t="s">
        <v>8220</v>
      </c>
      <c r="O3022" s="10">
        <v>50000</v>
      </c>
      <c r="P3022" t="s">
        <v>8349</v>
      </c>
    </row>
    <row r="3023" spans="14:16" x14ac:dyDescent="0.3">
      <c r="N3023" t="s">
        <v>8220</v>
      </c>
      <c r="O3023" s="10">
        <v>25000</v>
      </c>
      <c r="P3023" t="s">
        <v>8344</v>
      </c>
    </row>
    <row r="3024" spans="14:16" x14ac:dyDescent="0.3">
      <c r="N3024" t="s">
        <v>8220</v>
      </c>
      <c r="O3024" s="10">
        <v>10000</v>
      </c>
      <c r="P3024" t="s">
        <v>8344</v>
      </c>
    </row>
    <row r="3025" spans="14:16" x14ac:dyDescent="0.3">
      <c r="N3025" t="s">
        <v>8220</v>
      </c>
      <c r="O3025" s="10">
        <v>3750</v>
      </c>
      <c r="P3025" t="s">
        <v>8334</v>
      </c>
    </row>
    <row r="3026" spans="14:16" x14ac:dyDescent="0.3">
      <c r="N3026" t="s">
        <v>8220</v>
      </c>
      <c r="O3026" s="10">
        <v>400</v>
      </c>
      <c r="P3026" t="s">
        <v>8325</v>
      </c>
    </row>
    <row r="3027" spans="14:16" x14ac:dyDescent="0.3">
      <c r="N3027" t="s">
        <v>8220</v>
      </c>
      <c r="O3027" s="10">
        <v>6700</v>
      </c>
      <c r="P3027" t="s">
        <v>8351</v>
      </c>
    </row>
    <row r="3028" spans="14:16" x14ac:dyDescent="0.3">
      <c r="N3028" t="s">
        <v>8220</v>
      </c>
      <c r="O3028" s="10">
        <v>5000</v>
      </c>
      <c r="P3028" t="s">
        <v>8338</v>
      </c>
    </row>
    <row r="3029" spans="14:16" x14ac:dyDescent="0.3">
      <c r="N3029" t="s">
        <v>8220</v>
      </c>
      <c r="O3029" s="10">
        <v>5000</v>
      </c>
      <c r="P3029" t="s">
        <v>8355</v>
      </c>
    </row>
    <row r="3030" spans="14:16" x14ac:dyDescent="0.3">
      <c r="N3030" t="s">
        <v>8220</v>
      </c>
      <c r="O3030" s="10">
        <v>2000</v>
      </c>
      <c r="P3030" t="s">
        <v>8329</v>
      </c>
    </row>
    <row r="3031" spans="14:16" x14ac:dyDescent="0.3">
      <c r="N3031" t="s">
        <v>8220</v>
      </c>
      <c r="O3031" s="10">
        <v>700</v>
      </c>
      <c r="P3031" t="s">
        <v>8325</v>
      </c>
    </row>
    <row r="3032" spans="14:16" x14ac:dyDescent="0.3">
      <c r="N3032" t="s">
        <v>8220</v>
      </c>
      <c r="O3032" s="10">
        <v>80000</v>
      </c>
      <c r="P3032" t="s">
        <v>8338</v>
      </c>
    </row>
    <row r="3033" spans="14:16" x14ac:dyDescent="0.3">
      <c r="N3033" t="s">
        <v>8220</v>
      </c>
      <c r="O3033" s="10">
        <v>3000</v>
      </c>
      <c r="P3033" t="s">
        <v>8325</v>
      </c>
    </row>
    <row r="3034" spans="14:16" x14ac:dyDescent="0.3">
      <c r="N3034" t="s">
        <v>8219</v>
      </c>
      <c r="O3034" s="10">
        <v>6500</v>
      </c>
      <c r="P3034" t="s">
        <v>8344</v>
      </c>
    </row>
    <row r="3035" spans="14:16" x14ac:dyDescent="0.3">
      <c r="N3035" t="s">
        <v>8219</v>
      </c>
      <c r="O3035" s="10">
        <v>5000</v>
      </c>
      <c r="P3035" t="s">
        <v>8347</v>
      </c>
    </row>
    <row r="3036" spans="14:16" x14ac:dyDescent="0.3">
      <c r="N3036" t="s">
        <v>8220</v>
      </c>
      <c r="O3036" s="10">
        <v>1850</v>
      </c>
      <c r="P3036" t="s">
        <v>8325</v>
      </c>
    </row>
    <row r="3037" spans="14:16" x14ac:dyDescent="0.3">
      <c r="N3037" t="s">
        <v>8220</v>
      </c>
      <c r="O3037" s="10">
        <v>85000</v>
      </c>
      <c r="P3037" t="s">
        <v>8341</v>
      </c>
    </row>
    <row r="3038" spans="14:16" x14ac:dyDescent="0.3">
      <c r="N3038" t="s">
        <v>8220</v>
      </c>
      <c r="O3038" s="10">
        <v>1000</v>
      </c>
      <c r="P3038" t="s">
        <v>8323</v>
      </c>
    </row>
    <row r="3039" spans="14:16" x14ac:dyDescent="0.3">
      <c r="N3039" t="s">
        <v>8220</v>
      </c>
      <c r="O3039" s="10">
        <v>800</v>
      </c>
      <c r="P3039" t="s">
        <v>8338</v>
      </c>
    </row>
    <row r="3040" spans="14:16" x14ac:dyDescent="0.3">
      <c r="N3040" t="s">
        <v>8219</v>
      </c>
      <c r="O3040" s="10">
        <v>250000</v>
      </c>
      <c r="P3040" t="s">
        <v>8336</v>
      </c>
    </row>
    <row r="3041" spans="14:16" x14ac:dyDescent="0.3">
      <c r="N3041" t="s">
        <v>8219</v>
      </c>
      <c r="O3041" s="10">
        <v>10000</v>
      </c>
      <c r="P3041" t="s">
        <v>8341</v>
      </c>
    </row>
    <row r="3042" spans="14:16" x14ac:dyDescent="0.3">
      <c r="N3042" t="s">
        <v>8220</v>
      </c>
      <c r="O3042" s="10">
        <v>2000</v>
      </c>
      <c r="P3042" t="s">
        <v>8352</v>
      </c>
    </row>
    <row r="3043" spans="14:16" x14ac:dyDescent="0.3">
      <c r="N3043" t="s">
        <v>8220</v>
      </c>
      <c r="O3043" s="10">
        <v>500</v>
      </c>
      <c r="P3043" t="s">
        <v>8355</v>
      </c>
    </row>
    <row r="3044" spans="14:16" x14ac:dyDescent="0.3">
      <c r="N3044" t="s">
        <v>8220</v>
      </c>
      <c r="O3044" s="10">
        <v>512</v>
      </c>
      <c r="P3044" t="s">
        <v>8338</v>
      </c>
    </row>
    <row r="3045" spans="14:16" x14ac:dyDescent="0.3">
      <c r="N3045" t="s">
        <v>8220</v>
      </c>
      <c r="O3045" s="10">
        <v>500</v>
      </c>
      <c r="P3045" t="s">
        <v>8325</v>
      </c>
    </row>
    <row r="3046" spans="14:16" x14ac:dyDescent="0.3">
      <c r="N3046" t="s">
        <v>8220</v>
      </c>
      <c r="O3046" s="10">
        <v>14000</v>
      </c>
      <c r="P3046" t="s">
        <v>8325</v>
      </c>
    </row>
    <row r="3047" spans="14:16" x14ac:dyDescent="0.3">
      <c r="N3047" t="s">
        <v>8220</v>
      </c>
      <c r="O3047" s="10">
        <v>60000</v>
      </c>
      <c r="P3047" t="s">
        <v>8325</v>
      </c>
    </row>
    <row r="3048" spans="14:16" x14ac:dyDescent="0.3">
      <c r="N3048" t="s">
        <v>8220</v>
      </c>
      <c r="O3048" s="10">
        <v>9500</v>
      </c>
      <c r="P3048" t="s">
        <v>8325</v>
      </c>
    </row>
    <row r="3049" spans="14:16" x14ac:dyDescent="0.3">
      <c r="N3049" t="s">
        <v>8220</v>
      </c>
      <c r="O3049" s="10">
        <v>2500</v>
      </c>
      <c r="P3049" t="s">
        <v>8325</v>
      </c>
    </row>
    <row r="3050" spans="14:16" x14ac:dyDescent="0.3">
      <c r="N3050" t="s">
        <v>8220</v>
      </c>
      <c r="O3050" s="10">
        <v>2500</v>
      </c>
      <c r="P3050" t="s">
        <v>8325</v>
      </c>
    </row>
    <row r="3051" spans="14:16" x14ac:dyDescent="0.3">
      <c r="N3051" t="s">
        <v>8220</v>
      </c>
      <c r="O3051" s="10">
        <v>10000</v>
      </c>
      <c r="P3051" t="s">
        <v>8338</v>
      </c>
    </row>
    <row r="3052" spans="14:16" x14ac:dyDescent="0.3">
      <c r="N3052" t="s">
        <v>8220</v>
      </c>
      <c r="O3052" s="10">
        <v>40000</v>
      </c>
      <c r="P3052" t="s">
        <v>8339</v>
      </c>
    </row>
    <row r="3053" spans="14:16" x14ac:dyDescent="0.3">
      <c r="N3053" t="s">
        <v>8219</v>
      </c>
      <c r="O3053" s="10">
        <v>3000</v>
      </c>
      <c r="P3053" t="s">
        <v>8353</v>
      </c>
    </row>
    <row r="3054" spans="14:16" x14ac:dyDescent="0.3">
      <c r="N3054" t="s">
        <v>8219</v>
      </c>
      <c r="O3054" s="10">
        <v>5000</v>
      </c>
      <c r="P3054" t="s">
        <v>8341</v>
      </c>
    </row>
    <row r="3055" spans="14:16" x14ac:dyDescent="0.3">
      <c r="N3055" t="s">
        <v>8220</v>
      </c>
      <c r="O3055" s="10">
        <v>2000</v>
      </c>
      <c r="P3055" t="s">
        <v>8349</v>
      </c>
    </row>
    <row r="3056" spans="14:16" x14ac:dyDescent="0.3">
      <c r="N3056" t="s">
        <v>8220</v>
      </c>
      <c r="O3056" s="10">
        <v>850</v>
      </c>
      <c r="P3056" t="s">
        <v>8325</v>
      </c>
    </row>
    <row r="3057" spans="14:16" x14ac:dyDescent="0.3">
      <c r="N3057" t="s">
        <v>8220</v>
      </c>
      <c r="O3057" s="10">
        <v>1500</v>
      </c>
      <c r="P3057" t="s">
        <v>8325</v>
      </c>
    </row>
    <row r="3058" spans="14:16" x14ac:dyDescent="0.3">
      <c r="N3058" t="s">
        <v>8220</v>
      </c>
      <c r="O3058" s="10">
        <v>1000</v>
      </c>
      <c r="P3058" t="s">
        <v>8324</v>
      </c>
    </row>
    <row r="3059" spans="14:16" x14ac:dyDescent="0.3">
      <c r="N3059" t="s">
        <v>8220</v>
      </c>
      <c r="O3059" s="10">
        <v>500</v>
      </c>
      <c r="P3059" t="s">
        <v>8333</v>
      </c>
    </row>
    <row r="3060" spans="14:16" x14ac:dyDescent="0.3">
      <c r="N3060" t="s">
        <v>8220</v>
      </c>
      <c r="O3060" s="10">
        <v>400</v>
      </c>
      <c r="P3060" t="s">
        <v>8325</v>
      </c>
    </row>
    <row r="3061" spans="14:16" x14ac:dyDescent="0.3">
      <c r="N3061" t="s">
        <v>8220</v>
      </c>
      <c r="O3061" s="10">
        <v>200</v>
      </c>
      <c r="P3061" t="s">
        <v>8334</v>
      </c>
    </row>
    <row r="3062" spans="14:16" x14ac:dyDescent="0.3">
      <c r="N3062" t="s">
        <v>8218</v>
      </c>
      <c r="O3062" s="10">
        <v>100</v>
      </c>
      <c r="P3062" t="s">
        <v>8334</v>
      </c>
    </row>
    <row r="3063" spans="14:16" x14ac:dyDescent="0.3">
      <c r="N3063" t="s">
        <v>8220</v>
      </c>
      <c r="O3063" s="10">
        <v>1300000</v>
      </c>
      <c r="P3063" t="s">
        <v>8323</v>
      </c>
    </row>
    <row r="3064" spans="14:16" x14ac:dyDescent="0.3">
      <c r="N3064" t="s">
        <v>8220</v>
      </c>
      <c r="O3064" s="10">
        <v>1000</v>
      </c>
      <c r="P3064" t="s">
        <v>8333</v>
      </c>
    </row>
    <row r="3065" spans="14:16" x14ac:dyDescent="0.3">
      <c r="N3065" t="s">
        <v>8220</v>
      </c>
      <c r="O3065" s="10">
        <v>65000</v>
      </c>
      <c r="P3065" t="s">
        <v>8323</v>
      </c>
    </row>
    <row r="3066" spans="14:16" x14ac:dyDescent="0.3">
      <c r="N3066" t="s">
        <v>8220</v>
      </c>
      <c r="O3066" s="10">
        <v>15000</v>
      </c>
      <c r="P3066" t="s">
        <v>8309</v>
      </c>
    </row>
    <row r="3067" spans="14:16" x14ac:dyDescent="0.3">
      <c r="N3067" t="s">
        <v>8220</v>
      </c>
      <c r="O3067" s="10">
        <v>2000</v>
      </c>
      <c r="P3067" t="s">
        <v>8325</v>
      </c>
    </row>
    <row r="3068" spans="14:16" x14ac:dyDescent="0.3">
      <c r="N3068" t="s">
        <v>8220</v>
      </c>
      <c r="O3068" s="10">
        <v>35000</v>
      </c>
      <c r="P3068" t="s">
        <v>8343</v>
      </c>
    </row>
    <row r="3069" spans="14:16" x14ac:dyDescent="0.3">
      <c r="N3069" t="s">
        <v>8220</v>
      </c>
      <c r="O3069" s="10">
        <v>25000</v>
      </c>
      <c r="P3069" t="s">
        <v>8343</v>
      </c>
    </row>
    <row r="3070" spans="14:16" x14ac:dyDescent="0.3">
      <c r="N3070" t="s">
        <v>8220</v>
      </c>
      <c r="O3070" s="10">
        <v>20000</v>
      </c>
      <c r="P3070" t="s">
        <v>8323</v>
      </c>
    </row>
    <row r="3071" spans="14:16" x14ac:dyDescent="0.3">
      <c r="N3071" t="s">
        <v>8220</v>
      </c>
      <c r="O3071" s="10">
        <v>15000</v>
      </c>
      <c r="P3071" t="s">
        <v>8325</v>
      </c>
    </row>
    <row r="3072" spans="14:16" x14ac:dyDescent="0.3">
      <c r="N3072" t="s">
        <v>8220</v>
      </c>
      <c r="O3072" s="10">
        <v>10000</v>
      </c>
      <c r="P3072" t="s">
        <v>8325</v>
      </c>
    </row>
    <row r="3073" spans="14:16" x14ac:dyDescent="0.3">
      <c r="N3073" t="s">
        <v>8220</v>
      </c>
      <c r="O3073" s="10">
        <v>3000</v>
      </c>
      <c r="P3073" t="s">
        <v>8327</v>
      </c>
    </row>
    <row r="3074" spans="14:16" x14ac:dyDescent="0.3">
      <c r="N3074" t="s">
        <v>8220</v>
      </c>
      <c r="O3074" s="10">
        <v>2500</v>
      </c>
      <c r="P3074" t="s">
        <v>8338</v>
      </c>
    </row>
    <row r="3075" spans="14:16" x14ac:dyDescent="0.3">
      <c r="N3075" t="s">
        <v>8219</v>
      </c>
      <c r="O3075" s="10">
        <v>2500</v>
      </c>
      <c r="P3075" t="s">
        <v>8348</v>
      </c>
    </row>
    <row r="3076" spans="14:16" x14ac:dyDescent="0.3">
      <c r="N3076" t="s">
        <v>8219</v>
      </c>
      <c r="O3076" s="10">
        <v>125000</v>
      </c>
      <c r="P3076" t="s">
        <v>8314</v>
      </c>
    </row>
    <row r="3077" spans="14:16" x14ac:dyDescent="0.3">
      <c r="N3077" t="s">
        <v>8218</v>
      </c>
      <c r="O3077" s="10">
        <v>100</v>
      </c>
      <c r="P3077" t="s">
        <v>8325</v>
      </c>
    </row>
    <row r="3078" spans="14:16" x14ac:dyDescent="0.3">
      <c r="N3078" t="s">
        <v>8220</v>
      </c>
      <c r="O3078" s="10">
        <v>25000</v>
      </c>
      <c r="P3078" t="s">
        <v>8341</v>
      </c>
    </row>
    <row r="3079" spans="14:16" x14ac:dyDescent="0.3">
      <c r="N3079" t="s">
        <v>8220</v>
      </c>
      <c r="O3079" s="10">
        <v>550</v>
      </c>
      <c r="P3079" t="s">
        <v>8349</v>
      </c>
    </row>
    <row r="3080" spans="14:16" x14ac:dyDescent="0.3">
      <c r="N3080" t="s">
        <v>8220</v>
      </c>
      <c r="O3080" s="10">
        <v>60000</v>
      </c>
      <c r="P3080" t="s">
        <v>8325</v>
      </c>
    </row>
    <row r="3081" spans="14:16" x14ac:dyDescent="0.3">
      <c r="N3081" t="s">
        <v>8219</v>
      </c>
      <c r="O3081" s="10">
        <v>45000</v>
      </c>
      <c r="P3081" t="s">
        <v>8344</v>
      </c>
    </row>
    <row r="3082" spans="14:16" x14ac:dyDescent="0.3">
      <c r="N3082" t="s">
        <v>8220</v>
      </c>
      <c r="O3082" s="10">
        <v>2000</v>
      </c>
      <c r="P3082" t="s">
        <v>8349</v>
      </c>
    </row>
    <row r="3083" spans="14:16" x14ac:dyDescent="0.3">
      <c r="N3083" t="s">
        <v>8219</v>
      </c>
      <c r="O3083" s="10">
        <v>420</v>
      </c>
      <c r="P3083" t="s">
        <v>8341</v>
      </c>
    </row>
    <row r="3084" spans="14:16" x14ac:dyDescent="0.3">
      <c r="N3084" t="s">
        <v>8221</v>
      </c>
      <c r="O3084" s="10">
        <v>250</v>
      </c>
      <c r="P3084" t="s">
        <v>8319</v>
      </c>
    </row>
    <row r="3085" spans="14:16" x14ac:dyDescent="0.3">
      <c r="N3085" t="s">
        <v>8218</v>
      </c>
      <c r="O3085" s="10">
        <v>70</v>
      </c>
      <c r="P3085" t="s">
        <v>8325</v>
      </c>
    </row>
    <row r="3086" spans="14:16" x14ac:dyDescent="0.3">
      <c r="N3086" t="s">
        <v>8220</v>
      </c>
      <c r="O3086" s="10">
        <v>45000</v>
      </c>
      <c r="P3086" t="s">
        <v>8333</v>
      </c>
    </row>
    <row r="3087" spans="14:16" x14ac:dyDescent="0.3">
      <c r="N3087" t="s">
        <v>8220</v>
      </c>
      <c r="O3087" s="10">
        <v>8000</v>
      </c>
      <c r="P3087" t="s">
        <v>8325</v>
      </c>
    </row>
    <row r="3088" spans="14:16" x14ac:dyDescent="0.3">
      <c r="N3088" t="s">
        <v>8220</v>
      </c>
      <c r="O3088" s="10">
        <v>3550</v>
      </c>
      <c r="P3088" t="s">
        <v>8334</v>
      </c>
    </row>
    <row r="3089" spans="14:16" x14ac:dyDescent="0.3">
      <c r="N3089" t="s">
        <v>8219</v>
      </c>
      <c r="O3089" s="10">
        <v>1000</v>
      </c>
      <c r="P3089" t="s">
        <v>8353</v>
      </c>
    </row>
    <row r="3090" spans="14:16" x14ac:dyDescent="0.3">
      <c r="N3090" t="s">
        <v>8219</v>
      </c>
      <c r="O3090" s="10">
        <v>199</v>
      </c>
      <c r="P3090" t="s">
        <v>8323</v>
      </c>
    </row>
    <row r="3091" spans="14:16" x14ac:dyDescent="0.3">
      <c r="N3091" t="s">
        <v>8219</v>
      </c>
      <c r="O3091" s="10">
        <v>20000</v>
      </c>
      <c r="P3091" t="s">
        <v>8336</v>
      </c>
    </row>
    <row r="3092" spans="14:16" x14ac:dyDescent="0.3">
      <c r="N3092" t="s">
        <v>8220</v>
      </c>
      <c r="O3092" s="10">
        <v>5000</v>
      </c>
      <c r="P3092" t="s">
        <v>8333</v>
      </c>
    </row>
    <row r="3093" spans="14:16" x14ac:dyDescent="0.3">
      <c r="N3093" t="s">
        <v>8220</v>
      </c>
      <c r="O3093" s="10">
        <v>1100</v>
      </c>
      <c r="P3093" t="s">
        <v>8333</v>
      </c>
    </row>
    <row r="3094" spans="14:16" x14ac:dyDescent="0.3">
      <c r="N3094" t="s">
        <v>8220</v>
      </c>
      <c r="O3094" s="10">
        <v>500</v>
      </c>
      <c r="P3094" t="s">
        <v>8341</v>
      </c>
    </row>
    <row r="3095" spans="14:16" x14ac:dyDescent="0.3">
      <c r="N3095" t="s">
        <v>8220</v>
      </c>
      <c r="O3095" s="10">
        <v>6500</v>
      </c>
      <c r="P3095" t="s">
        <v>8338</v>
      </c>
    </row>
    <row r="3096" spans="14:16" x14ac:dyDescent="0.3">
      <c r="N3096" t="s">
        <v>8220</v>
      </c>
      <c r="O3096" s="10">
        <v>3780</v>
      </c>
      <c r="P3096" t="s">
        <v>8327</v>
      </c>
    </row>
    <row r="3097" spans="14:16" x14ac:dyDescent="0.3">
      <c r="N3097" t="s">
        <v>8220</v>
      </c>
      <c r="O3097" s="10">
        <v>30000</v>
      </c>
      <c r="P3097" t="s">
        <v>8334</v>
      </c>
    </row>
    <row r="3098" spans="14:16" x14ac:dyDescent="0.3">
      <c r="N3098" t="s">
        <v>8220</v>
      </c>
      <c r="O3098" s="10">
        <v>10000</v>
      </c>
      <c r="P3098" t="s">
        <v>8355</v>
      </c>
    </row>
    <row r="3099" spans="14:16" x14ac:dyDescent="0.3">
      <c r="N3099" t="s">
        <v>8220</v>
      </c>
      <c r="O3099" s="10">
        <v>6000</v>
      </c>
      <c r="P3099" t="s">
        <v>8325</v>
      </c>
    </row>
    <row r="3100" spans="14:16" x14ac:dyDescent="0.3">
      <c r="N3100" t="s">
        <v>8220</v>
      </c>
      <c r="O3100" s="10">
        <v>5000</v>
      </c>
      <c r="P3100" t="s">
        <v>8325</v>
      </c>
    </row>
    <row r="3101" spans="14:16" x14ac:dyDescent="0.3">
      <c r="N3101" t="s">
        <v>8220</v>
      </c>
      <c r="O3101" s="10">
        <v>4000</v>
      </c>
      <c r="P3101" t="s">
        <v>8324</v>
      </c>
    </row>
    <row r="3102" spans="14:16" x14ac:dyDescent="0.3">
      <c r="N3102" t="s">
        <v>8220</v>
      </c>
      <c r="O3102" s="10">
        <v>1000</v>
      </c>
      <c r="P3102" t="s">
        <v>8329</v>
      </c>
    </row>
    <row r="3103" spans="14:16" x14ac:dyDescent="0.3">
      <c r="N3103" t="s">
        <v>8220</v>
      </c>
      <c r="O3103" s="10">
        <v>500</v>
      </c>
      <c r="P3103" t="s">
        <v>8325</v>
      </c>
    </row>
    <row r="3104" spans="14:16" x14ac:dyDescent="0.3">
      <c r="N3104" t="s">
        <v>8220</v>
      </c>
      <c r="O3104" s="10">
        <v>4500</v>
      </c>
      <c r="P3104" t="s">
        <v>8333</v>
      </c>
    </row>
    <row r="3105" spans="14:16" x14ac:dyDescent="0.3">
      <c r="N3105" t="s">
        <v>8219</v>
      </c>
      <c r="O3105" s="10">
        <v>18900</v>
      </c>
      <c r="P3105" t="s">
        <v>8341</v>
      </c>
    </row>
    <row r="3106" spans="14:16" x14ac:dyDescent="0.3">
      <c r="N3106" t="s">
        <v>8221</v>
      </c>
      <c r="O3106" s="10">
        <v>15000</v>
      </c>
      <c r="P3106" t="s">
        <v>8319</v>
      </c>
    </row>
    <row r="3107" spans="14:16" x14ac:dyDescent="0.3">
      <c r="N3107" t="s">
        <v>8220</v>
      </c>
      <c r="O3107" s="10">
        <v>3000</v>
      </c>
      <c r="P3107" t="s">
        <v>8313</v>
      </c>
    </row>
    <row r="3108" spans="14:16" x14ac:dyDescent="0.3">
      <c r="N3108" t="s">
        <v>8219</v>
      </c>
      <c r="O3108" s="10">
        <v>35000</v>
      </c>
      <c r="P3108" t="s">
        <v>8309</v>
      </c>
    </row>
    <row r="3109" spans="14:16" x14ac:dyDescent="0.3">
      <c r="N3109" t="s">
        <v>8220</v>
      </c>
      <c r="O3109" s="10">
        <v>25000</v>
      </c>
      <c r="P3109" t="s">
        <v>8341</v>
      </c>
    </row>
    <row r="3110" spans="14:16" x14ac:dyDescent="0.3">
      <c r="N3110" t="s">
        <v>8219</v>
      </c>
      <c r="O3110" s="10">
        <v>12000</v>
      </c>
      <c r="P3110" t="s">
        <v>8314</v>
      </c>
    </row>
    <row r="3111" spans="14:16" x14ac:dyDescent="0.3">
      <c r="N3111" t="s">
        <v>8220</v>
      </c>
      <c r="O3111" s="10">
        <v>10000</v>
      </c>
      <c r="P3111" t="s">
        <v>8309</v>
      </c>
    </row>
    <row r="3112" spans="14:16" x14ac:dyDescent="0.3">
      <c r="N3112" t="s">
        <v>8220</v>
      </c>
      <c r="O3112" s="10">
        <v>8000</v>
      </c>
      <c r="P3112" t="s">
        <v>8309</v>
      </c>
    </row>
    <row r="3113" spans="14:16" x14ac:dyDescent="0.3">
      <c r="N3113" t="s">
        <v>8218</v>
      </c>
      <c r="O3113" s="10">
        <v>25</v>
      </c>
      <c r="P3113" t="s">
        <v>8330</v>
      </c>
    </row>
    <row r="3114" spans="14:16" x14ac:dyDescent="0.3">
      <c r="N3114" t="s">
        <v>8220</v>
      </c>
      <c r="O3114" s="10">
        <v>48500</v>
      </c>
      <c r="P3114" t="s">
        <v>8309</v>
      </c>
    </row>
    <row r="3115" spans="14:16" x14ac:dyDescent="0.3">
      <c r="N3115" t="s">
        <v>8220</v>
      </c>
      <c r="O3115" s="10">
        <v>25000</v>
      </c>
      <c r="P3115" t="s">
        <v>8347</v>
      </c>
    </row>
    <row r="3116" spans="14:16" x14ac:dyDescent="0.3">
      <c r="N3116" t="s">
        <v>8220</v>
      </c>
      <c r="O3116" s="10">
        <v>22000</v>
      </c>
      <c r="P3116" t="s">
        <v>8323</v>
      </c>
    </row>
    <row r="3117" spans="14:16" x14ac:dyDescent="0.3">
      <c r="N3117" t="s">
        <v>8220</v>
      </c>
      <c r="O3117" s="10">
        <v>10000</v>
      </c>
      <c r="P3117" t="s">
        <v>8325</v>
      </c>
    </row>
    <row r="3118" spans="14:16" x14ac:dyDescent="0.3">
      <c r="N3118" t="s">
        <v>8220</v>
      </c>
      <c r="O3118" s="10">
        <v>5000</v>
      </c>
      <c r="P3118" t="s">
        <v>8351</v>
      </c>
    </row>
    <row r="3119" spans="14:16" x14ac:dyDescent="0.3">
      <c r="N3119" t="s">
        <v>8220</v>
      </c>
      <c r="O3119" s="10">
        <v>1000</v>
      </c>
      <c r="P3119" t="s">
        <v>8355</v>
      </c>
    </row>
    <row r="3120" spans="14:16" x14ac:dyDescent="0.3">
      <c r="N3120" t="s">
        <v>8220</v>
      </c>
      <c r="O3120" s="10">
        <v>6000</v>
      </c>
      <c r="P3120" t="s">
        <v>8333</v>
      </c>
    </row>
    <row r="3121" spans="14:16" x14ac:dyDescent="0.3">
      <c r="N3121" t="s">
        <v>8220</v>
      </c>
      <c r="O3121" s="10">
        <v>20000</v>
      </c>
      <c r="P3121" t="s">
        <v>8317</v>
      </c>
    </row>
    <row r="3122" spans="14:16" x14ac:dyDescent="0.3">
      <c r="N3122" t="s">
        <v>8220</v>
      </c>
      <c r="O3122" s="10">
        <v>10000</v>
      </c>
      <c r="P3122" t="s">
        <v>8334</v>
      </c>
    </row>
    <row r="3123" spans="14:16" x14ac:dyDescent="0.3">
      <c r="N3123" t="s">
        <v>8220</v>
      </c>
      <c r="O3123" s="10">
        <v>4500</v>
      </c>
      <c r="P3123" t="s">
        <v>8349</v>
      </c>
    </row>
    <row r="3124" spans="14:16" x14ac:dyDescent="0.3">
      <c r="N3124" t="s">
        <v>8220</v>
      </c>
      <c r="O3124" s="10">
        <v>3000</v>
      </c>
      <c r="P3124" t="s">
        <v>8325</v>
      </c>
    </row>
    <row r="3125" spans="14:16" x14ac:dyDescent="0.3">
      <c r="N3125" t="s">
        <v>8220</v>
      </c>
      <c r="O3125" s="10">
        <v>750</v>
      </c>
      <c r="P3125" t="s">
        <v>8354</v>
      </c>
    </row>
    <row r="3126" spans="14:16" x14ac:dyDescent="0.3">
      <c r="N3126" t="s">
        <v>8218</v>
      </c>
      <c r="O3126" s="10">
        <v>70</v>
      </c>
      <c r="P3126" t="s">
        <v>8309</v>
      </c>
    </row>
    <row r="3127" spans="14:16" x14ac:dyDescent="0.3">
      <c r="N3127" t="s">
        <v>8220</v>
      </c>
      <c r="O3127" s="10">
        <v>80000</v>
      </c>
      <c r="P3127" t="s">
        <v>8344</v>
      </c>
    </row>
    <row r="3128" spans="14:16" x14ac:dyDescent="0.3">
      <c r="N3128" t="s">
        <v>8219</v>
      </c>
      <c r="O3128" s="10">
        <v>50000</v>
      </c>
      <c r="P3128" t="s">
        <v>8309</v>
      </c>
    </row>
    <row r="3129" spans="14:16" x14ac:dyDescent="0.3">
      <c r="N3129" t="s">
        <v>8219</v>
      </c>
      <c r="O3129" s="10">
        <v>40000</v>
      </c>
      <c r="P3129" t="s">
        <v>8341</v>
      </c>
    </row>
    <row r="3130" spans="14:16" x14ac:dyDescent="0.3">
      <c r="N3130" t="s">
        <v>8220</v>
      </c>
      <c r="O3130" s="10">
        <v>30000</v>
      </c>
      <c r="P3130" t="s">
        <v>8347</v>
      </c>
    </row>
    <row r="3131" spans="14:16" x14ac:dyDescent="0.3">
      <c r="N3131" t="s">
        <v>8220</v>
      </c>
      <c r="O3131" s="10">
        <v>25000</v>
      </c>
      <c r="P3131" t="s">
        <v>8344</v>
      </c>
    </row>
    <row r="3132" spans="14:16" x14ac:dyDescent="0.3">
      <c r="N3132" t="s">
        <v>8220</v>
      </c>
      <c r="O3132" s="10">
        <v>20000</v>
      </c>
      <c r="P3132" t="s">
        <v>8349</v>
      </c>
    </row>
    <row r="3133" spans="14:16" x14ac:dyDescent="0.3">
      <c r="N3133" t="s">
        <v>8219</v>
      </c>
      <c r="O3133" s="10">
        <v>10000</v>
      </c>
      <c r="P3133" t="s">
        <v>8344</v>
      </c>
    </row>
    <row r="3134" spans="14:16" x14ac:dyDescent="0.3">
      <c r="N3134" t="s">
        <v>8220</v>
      </c>
      <c r="O3134" s="10">
        <v>10000</v>
      </c>
      <c r="P3134" t="s">
        <v>8323</v>
      </c>
    </row>
    <row r="3135" spans="14:16" x14ac:dyDescent="0.3">
      <c r="N3135" t="s">
        <v>8220</v>
      </c>
      <c r="O3135" s="10">
        <v>5000</v>
      </c>
      <c r="P3135" t="s">
        <v>8324</v>
      </c>
    </row>
    <row r="3136" spans="14:16" x14ac:dyDescent="0.3">
      <c r="N3136" t="s">
        <v>8219</v>
      </c>
      <c r="O3136" s="10">
        <v>5000</v>
      </c>
      <c r="P3136" t="s">
        <v>8341</v>
      </c>
    </row>
    <row r="3137" spans="14:16" x14ac:dyDescent="0.3">
      <c r="N3137" t="s">
        <v>8220</v>
      </c>
      <c r="O3137" s="10">
        <v>5000</v>
      </c>
      <c r="P3137" t="s">
        <v>8355</v>
      </c>
    </row>
    <row r="3138" spans="14:16" x14ac:dyDescent="0.3">
      <c r="N3138" t="s">
        <v>8220</v>
      </c>
      <c r="O3138" s="10">
        <v>5000</v>
      </c>
      <c r="P3138" t="s">
        <v>8325</v>
      </c>
    </row>
    <row r="3139" spans="14:16" x14ac:dyDescent="0.3">
      <c r="N3139" t="s">
        <v>8220</v>
      </c>
      <c r="O3139" s="10">
        <v>4000</v>
      </c>
      <c r="P3139" t="s">
        <v>8333</v>
      </c>
    </row>
    <row r="3140" spans="14:16" x14ac:dyDescent="0.3">
      <c r="N3140" t="s">
        <v>8219</v>
      </c>
      <c r="O3140" s="10">
        <v>4000</v>
      </c>
      <c r="P3140" t="s">
        <v>8348</v>
      </c>
    </row>
    <row r="3141" spans="14:16" x14ac:dyDescent="0.3">
      <c r="N3141" t="s">
        <v>8220</v>
      </c>
      <c r="O3141" s="10">
        <v>2500</v>
      </c>
      <c r="P3141" t="s">
        <v>8344</v>
      </c>
    </row>
    <row r="3142" spans="14:16" x14ac:dyDescent="0.3">
      <c r="N3142" t="s">
        <v>8220</v>
      </c>
      <c r="O3142" s="10">
        <v>2500</v>
      </c>
      <c r="P3142" t="s">
        <v>8354</v>
      </c>
    </row>
    <row r="3143" spans="14:16" x14ac:dyDescent="0.3">
      <c r="N3143" t="s">
        <v>8220</v>
      </c>
      <c r="O3143" s="10">
        <v>2000</v>
      </c>
      <c r="P3143" t="s">
        <v>8347</v>
      </c>
    </row>
    <row r="3144" spans="14:16" x14ac:dyDescent="0.3">
      <c r="N3144" t="s">
        <v>8220</v>
      </c>
      <c r="O3144" s="10">
        <v>2000</v>
      </c>
      <c r="P3144" t="s">
        <v>8325</v>
      </c>
    </row>
    <row r="3145" spans="14:16" x14ac:dyDescent="0.3">
      <c r="N3145" t="s">
        <v>8220</v>
      </c>
      <c r="O3145" s="10">
        <v>1200</v>
      </c>
      <c r="P3145" t="s">
        <v>8351</v>
      </c>
    </row>
    <row r="3146" spans="14:16" x14ac:dyDescent="0.3">
      <c r="N3146" t="s">
        <v>8220</v>
      </c>
      <c r="O3146" s="10">
        <v>1000</v>
      </c>
      <c r="P3146" t="s">
        <v>8325</v>
      </c>
    </row>
    <row r="3147" spans="14:16" x14ac:dyDescent="0.3">
      <c r="N3147" t="s">
        <v>8220</v>
      </c>
      <c r="O3147" s="10">
        <v>1000</v>
      </c>
      <c r="P3147" t="s">
        <v>8325</v>
      </c>
    </row>
    <row r="3148" spans="14:16" x14ac:dyDescent="0.3">
      <c r="N3148" t="s">
        <v>8220</v>
      </c>
      <c r="O3148" s="10">
        <v>600</v>
      </c>
      <c r="P3148" t="s">
        <v>8325</v>
      </c>
    </row>
    <row r="3149" spans="14:16" x14ac:dyDescent="0.3">
      <c r="N3149" t="s">
        <v>8220</v>
      </c>
      <c r="O3149" s="10">
        <v>500</v>
      </c>
      <c r="P3149" t="s">
        <v>8334</v>
      </c>
    </row>
    <row r="3150" spans="14:16" x14ac:dyDescent="0.3">
      <c r="N3150" t="s">
        <v>8220</v>
      </c>
      <c r="O3150" s="10">
        <v>500</v>
      </c>
      <c r="P3150" t="s">
        <v>8325</v>
      </c>
    </row>
    <row r="3151" spans="14:16" x14ac:dyDescent="0.3">
      <c r="N3151" t="s">
        <v>8218</v>
      </c>
      <c r="O3151" s="10">
        <v>100</v>
      </c>
      <c r="P3151" t="s">
        <v>8325</v>
      </c>
    </row>
    <row r="3152" spans="14:16" x14ac:dyDescent="0.3">
      <c r="N3152" t="s">
        <v>8221</v>
      </c>
      <c r="O3152" s="10">
        <v>10000</v>
      </c>
      <c r="P3152" t="s">
        <v>8325</v>
      </c>
    </row>
    <row r="3153" spans="14:16" x14ac:dyDescent="0.3">
      <c r="N3153" t="s">
        <v>8220</v>
      </c>
      <c r="O3153" s="10">
        <v>10000</v>
      </c>
      <c r="P3153" t="s">
        <v>8309</v>
      </c>
    </row>
    <row r="3154" spans="14:16" x14ac:dyDescent="0.3">
      <c r="N3154" t="s">
        <v>8220</v>
      </c>
      <c r="O3154" s="10">
        <v>5000</v>
      </c>
      <c r="P3154" t="s">
        <v>8325</v>
      </c>
    </row>
    <row r="3155" spans="14:16" x14ac:dyDescent="0.3">
      <c r="N3155" t="s">
        <v>8220</v>
      </c>
      <c r="O3155" s="10">
        <v>3750</v>
      </c>
      <c r="P3155" t="s">
        <v>8325</v>
      </c>
    </row>
    <row r="3156" spans="14:16" x14ac:dyDescent="0.3">
      <c r="N3156" t="s">
        <v>8220</v>
      </c>
      <c r="O3156" s="10">
        <v>1500</v>
      </c>
      <c r="P3156" t="s">
        <v>8325</v>
      </c>
    </row>
    <row r="3157" spans="14:16" x14ac:dyDescent="0.3">
      <c r="N3157" t="s">
        <v>8220</v>
      </c>
      <c r="O3157" s="10">
        <v>3000</v>
      </c>
      <c r="P3157" t="s">
        <v>8325</v>
      </c>
    </row>
    <row r="3158" spans="14:16" x14ac:dyDescent="0.3">
      <c r="N3158" t="s">
        <v>8220</v>
      </c>
      <c r="O3158" s="10">
        <v>2500</v>
      </c>
      <c r="P3158" t="s">
        <v>8354</v>
      </c>
    </row>
    <row r="3159" spans="14:16" x14ac:dyDescent="0.3">
      <c r="N3159" t="s">
        <v>8220</v>
      </c>
      <c r="O3159" s="10">
        <v>1000</v>
      </c>
      <c r="P3159" t="s">
        <v>8350</v>
      </c>
    </row>
    <row r="3160" spans="14:16" x14ac:dyDescent="0.3">
      <c r="N3160" t="s">
        <v>8219</v>
      </c>
      <c r="O3160" s="10">
        <v>10000</v>
      </c>
      <c r="P3160" t="s">
        <v>8336</v>
      </c>
    </row>
    <row r="3161" spans="14:16" x14ac:dyDescent="0.3">
      <c r="N3161" t="s">
        <v>8219</v>
      </c>
      <c r="O3161" s="10">
        <v>98000</v>
      </c>
      <c r="P3161" t="s">
        <v>8314</v>
      </c>
    </row>
    <row r="3162" spans="14:16" x14ac:dyDescent="0.3">
      <c r="N3162" t="s">
        <v>8219</v>
      </c>
      <c r="O3162" s="10">
        <v>450000</v>
      </c>
      <c r="P3162" t="s">
        <v>8341</v>
      </c>
    </row>
    <row r="3163" spans="14:16" x14ac:dyDescent="0.3">
      <c r="N3163" t="s">
        <v>8220</v>
      </c>
      <c r="O3163" s="10">
        <v>39400</v>
      </c>
      <c r="P3163" t="s">
        <v>8355</v>
      </c>
    </row>
    <row r="3164" spans="14:16" x14ac:dyDescent="0.3">
      <c r="N3164" t="s">
        <v>8220</v>
      </c>
      <c r="O3164" s="10">
        <v>30000</v>
      </c>
      <c r="P3164" t="s">
        <v>8349</v>
      </c>
    </row>
    <row r="3165" spans="14:16" x14ac:dyDescent="0.3">
      <c r="N3165" t="s">
        <v>8220</v>
      </c>
      <c r="O3165" s="10">
        <v>12000</v>
      </c>
      <c r="P3165" t="s">
        <v>8309</v>
      </c>
    </row>
    <row r="3166" spans="14:16" x14ac:dyDescent="0.3">
      <c r="N3166" t="s">
        <v>8220</v>
      </c>
      <c r="O3166" s="10">
        <v>9041</v>
      </c>
      <c r="P3166" t="s">
        <v>8344</v>
      </c>
    </row>
    <row r="3167" spans="14:16" x14ac:dyDescent="0.3">
      <c r="N3167" t="s">
        <v>8220</v>
      </c>
      <c r="O3167" s="10">
        <v>5000</v>
      </c>
      <c r="P3167" t="s">
        <v>8325</v>
      </c>
    </row>
    <row r="3168" spans="14:16" x14ac:dyDescent="0.3">
      <c r="N3168" t="s">
        <v>8220</v>
      </c>
      <c r="O3168" s="10">
        <v>2000</v>
      </c>
      <c r="P3168" t="s">
        <v>8349</v>
      </c>
    </row>
    <row r="3169" spans="14:16" x14ac:dyDescent="0.3">
      <c r="N3169" t="s">
        <v>8220</v>
      </c>
      <c r="O3169" s="10">
        <v>110000</v>
      </c>
      <c r="P3169" t="s">
        <v>8356</v>
      </c>
    </row>
    <row r="3170" spans="14:16" x14ac:dyDescent="0.3">
      <c r="N3170" t="s">
        <v>8220</v>
      </c>
      <c r="O3170" s="10">
        <v>300</v>
      </c>
      <c r="P3170" t="s">
        <v>8325</v>
      </c>
    </row>
    <row r="3171" spans="14:16" x14ac:dyDescent="0.3">
      <c r="N3171" t="s">
        <v>8220</v>
      </c>
      <c r="O3171" s="10">
        <v>42000</v>
      </c>
      <c r="P3171" t="s">
        <v>8333</v>
      </c>
    </row>
    <row r="3172" spans="14:16" x14ac:dyDescent="0.3">
      <c r="N3172" t="s">
        <v>8220</v>
      </c>
      <c r="O3172" s="10">
        <v>30000</v>
      </c>
      <c r="P3172" t="s">
        <v>8317</v>
      </c>
    </row>
    <row r="3173" spans="14:16" x14ac:dyDescent="0.3">
      <c r="N3173" t="s">
        <v>8220</v>
      </c>
      <c r="O3173" s="10">
        <v>10000</v>
      </c>
      <c r="P3173" t="s">
        <v>8333</v>
      </c>
    </row>
    <row r="3174" spans="14:16" x14ac:dyDescent="0.3">
      <c r="N3174" t="s">
        <v>8219</v>
      </c>
      <c r="O3174" s="10">
        <v>6000</v>
      </c>
      <c r="P3174" t="s">
        <v>8348</v>
      </c>
    </row>
    <row r="3175" spans="14:16" x14ac:dyDescent="0.3">
      <c r="N3175" t="s">
        <v>8221</v>
      </c>
      <c r="O3175" s="10">
        <v>2700</v>
      </c>
      <c r="P3175" t="s">
        <v>8319</v>
      </c>
    </row>
    <row r="3176" spans="14:16" x14ac:dyDescent="0.3">
      <c r="N3176" t="s">
        <v>8220</v>
      </c>
      <c r="O3176" s="10">
        <v>1750</v>
      </c>
      <c r="P3176" t="s">
        <v>8329</v>
      </c>
    </row>
    <row r="3177" spans="14:16" x14ac:dyDescent="0.3">
      <c r="N3177" t="s">
        <v>8220</v>
      </c>
      <c r="O3177" s="10">
        <v>1500</v>
      </c>
      <c r="P3177" t="s">
        <v>8344</v>
      </c>
    </row>
    <row r="3178" spans="14:16" x14ac:dyDescent="0.3">
      <c r="N3178" t="s">
        <v>8220</v>
      </c>
      <c r="O3178" s="10">
        <v>1000</v>
      </c>
      <c r="P3178" t="s">
        <v>8333</v>
      </c>
    </row>
    <row r="3179" spans="14:16" x14ac:dyDescent="0.3">
      <c r="N3179" t="s">
        <v>8220</v>
      </c>
      <c r="O3179" s="10">
        <v>2500</v>
      </c>
      <c r="P3179" t="s">
        <v>8338</v>
      </c>
    </row>
    <row r="3180" spans="14:16" x14ac:dyDescent="0.3">
      <c r="N3180" t="s">
        <v>8219</v>
      </c>
      <c r="O3180" s="10">
        <v>25000</v>
      </c>
      <c r="P3180" t="s">
        <v>8341</v>
      </c>
    </row>
    <row r="3181" spans="14:16" x14ac:dyDescent="0.3">
      <c r="N3181" t="s">
        <v>8220</v>
      </c>
      <c r="O3181" s="10">
        <v>10000</v>
      </c>
      <c r="P3181" t="s">
        <v>8338</v>
      </c>
    </row>
    <row r="3182" spans="14:16" x14ac:dyDescent="0.3">
      <c r="N3182" t="s">
        <v>8219</v>
      </c>
      <c r="O3182" s="10">
        <v>1350000</v>
      </c>
      <c r="P3182" t="s">
        <v>8336</v>
      </c>
    </row>
    <row r="3183" spans="14:16" x14ac:dyDescent="0.3">
      <c r="N3183" t="s">
        <v>8220</v>
      </c>
      <c r="O3183" s="10">
        <v>3000</v>
      </c>
      <c r="P3183" t="s">
        <v>8333</v>
      </c>
    </row>
    <row r="3184" spans="14:16" x14ac:dyDescent="0.3">
      <c r="N3184" t="s">
        <v>8219</v>
      </c>
      <c r="O3184" s="10">
        <v>12100</v>
      </c>
      <c r="P3184" t="s">
        <v>8348</v>
      </c>
    </row>
    <row r="3185" spans="14:16" x14ac:dyDescent="0.3">
      <c r="N3185" t="s">
        <v>8220</v>
      </c>
      <c r="O3185" s="10">
        <v>11180</v>
      </c>
      <c r="P3185" t="s">
        <v>8341</v>
      </c>
    </row>
    <row r="3186" spans="14:16" x14ac:dyDescent="0.3">
      <c r="N3186" t="s">
        <v>8221</v>
      </c>
      <c r="O3186" s="10">
        <v>1000</v>
      </c>
      <c r="P3186" t="s">
        <v>8319</v>
      </c>
    </row>
    <row r="3187" spans="14:16" x14ac:dyDescent="0.3">
      <c r="N3187" t="s">
        <v>8220</v>
      </c>
      <c r="O3187" s="10">
        <v>700</v>
      </c>
      <c r="P3187" t="s">
        <v>8325</v>
      </c>
    </row>
    <row r="3188" spans="14:16" x14ac:dyDescent="0.3">
      <c r="N3188" t="s">
        <v>8220</v>
      </c>
      <c r="O3188" s="10">
        <v>250</v>
      </c>
      <c r="P3188" t="s">
        <v>8325</v>
      </c>
    </row>
    <row r="3189" spans="14:16" x14ac:dyDescent="0.3">
      <c r="N3189" t="s">
        <v>8220</v>
      </c>
      <c r="O3189" s="10">
        <v>1000</v>
      </c>
      <c r="P3189" t="s">
        <v>8352</v>
      </c>
    </row>
    <row r="3190" spans="14:16" x14ac:dyDescent="0.3">
      <c r="N3190" t="s">
        <v>8220</v>
      </c>
      <c r="O3190" s="10">
        <v>10000</v>
      </c>
      <c r="P3190" t="s">
        <v>8347</v>
      </c>
    </row>
    <row r="3191" spans="14:16" x14ac:dyDescent="0.3">
      <c r="N3191" t="s">
        <v>8220</v>
      </c>
      <c r="O3191" s="10">
        <v>10000</v>
      </c>
      <c r="P3191" t="s">
        <v>8338</v>
      </c>
    </row>
    <row r="3192" spans="14:16" x14ac:dyDescent="0.3">
      <c r="N3192" t="s">
        <v>8220</v>
      </c>
      <c r="O3192" s="10">
        <v>5500</v>
      </c>
      <c r="P3192" t="s">
        <v>8313</v>
      </c>
    </row>
    <row r="3193" spans="14:16" x14ac:dyDescent="0.3">
      <c r="N3193" t="s">
        <v>8220</v>
      </c>
      <c r="O3193" s="10">
        <v>500000</v>
      </c>
      <c r="P3193" t="s">
        <v>8347</v>
      </c>
    </row>
    <row r="3194" spans="14:16" x14ac:dyDescent="0.3">
      <c r="N3194" t="s">
        <v>8220</v>
      </c>
      <c r="O3194" s="10">
        <v>50000</v>
      </c>
      <c r="P3194" t="s">
        <v>8344</v>
      </c>
    </row>
    <row r="3195" spans="14:16" x14ac:dyDescent="0.3">
      <c r="N3195" t="s">
        <v>8220</v>
      </c>
      <c r="O3195" s="10">
        <v>50000</v>
      </c>
      <c r="P3195" t="s">
        <v>8356</v>
      </c>
    </row>
    <row r="3196" spans="14:16" x14ac:dyDescent="0.3">
      <c r="N3196" t="s">
        <v>8220</v>
      </c>
      <c r="O3196" s="10">
        <v>50000</v>
      </c>
      <c r="P3196" t="s">
        <v>8323</v>
      </c>
    </row>
    <row r="3197" spans="14:16" x14ac:dyDescent="0.3">
      <c r="N3197" t="s">
        <v>8220</v>
      </c>
      <c r="O3197" s="10">
        <v>35000</v>
      </c>
      <c r="P3197" t="s">
        <v>8329</v>
      </c>
    </row>
    <row r="3198" spans="14:16" x14ac:dyDescent="0.3">
      <c r="N3198" t="s">
        <v>8219</v>
      </c>
      <c r="O3198" s="10">
        <v>20000</v>
      </c>
      <c r="P3198" t="s">
        <v>8309</v>
      </c>
    </row>
    <row r="3199" spans="14:16" x14ac:dyDescent="0.3">
      <c r="N3199" t="s">
        <v>8219</v>
      </c>
      <c r="O3199" s="10">
        <v>10000</v>
      </c>
      <c r="P3199" t="s">
        <v>8344</v>
      </c>
    </row>
    <row r="3200" spans="14:16" x14ac:dyDescent="0.3">
      <c r="N3200" t="s">
        <v>8220</v>
      </c>
      <c r="O3200" s="10">
        <v>3250</v>
      </c>
      <c r="P3200" t="s">
        <v>8350</v>
      </c>
    </row>
    <row r="3201" spans="14:16" x14ac:dyDescent="0.3">
      <c r="N3201" t="s">
        <v>8219</v>
      </c>
      <c r="O3201" s="10">
        <v>3000</v>
      </c>
      <c r="P3201" t="s">
        <v>8341</v>
      </c>
    </row>
    <row r="3202" spans="14:16" x14ac:dyDescent="0.3">
      <c r="N3202" t="s">
        <v>8220</v>
      </c>
      <c r="O3202" s="10">
        <v>1930</v>
      </c>
      <c r="P3202" t="s">
        <v>8325</v>
      </c>
    </row>
    <row r="3203" spans="14:16" x14ac:dyDescent="0.3">
      <c r="N3203" t="s">
        <v>8220</v>
      </c>
      <c r="O3203" s="10">
        <v>1500</v>
      </c>
      <c r="P3203" t="s">
        <v>8325</v>
      </c>
    </row>
    <row r="3204" spans="14:16" x14ac:dyDescent="0.3">
      <c r="N3204" t="s">
        <v>8218</v>
      </c>
      <c r="O3204" s="10">
        <v>50</v>
      </c>
      <c r="P3204" t="s">
        <v>8325</v>
      </c>
    </row>
    <row r="3205" spans="14:16" x14ac:dyDescent="0.3">
      <c r="N3205" t="s">
        <v>8220</v>
      </c>
      <c r="O3205" s="10">
        <v>50000</v>
      </c>
      <c r="P3205" t="s">
        <v>8344</v>
      </c>
    </row>
    <row r="3206" spans="14:16" x14ac:dyDescent="0.3">
      <c r="N3206" t="s">
        <v>8220</v>
      </c>
      <c r="O3206" s="10">
        <v>15000</v>
      </c>
      <c r="P3206" t="s">
        <v>8344</v>
      </c>
    </row>
    <row r="3207" spans="14:16" x14ac:dyDescent="0.3">
      <c r="N3207" t="s">
        <v>8220</v>
      </c>
      <c r="O3207" s="10">
        <v>1000</v>
      </c>
      <c r="P3207" t="s">
        <v>8327</v>
      </c>
    </row>
    <row r="3208" spans="14:16" x14ac:dyDescent="0.3">
      <c r="N3208" t="s">
        <v>8220</v>
      </c>
      <c r="O3208" s="10">
        <v>1000</v>
      </c>
      <c r="P3208" t="s">
        <v>8347</v>
      </c>
    </row>
    <row r="3209" spans="14:16" x14ac:dyDescent="0.3">
      <c r="N3209" t="s">
        <v>8220</v>
      </c>
      <c r="O3209" s="10">
        <v>60000</v>
      </c>
      <c r="P3209" t="s">
        <v>8323</v>
      </c>
    </row>
    <row r="3210" spans="14:16" x14ac:dyDescent="0.3">
      <c r="N3210" t="s">
        <v>8220</v>
      </c>
      <c r="O3210" s="10">
        <v>15000</v>
      </c>
      <c r="P3210" t="s">
        <v>8344</v>
      </c>
    </row>
    <row r="3211" spans="14:16" x14ac:dyDescent="0.3">
      <c r="N3211" t="s">
        <v>8220</v>
      </c>
      <c r="O3211" s="10">
        <v>35000</v>
      </c>
      <c r="P3211" t="s">
        <v>8325</v>
      </c>
    </row>
    <row r="3212" spans="14:16" x14ac:dyDescent="0.3">
      <c r="N3212" t="s">
        <v>8220</v>
      </c>
      <c r="O3212" s="10">
        <v>22000</v>
      </c>
      <c r="P3212" t="s">
        <v>8341</v>
      </c>
    </row>
    <row r="3213" spans="14:16" x14ac:dyDescent="0.3">
      <c r="N3213" t="s">
        <v>8220</v>
      </c>
      <c r="O3213" s="10">
        <v>10000</v>
      </c>
      <c r="P3213" t="s">
        <v>8333</v>
      </c>
    </row>
    <row r="3214" spans="14:16" x14ac:dyDescent="0.3">
      <c r="N3214" t="s">
        <v>8220</v>
      </c>
      <c r="O3214" s="10">
        <v>9999</v>
      </c>
      <c r="P3214" t="s">
        <v>8344</v>
      </c>
    </row>
    <row r="3215" spans="14:16" x14ac:dyDescent="0.3">
      <c r="N3215" t="s">
        <v>8220</v>
      </c>
      <c r="O3215" s="10">
        <v>2500</v>
      </c>
      <c r="P3215" t="s">
        <v>8327</v>
      </c>
    </row>
    <row r="3216" spans="14:16" x14ac:dyDescent="0.3">
      <c r="N3216" t="s">
        <v>8219</v>
      </c>
      <c r="O3216" s="10">
        <v>500</v>
      </c>
      <c r="P3216" t="s">
        <v>8336</v>
      </c>
    </row>
    <row r="3217" spans="14:16" x14ac:dyDescent="0.3">
      <c r="N3217" t="s">
        <v>8220</v>
      </c>
      <c r="O3217" s="10">
        <v>500</v>
      </c>
      <c r="P3217" t="s">
        <v>8325</v>
      </c>
    </row>
    <row r="3218" spans="14:16" x14ac:dyDescent="0.3">
      <c r="N3218" t="s">
        <v>8220</v>
      </c>
      <c r="O3218" s="10">
        <v>200</v>
      </c>
      <c r="P3218" t="s">
        <v>8325</v>
      </c>
    </row>
    <row r="3219" spans="14:16" x14ac:dyDescent="0.3">
      <c r="N3219" t="s">
        <v>8218</v>
      </c>
      <c r="O3219" s="10">
        <v>50</v>
      </c>
      <c r="P3219" t="s">
        <v>8325</v>
      </c>
    </row>
    <row r="3220" spans="14:16" x14ac:dyDescent="0.3">
      <c r="N3220" t="s">
        <v>8220</v>
      </c>
      <c r="O3220" s="10">
        <v>4000</v>
      </c>
      <c r="P3220" t="s">
        <v>8313</v>
      </c>
    </row>
    <row r="3221" spans="14:16" x14ac:dyDescent="0.3">
      <c r="N3221" t="s">
        <v>8220</v>
      </c>
      <c r="O3221" s="10">
        <v>1650</v>
      </c>
      <c r="P3221" t="s">
        <v>8325</v>
      </c>
    </row>
    <row r="3222" spans="14:16" x14ac:dyDescent="0.3">
      <c r="N3222" t="s">
        <v>8220</v>
      </c>
      <c r="O3222" s="10">
        <v>75000</v>
      </c>
      <c r="P3222" t="s">
        <v>8341</v>
      </c>
    </row>
    <row r="3223" spans="14:16" x14ac:dyDescent="0.3">
      <c r="N3223" t="s">
        <v>8220</v>
      </c>
      <c r="O3223" s="10">
        <v>2500</v>
      </c>
      <c r="P3223" t="s">
        <v>8341</v>
      </c>
    </row>
    <row r="3224" spans="14:16" x14ac:dyDescent="0.3">
      <c r="N3224" t="s">
        <v>8219</v>
      </c>
      <c r="O3224" s="10">
        <v>10000</v>
      </c>
      <c r="P3224" t="s">
        <v>8348</v>
      </c>
    </row>
    <row r="3225" spans="14:16" x14ac:dyDescent="0.3">
      <c r="N3225" t="s">
        <v>8220</v>
      </c>
      <c r="O3225" s="10">
        <v>150000</v>
      </c>
      <c r="P3225" t="s">
        <v>8356</v>
      </c>
    </row>
    <row r="3226" spans="14:16" x14ac:dyDescent="0.3">
      <c r="N3226" t="s">
        <v>8220</v>
      </c>
      <c r="O3226" s="10">
        <v>8000</v>
      </c>
      <c r="P3226" t="s">
        <v>8349</v>
      </c>
    </row>
    <row r="3227" spans="14:16" x14ac:dyDescent="0.3">
      <c r="N3227" t="s">
        <v>8220</v>
      </c>
      <c r="O3227" s="10">
        <v>5000</v>
      </c>
      <c r="P3227" t="s">
        <v>8349</v>
      </c>
    </row>
    <row r="3228" spans="14:16" x14ac:dyDescent="0.3">
      <c r="N3228" t="s">
        <v>8220</v>
      </c>
      <c r="O3228" s="10">
        <v>5000</v>
      </c>
      <c r="P3228" t="s">
        <v>8309</v>
      </c>
    </row>
    <row r="3229" spans="14:16" x14ac:dyDescent="0.3">
      <c r="N3229" t="s">
        <v>8220</v>
      </c>
      <c r="O3229" s="10">
        <v>4000</v>
      </c>
      <c r="P3229" t="s">
        <v>8309</v>
      </c>
    </row>
    <row r="3230" spans="14:16" x14ac:dyDescent="0.3">
      <c r="N3230" t="s">
        <v>8220</v>
      </c>
      <c r="O3230" s="10">
        <v>750</v>
      </c>
      <c r="P3230" t="s">
        <v>8325</v>
      </c>
    </row>
    <row r="3231" spans="14:16" x14ac:dyDescent="0.3">
      <c r="N3231" t="s">
        <v>8218</v>
      </c>
      <c r="O3231" s="10">
        <v>1</v>
      </c>
      <c r="P3231" t="s">
        <v>8325</v>
      </c>
    </row>
    <row r="3232" spans="14:16" x14ac:dyDescent="0.3">
      <c r="N3232" t="s">
        <v>8218</v>
      </c>
      <c r="O3232" s="10">
        <v>40</v>
      </c>
      <c r="P3232" t="s">
        <v>8332</v>
      </c>
    </row>
    <row r="3233" spans="14:16" x14ac:dyDescent="0.3">
      <c r="N3233" t="s">
        <v>8220</v>
      </c>
      <c r="O3233" s="10">
        <v>3000</v>
      </c>
      <c r="P3233" t="s">
        <v>8325</v>
      </c>
    </row>
    <row r="3234" spans="14:16" x14ac:dyDescent="0.3">
      <c r="N3234" t="s">
        <v>8220</v>
      </c>
      <c r="O3234" s="10">
        <v>20000</v>
      </c>
      <c r="P3234" t="s">
        <v>8349</v>
      </c>
    </row>
    <row r="3235" spans="14:16" x14ac:dyDescent="0.3">
      <c r="N3235" t="s">
        <v>8220</v>
      </c>
      <c r="O3235" s="10">
        <v>100000</v>
      </c>
      <c r="P3235" t="s">
        <v>8341</v>
      </c>
    </row>
    <row r="3236" spans="14:16" x14ac:dyDescent="0.3">
      <c r="N3236" t="s">
        <v>8220</v>
      </c>
      <c r="O3236" s="10">
        <v>15000</v>
      </c>
      <c r="P3236" t="s">
        <v>8309</v>
      </c>
    </row>
    <row r="3237" spans="14:16" x14ac:dyDescent="0.3">
      <c r="N3237" t="s">
        <v>8220</v>
      </c>
      <c r="O3237" s="10">
        <v>8888</v>
      </c>
      <c r="P3237" t="s">
        <v>8338</v>
      </c>
    </row>
    <row r="3238" spans="14:16" x14ac:dyDescent="0.3">
      <c r="N3238" t="s">
        <v>8220</v>
      </c>
      <c r="O3238" s="10">
        <v>750</v>
      </c>
      <c r="P3238" t="s">
        <v>8325</v>
      </c>
    </row>
    <row r="3239" spans="14:16" x14ac:dyDescent="0.3">
      <c r="N3239" t="s">
        <v>8220</v>
      </c>
      <c r="O3239" s="10">
        <v>15000</v>
      </c>
      <c r="P3239" t="s">
        <v>8324</v>
      </c>
    </row>
    <row r="3240" spans="14:16" x14ac:dyDescent="0.3">
      <c r="N3240" t="s">
        <v>8220</v>
      </c>
      <c r="O3240" s="10">
        <v>5000</v>
      </c>
      <c r="P3240" t="s">
        <v>8325</v>
      </c>
    </row>
    <row r="3241" spans="14:16" x14ac:dyDescent="0.3">
      <c r="N3241" t="s">
        <v>8220</v>
      </c>
      <c r="O3241" s="10">
        <v>2500</v>
      </c>
      <c r="P3241" t="s">
        <v>8325</v>
      </c>
    </row>
    <row r="3242" spans="14:16" x14ac:dyDescent="0.3">
      <c r="N3242" t="s">
        <v>8219</v>
      </c>
      <c r="O3242" s="10">
        <v>2000</v>
      </c>
      <c r="P3242" t="s">
        <v>8341</v>
      </c>
    </row>
    <row r="3243" spans="14:16" x14ac:dyDescent="0.3">
      <c r="N3243" t="s">
        <v>8220</v>
      </c>
      <c r="O3243" s="10">
        <v>1000</v>
      </c>
      <c r="P3243" t="s">
        <v>8325</v>
      </c>
    </row>
    <row r="3244" spans="14:16" x14ac:dyDescent="0.3">
      <c r="N3244" t="s">
        <v>8220</v>
      </c>
      <c r="O3244" s="10">
        <v>700</v>
      </c>
      <c r="P3244" t="s">
        <v>8354</v>
      </c>
    </row>
    <row r="3245" spans="14:16" x14ac:dyDescent="0.3">
      <c r="N3245" t="s">
        <v>8220</v>
      </c>
      <c r="O3245" s="10">
        <v>666</v>
      </c>
      <c r="P3245" t="s">
        <v>8317</v>
      </c>
    </row>
    <row r="3246" spans="14:16" x14ac:dyDescent="0.3">
      <c r="N3246" t="s">
        <v>8219</v>
      </c>
      <c r="O3246" s="10">
        <v>7000</v>
      </c>
      <c r="P3246" t="s">
        <v>8344</v>
      </c>
    </row>
    <row r="3247" spans="14:16" x14ac:dyDescent="0.3">
      <c r="N3247" t="s">
        <v>8220</v>
      </c>
      <c r="O3247" s="10">
        <v>3000</v>
      </c>
      <c r="P3247" t="s">
        <v>8325</v>
      </c>
    </row>
    <row r="3248" spans="14:16" x14ac:dyDescent="0.3">
      <c r="N3248" t="s">
        <v>8220</v>
      </c>
      <c r="O3248" s="10">
        <v>3000</v>
      </c>
      <c r="P3248" t="s">
        <v>8351</v>
      </c>
    </row>
    <row r="3249" spans="14:16" x14ac:dyDescent="0.3">
      <c r="N3249" t="s">
        <v>8220</v>
      </c>
      <c r="O3249" s="10">
        <v>20000</v>
      </c>
      <c r="P3249" t="s">
        <v>8323</v>
      </c>
    </row>
    <row r="3250" spans="14:16" x14ac:dyDescent="0.3">
      <c r="N3250" t="s">
        <v>8220</v>
      </c>
      <c r="O3250" s="10">
        <v>10000</v>
      </c>
      <c r="P3250" t="s">
        <v>8341</v>
      </c>
    </row>
    <row r="3251" spans="14:16" x14ac:dyDescent="0.3">
      <c r="N3251" t="s">
        <v>8220</v>
      </c>
      <c r="O3251" s="10">
        <v>10000</v>
      </c>
      <c r="P3251" t="s">
        <v>8333</v>
      </c>
    </row>
    <row r="3252" spans="14:16" x14ac:dyDescent="0.3">
      <c r="N3252" t="s">
        <v>8220</v>
      </c>
      <c r="O3252" s="10">
        <v>15000</v>
      </c>
      <c r="P3252" t="s">
        <v>8341</v>
      </c>
    </row>
    <row r="3253" spans="14:16" x14ac:dyDescent="0.3">
      <c r="N3253" t="s">
        <v>8219</v>
      </c>
      <c r="O3253" s="10">
        <v>15000</v>
      </c>
      <c r="P3253" t="s">
        <v>8341</v>
      </c>
    </row>
    <row r="3254" spans="14:16" x14ac:dyDescent="0.3">
      <c r="N3254" t="s">
        <v>8220</v>
      </c>
      <c r="O3254" s="10">
        <v>12700</v>
      </c>
      <c r="P3254" t="s">
        <v>8325</v>
      </c>
    </row>
    <row r="3255" spans="14:16" x14ac:dyDescent="0.3">
      <c r="N3255" t="s">
        <v>8219</v>
      </c>
      <c r="O3255" s="10">
        <v>10000</v>
      </c>
      <c r="P3255" t="s">
        <v>8348</v>
      </c>
    </row>
    <row r="3256" spans="14:16" x14ac:dyDescent="0.3">
      <c r="N3256" t="s">
        <v>8219</v>
      </c>
      <c r="O3256" s="10">
        <v>8000</v>
      </c>
      <c r="P3256" t="s">
        <v>8341</v>
      </c>
    </row>
    <row r="3257" spans="14:16" x14ac:dyDescent="0.3">
      <c r="N3257" t="s">
        <v>8220</v>
      </c>
      <c r="O3257" s="10">
        <v>8000</v>
      </c>
      <c r="P3257" t="s">
        <v>8344</v>
      </c>
    </row>
    <row r="3258" spans="14:16" x14ac:dyDescent="0.3">
      <c r="N3258" t="s">
        <v>8220</v>
      </c>
      <c r="O3258" s="10">
        <v>4500</v>
      </c>
      <c r="P3258" t="s">
        <v>8347</v>
      </c>
    </row>
    <row r="3259" spans="14:16" x14ac:dyDescent="0.3">
      <c r="N3259" t="s">
        <v>8220</v>
      </c>
      <c r="O3259" s="10">
        <v>1000</v>
      </c>
      <c r="P3259" t="s">
        <v>8334</v>
      </c>
    </row>
    <row r="3260" spans="14:16" x14ac:dyDescent="0.3">
      <c r="N3260" t="s">
        <v>8220</v>
      </c>
      <c r="O3260" s="10">
        <v>50000</v>
      </c>
      <c r="P3260" t="s">
        <v>8309</v>
      </c>
    </row>
    <row r="3261" spans="14:16" x14ac:dyDescent="0.3">
      <c r="N3261" t="s">
        <v>8220</v>
      </c>
      <c r="O3261" s="10">
        <v>40000</v>
      </c>
      <c r="P3261" t="s">
        <v>8333</v>
      </c>
    </row>
    <row r="3262" spans="14:16" x14ac:dyDescent="0.3">
      <c r="N3262" t="s">
        <v>8220</v>
      </c>
      <c r="O3262" s="10">
        <v>5000</v>
      </c>
      <c r="P3262" t="s">
        <v>8355</v>
      </c>
    </row>
    <row r="3263" spans="14:16" x14ac:dyDescent="0.3">
      <c r="N3263" t="s">
        <v>8220</v>
      </c>
      <c r="O3263" s="10">
        <v>2500</v>
      </c>
      <c r="P3263" t="s">
        <v>8355</v>
      </c>
    </row>
    <row r="3264" spans="14:16" x14ac:dyDescent="0.3">
      <c r="N3264" t="s">
        <v>8220</v>
      </c>
      <c r="O3264" s="10">
        <v>60000</v>
      </c>
      <c r="P3264" t="s">
        <v>8341</v>
      </c>
    </row>
    <row r="3265" spans="14:16" x14ac:dyDescent="0.3">
      <c r="N3265" t="s">
        <v>8220</v>
      </c>
      <c r="O3265" s="10">
        <v>12000</v>
      </c>
      <c r="P3265" t="s">
        <v>8338</v>
      </c>
    </row>
    <row r="3266" spans="14:16" x14ac:dyDescent="0.3">
      <c r="N3266" t="s">
        <v>8220</v>
      </c>
      <c r="O3266" s="10">
        <v>12000</v>
      </c>
      <c r="P3266" t="s">
        <v>8344</v>
      </c>
    </row>
    <row r="3267" spans="14:16" x14ac:dyDescent="0.3">
      <c r="N3267" t="s">
        <v>8219</v>
      </c>
      <c r="O3267" s="10">
        <v>100000</v>
      </c>
      <c r="P3267" t="s">
        <v>8314</v>
      </c>
    </row>
    <row r="3268" spans="14:16" x14ac:dyDescent="0.3">
      <c r="N3268" t="s">
        <v>8220</v>
      </c>
      <c r="O3268" s="10">
        <v>75000</v>
      </c>
      <c r="P3268" t="s">
        <v>8333</v>
      </c>
    </row>
    <row r="3269" spans="14:16" x14ac:dyDescent="0.3">
      <c r="N3269" t="s">
        <v>8220</v>
      </c>
      <c r="O3269" s="10">
        <v>10000</v>
      </c>
      <c r="P3269" t="s">
        <v>8343</v>
      </c>
    </row>
    <row r="3270" spans="14:16" x14ac:dyDescent="0.3">
      <c r="N3270" t="s">
        <v>8219</v>
      </c>
      <c r="O3270" s="10">
        <v>8500</v>
      </c>
      <c r="P3270" t="s">
        <v>8344</v>
      </c>
    </row>
    <row r="3271" spans="14:16" x14ac:dyDescent="0.3">
      <c r="N3271" t="s">
        <v>8220</v>
      </c>
      <c r="O3271" s="10">
        <v>5000</v>
      </c>
      <c r="P3271" t="s">
        <v>8338</v>
      </c>
    </row>
    <row r="3272" spans="14:16" x14ac:dyDescent="0.3">
      <c r="N3272" t="s">
        <v>8220</v>
      </c>
      <c r="O3272" s="10">
        <v>5000</v>
      </c>
      <c r="P3272" t="s">
        <v>8329</v>
      </c>
    </row>
    <row r="3273" spans="14:16" x14ac:dyDescent="0.3">
      <c r="N3273" t="s">
        <v>8220</v>
      </c>
      <c r="O3273" s="10">
        <v>1600</v>
      </c>
      <c r="P3273" t="s">
        <v>8352</v>
      </c>
    </row>
    <row r="3274" spans="14:16" x14ac:dyDescent="0.3">
      <c r="N3274" t="s">
        <v>8220</v>
      </c>
      <c r="O3274" s="10">
        <v>1500</v>
      </c>
      <c r="P3274" t="s">
        <v>8324</v>
      </c>
    </row>
    <row r="3275" spans="14:16" x14ac:dyDescent="0.3">
      <c r="N3275" t="s">
        <v>8220</v>
      </c>
      <c r="O3275" s="10">
        <v>600</v>
      </c>
      <c r="P3275" t="s">
        <v>8325</v>
      </c>
    </row>
    <row r="3276" spans="14:16" x14ac:dyDescent="0.3">
      <c r="N3276" t="s">
        <v>8219</v>
      </c>
      <c r="O3276" s="10">
        <v>850000</v>
      </c>
      <c r="P3276" t="s">
        <v>8341</v>
      </c>
    </row>
    <row r="3277" spans="14:16" x14ac:dyDescent="0.3">
      <c r="N3277" t="s">
        <v>8220</v>
      </c>
      <c r="O3277" s="10">
        <v>550000</v>
      </c>
      <c r="P3277" t="s">
        <v>8338</v>
      </c>
    </row>
    <row r="3278" spans="14:16" x14ac:dyDescent="0.3">
      <c r="N3278" t="s">
        <v>8220</v>
      </c>
      <c r="O3278" s="10">
        <v>240000</v>
      </c>
      <c r="P3278" t="s">
        <v>8341</v>
      </c>
    </row>
    <row r="3279" spans="14:16" x14ac:dyDescent="0.3">
      <c r="N3279" t="s">
        <v>8219</v>
      </c>
      <c r="O3279" s="10">
        <v>100000</v>
      </c>
      <c r="P3279" t="s">
        <v>8341</v>
      </c>
    </row>
    <row r="3280" spans="14:16" x14ac:dyDescent="0.3">
      <c r="N3280" t="s">
        <v>8220</v>
      </c>
      <c r="O3280" s="10">
        <v>50000</v>
      </c>
      <c r="P3280" t="s">
        <v>8317</v>
      </c>
    </row>
    <row r="3281" spans="14:16" x14ac:dyDescent="0.3">
      <c r="N3281" t="s">
        <v>8220</v>
      </c>
      <c r="O3281" s="10">
        <v>45000</v>
      </c>
      <c r="P3281" t="s">
        <v>8349</v>
      </c>
    </row>
    <row r="3282" spans="14:16" x14ac:dyDescent="0.3">
      <c r="N3282" t="s">
        <v>8220</v>
      </c>
      <c r="O3282" s="10">
        <v>30000</v>
      </c>
      <c r="P3282" t="s">
        <v>8333</v>
      </c>
    </row>
    <row r="3283" spans="14:16" x14ac:dyDescent="0.3">
      <c r="N3283" t="s">
        <v>8220</v>
      </c>
      <c r="O3283" s="10">
        <v>30000</v>
      </c>
      <c r="P3283" t="s">
        <v>8344</v>
      </c>
    </row>
    <row r="3284" spans="14:16" x14ac:dyDescent="0.3">
      <c r="N3284" t="s">
        <v>8220</v>
      </c>
      <c r="O3284" s="10">
        <v>30000</v>
      </c>
      <c r="P3284" t="s">
        <v>8344</v>
      </c>
    </row>
    <row r="3285" spans="14:16" x14ac:dyDescent="0.3">
      <c r="N3285" t="s">
        <v>8220</v>
      </c>
      <c r="O3285" s="10">
        <v>20000</v>
      </c>
      <c r="P3285" t="s">
        <v>8323</v>
      </c>
    </row>
    <row r="3286" spans="14:16" x14ac:dyDescent="0.3">
      <c r="N3286" t="s">
        <v>8220</v>
      </c>
      <c r="O3286" s="10">
        <v>15000</v>
      </c>
      <c r="P3286" t="s">
        <v>8324</v>
      </c>
    </row>
    <row r="3287" spans="14:16" x14ac:dyDescent="0.3">
      <c r="N3287" t="s">
        <v>8220</v>
      </c>
      <c r="O3287" s="10">
        <v>15000</v>
      </c>
      <c r="P3287" t="s">
        <v>8354</v>
      </c>
    </row>
    <row r="3288" spans="14:16" x14ac:dyDescent="0.3">
      <c r="N3288" t="s">
        <v>8220</v>
      </c>
      <c r="O3288" s="10">
        <v>15000</v>
      </c>
      <c r="P3288" t="s">
        <v>8344</v>
      </c>
    </row>
    <row r="3289" spans="14:16" x14ac:dyDescent="0.3">
      <c r="N3289" t="s">
        <v>8220</v>
      </c>
      <c r="O3289" s="10">
        <v>14920</v>
      </c>
      <c r="P3289" t="s">
        <v>8323</v>
      </c>
    </row>
    <row r="3290" spans="14:16" x14ac:dyDescent="0.3">
      <c r="N3290" t="s">
        <v>8220</v>
      </c>
      <c r="O3290" s="10">
        <v>12000</v>
      </c>
      <c r="P3290" t="s">
        <v>8324</v>
      </c>
    </row>
    <row r="3291" spans="14:16" x14ac:dyDescent="0.3">
      <c r="N3291" t="s">
        <v>8219</v>
      </c>
      <c r="O3291" s="10">
        <v>10000</v>
      </c>
      <c r="P3291" t="s">
        <v>8344</v>
      </c>
    </row>
    <row r="3292" spans="14:16" x14ac:dyDescent="0.3">
      <c r="N3292" t="s">
        <v>8220</v>
      </c>
      <c r="O3292" s="10">
        <v>8000</v>
      </c>
      <c r="P3292" t="s">
        <v>8344</v>
      </c>
    </row>
    <row r="3293" spans="14:16" x14ac:dyDescent="0.3">
      <c r="N3293" t="s">
        <v>8220</v>
      </c>
      <c r="O3293" s="10">
        <v>7000</v>
      </c>
      <c r="P3293" t="s">
        <v>8351</v>
      </c>
    </row>
    <row r="3294" spans="14:16" x14ac:dyDescent="0.3">
      <c r="N3294" t="s">
        <v>8220</v>
      </c>
      <c r="O3294" s="10">
        <v>5500</v>
      </c>
      <c r="P3294" t="s">
        <v>8325</v>
      </c>
    </row>
    <row r="3295" spans="14:16" x14ac:dyDescent="0.3">
      <c r="N3295" t="s">
        <v>8219</v>
      </c>
      <c r="O3295" s="10">
        <v>5000</v>
      </c>
      <c r="P3295" t="s">
        <v>8346</v>
      </c>
    </row>
    <row r="3296" spans="14:16" x14ac:dyDescent="0.3">
      <c r="N3296" t="s">
        <v>8220</v>
      </c>
      <c r="O3296" s="10">
        <v>5000</v>
      </c>
      <c r="P3296" t="s">
        <v>8352</v>
      </c>
    </row>
    <row r="3297" spans="14:16" x14ac:dyDescent="0.3">
      <c r="N3297" t="s">
        <v>8220</v>
      </c>
      <c r="O3297" s="10">
        <v>5000</v>
      </c>
      <c r="P3297" t="s">
        <v>8334</v>
      </c>
    </row>
    <row r="3298" spans="14:16" x14ac:dyDescent="0.3">
      <c r="N3298" t="s">
        <v>8220</v>
      </c>
      <c r="O3298" s="10">
        <v>4500</v>
      </c>
      <c r="P3298" t="s">
        <v>8325</v>
      </c>
    </row>
    <row r="3299" spans="14:16" x14ac:dyDescent="0.3">
      <c r="N3299" t="s">
        <v>8220</v>
      </c>
      <c r="O3299" s="10">
        <v>3500</v>
      </c>
      <c r="P3299" t="s">
        <v>8349</v>
      </c>
    </row>
    <row r="3300" spans="14:16" x14ac:dyDescent="0.3">
      <c r="N3300" t="s">
        <v>8220</v>
      </c>
      <c r="O3300" s="10">
        <v>3000</v>
      </c>
      <c r="P3300" t="s">
        <v>8329</v>
      </c>
    </row>
    <row r="3301" spans="14:16" x14ac:dyDescent="0.3">
      <c r="N3301" t="s">
        <v>8220</v>
      </c>
      <c r="O3301" s="10">
        <v>1500</v>
      </c>
      <c r="P3301" t="s">
        <v>8338</v>
      </c>
    </row>
    <row r="3302" spans="14:16" x14ac:dyDescent="0.3">
      <c r="N3302" t="s">
        <v>8220</v>
      </c>
      <c r="O3302" s="10">
        <v>1500</v>
      </c>
      <c r="P3302" t="s">
        <v>8351</v>
      </c>
    </row>
    <row r="3303" spans="14:16" x14ac:dyDescent="0.3">
      <c r="N3303" t="s">
        <v>8221</v>
      </c>
      <c r="O3303" s="10">
        <v>1500</v>
      </c>
      <c r="P3303" t="s">
        <v>8325</v>
      </c>
    </row>
    <row r="3304" spans="14:16" x14ac:dyDescent="0.3">
      <c r="N3304" t="s">
        <v>8220</v>
      </c>
      <c r="O3304" s="10">
        <v>1000</v>
      </c>
      <c r="P3304" t="s">
        <v>8338</v>
      </c>
    </row>
    <row r="3305" spans="14:16" x14ac:dyDescent="0.3">
      <c r="N3305" t="s">
        <v>8220</v>
      </c>
      <c r="O3305" s="10">
        <v>1000</v>
      </c>
      <c r="P3305" t="s">
        <v>8343</v>
      </c>
    </row>
    <row r="3306" spans="14:16" x14ac:dyDescent="0.3">
      <c r="N3306" t="s">
        <v>8220</v>
      </c>
      <c r="O3306" s="10">
        <v>1000</v>
      </c>
      <c r="P3306" t="s">
        <v>8325</v>
      </c>
    </row>
    <row r="3307" spans="14:16" x14ac:dyDescent="0.3">
      <c r="N3307" t="s">
        <v>8220</v>
      </c>
      <c r="O3307" s="10">
        <v>500</v>
      </c>
      <c r="P3307" t="s">
        <v>8333</v>
      </c>
    </row>
    <row r="3308" spans="14:16" x14ac:dyDescent="0.3">
      <c r="N3308" t="s">
        <v>8220</v>
      </c>
      <c r="O3308" s="10">
        <v>20000</v>
      </c>
      <c r="P3308" t="s">
        <v>8351</v>
      </c>
    </row>
    <row r="3309" spans="14:16" x14ac:dyDescent="0.3">
      <c r="N3309" t="s">
        <v>8220</v>
      </c>
      <c r="O3309" s="10">
        <v>80000</v>
      </c>
      <c r="P3309" t="s">
        <v>8333</v>
      </c>
    </row>
    <row r="3310" spans="14:16" x14ac:dyDescent="0.3">
      <c r="N3310" t="s">
        <v>8220</v>
      </c>
      <c r="O3310" s="10">
        <v>100000</v>
      </c>
      <c r="P3310" t="s">
        <v>8333</v>
      </c>
    </row>
    <row r="3311" spans="14:16" x14ac:dyDescent="0.3">
      <c r="N3311" t="s">
        <v>8220</v>
      </c>
      <c r="O3311" s="10">
        <v>1000</v>
      </c>
      <c r="P3311" t="s">
        <v>8325</v>
      </c>
    </row>
    <row r="3312" spans="14:16" x14ac:dyDescent="0.3">
      <c r="N3312" t="s">
        <v>8220</v>
      </c>
      <c r="O3312" s="10">
        <v>117000</v>
      </c>
      <c r="P3312" t="s">
        <v>8344</v>
      </c>
    </row>
    <row r="3313" spans="14:16" x14ac:dyDescent="0.3">
      <c r="N3313" t="s">
        <v>8220</v>
      </c>
      <c r="O3313" s="10">
        <v>65000</v>
      </c>
      <c r="P3313" t="s">
        <v>8338</v>
      </c>
    </row>
    <row r="3314" spans="14:16" x14ac:dyDescent="0.3">
      <c r="N3314" t="s">
        <v>8220</v>
      </c>
      <c r="O3314" s="10">
        <v>30000</v>
      </c>
      <c r="P3314" t="s">
        <v>8333</v>
      </c>
    </row>
    <row r="3315" spans="14:16" x14ac:dyDescent="0.3">
      <c r="N3315" t="s">
        <v>8220</v>
      </c>
      <c r="O3315" s="10">
        <v>10000</v>
      </c>
      <c r="P3315" t="s">
        <v>8333</v>
      </c>
    </row>
    <row r="3316" spans="14:16" x14ac:dyDescent="0.3">
      <c r="N3316" t="s">
        <v>8220</v>
      </c>
      <c r="O3316" s="10">
        <v>7500</v>
      </c>
      <c r="P3316" t="s">
        <v>8325</v>
      </c>
    </row>
    <row r="3317" spans="14:16" x14ac:dyDescent="0.3">
      <c r="N3317" t="s">
        <v>8220</v>
      </c>
      <c r="O3317" s="10">
        <v>5000</v>
      </c>
      <c r="P3317" t="s">
        <v>8325</v>
      </c>
    </row>
    <row r="3318" spans="14:16" x14ac:dyDescent="0.3">
      <c r="N3318" t="s">
        <v>8220</v>
      </c>
      <c r="O3318" s="10">
        <v>4000</v>
      </c>
      <c r="P3318" t="s">
        <v>8355</v>
      </c>
    </row>
    <row r="3319" spans="14:16" x14ac:dyDescent="0.3">
      <c r="N3319" t="s">
        <v>8220</v>
      </c>
      <c r="O3319" s="10">
        <v>3500</v>
      </c>
      <c r="P3319" t="s">
        <v>8349</v>
      </c>
    </row>
    <row r="3320" spans="14:16" x14ac:dyDescent="0.3">
      <c r="N3320" t="s">
        <v>8220</v>
      </c>
      <c r="O3320" s="10">
        <v>3000</v>
      </c>
      <c r="P3320" t="s">
        <v>8325</v>
      </c>
    </row>
    <row r="3321" spans="14:16" x14ac:dyDescent="0.3">
      <c r="N3321" t="s">
        <v>8221</v>
      </c>
      <c r="O3321" s="10">
        <v>2750</v>
      </c>
      <c r="P3321" t="s">
        <v>8325</v>
      </c>
    </row>
    <row r="3322" spans="14:16" x14ac:dyDescent="0.3">
      <c r="N3322" t="s">
        <v>8220</v>
      </c>
      <c r="O3322" s="10">
        <v>2200</v>
      </c>
      <c r="P3322" t="s">
        <v>8349</v>
      </c>
    </row>
    <row r="3323" spans="14:16" x14ac:dyDescent="0.3">
      <c r="N3323" t="s">
        <v>8220</v>
      </c>
      <c r="O3323" s="10">
        <v>2000</v>
      </c>
      <c r="P3323" t="s">
        <v>8338</v>
      </c>
    </row>
    <row r="3324" spans="14:16" x14ac:dyDescent="0.3">
      <c r="N3324" t="s">
        <v>8220</v>
      </c>
      <c r="O3324" s="10">
        <v>1400</v>
      </c>
      <c r="P3324" t="s">
        <v>8325</v>
      </c>
    </row>
    <row r="3325" spans="14:16" x14ac:dyDescent="0.3">
      <c r="N3325" t="s">
        <v>8220</v>
      </c>
      <c r="O3325" s="10">
        <v>1000</v>
      </c>
      <c r="P3325" t="s">
        <v>8333</v>
      </c>
    </row>
    <row r="3326" spans="14:16" x14ac:dyDescent="0.3">
      <c r="N3326" t="s">
        <v>8220</v>
      </c>
      <c r="O3326" s="10">
        <v>1000</v>
      </c>
      <c r="P3326" t="s">
        <v>8347</v>
      </c>
    </row>
    <row r="3327" spans="14:16" x14ac:dyDescent="0.3">
      <c r="N3327" t="s">
        <v>8220</v>
      </c>
      <c r="O3327" s="10">
        <v>600</v>
      </c>
      <c r="P3327" t="s">
        <v>8333</v>
      </c>
    </row>
    <row r="3328" spans="14:16" x14ac:dyDescent="0.3">
      <c r="N3328" t="s">
        <v>8220</v>
      </c>
      <c r="O3328" s="10">
        <v>300</v>
      </c>
      <c r="P3328" t="s">
        <v>8333</v>
      </c>
    </row>
    <row r="3329" spans="14:16" x14ac:dyDescent="0.3">
      <c r="N3329" t="s">
        <v>8220</v>
      </c>
      <c r="O3329" s="10">
        <v>25000</v>
      </c>
      <c r="P3329" t="s">
        <v>8317</v>
      </c>
    </row>
    <row r="3330" spans="14:16" x14ac:dyDescent="0.3">
      <c r="N3330" t="s">
        <v>8220</v>
      </c>
      <c r="O3330" s="10">
        <v>1000</v>
      </c>
      <c r="P3330" t="s">
        <v>8344</v>
      </c>
    </row>
    <row r="3331" spans="14:16" x14ac:dyDescent="0.3">
      <c r="N3331" t="s">
        <v>8220</v>
      </c>
      <c r="O3331" s="10">
        <v>100000</v>
      </c>
      <c r="P3331" t="s">
        <v>8333</v>
      </c>
    </row>
    <row r="3332" spans="14:16" x14ac:dyDescent="0.3">
      <c r="N3332" t="s">
        <v>8220</v>
      </c>
      <c r="O3332" s="10">
        <v>2000</v>
      </c>
      <c r="P3332" t="s">
        <v>8325</v>
      </c>
    </row>
    <row r="3333" spans="14:16" x14ac:dyDescent="0.3">
      <c r="N3333" t="s">
        <v>8220</v>
      </c>
      <c r="O3333" s="10">
        <v>1000</v>
      </c>
      <c r="P3333" t="s">
        <v>8323</v>
      </c>
    </row>
    <row r="3334" spans="14:16" x14ac:dyDescent="0.3">
      <c r="N3334" t="s">
        <v>8220</v>
      </c>
      <c r="O3334" s="10">
        <v>54000</v>
      </c>
      <c r="P3334" t="s">
        <v>8313</v>
      </c>
    </row>
    <row r="3335" spans="14:16" x14ac:dyDescent="0.3">
      <c r="N3335" t="s">
        <v>8219</v>
      </c>
      <c r="O3335" s="10">
        <v>50000</v>
      </c>
      <c r="P3335" t="s">
        <v>8336</v>
      </c>
    </row>
    <row r="3336" spans="14:16" x14ac:dyDescent="0.3">
      <c r="N3336" t="s">
        <v>8220</v>
      </c>
      <c r="O3336" s="10">
        <v>10000</v>
      </c>
      <c r="P3336" t="s">
        <v>8323</v>
      </c>
    </row>
    <row r="3337" spans="14:16" x14ac:dyDescent="0.3">
      <c r="N3337" t="s">
        <v>8220</v>
      </c>
      <c r="O3337" s="10">
        <v>8000</v>
      </c>
      <c r="P3337" t="s">
        <v>8313</v>
      </c>
    </row>
    <row r="3338" spans="14:16" x14ac:dyDescent="0.3">
      <c r="N3338" t="s">
        <v>8219</v>
      </c>
      <c r="O3338" s="10">
        <v>5000</v>
      </c>
      <c r="P3338" t="s">
        <v>8353</v>
      </c>
    </row>
    <row r="3339" spans="14:16" x14ac:dyDescent="0.3">
      <c r="N3339" t="s">
        <v>8220</v>
      </c>
      <c r="O3339" s="10">
        <v>5000</v>
      </c>
      <c r="P3339" t="s">
        <v>8344</v>
      </c>
    </row>
    <row r="3340" spans="14:16" x14ac:dyDescent="0.3">
      <c r="N3340" t="s">
        <v>8220</v>
      </c>
      <c r="O3340" s="10">
        <v>3500</v>
      </c>
      <c r="P3340" t="s">
        <v>8349</v>
      </c>
    </row>
    <row r="3341" spans="14:16" x14ac:dyDescent="0.3">
      <c r="N3341" t="s">
        <v>8220</v>
      </c>
      <c r="O3341" s="10">
        <v>3000</v>
      </c>
      <c r="P3341" t="s">
        <v>8313</v>
      </c>
    </row>
    <row r="3342" spans="14:16" x14ac:dyDescent="0.3">
      <c r="N3342" t="s">
        <v>8220</v>
      </c>
      <c r="O3342" s="10">
        <v>3000</v>
      </c>
      <c r="P3342" t="s">
        <v>8325</v>
      </c>
    </row>
    <row r="3343" spans="14:16" x14ac:dyDescent="0.3">
      <c r="N3343" t="s">
        <v>8220</v>
      </c>
      <c r="O3343" s="10">
        <v>2750</v>
      </c>
      <c r="P3343" t="s">
        <v>8349</v>
      </c>
    </row>
    <row r="3344" spans="14:16" x14ac:dyDescent="0.3">
      <c r="N3344" t="s">
        <v>8220</v>
      </c>
      <c r="O3344" s="10">
        <v>2500</v>
      </c>
      <c r="P3344" t="s">
        <v>8325</v>
      </c>
    </row>
    <row r="3345" spans="14:16" x14ac:dyDescent="0.3">
      <c r="N3345" t="s">
        <v>8219</v>
      </c>
      <c r="O3345" s="10">
        <v>1500</v>
      </c>
      <c r="P3345" t="s">
        <v>8336</v>
      </c>
    </row>
    <row r="3346" spans="14:16" x14ac:dyDescent="0.3">
      <c r="N3346" t="s">
        <v>8219</v>
      </c>
      <c r="O3346" s="10">
        <v>1500</v>
      </c>
      <c r="P3346" t="s">
        <v>8334</v>
      </c>
    </row>
    <row r="3347" spans="14:16" x14ac:dyDescent="0.3">
      <c r="N3347" t="s">
        <v>8219</v>
      </c>
      <c r="O3347" s="10">
        <v>60000</v>
      </c>
      <c r="P3347" t="s">
        <v>8341</v>
      </c>
    </row>
    <row r="3348" spans="14:16" x14ac:dyDescent="0.3">
      <c r="N3348" t="s">
        <v>8220</v>
      </c>
      <c r="O3348" s="10">
        <v>5000</v>
      </c>
      <c r="P3348" t="s">
        <v>8325</v>
      </c>
    </row>
    <row r="3349" spans="14:16" x14ac:dyDescent="0.3">
      <c r="N3349" t="s">
        <v>8220</v>
      </c>
      <c r="O3349" s="10">
        <v>1000</v>
      </c>
      <c r="P3349" t="s">
        <v>8325</v>
      </c>
    </row>
    <row r="3350" spans="14:16" x14ac:dyDescent="0.3">
      <c r="N3350" t="s">
        <v>8220</v>
      </c>
      <c r="O3350" s="10">
        <v>3500</v>
      </c>
      <c r="P3350" t="s">
        <v>8325</v>
      </c>
    </row>
    <row r="3351" spans="14:16" x14ac:dyDescent="0.3">
      <c r="N3351" t="s">
        <v>8220</v>
      </c>
      <c r="O3351" s="10">
        <v>15000</v>
      </c>
      <c r="P3351" t="s">
        <v>8344</v>
      </c>
    </row>
    <row r="3352" spans="14:16" x14ac:dyDescent="0.3">
      <c r="N3352" t="s">
        <v>8220</v>
      </c>
      <c r="O3352" s="10">
        <v>8000</v>
      </c>
      <c r="P3352" t="s">
        <v>8343</v>
      </c>
    </row>
    <row r="3353" spans="14:16" x14ac:dyDescent="0.3">
      <c r="N3353" t="s">
        <v>8220</v>
      </c>
      <c r="O3353" s="10">
        <v>5000</v>
      </c>
      <c r="P3353" t="s">
        <v>8355</v>
      </c>
    </row>
    <row r="3354" spans="14:16" x14ac:dyDescent="0.3">
      <c r="N3354" t="s">
        <v>8219</v>
      </c>
      <c r="O3354" s="10">
        <v>2500</v>
      </c>
      <c r="P3354" t="s">
        <v>8314</v>
      </c>
    </row>
    <row r="3355" spans="14:16" x14ac:dyDescent="0.3">
      <c r="N3355" t="s">
        <v>8220</v>
      </c>
      <c r="O3355" s="10">
        <v>65000</v>
      </c>
      <c r="P3355" t="s">
        <v>8344</v>
      </c>
    </row>
    <row r="3356" spans="14:16" x14ac:dyDescent="0.3">
      <c r="N3356" t="s">
        <v>8220</v>
      </c>
      <c r="O3356" s="10">
        <v>60000</v>
      </c>
      <c r="P3356" t="s">
        <v>8344</v>
      </c>
    </row>
    <row r="3357" spans="14:16" x14ac:dyDescent="0.3">
      <c r="N3357" t="s">
        <v>8220</v>
      </c>
      <c r="O3357" s="10">
        <v>12500</v>
      </c>
      <c r="P3357" t="s">
        <v>8334</v>
      </c>
    </row>
    <row r="3358" spans="14:16" x14ac:dyDescent="0.3">
      <c r="N3358" t="s">
        <v>8220</v>
      </c>
      <c r="O3358" s="10">
        <v>8000</v>
      </c>
      <c r="P3358" t="s">
        <v>8355</v>
      </c>
    </row>
    <row r="3359" spans="14:16" x14ac:dyDescent="0.3">
      <c r="N3359" t="s">
        <v>8220</v>
      </c>
      <c r="O3359" s="10">
        <v>7500</v>
      </c>
      <c r="P3359" t="s">
        <v>8344</v>
      </c>
    </row>
    <row r="3360" spans="14:16" x14ac:dyDescent="0.3">
      <c r="N3360" t="s">
        <v>8220</v>
      </c>
      <c r="O3360" s="10">
        <v>6000</v>
      </c>
      <c r="P3360" t="s">
        <v>8329</v>
      </c>
    </row>
    <row r="3361" spans="14:16" x14ac:dyDescent="0.3">
      <c r="N3361" t="s">
        <v>8220</v>
      </c>
      <c r="O3361" s="10">
        <v>5000</v>
      </c>
      <c r="P3361" t="s">
        <v>8341</v>
      </c>
    </row>
    <row r="3362" spans="14:16" x14ac:dyDescent="0.3">
      <c r="N3362" t="s">
        <v>8220</v>
      </c>
      <c r="O3362" s="10">
        <v>4000</v>
      </c>
      <c r="P3362" t="s">
        <v>8329</v>
      </c>
    </row>
    <row r="3363" spans="14:16" x14ac:dyDescent="0.3">
      <c r="N3363" t="s">
        <v>8220</v>
      </c>
      <c r="O3363" s="10">
        <v>2000</v>
      </c>
      <c r="P3363" t="s">
        <v>8325</v>
      </c>
    </row>
    <row r="3364" spans="14:16" x14ac:dyDescent="0.3">
      <c r="N3364" t="s">
        <v>8219</v>
      </c>
      <c r="O3364" s="10">
        <v>2000</v>
      </c>
      <c r="P3364" t="s">
        <v>8334</v>
      </c>
    </row>
    <row r="3365" spans="14:16" x14ac:dyDescent="0.3">
      <c r="N3365" t="s">
        <v>8220</v>
      </c>
      <c r="O3365" s="10">
        <v>750</v>
      </c>
      <c r="P3365" t="s">
        <v>8354</v>
      </c>
    </row>
    <row r="3366" spans="14:16" x14ac:dyDescent="0.3">
      <c r="N3366" t="s">
        <v>8220</v>
      </c>
      <c r="O3366" s="10">
        <v>3495</v>
      </c>
      <c r="P3366" t="s">
        <v>8325</v>
      </c>
    </row>
    <row r="3367" spans="14:16" x14ac:dyDescent="0.3">
      <c r="N3367" t="s">
        <v>8220</v>
      </c>
      <c r="O3367" s="10">
        <v>372625</v>
      </c>
      <c r="P3367" t="s">
        <v>8333</v>
      </c>
    </row>
    <row r="3368" spans="14:16" x14ac:dyDescent="0.3">
      <c r="N3368" t="s">
        <v>8220</v>
      </c>
      <c r="O3368" s="10">
        <v>5000</v>
      </c>
      <c r="P3368" t="s">
        <v>8329</v>
      </c>
    </row>
    <row r="3369" spans="14:16" x14ac:dyDescent="0.3">
      <c r="N3369" t="s">
        <v>8220</v>
      </c>
      <c r="O3369" s="10">
        <v>4000</v>
      </c>
      <c r="P3369" t="s">
        <v>8355</v>
      </c>
    </row>
    <row r="3370" spans="14:16" x14ac:dyDescent="0.3">
      <c r="N3370" t="s">
        <v>8220</v>
      </c>
      <c r="O3370" s="10">
        <v>3759</v>
      </c>
      <c r="P3370" t="s">
        <v>8351</v>
      </c>
    </row>
    <row r="3371" spans="14:16" x14ac:dyDescent="0.3">
      <c r="N3371" t="s">
        <v>8220</v>
      </c>
      <c r="O3371" s="10">
        <v>1500</v>
      </c>
      <c r="P3371" t="s">
        <v>8325</v>
      </c>
    </row>
    <row r="3372" spans="14:16" x14ac:dyDescent="0.3">
      <c r="N3372" t="s">
        <v>8220</v>
      </c>
      <c r="O3372" s="10">
        <v>1000</v>
      </c>
      <c r="P3372" t="s">
        <v>8325</v>
      </c>
    </row>
    <row r="3373" spans="14:16" x14ac:dyDescent="0.3">
      <c r="N3373" t="s">
        <v>8220</v>
      </c>
      <c r="O3373" s="10">
        <v>50000</v>
      </c>
      <c r="P3373" t="s">
        <v>8341</v>
      </c>
    </row>
    <row r="3374" spans="14:16" x14ac:dyDescent="0.3">
      <c r="N3374" t="s">
        <v>8220</v>
      </c>
      <c r="O3374" s="10">
        <v>20000</v>
      </c>
      <c r="P3374" t="s">
        <v>8338</v>
      </c>
    </row>
    <row r="3375" spans="14:16" x14ac:dyDescent="0.3">
      <c r="N3375" t="s">
        <v>8219</v>
      </c>
      <c r="O3375" s="10">
        <v>380000</v>
      </c>
      <c r="P3375" t="s">
        <v>8336</v>
      </c>
    </row>
    <row r="3376" spans="14:16" x14ac:dyDescent="0.3">
      <c r="N3376" t="s">
        <v>8220</v>
      </c>
      <c r="O3376" s="10">
        <v>125000</v>
      </c>
      <c r="P3376" t="s">
        <v>8344</v>
      </c>
    </row>
    <row r="3377" spans="14:16" x14ac:dyDescent="0.3">
      <c r="N3377" t="s">
        <v>8219</v>
      </c>
      <c r="O3377" s="10">
        <v>16000</v>
      </c>
      <c r="P3377" t="s">
        <v>8341</v>
      </c>
    </row>
    <row r="3378" spans="14:16" x14ac:dyDescent="0.3">
      <c r="N3378" t="s">
        <v>8220</v>
      </c>
      <c r="O3378" s="10">
        <v>15000</v>
      </c>
      <c r="P3378" t="s">
        <v>8344</v>
      </c>
    </row>
    <row r="3379" spans="14:16" x14ac:dyDescent="0.3">
      <c r="N3379" t="s">
        <v>8220</v>
      </c>
      <c r="O3379" s="10">
        <v>5000</v>
      </c>
      <c r="P3379" t="s">
        <v>8349</v>
      </c>
    </row>
    <row r="3380" spans="14:16" x14ac:dyDescent="0.3">
      <c r="N3380" t="s">
        <v>8220</v>
      </c>
      <c r="O3380" s="10">
        <v>5000</v>
      </c>
      <c r="P3380" t="s">
        <v>8356</v>
      </c>
    </row>
    <row r="3381" spans="14:16" x14ac:dyDescent="0.3">
      <c r="N3381" t="s">
        <v>8220</v>
      </c>
      <c r="O3381" s="10">
        <v>4480</v>
      </c>
      <c r="P3381" t="s">
        <v>8338</v>
      </c>
    </row>
    <row r="3382" spans="14:16" x14ac:dyDescent="0.3">
      <c r="N3382" t="s">
        <v>8220</v>
      </c>
      <c r="O3382" s="10">
        <v>4000</v>
      </c>
      <c r="P3382" t="s">
        <v>8351</v>
      </c>
    </row>
    <row r="3383" spans="14:16" x14ac:dyDescent="0.3">
      <c r="N3383" t="s">
        <v>8220</v>
      </c>
      <c r="O3383" s="10">
        <v>3750</v>
      </c>
      <c r="P3383" t="s">
        <v>8327</v>
      </c>
    </row>
    <row r="3384" spans="14:16" x14ac:dyDescent="0.3">
      <c r="N3384" t="s">
        <v>8220</v>
      </c>
      <c r="O3384" s="10">
        <v>3500</v>
      </c>
      <c r="P3384" t="s">
        <v>8349</v>
      </c>
    </row>
    <row r="3385" spans="14:16" x14ac:dyDescent="0.3">
      <c r="N3385" t="s">
        <v>8220</v>
      </c>
      <c r="O3385" s="10">
        <v>550</v>
      </c>
      <c r="P3385" t="s">
        <v>8325</v>
      </c>
    </row>
    <row r="3386" spans="14:16" x14ac:dyDescent="0.3">
      <c r="N3386" t="s">
        <v>8220</v>
      </c>
      <c r="O3386" s="10">
        <v>500</v>
      </c>
      <c r="P3386" t="s">
        <v>8334</v>
      </c>
    </row>
    <row r="3387" spans="14:16" x14ac:dyDescent="0.3">
      <c r="N3387" t="s">
        <v>8218</v>
      </c>
      <c r="O3387" s="10">
        <v>25</v>
      </c>
      <c r="P3387" t="s">
        <v>8313</v>
      </c>
    </row>
    <row r="3388" spans="14:16" x14ac:dyDescent="0.3">
      <c r="N3388" t="s">
        <v>8220</v>
      </c>
      <c r="O3388" s="10">
        <v>250000</v>
      </c>
      <c r="P3388" t="s">
        <v>8333</v>
      </c>
    </row>
    <row r="3389" spans="14:16" x14ac:dyDescent="0.3">
      <c r="N3389" t="s">
        <v>8220</v>
      </c>
      <c r="O3389" s="10">
        <v>11200</v>
      </c>
      <c r="P3389" t="s">
        <v>8325</v>
      </c>
    </row>
    <row r="3390" spans="14:16" x14ac:dyDescent="0.3">
      <c r="N3390" t="s">
        <v>8220</v>
      </c>
      <c r="O3390" s="10">
        <v>3500</v>
      </c>
      <c r="P3390" t="s">
        <v>8325</v>
      </c>
    </row>
    <row r="3391" spans="14:16" x14ac:dyDescent="0.3">
      <c r="N3391" t="s">
        <v>8218</v>
      </c>
      <c r="O3391" s="10">
        <v>25</v>
      </c>
      <c r="P3391" t="s">
        <v>8340</v>
      </c>
    </row>
    <row r="3392" spans="14:16" x14ac:dyDescent="0.3">
      <c r="N3392" t="s">
        <v>8219</v>
      </c>
      <c r="O3392" s="10">
        <v>4600</v>
      </c>
      <c r="P3392" t="s">
        <v>8309</v>
      </c>
    </row>
    <row r="3393" spans="14:16" x14ac:dyDescent="0.3">
      <c r="N3393" t="s">
        <v>8219</v>
      </c>
      <c r="O3393" s="10">
        <v>3333</v>
      </c>
      <c r="P3393" t="s">
        <v>8348</v>
      </c>
    </row>
    <row r="3394" spans="14:16" x14ac:dyDescent="0.3">
      <c r="N3394" t="s">
        <v>8220</v>
      </c>
      <c r="O3394" s="10">
        <v>4000</v>
      </c>
      <c r="P3394" t="s">
        <v>8325</v>
      </c>
    </row>
    <row r="3395" spans="14:16" x14ac:dyDescent="0.3">
      <c r="N3395" t="s">
        <v>8220</v>
      </c>
      <c r="O3395" s="10">
        <v>8000</v>
      </c>
      <c r="P3395" t="s">
        <v>8344</v>
      </c>
    </row>
    <row r="3396" spans="14:16" x14ac:dyDescent="0.3">
      <c r="N3396" t="s">
        <v>8219</v>
      </c>
      <c r="O3396" s="10">
        <v>800000</v>
      </c>
      <c r="P3396" t="s">
        <v>8323</v>
      </c>
    </row>
    <row r="3397" spans="14:16" x14ac:dyDescent="0.3">
      <c r="N3397" t="s">
        <v>8220</v>
      </c>
      <c r="O3397" s="10">
        <v>160000</v>
      </c>
      <c r="P3397" t="s">
        <v>8343</v>
      </c>
    </row>
    <row r="3398" spans="14:16" x14ac:dyDescent="0.3">
      <c r="N3398" t="s">
        <v>8220</v>
      </c>
      <c r="O3398" s="10">
        <v>100000</v>
      </c>
      <c r="P3398" t="s">
        <v>8325</v>
      </c>
    </row>
    <row r="3399" spans="14:16" x14ac:dyDescent="0.3">
      <c r="N3399" t="s">
        <v>8220</v>
      </c>
      <c r="O3399" s="10">
        <v>94875</v>
      </c>
      <c r="P3399" t="s">
        <v>8338</v>
      </c>
    </row>
    <row r="3400" spans="14:16" x14ac:dyDescent="0.3">
      <c r="N3400" t="s">
        <v>8220</v>
      </c>
      <c r="O3400" s="10">
        <v>50000</v>
      </c>
      <c r="P3400" t="s">
        <v>8323</v>
      </c>
    </row>
    <row r="3401" spans="14:16" x14ac:dyDescent="0.3">
      <c r="N3401" t="s">
        <v>8220</v>
      </c>
      <c r="O3401" s="10">
        <v>25000</v>
      </c>
      <c r="P3401" t="s">
        <v>8341</v>
      </c>
    </row>
    <row r="3402" spans="14:16" x14ac:dyDescent="0.3">
      <c r="N3402" t="s">
        <v>8220</v>
      </c>
      <c r="O3402" s="10">
        <v>25000</v>
      </c>
      <c r="P3402" t="s">
        <v>8309</v>
      </c>
    </row>
    <row r="3403" spans="14:16" x14ac:dyDescent="0.3">
      <c r="N3403" t="s">
        <v>8220</v>
      </c>
      <c r="O3403" s="10">
        <v>25000</v>
      </c>
      <c r="P3403" t="s">
        <v>8347</v>
      </c>
    </row>
    <row r="3404" spans="14:16" x14ac:dyDescent="0.3">
      <c r="N3404" t="s">
        <v>8220</v>
      </c>
      <c r="O3404" s="10">
        <v>20000</v>
      </c>
      <c r="P3404" t="s">
        <v>8344</v>
      </c>
    </row>
    <row r="3405" spans="14:16" x14ac:dyDescent="0.3">
      <c r="N3405" t="s">
        <v>8220</v>
      </c>
      <c r="O3405" s="10">
        <v>3600</v>
      </c>
      <c r="P3405" t="s">
        <v>8333</v>
      </c>
    </row>
    <row r="3406" spans="14:16" x14ac:dyDescent="0.3">
      <c r="N3406" t="s">
        <v>8220</v>
      </c>
      <c r="O3406" s="10">
        <v>2000</v>
      </c>
      <c r="P3406" t="s">
        <v>8325</v>
      </c>
    </row>
    <row r="3407" spans="14:16" x14ac:dyDescent="0.3">
      <c r="N3407" t="s">
        <v>8220</v>
      </c>
      <c r="O3407" s="10">
        <v>1500</v>
      </c>
      <c r="P3407" t="s">
        <v>8344</v>
      </c>
    </row>
    <row r="3408" spans="14:16" x14ac:dyDescent="0.3">
      <c r="N3408" t="s">
        <v>8220</v>
      </c>
      <c r="O3408" s="10">
        <v>150000</v>
      </c>
      <c r="P3408" t="s">
        <v>8325</v>
      </c>
    </row>
    <row r="3409" spans="14:16" x14ac:dyDescent="0.3">
      <c r="N3409" t="s">
        <v>8220</v>
      </c>
      <c r="O3409" s="10">
        <v>100000</v>
      </c>
      <c r="P3409" t="s">
        <v>8323</v>
      </c>
    </row>
    <row r="3410" spans="14:16" x14ac:dyDescent="0.3">
      <c r="N3410" t="s">
        <v>8220</v>
      </c>
      <c r="O3410" s="10">
        <v>39000</v>
      </c>
      <c r="P3410" t="s">
        <v>8338</v>
      </c>
    </row>
    <row r="3411" spans="14:16" x14ac:dyDescent="0.3">
      <c r="N3411" t="s">
        <v>8219</v>
      </c>
      <c r="O3411" s="10">
        <v>35000</v>
      </c>
      <c r="P3411" t="s">
        <v>8341</v>
      </c>
    </row>
    <row r="3412" spans="14:16" x14ac:dyDescent="0.3">
      <c r="N3412" t="s">
        <v>8220</v>
      </c>
      <c r="O3412" s="10">
        <v>26000</v>
      </c>
      <c r="P3412" t="s">
        <v>8325</v>
      </c>
    </row>
    <row r="3413" spans="14:16" x14ac:dyDescent="0.3">
      <c r="N3413" t="s">
        <v>8220</v>
      </c>
      <c r="O3413" s="10">
        <v>25000</v>
      </c>
      <c r="P3413" t="s">
        <v>8344</v>
      </c>
    </row>
    <row r="3414" spans="14:16" x14ac:dyDescent="0.3">
      <c r="N3414" t="s">
        <v>8219</v>
      </c>
      <c r="O3414" s="10">
        <v>20000</v>
      </c>
      <c r="P3414" t="s">
        <v>8341</v>
      </c>
    </row>
    <row r="3415" spans="14:16" x14ac:dyDescent="0.3">
      <c r="N3415" t="s">
        <v>8220</v>
      </c>
      <c r="O3415" s="10">
        <v>15000</v>
      </c>
      <c r="P3415" t="s">
        <v>8333</v>
      </c>
    </row>
    <row r="3416" spans="14:16" x14ac:dyDescent="0.3">
      <c r="N3416" t="s">
        <v>8220</v>
      </c>
      <c r="O3416" s="10">
        <v>15000</v>
      </c>
      <c r="P3416" t="s">
        <v>8325</v>
      </c>
    </row>
    <row r="3417" spans="14:16" x14ac:dyDescent="0.3">
      <c r="N3417" t="s">
        <v>8220</v>
      </c>
      <c r="O3417" s="10">
        <v>8500</v>
      </c>
      <c r="P3417" t="s">
        <v>8338</v>
      </c>
    </row>
    <row r="3418" spans="14:16" x14ac:dyDescent="0.3">
      <c r="N3418" t="s">
        <v>8220</v>
      </c>
      <c r="O3418" s="10">
        <v>7000</v>
      </c>
      <c r="P3418" t="s">
        <v>8349</v>
      </c>
    </row>
    <row r="3419" spans="14:16" x14ac:dyDescent="0.3">
      <c r="N3419" t="s">
        <v>8220</v>
      </c>
      <c r="O3419" s="10">
        <v>6000</v>
      </c>
      <c r="P3419" t="s">
        <v>8352</v>
      </c>
    </row>
    <row r="3420" spans="14:16" x14ac:dyDescent="0.3">
      <c r="N3420" t="s">
        <v>8220</v>
      </c>
      <c r="O3420" s="10">
        <v>5000</v>
      </c>
      <c r="P3420" t="s">
        <v>8333</v>
      </c>
    </row>
    <row r="3421" spans="14:16" x14ac:dyDescent="0.3">
      <c r="N3421" t="s">
        <v>8220</v>
      </c>
      <c r="O3421" s="10">
        <v>5000</v>
      </c>
      <c r="P3421" t="s">
        <v>8325</v>
      </c>
    </row>
    <row r="3422" spans="14:16" x14ac:dyDescent="0.3">
      <c r="N3422" t="s">
        <v>8220</v>
      </c>
      <c r="O3422" s="10">
        <v>4500</v>
      </c>
      <c r="P3422" t="s">
        <v>8341</v>
      </c>
    </row>
    <row r="3423" spans="14:16" x14ac:dyDescent="0.3">
      <c r="N3423" t="s">
        <v>8220</v>
      </c>
      <c r="O3423" s="10">
        <v>4000</v>
      </c>
      <c r="P3423" t="s">
        <v>8325</v>
      </c>
    </row>
    <row r="3424" spans="14:16" x14ac:dyDescent="0.3">
      <c r="N3424" t="s">
        <v>8220</v>
      </c>
      <c r="O3424" s="10">
        <v>3500</v>
      </c>
      <c r="P3424" t="s">
        <v>8344</v>
      </c>
    </row>
    <row r="3425" spans="14:16" x14ac:dyDescent="0.3">
      <c r="N3425" t="s">
        <v>8220</v>
      </c>
      <c r="O3425" s="10">
        <v>3250</v>
      </c>
      <c r="P3425" t="s">
        <v>8355</v>
      </c>
    </row>
    <row r="3426" spans="14:16" x14ac:dyDescent="0.3">
      <c r="N3426" t="s">
        <v>8220</v>
      </c>
      <c r="O3426" s="10">
        <v>3000</v>
      </c>
      <c r="P3426" t="s">
        <v>8344</v>
      </c>
    </row>
    <row r="3427" spans="14:16" x14ac:dyDescent="0.3">
      <c r="N3427" t="s">
        <v>8220</v>
      </c>
      <c r="O3427" s="10">
        <v>3000</v>
      </c>
      <c r="P3427" t="s">
        <v>8325</v>
      </c>
    </row>
    <row r="3428" spans="14:16" x14ac:dyDescent="0.3">
      <c r="N3428" t="s">
        <v>8219</v>
      </c>
      <c r="O3428" s="10">
        <v>2750</v>
      </c>
      <c r="P3428" t="s">
        <v>8353</v>
      </c>
    </row>
    <row r="3429" spans="14:16" x14ac:dyDescent="0.3">
      <c r="N3429" t="s">
        <v>8220</v>
      </c>
      <c r="O3429" s="10">
        <v>2500</v>
      </c>
      <c r="P3429" t="s">
        <v>8325</v>
      </c>
    </row>
    <row r="3430" spans="14:16" x14ac:dyDescent="0.3">
      <c r="N3430" t="s">
        <v>8220</v>
      </c>
      <c r="O3430" s="10">
        <v>2500</v>
      </c>
      <c r="P3430" t="s">
        <v>8325</v>
      </c>
    </row>
    <row r="3431" spans="14:16" x14ac:dyDescent="0.3">
      <c r="N3431" t="s">
        <v>8220</v>
      </c>
      <c r="O3431" s="10">
        <v>2000</v>
      </c>
      <c r="P3431" t="s">
        <v>8334</v>
      </c>
    </row>
    <row r="3432" spans="14:16" x14ac:dyDescent="0.3">
      <c r="N3432" t="s">
        <v>8220</v>
      </c>
      <c r="O3432" s="10">
        <v>1200</v>
      </c>
      <c r="P3432" t="s">
        <v>8313</v>
      </c>
    </row>
    <row r="3433" spans="14:16" x14ac:dyDescent="0.3">
      <c r="N3433" t="s">
        <v>8220</v>
      </c>
      <c r="O3433" s="10">
        <v>1000</v>
      </c>
      <c r="P3433" t="s">
        <v>8323</v>
      </c>
    </row>
    <row r="3434" spans="14:16" x14ac:dyDescent="0.3">
      <c r="N3434" t="s">
        <v>8220</v>
      </c>
      <c r="O3434" s="10">
        <v>1000</v>
      </c>
      <c r="P3434" t="s">
        <v>8325</v>
      </c>
    </row>
    <row r="3435" spans="14:16" x14ac:dyDescent="0.3">
      <c r="N3435" t="s">
        <v>8220</v>
      </c>
      <c r="O3435" s="10">
        <v>500</v>
      </c>
      <c r="P3435" t="s">
        <v>8333</v>
      </c>
    </row>
    <row r="3436" spans="14:16" x14ac:dyDescent="0.3">
      <c r="N3436" t="s">
        <v>8219</v>
      </c>
      <c r="O3436" s="10">
        <v>500</v>
      </c>
      <c r="P3436" t="s">
        <v>8334</v>
      </c>
    </row>
    <row r="3437" spans="14:16" x14ac:dyDescent="0.3">
      <c r="N3437" t="s">
        <v>8220</v>
      </c>
      <c r="O3437" s="10">
        <v>200</v>
      </c>
      <c r="P3437" t="s">
        <v>8333</v>
      </c>
    </row>
    <row r="3438" spans="14:16" x14ac:dyDescent="0.3">
      <c r="N3438" t="s">
        <v>8220</v>
      </c>
      <c r="O3438" s="10">
        <v>500000</v>
      </c>
      <c r="P3438" t="s">
        <v>8323</v>
      </c>
    </row>
    <row r="3439" spans="14:16" x14ac:dyDescent="0.3">
      <c r="N3439" t="s">
        <v>8220</v>
      </c>
      <c r="O3439" s="10">
        <v>1000</v>
      </c>
      <c r="P3439" t="s">
        <v>8338</v>
      </c>
    </row>
    <row r="3440" spans="14:16" x14ac:dyDescent="0.3">
      <c r="N3440" t="s">
        <v>8220</v>
      </c>
      <c r="O3440" s="10">
        <v>1250</v>
      </c>
      <c r="P3440" t="s">
        <v>8325</v>
      </c>
    </row>
    <row r="3441" spans="14:16" x14ac:dyDescent="0.3">
      <c r="N3441" t="s">
        <v>8220</v>
      </c>
      <c r="O3441" s="10">
        <v>500</v>
      </c>
      <c r="P3441" t="s">
        <v>8325</v>
      </c>
    </row>
    <row r="3442" spans="14:16" x14ac:dyDescent="0.3">
      <c r="N3442" t="s">
        <v>8220</v>
      </c>
      <c r="O3442" s="10">
        <v>25000</v>
      </c>
      <c r="P3442" t="s">
        <v>8323</v>
      </c>
    </row>
    <row r="3443" spans="14:16" x14ac:dyDescent="0.3">
      <c r="N3443" t="s">
        <v>8220</v>
      </c>
      <c r="O3443" s="10">
        <v>3000</v>
      </c>
      <c r="P3443" t="s">
        <v>8329</v>
      </c>
    </row>
    <row r="3444" spans="14:16" x14ac:dyDescent="0.3">
      <c r="N3444" t="s">
        <v>8220</v>
      </c>
      <c r="O3444" s="10">
        <v>20000</v>
      </c>
      <c r="P3444" t="s">
        <v>8343</v>
      </c>
    </row>
    <row r="3445" spans="14:16" x14ac:dyDescent="0.3">
      <c r="N3445" t="s">
        <v>8220</v>
      </c>
      <c r="O3445" s="10">
        <v>10000</v>
      </c>
      <c r="P3445" t="s">
        <v>8325</v>
      </c>
    </row>
    <row r="3446" spans="14:16" x14ac:dyDescent="0.3">
      <c r="N3446" t="s">
        <v>8220</v>
      </c>
      <c r="O3446" s="10">
        <v>5000</v>
      </c>
      <c r="P3446" t="s">
        <v>8349</v>
      </c>
    </row>
    <row r="3447" spans="14:16" x14ac:dyDescent="0.3">
      <c r="N3447" t="s">
        <v>8220</v>
      </c>
      <c r="O3447" s="10">
        <v>5000</v>
      </c>
      <c r="P3447" t="s">
        <v>8325</v>
      </c>
    </row>
    <row r="3448" spans="14:16" x14ac:dyDescent="0.3">
      <c r="N3448" t="s">
        <v>8220</v>
      </c>
      <c r="O3448" s="10">
        <v>5000</v>
      </c>
      <c r="P3448" t="s">
        <v>8325</v>
      </c>
    </row>
    <row r="3449" spans="14:16" x14ac:dyDescent="0.3">
      <c r="N3449" t="s">
        <v>8220</v>
      </c>
      <c r="O3449" s="10">
        <v>3000</v>
      </c>
      <c r="P3449" t="s">
        <v>8351</v>
      </c>
    </row>
    <row r="3450" spans="14:16" x14ac:dyDescent="0.3">
      <c r="N3450" t="s">
        <v>8220</v>
      </c>
      <c r="O3450" s="10">
        <v>3000</v>
      </c>
      <c r="P3450" t="s">
        <v>8344</v>
      </c>
    </row>
    <row r="3451" spans="14:16" x14ac:dyDescent="0.3">
      <c r="N3451" t="s">
        <v>8220</v>
      </c>
      <c r="O3451" s="10">
        <v>2000</v>
      </c>
      <c r="P3451" t="s">
        <v>8333</v>
      </c>
    </row>
    <row r="3452" spans="14:16" x14ac:dyDescent="0.3">
      <c r="N3452" t="s">
        <v>8220</v>
      </c>
      <c r="O3452" s="10">
        <v>2000</v>
      </c>
      <c r="P3452" t="s">
        <v>8325</v>
      </c>
    </row>
    <row r="3453" spans="14:16" x14ac:dyDescent="0.3">
      <c r="N3453" t="s">
        <v>8220</v>
      </c>
      <c r="O3453" s="10">
        <v>180000</v>
      </c>
      <c r="P3453" t="s">
        <v>8325</v>
      </c>
    </row>
    <row r="3454" spans="14:16" x14ac:dyDescent="0.3">
      <c r="N3454" t="s">
        <v>8220</v>
      </c>
      <c r="O3454" s="10">
        <v>110000</v>
      </c>
      <c r="P3454" t="s">
        <v>8325</v>
      </c>
    </row>
    <row r="3455" spans="14:16" x14ac:dyDescent="0.3">
      <c r="N3455" t="s">
        <v>8220</v>
      </c>
      <c r="O3455" s="10">
        <v>50000</v>
      </c>
      <c r="P3455" t="s">
        <v>8324</v>
      </c>
    </row>
    <row r="3456" spans="14:16" x14ac:dyDescent="0.3">
      <c r="N3456" t="s">
        <v>8220</v>
      </c>
      <c r="O3456" s="10">
        <v>50000</v>
      </c>
      <c r="P3456" t="s">
        <v>8325</v>
      </c>
    </row>
    <row r="3457" spans="14:16" x14ac:dyDescent="0.3">
      <c r="N3457" t="s">
        <v>8220</v>
      </c>
      <c r="O3457" s="10">
        <v>10000</v>
      </c>
      <c r="P3457" t="s">
        <v>8325</v>
      </c>
    </row>
    <row r="3458" spans="14:16" x14ac:dyDescent="0.3">
      <c r="N3458" t="s">
        <v>8220</v>
      </c>
      <c r="O3458" s="10">
        <v>7500</v>
      </c>
      <c r="P3458" t="s">
        <v>8341</v>
      </c>
    </row>
    <row r="3459" spans="14:16" x14ac:dyDescent="0.3">
      <c r="N3459" t="s">
        <v>8220</v>
      </c>
      <c r="O3459" s="10">
        <v>5000</v>
      </c>
      <c r="P3459" t="s">
        <v>8329</v>
      </c>
    </row>
    <row r="3460" spans="14:16" x14ac:dyDescent="0.3">
      <c r="N3460" t="s">
        <v>8220</v>
      </c>
      <c r="O3460" s="10">
        <v>3000</v>
      </c>
      <c r="P3460" t="s">
        <v>8343</v>
      </c>
    </row>
    <row r="3461" spans="14:16" x14ac:dyDescent="0.3">
      <c r="N3461" t="s">
        <v>8220</v>
      </c>
      <c r="O3461" s="10">
        <v>2500</v>
      </c>
      <c r="P3461" t="s">
        <v>8341</v>
      </c>
    </row>
    <row r="3462" spans="14:16" x14ac:dyDescent="0.3">
      <c r="N3462" t="s">
        <v>8220</v>
      </c>
      <c r="O3462" s="10">
        <v>2000</v>
      </c>
      <c r="P3462" t="s">
        <v>8327</v>
      </c>
    </row>
    <row r="3463" spans="14:16" x14ac:dyDescent="0.3">
      <c r="N3463" t="s">
        <v>8220</v>
      </c>
      <c r="O3463" s="10">
        <v>500</v>
      </c>
      <c r="P3463" t="s">
        <v>8354</v>
      </c>
    </row>
    <row r="3464" spans="14:16" x14ac:dyDescent="0.3">
      <c r="N3464" t="s">
        <v>8220</v>
      </c>
      <c r="O3464" s="10">
        <v>150</v>
      </c>
      <c r="P3464" t="s">
        <v>8325</v>
      </c>
    </row>
    <row r="3465" spans="14:16" x14ac:dyDescent="0.3">
      <c r="N3465" t="s">
        <v>8219</v>
      </c>
      <c r="O3465" s="10">
        <v>20000</v>
      </c>
      <c r="P3465" t="s">
        <v>8314</v>
      </c>
    </row>
    <row r="3466" spans="14:16" x14ac:dyDescent="0.3">
      <c r="N3466" t="s">
        <v>8220</v>
      </c>
      <c r="O3466" s="10">
        <v>250</v>
      </c>
      <c r="P3466" t="s">
        <v>8325</v>
      </c>
    </row>
    <row r="3467" spans="14:16" x14ac:dyDescent="0.3">
      <c r="N3467" t="s">
        <v>8219</v>
      </c>
      <c r="O3467" s="10">
        <v>200000</v>
      </c>
      <c r="P3467" t="s">
        <v>8341</v>
      </c>
    </row>
    <row r="3468" spans="14:16" x14ac:dyDescent="0.3">
      <c r="N3468" t="s">
        <v>8221</v>
      </c>
      <c r="O3468" s="10">
        <v>5000</v>
      </c>
      <c r="P3468" t="s">
        <v>8329</v>
      </c>
    </row>
    <row r="3469" spans="14:16" x14ac:dyDescent="0.3">
      <c r="N3469" t="s">
        <v>8220</v>
      </c>
      <c r="O3469" s="10">
        <v>1000000</v>
      </c>
      <c r="P3469" t="s">
        <v>8324</v>
      </c>
    </row>
    <row r="3470" spans="14:16" x14ac:dyDescent="0.3">
      <c r="N3470" t="s">
        <v>8220</v>
      </c>
      <c r="O3470" s="10">
        <v>10000</v>
      </c>
      <c r="P3470" t="s">
        <v>8344</v>
      </c>
    </row>
    <row r="3471" spans="14:16" x14ac:dyDescent="0.3">
      <c r="N3471" t="s">
        <v>8220</v>
      </c>
      <c r="O3471" s="10">
        <v>20000</v>
      </c>
      <c r="P3471" t="s">
        <v>8325</v>
      </c>
    </row>
    <row r="3472" spans="14:16" x14ac:dyDescent="0.3">
      <c r="N3472" t="s">
        <v>8220</v>
      </c>
      <c r="O3472" s="10">
        <v>1000</v>
      </c>
      <c r="P3472" t="s">
        <v>8333</v>
      </c>
    </row>
    <row r="3473" spans="14:16" x14ac:dyDescent="0.3">
      <c r="N3473" t="s">
        <v>8220</v>
      </c>
      <c r="O3473" s="10">
        <v>50000</v>
      </c>
      <c r="P3473" t="s">
        <v>8309</v>
      </c>
    </row>
    <row r="3474" spans="14:16" x14ac:dyDescent="0.3">
      <c r="N3474" t="s">
        <v>8220</v>
      </c>
      <c r="O3474" s="10">
        <v>20000</v>
      </c>
      <c r="P3474" t="s">
        <v>8350</v>
      </c>
    </row>
    <row r="3475" spans="14:16" x14ac:dyDescent="0.3">
      <c r="N3475" t="s">
        <v>8220</v>
      </c>
      <c r="O3475" s="10">
        <v>18000</v>
      </c>
      <c r="P3475" t="s">
        <v>8333</v>
      </c>
    </row>
    <row r="3476" spans="14:16" x14ac:dyDescent="0.3">
      <c r="N3476" t="s">
        <v>8220</v>
      </c>
      <c r="O3476" s="10">
        <v>15000</v>
      </c>
      <c r="P3476" t="s">
        <v>8347</v>
      </c>
    </row>
    <row r="3477" spans="14:16" x14ac:dyDescent="0.3">
      <c r="N3477" t="s">
        <v>8220</v>
      </c>
      <c r="O3477" s="10">
        <v>12000</v>
      </c>
      <c r="P3477" t="s">
        <v>8347</v>
      </c>
    </row>
    <row r="3478" spans="14:16" x14ac:dyDescent="0.3">
      <c r="N3478" t="s">
        <v>8220</v>
      </c>
      <c r="O3478" s="10">
        <v>5000</v>
      </c>
      <c r="P3478" t="s">
        <v>8325</v>
      </c>
    </row>
    <row r="3479" spans="14:16" x14ac:dyDescent="0.3">
      <c r="N3479" t="s">
        <v>8220</v>
      </c>
      <c r="O3479" s="10">
        <v>3000</v>
      </c>
      <c r="P3479" t="s">
        <v>8347</v>
      </c>
    </row>
    <row r="3480" spans="14:16" x14ac:dyDescent="0.3">
      <c r="N3480" t="s">
        <v>8219</v>
      </c>
      <c r="O3480" s="10">
        <v>1750</v>
      </c>
      <c r="P3480" t="s">
        <v>8347</v>
      </c>
    </row>
    <row r="3481" spans="14:16" x14ac:dyDescent="0.3">
      <c r="N3481" t="s">
        <v>8219</v>
      </c>
      <c r="O3481" s="10">
        <v>1500</v>
      </c>
      <c r="P3481" t="s">
        <v>8346</v>
      </c>
    </row>
    <row r="3482" spans="14:16" x14ac:dyDescent="0.3">
      <c r="N3482" t="s">
        <v>8220</v>
      </c>
      <c r="O3482" s="10">
        <v>1500</v>
      </c>
      <c r="P3482" t="s">
        <v>8314</v>
      </c>
    </row>
    <row r="3483" spans="14:16" x14ac:dyDescent="0.3">
      <c r="N3483" t="s">
        <v>8219</v>
      </c>
      <c r="O3483" s="10">
        <v>1000</v>
      </c>
      <c r="P3483" t="s">
        <v>8341</v>
      </c>
    </row>
    <row r="3484" spans="14:16" x14ac:dyDescent="0.3">
      <c r="N3484" t="s">
        <v>8220</v>
      </c>
      <c r="O3484" s="10">
        <v>700</v>
      </c>
      <c r="P3484" t="s">
        <v>8334</v>
      </c>
    </row>
    <row r="3485" spans="14:16" x14ac:dyDescent="0.3">
      <c r="N3485" t="s">
        <v>8220</v>
      </c>
      <c r="O3485" s="10">
        <v>450</v>
      </c>
      <c r="P3485" t="s">
        <v>8313</v>
      </c>
    </row>
    <row r="3486" spans="14:16" x14ac:dyDescent="0.3">
      <c r="N3486" t="s">
        <v>8220</v>
      </c>
      <c r="O3486" s="10">
        <v>150</v>
      </c>
      <c r="P3486" t="s">
        <v>8325</v>
      </c>
    </row>
    <row r="3487" spans="14:16" x14ac:dyDescent="0.3">
      <c r="N3487" t="s">
        <v>8220</v>
      </c>
      <c r="O3487" s="10">
        <v>3300</v>
      </c>
      <c r="P3487" t="s">
        <v>8338</v>
      </c>
    </row>
    <row r="3488" spans="14:16" x14ac:dyDescent="0.3">
      <c r="N3488" t="s">
        <v>8220</v>
      </c>
      <c r="O3488" s="10">
        <v>125000</v>
      </c>
      <c r="P3488" t="s">
        <v>8341</v>
      </c>
    </row>
    <row r="3489" spans="14:16" x14ac:dyDescent="0.3">
      <c r="N3489" t="s">
        <v>8218</v>
      </c>
      <c r="O3489" s="10">
        <v>13</v>
      </c>
      <c r="P3489" t="s">
        <v>8331</v>
      </c>
    </row>
    <row r="3490" spans="14:16" x14ac:dyDescent="0.3">
      <c r="N3490" t="s">
        <v>8218</v>
      </c>
      <c r="O3490" s="10">
        <v>10</v>
      </c>
      <c r="P3490" t="s">
        <v>8325</v>
      </c>
    </row>
    <row r="3491" spans="14:16" x14ac:dyDescent="0.3">
      <c r="N3491" t="s">
        <v>8220</v>
      </c>
      <c r="O3491" s="10">
        <v>100000</v>
      </c>
      <c r="P3491" t="s">
        <v>8341</v>
      </c>
    </row>
    <row r="3492" spans="14:16" x14ac:dyDescent="0.3">
      <c r="N3492" t="s">
        <v>8220</v>
      </c>
      <c r="O3492" s="10">
        <v>68000</v>
      </c>
      <c r="P3492" t="s">
        <v>8333</v>
      </c>
    </row>
    <row r="3493" spans="14:16" x14ac:dyDescent="0.3">
      <c r="N3493" t="s">
        <v>8220</v>
      </c>
      <c r="O3493" s="10">
        <v>1000</v>
      </c>
      <c r="P3493" t="s">
        <v>8317</v>
      </c>
    </row>
    <row r="3494" spans="14:16" x14ac:dyDescent="0.3">
      <c r="N3494" t="s">
        <v>8220</v>
      </c>
      <c r="O3494" s="10">
        <v>110000</v>
      </c>
      <c r="P3494" t="s">
        <v>8324</v>
      </c>
    </row>
    <row r="3495" spans="14:16" x14ac:dyDescent="0.3">
      <c r="N3495" t="s">
        <v>8220</v>
      </c>
      <c r="O3495" s="10">
        <v>88888</v>
      </c>
      <c r="P3495" t="s">
        <v>8309</v>
      </c>
    </row>
    <row r="3496" spans="14:16" x14ac:dyDescent="0.3">
      <c r="N3496" t="s">
        <v>8220</v>
      </c>
      <c r="O3496" s="10">
        <v>15000</v>
      </c>
      <c r="P3496" t="s">
        <v>8325</v>
      </c>
    </row>
    <row r="3497" spans="14:16" x14ac:dyDescent="0.3">
      <c r="N3497" t="s">
        <v>8220</v>
      </c>
      <c r="O3497" s="10">
        <v>8000</v>
      </c>
      <c r="P3497" t="s">
        <v>8338</v>
      </c>
    </row>
    <row r="3498" spans="14:16" x14ac:dyDescent="0.3">
      <c r="N3498" t="s">
        <v>8220</v>
      </c>
      <c r="O3498" s="10">
        <v>5000</v>
      </c>
      <c r="P3498" t="s">
        <v>8333</v>
      </c>
    </row>
    <row r="3499" spans="14:16" x14ac:dyDescent="0.3">
      <c r="N3499" t="s">
        <v>8220</v>
      </c>
      <c r="O3499" s="10">
        <v>5000</v>
      </c>
      <c r="P3499" t="s">
        <v>8343</v>
      </c>
    </row>
    <row r="3500" spans="14:16" x14ac:dyDescent="0.3">
      <c r="N3500" t="s">
        <v>8220</v>
      </c>
      <c r="O3500" s="10">
        <v>5000</v>
      </c>
      <c r="P3500" t="s">
        <v>8329</v>
      </c>
    </row>
    <row r="3501" spans="14:16" x14ac:dyDescent="0.3">
      <c r="N3501" t="s">
        <v>8220</v>
      </c>
      <c r="O3501" s="10">
        <v>5000</v>
      </c>
      <c r="P3501" t="s">
        <v>8325</v>
      </c>
    </row>
    <row r="3502" spans="14:16" x14ac:dyDescent="0.3">
      <c r="N3502" t="s">
        <v>8220</v>
      </c>
      <c r="O3502" s="10">
        <v>4100</v>
      </c>
      <c r="P3502" t="s">
        <v>8323</v>
      </c>
    </row>
    <row r="3503" spans="14:16" x14ac:dyDescent="0.3">
      <c r="N3503" t="s">
        <v>8220</v>
      </c>
      <c r="O3503" s="10">
        <v>2000</v>
      </c>
      <c r="P3503" t="s">
        <v>8325</v>
      </c>
    </row>
    <row r="3504" spans="14:16" x14ac:dyDescent="0.3">
      <c r="N3504" t="s">
        <v>8219</v>
      </c>
      <c r="O3504" s="10">
        <v>500000</v>
      </c>
      <c r="P3504" t="s">
        <v>8336</v>
      </c>
    </row>
    <row r="3505" spans="14:16" x14ac:dyDescent="0.3">
      <c r="N3505" t="s">
        <v>8220</v>
      </c>
      <c r="O3505" s="10">
        <v>175000</v>
      </c>
      <c r="P3505" t="s">
        <v>8344</v>
      </c>
    </row>
    <row r="3506" spans="14:16" x14ac:dyDescent="0.3">
      <c r="N3506" t="s">
        <v>8219</v>
      </c>
      <c r="O3506" s="10">
        <v>70000</v>
      </c>
      <c r="P3506" t="s">
        <v>8336</v>
      </c>
    </row>
    <row r="3507" spans="14:16" x14ac:dyDescent="0.3">
      <c r="N3507" t="s">
        <v>8220</v>
      </c>
      <c r="O3507" s="10">
        <v>50000</v>
      </c>
      <c r="P3507" t="s">
        <v>8344</v>
      </c>
    </row>
    <row r="3508" spans="14:16" x14ac:dyDescent="0.3">
      <c r="N3508" t="s">
        <v>8220</v>
      </c>
      <c r="O3508" s="10">
        <v>42500</v>
      </c>
      <c r="P3508" t="s">
        <v>8317</v>
      </c>
    </row>
    <row r="3509" spans="14:16" x14ac:dyDescent="0.3">
      <c r="N3509" t="s">
        <v>8220</v>
      </c>
      <c r="O3509" s="10">
        <v>38000</v>
      </c>
      <c r="P3509" t="s">
        <v>8351</v>
      </c>
    </row>
    <row r="3510" spans="14:16" x14ac:dyDescent="0.3">
      <c r="N3510" t="s">
        <v>8221</v>
      </c>
      <c r="O3510" s="10">
        <v>30000</v>
      </c>
      <c r="P3510" t="s">
        <v>8325</v>
      </c>
    </row>
    <row r="3511" spans="14:16" x14ac:dyDescent="0.3">
      <c r="N3511" t="s">
        <v>8220</v>
      </c>
      <c r="O3511" s="10">
        <v>25000</v>
      </c>
      <c r="P3511" t="s">
        <v>8323</v>
      </c>
    </row>
    <row r="3512" spans="14:16" x14ac:dyDescent="0.3">
      <c r="N3512" t="s">
        <v>8220</v>
      </c>
      <c r="O3512" s="10">
        <v>25000</v>
      </c>
      <c r="P3512" t="s">
        <v>8323</v>
      </c>
    </row>
    <row r="3513" spans="14:16" x14ac:dyDescent="0.3">
      <c r="N3513" t="s">
        <v>8219</v>
      </c>
      <c r="O3513" s="10">
        <v>22000</v>
      </c>
      <c r="P3513" t="s">
        <v>8341</v>
      </c>
    </row>
    <row r="3514" spans="14:16" x14ac:dyDescent="0.3">
      <c r="N3514" t="s">
        <v>8220</v>
      </c>
      <c r="O3514" s="10">
        <v>20000</v>
      </c>
      <c r="P3514" t="s">
        <v>8343</v>
      </c>
    </row>
    <row r="3515" spans="14:16" x14ac:dyDescent="0.3">
      <c r="N3515" t="s">
        <v>8220</v>
      </c>
      <c r="O3515" s="10">
        <v>20000</v>
      </c>
      <c r="P3515" t="s">
        <v>8333</v>
      </c>
    </row>
    <row r="3516" spans="14:16" x14ac:dyDescent="0.3">
      <c r="N3516" t="s">
        <v>8219</v>
      </c>
      <c r="O3516" s="10">
        <v>18000</v>
      </c>
      <c r="P3516" t="s">
        <v>8334</v>
      </c>
    </row>
    <row r="3517" spans="14:16" x14ac:dyDescent="0.3">
      <c r="N3517" t="s">
        <v>8219</v>
      </c>
      <c r="O3517" s="10">
        <v>11999</v>
      </c>
      <c r="P3517" t="s">
        <v>8341</v>
      </c>
    </row>
    <row r="3518" spans="14:16" x14ac:dyDescent="0.3">
      <c r="N3518" t="s">
        <v>8220</v>
      </c>
      <c r="O3518" s="10">
        <v>10000</v>
      </c>
      <c r="P3518" t="s">
        <v>8338</v>
      </c>
    </row>
    <row r="3519" spans="14:16" x14ac:dyDescent="0.3">
      <c r="N3519" t="s">
        <v>8220</v>
      </c>
      <c r="O3519" s="10">
        <v>10000</v>
      </c>
      <c r="P3519" t="s">
        <v>8338</v>
      </c>
    </row>
    <row r="3520" spans="14:16" x14ac:dyDescent="0.3">
      <c r="N3520" t="s">
        <v>8219</v>
      </c>
      <c r="O3520" s="10">
        <v>10000</v>
      </c>
      <c r="P3520" t="s">
        <v>8348</v>
      </c>
    </row>
    <row r="3521" spans="14:16" x14ac:dyDescent="0.3">
      <c r="N3521" t="s">
        <v>8220</v>
      </c>
      <c r="O3521" s="10">
        <v>8000</v>
      </c>
      <c r="P3521" t="s">
        <v>8325</v>
      </c>
    </row>
    <row r="3522" spans="14:16" x14ac:dyDescent="0.3">
      <c r="N3522" t="s">
        <v>8220</v>
      </c>
      <c r="O3522" s="10">
        <v>6000</v>
      </c>
      <c r="P3522" t="s">
        <v>8333</v>
      </c>
    </row>
    <row r="3523" spans="14:16" x14ac:dyDescent="0.3">
      <c r="N3523" t="s">
        <v>8220</v>
      </c>
      <c r="O3523" s="10">
        <v>5050</v>
      </c>
      <c r="P3523" t="s">
        <v>8329</v>
      </c>
    </row>
    <row r="3524" spans="14:16" x14ac:dyDescent="0.3">
      <c r="N3524" t="s">
        <v>8220</v>
      </c>
      <c r="O3524" s="10">
        <v>5000</v>
      </c>
      <c r="P3524" t="s">
        <v>8338</v>
      </c>
    </row>
    <row r="3525" spans="14:16" x14ac:dyDescent="0.3">
      <c r="N3525" t="s">
        <v>8220</v>
      </c>
      <c r="O3525" s="10">
        <v>5000</v>
      </c>
      <c r="P3525" t="s">
        <v>8341</v>
      </c>
    </row>
    <row r="3526" spans="14:16" x14ac:dyDescent="0.3">
      <c r="N3526" t="s">
        <v>8219</v>
      </c>
      <c r="O3526" s="10">
        <v>5000</v>
      </c>
      <c r="P3526" t="s">
        <v>8341</v>
      </c>
    </row>
    <row r="3527" spans="14:16" x14ac:dyDescent="0.3">
      <c r="N3527" t="s">
        <v>8219</v>
      </c>
      <c r="O3527" s="10">
        <v>5000</v>
      </c>
      <c r="P3527" t="s">
        <v>8341</v>
      </c>
    </row>
    <row r="3528" spans="14:16" x14ac:dyDescent="0.3">
      <c r="N3528" t="s">
        <v>8220</v>
      </c>
      <c r="O3528" s="10">
        <v>5000</v>
      </c>
      <c r="P3528" t="s">
        <v>8344</v>
      </c>
    </row>
    <row r="3529" spans="14:16" x14ac:dyDescent="0.3">
      <c r="N3529" t="s">
        <v>8219</v>
      </c>
      <c r="O3529" s="10">
        <v>5000</v>
      </c>
      <c r="P3529" t="s">
        <v>8334</v>
      </c>
    </row>
    <row r="3530" spans="14:16" x14ac:dyDescent="0.3">
      <c r="N3530" t="s">
        <v>8220</v>
      </c>
      <c r="O3530" s="10">
        <v>4400</v>
      </c>
      <c r="P3530" t="s">
        <v>8324</v>
      </c>
    </row>
    <row r="3531" spans="14:16" x14ac:dyDescent="0.3">
      <c r="N3531" t="s">
        <v>8220</v>
      </c>
      <c r="O3531" s="10">
        <v>3500</v>
      </c>
      <c r="P3531" t="s">
        <v>8325</v>
      </c>
    </row>
    <row r="3532" spans="14:16" x14ac:dyDescent="0.3">
      <c r="N3532" t="s">
        <v>8220</v>
      </c>
      <c r="O3532" s="10">
        <v>3500</v>
      </c>
      <c r="P3532" t="s">
        <v>8325</v>
      </c>
    </row>
    <row r="3533" spans="14:16" x14ac:dyDescent="0.3">
      <c r="N3533" t="s">
        <v>8219</v>
      </c>
      <c r="O3533" s="10">
        <v>3000</v>
      </c>
      <c r="P3533" t="s">
        <v>8336</v>
      </c>
    </row>
    <row r="3534" spans="14:16" x14ac:dyDescent="0.3">
      <c r="N3534" t="s">
        <v>8220</v>
      </c>
      <c r="O3534" s="10">
        <v>3000</v>
      </c>
      <c r="P3534" t="s">
        <v>8355</v>
      </c>
    </row>
    <row r="3535" spans="14:16" x14ac:dyDescent="0.3">
      <c r="N3535" t="s">
        <v>8220</v>
      </c>
      <c r="O3535" s="10">
        <v>3000</v>
      </c>
      <c r="P3535" t="s">
        <v>8325</v>
      </c>
    </row>
    <row r="3536" spans="14:16" x14ac:dyDescent="0.3">
      <c r="N3536" t="s">
        <v>8220</v>
      </c>
      <c r="O3536" s="10">
        <v>2500</v>
      </c>
      <c r="P3536" t="s">
        <v>8343</v>
      </c>
    </row>
    <row r="3537" spans="14:16" x14ac:dyDescent="0.3">
      <c r="N3537" t="s">
        <v>8220</v>
      </c>
      <c r="O3537" s="10">
        <v>2250</v>
      </c>
      <c r="P3537" t="s">
        <v>8354</v>
      </c>
    </row>
    <row r="3538" spans="14:16" x14ac:dyDescent="0.3">
      <c r="N3538" t="s">
        <v>8220</v>
      </c>
      <c r="O3538" s="10">
        <v>2000</v>
      </c>
      <c r="P3538" t="s">
        <v>8343</v>
      </c>
    </row>
    <row r="3539" spans="14:16" x14ac:dyDescent="0.3">
      <c r="N3539" t="s">
        <v>8220</v>
      </c>
      <c r="O3539" s="10">
        <v>1500</v>
      </c>
      <c r="P3539" t="s">
        <v>8355</v>
      </c>
    </row>
    <row r="3540" spans="14:16" x14ac:dyDescent="0.3">
      <c r="N3540" t="s">
        <v>8219</v>
      </c>
      <c r="O3540" s="10">
        <v>1500</v>
      </c>
      <c r="P3540" t="s">
        <v>8323</v>
      </c>
    </row>
    <row r="3541" spans="14:16" x14ac:dyDescent="0.3">
      <c r="N3541" t="s">
        <v>8220</v>
      </c>
      <c r="O3541" s="10">
        <v>1500</v>
      </c>
      <c r="P3541" t="s">
        <v>8325</v>
      </c>
    </row>
    <row r="3542" spans="14:16" x14ac:dyDescent="0.3">
      <c r="N3542" t="s">
        <v>8221</v>
      </c>
      <c r="O3542" s="10">
        <v>1250</v>
      </c>
      <c r="P3542" t="s">
        <v>8325</v>
      </c>
    </row>
    <row r="3543" spans="14:16" x14ac:dyDescent="0.3">
      <c r="N3543" t="s">
        <v>8220</v>
      </c>
      <c r="O3543" s="10">
        <v>1000</v>
      </c>
      <c r="P3543" t="s">
        <v>8341</v>
      </c>
    </row>
    <row r="3544" spans="14:16" x14ac:dyDescent="0.3">
      <c r="N3544" t="s">
        <v>8220</v>
      </c>
      <c r="O3544" s="10">
        <v>1000</v>
      </c>
      <c r="P3544" t="s">
        <v>8325</v>
      </c>
    </row>
    <row r="3545" spans="14:16" x14ac:dyDescent="0.3">
      <c r="N3545" t="s">
        <v>8220</v>
      </c>
      <c r="O3545" s="10">
        <v>800</v>
      </c>
      <c r="P3545" t="s">
        <v>8325</v>
      </c>
    </row>
    <row r="3546" spans="14:16" x14ac:dyDescent="0.3">
      <c r="N3546" t="s">
        <v>8220</v>
      </c>
      <c r="O3546" s="10">
        <v>750</v>
      </c>
      <c r="P3546" t="s">
        <v>8333</v>
      </c>
    </row>
    <row r="3547" spans="14:16" x14ac:dyDescent="0.3">
      <c r="N3547" t="s">
        <v>8219</v>
      </c>
      <c r="O3547" s="10">
        <v>650</v>
      </c>
      <c r="P3547" t="s">
        <v>8346</v>
      </c>
    </row>
    <row r="3548" spans="14:16" x14ac:dyDescent="0.3">
      <c r="N3548" t="s">
        <v>8220</v>
      </c>
      <c r="O3548" s="10">
        <v>600</v>
      </c>
      <c r="P3548" t="s">
        <v>8334</v>
      </c>
    </row>
    <row r="3549" spans="14:16" x14ac:dyDescent="0.3">
      <c r="N3549" t="s">
        <v>8220</v>
      </c>
      <c r="O3549" s="10">
        <v>500</v>
      </c>
      <c r="P3549" t="s">
        <v>8325</v>
      </c>
    </row>
    <row r="3550" spans="14:16" x14ac:dyDescent="0.3">
      <c r="N3550" t="s">
        <v>8220</v>
      </c>
      <c r="O3550" s="10">
        <v>200</v>
      </c>
      <c r="P3550" t="s">
        <v>8325</v>
      </c>
    </row>
    <row r="3551" spans="14:16" x14ac:dyDescent="0.3">
      <c r="N3551" t="s">
        <v>8220</v>
      </c>
      <c r="O3551" s="10">
        <v>100</v>
      </c>
      <c r="P3551" t="s">
        <v>8325</v>
      </c>
    </row>
    <row r="3552" spans="14:16" x14ac:dyDescent="0.3">
      <c r="N3552" t="s">
        <v>8218</v>
      </c>
      <c r="O3552" s="10">
        <v>10</v>
      </c>
      <c r="P3552" t="s">
        <v>8335</v>
      </c>
    </row>
    <row r="3553" spans="14:16" x14ac:dyDescent="0.3">
      <c r="N3553" t="s">
        <v>8218</v>
      </c>
      <c r="O3553" s="10">
        <v>5</v>
      </c>
      <c r="P3553" t="s">
        <v>8328</v>
      </c>
    </row>
    <row r="3554" spans="14:16" x14ac:dyDescent="0.3">
      <c r="N3554" t="s">
        <v>8220</v>
      </c>
      <c r="O3554" s="10">
        <v>10000</v>
      </c>
      <c r="P3554" t="s">
        <v>8341</v>
      </c>
    </row>
    <row r="3555" spans="14:16" x14ac:dyDescent="0.3">
      <c r="N3555" t="s">
        <v>8220</v>
      </c>
      <c r="O3555" s="10">
        <v>200000</v>
      </c>
      <c r="P3555" t="s">
        <v>8309</v>
      </c>
    </row>
    <row r="3556" spans="14:16" x14ac:dyDescent="0.3">
      <c r="N3556" t="s">
        <v>8220</v>
      </c>
      <c r="O3556" s="10">
        <v>60000</v>
      </c>
      <c r="P3556" t="s">
        <v>8344</v>
      </c>
    </row>
    <row r="3557" spans="14:16" x14ac:dyDescent="0.3">
      <c r="N3557" t="s">
        <v>8219</v>
      </c>
      <c r="O3557" s="10">
        <v>2995</v>
      </c>
      <c r="P3557" t="s">
        <v>8336</v>
      </c>
    </row>
    <row r="3558" spans="14:16" x14ac:dyDescent="0.3">
      <c r="N3558" t="s">
        <v>8219</v>
      </c>
      <c r="O3558" s="10">
        <v>1000</v>
      </c>
      <c r="P3558" t="s">
        <v>8341</v>
      </c>
    </row>
    <row r="3559" spans="14:16" x14ac:dyDescent="0.3">
      <c r="N3559" t="s">
        <v>8220</v>
      </c>
      <c r="O3559" s="10">
        <v>500</v>
      </c>
      <c r="P3559" t="s">
        <v>8317</v>
      </c>
    </row>
    <row r="3560" spans="14:16" x14ac:dyDescent="0.3">
      <c r="N3560" t="s">
        <v>8220</v>
      </c>
      <c r="O3560" s="10">
        <v>28000</v>
      </c>
      <c r="P3560" t="s">
        <v>8325</v>
      </c>
    </row>
    <row r="3561" spans="14:16" x14ac:dyDescent="0.3">
      <c r="N3561" t="s">
        <v>8220</v>
      </c>
      <c r="O3561" s="10">
        <v>20000</v>
      </c>
      <c r="P3561" t="s">
        <v>8325</v>
      </c>
    </row>
    <row r="3562" spans="14:16" x14ac:dyDescent="0.3">
      <c r="N3562" t="s">
        <v>8220</v>
      </c>
      <c r="O3562" s="10">
        <v>3000</v>
      </c>
      <c r="P3562" t="s">
        <v>8347</v>
      </c>
    </row>
    <row r="3563" spans="14:16" x14ac:dyDescent="0.3">
      <c r="N3563" t="s">
        <v>8220</v>
      </c>
      <c r="O3563" s="10">
        <v>50000</v>
      </c>
      <c r="P3563" t="s">
        <v>8338</v>
      </c>
    </row>
    <row r="3564" spans="14:16" x14ac:dyDescent="0.3">
      <c r="N3564" t="s">
        <v>8220</v>
      </c>
      <c r="O3564" s="10">
        <v>20000</v>
      </c>
      <c r="P3564" t="s">
        <v>8341</v>
      </c>
    </row>
    <row r="3565" spans="14:16" x14ac:dyDescent="0.3">
      <c r="N3565" t="s">
        <v>8220</v>
      </c>
      <c r="O3565" s="10">
        <v>18000</v>
      </c>
      <c r="P3565" t="s">
        <v>8354</v>
      </c>
    </row>
    <row r="3566" spans="14:16" x14ac:dyDescent="0.3">
      <c r="N3566" t="s">
        <v>8219</v>
      </c>
      <c r="O3566" s="10">
        <v>7000</v>
      </c>
      <c r="P3566" t="s">
        <v>8346</v>
      </c>
    </row>
    <row r="3567" spans="14:16" x14ac:dyDescent="0.3">
      <c r="N3567" t="s">
        <v>8220</v>
      </c>
      <c r="O3567" s="10">
        <v>5000</v>
      </c>
      <c r="P3567" t="s">
        <v>8343</v>
      </c>
    </row>
    <row r="3568" spans="14:16" x14ac:dyDescent="0.3">
      <c r="N3568" t="s">
        <v>8220</v>
      </c>
      <c r="O3568" s="10">
        <v>3000</v>
      </c>
      <c r="P3568" t="s">
        <v>8347</v>
      </c>
    </row>
    <row r="3569" spans="14:16" x14ac:dyDescent="0.3">
      <c r="N3569" t="s">
        <v>8220</v>
      </c>
      <c r="O3569" s="10">
        <v>750</v>
      </c>
      <c r="P3569" t="s">
        <v>8325</v>
      </c>
    </row>
    <row r="3570" spans="14:16" x14ac:dyDescent="0.3">
      <c r="N3570" t="s">
        <v>8220</v>
      </c>
      <c r="O3570" s="10">
        <v>500</v>
      </c>
      <c r="P3570" t="s">
        <v>8341</v>
      </c>
    </row>
    <row r="3571" spans="14:16" x14ac:dyDescent="0.3">
      <c r="N3571" t="s">
        <v>8220</v>
      </c>
      <c r="O3571" s="10">
        <v>75000</v>
      </c>
      <c r="P3571" t="s">
        <v>8344</v>
      </c>
    </row>
    <row r="3572" spans="14:16" x14ac:dyDescent="0.3">
      <c r="N3572" t="s">
        <v>8220</v>
      </c>
      <c r="O3572" s="10">
        <v>50000</v>
      </c>
      <c r="P3572" t="s">
        <v>8324</v>
      </c>
    </row>
    <row r="3573" spans="14:16" x14ac:dyDescent="0.3">
      <c r="N3573" t="s">
        <v>8220</v>
      </c>
      <c r="O3573" s="10">
        <v>50000</v>
      </c>
      <c r="P3573" t="s">
        <v>8344</v>
      </c>
    </row>
    <row r="3574" spans="14:16" x14ac:dyDescent="0.3">
      <c r="N3574" t="s">
        <v>8220</v>
      </c>
      <c r="O3574" s="10">
        <v>30000</v>
      </c>
      <c r="P3574" t="s">
        <v>8338</v>
      </c>
    </row>
    <row r="3575" spans="14:16" x14ac:dyDescent="0.3">
      <c r="N3575" t="s">
        <v>8220</v>
      </c>
      <c r="O3575" s="10">
        <v>25000</v>
      </c>
      <c r="P3575" t="s">
        <v>8344</v>
      </c>
    </row>
    <row r="3576" spans="14:16" x14ac:dyDescent="0.3">
      <c r="N3576" t="s">
        <v>8220</v>
      </c>
      <c r="O3576" s="10">
        <v>20000</v>
      </c>
      <c r="P3576" t="s">
        <v>8344</v>
      </c>
    </row>
    <row r="3577" spans="14:16" x14ac:dyDescent="0.3">
      <c r="N3577" t="s">
        <v>8220</v>
      </c>
      <c r="O3577" s="10">
        <v>12999</v>
      </c>
      <c r="P3577" t="s">
        <v>8333</v>
      </c>
    </row>
    <row r="3578" spans="14:16" x14ac:dyDescent="0.3">
      <c r="N3578" t="s">
        <v>8221</v>
      </c>
      <c r="O3578" s="10">
        <v>10000</v>
      </c>
      <c r="P3578" t="s">
        <v>8329</v>
      </c>
    </row>
    <row r="3579" spans="14:16" x14ac:dyDescent="0.3">
      <c r="N3579" t="s">
        <v>8220</v>
      </c>
      <c r="O3579" s="10">
        <v>10000</v>
      </c>
      <c r="P3579" t="s">
        <v>8323</v>
      </c>
    </row>
    <row r="3580" spans="14:16" x14ac:dyDescent="0.3">
      <c r="N3580" t="s">
        <v>8220</v>
      </c>
      <c r="O3580" s="10">
        <v>8000</v>
      </c>
      <c r="P3580" t="s">
        <v>8343</v>
      </c>
    </row>
    <row r="3581" spans="14:16" x14ac:dyDescent="0.3">
      <c r="N3581" t="s">
        <v>8220</v>
      </c>
      <c r="O3581" s="10">
        <v>7500</v>
      </c>
      <c r="P3581" t="s">
        <v>8334</v>
      </c>
    </row>
    <row r="3582" spans="14:16" x14ac:dyDescent="0.3">
      <c r="N3582" t="s">
        <v>8220</v>
      </c>
      <c r="O3582" s="10">
        <v>5000</v>
      </c>
      <c r="P3582" t="s">
        <v>8338</v>
      </c>
    </row>
    <row r="3583" spans="14:16" x14ac:dyDescent="0.3">
      <c r="N3583" t="s">
        <v>8220</v>
      </c>
      <c r="O3583" s="10">
        <v>5000</v>
      </c>
      <c r="P3583" t="s">
        <v>8351</v>
      </c>
    </row>
    <row r="3584" spans="14:16" x14ac:dyDescent="0.3">
      <c r="N3584" t="s">
        <v>8220</v>
      </c>
      <c r="O3584" s="10">
        <v>5000</v>
      </c>
      <c r="P3584" t="s">
        <v>8325</v>
      </c>
    </row>
    <row r="3585" spans="14:16" x14ac:dyDescent="0.3">
      <c r="N3585" t="s">
        <v>8220</v>
      </c>
      <c r="O3585" s="10">
        <v>4290</v>
      </c>
      <c r="P3585" t="s">
        <v>8351</v>
      </c>
    </row>
    <row r="3586" spans="14:16" x14ac:dyDescent="0.3">
      <c r="N3586" t="s">
        <v>8220</v>
      </c>
      <c r="O3586" s="10">
        <v>3000</v>
      </c>
      <c r="P3586" t="s">
        <v>8344</v>
      </c>
    </row>
    <row r="3587" spans="14:16" x14ac:dyDescent="0.3">
      <c r="N3587" t="s">
        <v>8220</v>
      </c>
      <c r="O3587" s="10">
        <v>3000</v>
      </c>
      <c r="P3587" t="s">
        <v>8325</v>
      </c>
    </row>
    <row r="3588" spans="14:16" x14ac:dyDescent="0.3">
      <c r="N3588" t="s">
        <v>8220</v>
      </c>
      <c r="O3588" s="10">
        <v>3000</v>
      </c>
      <c r="P3588" t="s">
        <v>8325</v>
      </c>
    </row>
    <row r="3589" spans="14:16" x14ac:dyDescent="0.3">
      <c r="N3589" t="s">
        <v>8220</v>
      </c>
      <c r="O3589" s="10">
        <v>2100</v>
      </c>
      <c r="P3589" t="s">
        <v>8333</v>
      </c>
    </row>
    <row r="3590" spans="14:16" x14ac:dyDescent="0.3">
      <c r="N3590" t="s">
        <v>8220</v>
      </c>
      <c r="O3590" s="10">
        <v>2000</v>
      </c>
      <c r="P3590" t="s">
        <v>8351</v>
      </c>
    </row>
    <row r="3591" spans="14:16" x14ac:dyDescent="0.3">
      <c r="N3591" t="s">
        <v>8220</v>
      </c>
      <c r="O3591" s="10">
        <v>2000</v>
      </c>
      <c r="P3591" t="s">
        <v>8325</v>
      </c>
    </row>
    <row r="3592" spans="14:16" x14ac:dyDescent="0.3">
      <c r="N3592" t="s">
        <v>8220</v>
      </c>
      <c r="O3592" s="10">
        <v>2000</v>
      </c>
      <c r="P3592" t="s">
        <v>8325</v>
      </c>
    </row>
    <row r="3593" spans="14:16" x14ac:dyDescent="0.3">
      <c r="N3593" t="s">
        <v>8220</v>
      </c>
      <c r="O3593" s="10">
        <v>2000</v>
      </c>
      <c r="P3593" t="s">
        <v>8325</v>
      </c>
    </row>
    <row r="3594" spans="14:16" x14ac:dyDescent="0.3">
      <c r="N3594" t="s">
        <v>8220</v>
      </c>
      <c r="O3594" s="10">
        <v>1500</v>
      </c>
      <c r="P3594" t="s">
        <v>8325</v>
      </c>
    </row>
    <row r="3595" spans="14:16" x14ac:dyDescent="0.3">
      <c r="N3595" t="s">
        <v>8220</v>
      </c>
      <c r="O3595" s="10">
        <v>1000</v>
      </c>
      <c r="P3595" t="s">
        <v>8333</v>
      </c>
    </row>
    <row r="3596" spans="14:16" x14ac:dyDescent="0.3">
      <c r="N3596" t="s">
        <v>8220</v>
      </c>
      <c r="O3596" s="10">
        <v>1000</v>
      </c>
      <c r="P3596" t="s">
        <v>8350</v>
      </c>
    </row>
    <row r="3597" spans="14:16" x14ac:dyDescent="0.3">
      <c r="N3597" t="s">
        <v>8220</v>
      </c>
      <c r="O3597" s="10">
        <v>1000</v>
      </c>
      <c r="P3597" t="s">
        <v>8344</v>
      </c>
    </row>
    <row r="3598" spans="14:16" x14ac:dyDescent="0.3">
      <c r="N3598" t="s">
        <v>8219</v>
      </c>
      <c r="O3598" s="10">
        <v>911</v>
      </c>
      <c r="P3598" t="s">
        <v>8353</v>
      </c>
    </row>
    <row r="3599" spans="14:16" x14ac:dyDescent="0.3">
      <c r="N3599" t="s">
        <v>8219</v>
      </c>
      <c r="O3599" s="10">
        <v>780</v>
      </c>
      <c r="P3599" t="s">
        <v>8341</v>
      </c>
    </row>
    <row r="3600" spans="14:16" x14ac:dyDescent="0.3">
      <c r="N3600" t="s">
        <v>8220</v>
      </c>
      <c r="O3600" s="10">
        <v>500</v>
      </c>
      <c r="P3600" t="s">
        <v>8325</v>
      </c>
    </row>
    <row r="3601" spans="14:16" x14ac:dyDescent="0.3">
      <c r="N3601" t="s">
        <v>8220</v>
      </c>
      <c r="O3601" s="10">
        <v>110000</v>
      </c>
      <c r="P3601" t="s">
        <v>8343</v>
      </c>
    </row>
    <row r="3602" spans="14:16" x14ac:dyDescent="0.3">
      <c r="N3602" t="s">
        <v>8220</v>
      </c>
      <c r="O3602" s="10">
        <v>50000</v>
      </c>
      <c r="P3602" t="s">
        <v>8344</v>
      </c>
    </row>
    <row r="3603" spans="14:16" x14ac:dyDescent="0.3">
      <c r="N3603" t="s">
        <v>8219</v>
      </c>
      <c r="O3603" s="10">
        <v>2000</v>
      </c>
      <c r="P3603" t="s">
        <v>8341</v>
      </c>
    </row>
    <row r="3604" spans="14:16" x14ac:dyDescent="0.3">
      <c r="N3604" t="s">
        <v>8220</v>
      </c>
      <c r="O3604" s="10">
        <v>1000</v>
      </c>
      <c r="P3604" t="s">
        <v>8325</v>
      </c>
    </row>
    <row r="3605" spans="14:16" x14ac:dyDescent="0.3">
      <c r="N3605" t="s">
        <v>8220</v>
      </c>
      <c r="O3605" s="10">
        <v>150000</v>
      </c>
      <c r="P3605" t="s">
        <v>8334</v>
      </c>
    </row>
    <row r="3606" spans="14:16" x14ac:dyDescent="0.3">
      <c r="N3606" t="s">
        <v>8220</v>
      </c>
      <c r="O3606" s="10">
        <v>110000</v>
      </c>
      <c r="P3606" t="s">
        <v>8338</v>
      </c>
    </row>
    <row r="3607" spans="14:16" x14ac:dyDescent="0.3">
      <c r="N3607" t="s">
        <v>8220</v>
      </c>
      <c r="O3607" s="10">
        <v>50000</v>
      </c>
      <c r="P3607" t="s">
        <v>8325</v>
      </c>
    </row>
    <row r="3608" spans="14:16" x14ac:dyDescent="0.3">
      <c r="N3608" t="s">
        <v>8220</v>
      </c>
      <c r="O3608" s="10">
        <v>22000</v>
      </c>
      <c r="P3608" t="s">
        <v>8350</v>
      </c>
    </row>
    <row r="3609" spans="14:16" x14ac:dyDescent="0.3">
      <c r="N3609" t="s">
        <v>8220</v>
      </c>
      <c r="O3609" s="10">
        <v>18000</v>
      </c>
      <c r="P3609" t="s">
        <v>8323</v>
      </c>
    </row>
    <row r="3610" spans="14:16" x14ac:dyDescent="0.3">
      <c r="N3610" t="s">
        <v>8220</v>
      </c>
      <c r="O3610" s="10">
        <v>17500</v>
      </c>
      <c r="P3610" t="s">
        <v>8309</v>
      </c>
    </row>
    <row r="3611" spans="14:16" x14ac:dyDescent="0.3">
      <c r="N3611" t="s">
        <v>8220</v>
      </c>
      <c r="O3611" s="10">
        <v>10000</v>
      </c>
      <c r="P3611" t="s">
        <v>8325</v>
      </c>
    </row>
    <row r="3612" spans="14:16" x14ac:dyDescent="0.3">
      <c r="N3612" t="s">
        <v>8219</v>
      </c>
      <c r="O3612" s="10">
        <v>5000</v>
      </c>
      <c r="P3612" t="s">
        <v>8341</v>
      </c>
    </row>
    <row r="3613" spans="14:16" x14ac:dyDescent="0.3">
      <c r="N3613" t="s">
        <v>8220</v>
      </c>
      <c r="O3613" s="10">
        <v>2500</v>
      </c>
      <c r="P3613" t="s">
        <v>8324</v>
      </c>
    </row>
    <row r="3614" spans="14:16" x14ac:dyDescent="0.3">
      <c r="N3614" t="s">
        <v>8220</v>
      </c>
      <c r="O3614" s="10">
        <v>1500</v>
      </c>
      <c r="P3614" t="s">
        <v>8325</v>
      </c>
    </row>
    <row r="3615" spans="14:16" x14ac:dyDescent="0.3">
      <c r="N3615" t="s">
        <v>8220</v>
      </c>
      <c r="O3615" s="10">
        <v>150</v>
      </c>
      <c r="P3615" t="s">
        <v>8325</v>
      </c>
    </row>
    <row r="3616" spans="14:16" x14ac:dyDescent="0.3">
      <c r="N3616" t="s">
        <v>8220</v>
      </c>
      <c r="O3616" s="10">
        <v>110</v>
      </c>
      <c r="P3616" t="s">
        <v>8347</v>
      </c>
    </row>
    <row r="3617" spans="14:16" x14ac:dyDescent="0.3">
      <c r="N3617" t="s">
        <v>8220</v>
      </c>
      <c r="O3617" s="10">
        <v>1000000</v>
      </c>
      <c r="P3617" t="s">
        <v>8334</v>
      </c>
    </row>
    <row r="3618" spans="14:16" x14ac:dyDescent="0.3">
      <c r="N3618" t="s">
        <v>8220</v>
      </c>
      <c r="O3618" s="10">
        <v>100000</v>
      </c>
      <c r="P3618" t="s">
        <v>8344</v>
      </c>
    </row>
    <row r="3619" spans="14:16" x14ac:dyDescent="0.3">
      <c r="N3619" t="s">
        <v>8220</v>
      </c>
      <c r="O3619" s="10">
        <v>60000</v>
      </c>
      <c r="P3619" t="s">
        <v>8338</v>
      </c>
    </row>
    <row r="3620" spans="14:16" x14ac:dyDescent="0.3">
      <c r="N3620" t="s">
        <v>8220</v>
      </c>
      <c r="O3620" s="10">
        <v>30000</v>
      </c>
      <c r="P3620" t="s">
        <v>8325</v>
      </c>
    </row>
    <row r="3621" spans="14:16" x14ac:dyDescent="0.3">
      <c r="N3621" t="s">
        <v>8219</v>
      </c>
      <c r="O3621" s="10">
        <v>25000</v>
      </c>
      <c r="P3621" t="s">
        <v>8341</v>
      </c>
    </row>
    <row r="3622" spans="14:16" x14ac:dyDescent="0.3">
      <c r="N3622" t="s">
        <v>8219</v>
      </c>
      <c r="O3622" s="10">
        <v>18950</v>
      </c>
      <c r="P3622" t="s">
        <v>8347</v>
      </c>
    </row>
    <row r="3623" spans="14:16" x14ac:dyDescent="0.3">
      <c r="N3623" t="s">
        <v>8220</v>
      </c>
      <c r="O3623" s="10">
        <v>14000</v>
      </c>
      <c r="P3623" t="s">
        <v>8344</v>
      </c>
    </row>
    <row r="3624" spans="14:16" x14ac:dyDescent="0.3">
      <c r="N3624" t="s">
        <v>8220</v>
      </c>
      <c r="O3624" s="10">
        <v>12000</v>
      </c>
      <c r="P3624" t="s">
        <v>8323</v>
      </c>
    </row>
    <row r="3625" spans="14:16" x14ac:dyDescent="0.3">
      <c r="N3625" t="s">
        <v>8220</v>
      </c>
      <c r="O3625" s="10">
        <v>10000</v>
      </c>
      <c r="P3625" t="s">
        <v>8325</v>
      </c>
    </row>
    <row r="3626" spans="14:16" x14ac:dyDescent="0.3">
      <c r="N3626" t="s">
        <v>8219</v>
      </c>
      <c r="O3626" s="10">
        <v>5000</v>
      </c>
      <c r="P3626" t="s">
        <v>8341</v>
      </c>
    </row>
    <row r="3627" spans="14:16" x14ac:dyDescent="0.3">
      <c r="N3627" t="s">
        <v>8220</v>
      </c>
      <c r="O3627" s="10">
        <v>2500</v>
      </c>
      <c r="P3627" t="s">
        <v>8325</v>
      </c>
    </row>
    <row r="3628" spans="14:16" x14ac:dyDescent="0.3">
      <c r="N3628" t="s">
        <v>8220</v>
      </c>
      <c r="O3628" s="10">
        <v>2000</v>
      </c>
      <c r="P3628" t="s">
        <v>8323</v>
      </c>
    </row>
    <row r="3629" spans="14:16" x14ac:dyDescent="0.3">
      <c r="N3629" t="s">
        <v>8220</v>
      </c>
      <c r="O3629" s="10">
        <v>1500</v>
      </c>
      <c r="P3629" t="s">
        <v>8352</v>
      </c>
    </row>
    <row r="3630" spans="14:16" x14ac:dyDescent="0.3">
      <c r="N3630" t="s">
        <v>8220</v>
      </c>
      <c r="O3630" s="10">
        <v>800</v>
      </c>
      <c r="P3630" t="s">
        <v>8355</v>
      </c>
    </row>
    <row r="3631" spans="14:16" x14ac:dyDescent="0.3">
      <c r="N3631" t="s">
        <v>8220</v>
      </c>
      <c r="O3631" s="10">
        <v>500</v>
      </c>
      <c r="P3631" t="s">
        <v>8351</v>
      </c>
    </row>
    <row r="3632" spans="14:16" x14ac:dyDescent="0.3">
      <c r="N3632" t="s">
        <v>8220</v>
      </c>
      <c r="O3632" s="10">
        <v>250</v>
      </c>
      <c r="P3632" t="s">
        <v>8333</v>
      </c>
    </row>
    <row r="3633" spans="14:16" x14ac:dyDescent="0.3">
      <c r="N3633" t="s">
        <v>8220</v>
      </c>
      <c r="O3633" s="10">
        <v>100</v>
      </c>
      <c r="P3633" t="s">
        <v>8333</v>
      </c>
    </row>
    <row r="3634" spans="14:16" x14ac:dyDescent="0.3">
      <c r="N3634" t="s">
        <v>8219</v>
      </c>
      <c r="O3634" s="10">
        <v>2500000</v>
      </c>
      <c r="P3634" t="s">
        <v>8341</v>
      </c>
    </row>
    <row r="3635" spans="14:16" x14ac:dyDescent="0.3">
      <c r="N3635" t="s">
        <v>8219</v>
      </c>
      <c r="O3635" s="10">
        <v>1000000</v>
      </c>
      <c r="P3635" t="s">
        <v>8341</v>
      </c>
    </row>
    <row r="3636" spans="14:16" x14ac:dyDescent="0.3">
      <c r="N3636" t="s">
        <v>8220</v>
      </c>
      <c r="O3636" s="10">
        <v>250000</v>
      </c>
      <c r="P3636" t="s">
        <v>8341</v>
      </c>
    </row>
    <row r="3637" spans="14:16" x14ac:dyDescent="0.3">
      <c r="N3637" t="s">
        <v>8220</v>
      </c>
      <c r="O3637" s="10">
        <v>200000</v>
      </c>
      <c r="P3637" t="s">
        <v>8325</v>
      </c>
    </row>
    <row r="3638" spans="14:16" x14ac:dyDescent="0.3">
      <c r="N3638" t="s">
        <v>8220</v>
      </c>
      <c r="O3638" s="10">
        <v>175000</v>
      </c>
      <c r="P3638" t="s">
        <v>8309</v>
      </c>
    </row>
    <row r="3639" spans="14:16" x14ac:dyDescent="0.3">
      <c r="N3639" t="s">
        <v>8220</v>
      </c>
      <c r="O3639" s="10">
        <v>100000</v>
      </c>
      <c r="P3639" t="s">
        <v>8347</v>
      </c>
    </row>
    <row r="3640" spans="14:16" x14ac:dyDescent="0.3">
      <c r="N3640" t="s">
        <v>8220</v>
      </c>
      <c r="O3640" s="10">
        <v>90000</v>
      </c>
      <c r="P3640" t="s">
        <v>8344</v>
      </c>
    </row>
    <row r="3641" spans="14:16" x14ac:dyDescent="0.3">
      <c r="N3641" t="s">
        <v>8220</v>
      </c>
      <c r="O3641" s="10">
        <v>80000</v>
      </c>
      <c r="P3641" t="s">
        <v>8341</v>
      </c>
    </row>
    <row r="3642" spans="14:16" x14ac:dyDescent="0.3">
      <c r="N3642" t="s">
        <v>8220</v>
      </c>
      <c r="O3642" s="10">
        <v>80000</v>
      </c>
      <c r="P3642" t="s">
        <v>8344</v>
      </c>
    </row>
    <row r="3643" spans="14:16" x14ac:dyDescent="0.3">
      <c r="N3643" t="s">
        <v>8219</v>
      </c>
      <c r="O3643" s="10">
        <v>75000</v>
      </c>
      <c r="P3643" t="s">
        <v>8309</v>
      </c>
    </row>
    <row r="3644" spans="14:16" x14ac:dyDescent="0.3">
      <c r="N3644" t="s">
        <v>8220</v>
      </c>
      <c r="O3644" s="10">
        <v>60000</v>
      </c>
      <c r="P3644" t="s">
        <v>8338</v>
      </c>
    </row>
    <row r="3645" spans="14:16" x14ac:dyDescent="0.3">
      <c r="N3645" t="s">
        <v>8220</v>
      </c>
      <c r="O3645" s="10">
        <v>50000</v>
      </c>
      <c r="P3645" t="s">
        <v>8324</v>
      </c>
    </row>
    <row r="3646" spans="14:16" x14ac:dyDescent="0.3">
      <c r="N3646" t="s">
        <v>8220</v>
      </c>
      <c r="O3646" s="10">
        <v>50000</v>
      </c>
      <c r="P3646" t="s">
        <v>8344</v>
      </c>
    </row>
    <row r="3647" spans="14:16" x14ac:dyDescent="0.3">
      <c r="N3647" t="s">
        <v>8220</v>
      </c>
      <c r="O3647" s="10">
        <v>50000</v>
      </c>
      <c r="P3647" t="s">
        <v>8334</v>
      </c>
    </row>
    <row r="3648" spans="14:16" x14ac:dyDescent="0.3">
      <c r="N3648" t="s">
        <v>8220</v>
      </c>
      <c r="O3648" s="10">
        <v>35000</v>
      </c>
      <c r="P3648" t="s">
        <v>8344</v>
      </c>
    </row>
    <row r="3649" spans="14:16" x14ac:dyDescent="0.3">
      <c r="N3649" t="s">
        <v>8220</v>
      </c>
      <c r="O3649" s="10">
        <v>35000</v>
      </c>
      <c r="P3649" t="s">
        <v>8344</v>
      </c>
    </row>
    <row r="3650" spans="14:16" x14ac:dyDescent="0.3">
      <c r="N3650" t="s">
        <v>8220</v>
      </c>
      <c r="O3650" s="10">
        <v>30000</v>
      </c>
      <c r="P3650" t="s">
        <v>8344</v>
      </c>
    </row>
    <row r="3651" spans="14:16" x14ac:dyDescent="0.3">
      <c r="N3651" t="s">
        <v>8220</v>
      </c>
      <c r="O3651" s="10">
        <v>30000</v>
      </c>
      <c r="P3651" t="s">
        <v>8325</v>
      </c>
    </row>
    <row r="3652" spans="14:16" x14ac:dyDescent="0.3">
      <c r="N3652" t="s">
        <v>8220</v>
      </c>
      <c r="O3652" s="10">
        <v>25000</v>
      </c>
      <c r="P3652" t="s">
        <v>8343</v>
      </c>
    </row>
    <row r="3653" spans="14:16" x14ac:dyDescent="0.3">
      <c r="N3653" t="s">
        <v>8220</v>
      </c>
      <c r="O3653" s="10">
        <v>25000</v>
      </c>
      <c r="P3653" t="s">
        <v>8325</v>
      </c>
    </row>
    <row r="3654" spans="14:16" x14ac:dyDescent="0.3">
      <c r="N3654" t="s">
        <v>8220</v>
      </c>
      <c r="O3654" s="10">
        <v>25000</v>
      </c>
      <c r="P3654" t="s">
        <v>8323</v>
      </c>
    </row>
    <row r="3655" spans="14:16" x14ac:dyDescent="0.3">
      <c r="N3655" t="s">
        <v>8220</v>
      </c>
      <c r="O3655" s="10">
        <v>25000</v>
      </c>
      <c r="P3655" t="s">
        <v>8334</v>
      </c>
    </row>
    <row r="3656" spans="14:16" x14ac:dyDescent="0.3">
      <c r="N3656" t="s">
        <v>8220</v>
      </c>
      <c r="O3656" s="10">
        <v>22500</v>
      </c>
      <c r="P3656" t="s">
        <v>8334</v>
      </c>
    </row>
    <row r="3657" spans="14:16" x14ac:dyDescent="0.3">
      <c r="N3657" t="s">
        <v>8220</v>
      </c>
      <c r="O3657" s="10">
        <v>20000</v>
      </c>
      <c r="P3657" t="s">
        <v>8323</v>
      </c>
    </row>
    <row r="3658" spans="14:16" x14ac:dyDescent="0.3">
      <c r="N3658" t="s">
        <v>8220</v>
      </c>
      <c r="O3658" s="10">
        <v>18000</v>
      </c>
      <c r="P3658" t="s">
        <v>8341</v>
      </c>
    </row>
    <row r="3659" spans="14:16" x14ac:dyDescent="0.3">
      <c r="N3659" t="s">
        <v>8220</v>
      </c>
      <c r="O3659" s="10">
        <v>16500</v>
      </c>
      <c r="P3659" t="s">
        <v>8329</v>
      </c>
    </row>
    <row r="3660" spans="14:16" x14ac:dyDescent="0.3">
      <c r="N3660" t="s">
        <v>8220</v>
      </c>
      <c r="O3660" s="10">
        <v>15000</v>
      </c>
      <c r="P3660" t="s">
        <v>8341</v>
      </c>
    </row>
    <row r="3661" spans="14:16" x14ac:dyDescent="0.3">
      <c r="N3661" t="s">
        <v>8220</v>
      </c>
      <c r="O3661" s="10">
        <v>15000</v>
      </c>
      <c r="P3661" t="s">
        <v>8351</v>
      </c>
    </row>
    <row r="3662" spans="14:16" x14ac:dyDescent="0.3">
      <c r="N3662" t="s">
        <v>8220</v>
      </c>
      <c r="O3662" s="10">
        <v>15000</v>
      </c>
      <c r="P3662" t="s">
        <v>8325</v>
      </c>
    </row>
    <row r="3663" spans="14:16" x14ac:dyDescent="0.3">
      <c r="N3663" t="s">
        <v>8220</v>
      </c>
      <c r="O3663" s="10">
        <v>13000</v>
      </c>
      <c r="P3663" t="s">
        <v>8347</v>
      </c>
    </row>
    <row r="3664" spans="14:16" x14ac:dyDescent="0.3">
      <c r="N3664" t="s">
        <v>8220</v>
      </c>
      <c r="O3664" s="10">
        <v>12500</v>
      </c>
      <c r="P3664" t="s">
        <v>8324</v>
      </c>
    </row>
    <row r="3665" spans="14:16" x14ac:dyDescent="0.3">
      <c r="N3665" t="s">
        <v>8220</v>
      </c>
      <c r="O3665" s="10">
        <v>12000</v>
      </c>
      <c r="P3665" t="s">
        <v>8325</v>
      </c>
    </row>
    <row r="3666" spans="14:16" x14ac:dyDescent="0.3">
      <c r="N3666" t="s">
        <v>8220</v>
      </c>
      <c r="O3666" s="10">
        <v>9000</v>
      </c>
      <c r="P3666" t="s">
        <v>8341</v>
      </c>
    </row>
    <row r="3667" spans="14:16" x14ac:dyDescent="0.3">
      <c r="N3667" t="s">
        <v>8220</v>
      </c>
      <c r="O3667" s="10">
        <v>7500</v>
      </c>
      <c r="P3667" t="s">
        <v>8341</v>
      </c>
    </row>
    <row r="3668" spans="14:16" x14ac:dyDescent="0.3">
      <c r="N3668" t="s">
        <v>8220</v>
      </c>
      <c r="O3668" s="10">
        <v>7500</v>
      </c>
      <c r="P3668" t="s">
        <v>8350</v>
      </c>
    </row>
    <row r="3669" spans="14:16" x14ac:dyDescent="0.3">
      <c r="N3669" t="s">
        <v>8220</v>
      </c>
      <c r="O3669" s="10">
        <v>7500</v>
      </c>
      <c r="P3669" t="s">
        <v>8325</v>
      </c>
    </row>
    <row r="3670" spans="14:16" x14ac:dyDescent="0.3">
      <c r="N3670" t="s">
        <v>8220</v>
      </c>
      <c r="O3670" s="10">
        <v>7000</v>
      </c>
      <c r="P3670" t="s">
        <v>8325</v>
      </c>
    </row>
    <row r="3671" spans="14:16" x14ac:dyDescent="0.3">
      <c r="N3671" t="s">
        <v>8220</v>
      </c>
      <c r="O3671" s="10">
        <v>6300</v>
      </c>
      <c r="P3671" t="s">
        <v>8324</v>
      </c>
    </row>
    <row r="3672" spans="14:16" x14ac:dyDescent="0.3">
      <c r="N3672" t="s">
        <v>8220</v>
      </c>
      <c r="O3672" s="10">
        <v>6000</v>
      </c>
      <c r="P3672" t="s">
        <v>8347</v>
      </c>
    </row>
    <row r="3673" spans="14:16" x14ac:dyDescent="0.3">
      <c r="N3673" t="s">
        <v>8220</v>
      </c>
      <c r="O3673" s="10">
        <v>6000</v>
      </c>
      <c r="P3673" t="s">
        <v>8344</v>
      </c>
    </row>
    <row r="3674" spans="14:16" x14ac:dyDescent="0.3">
      <c r="N3674" t="s">
        <v>8220</v>
      </c>
      <c r="O3674" s="10">
        <v>5000</v>
      </c>
      <c r="P3674" t="s">
        <v>8341</v>
      </c>
    </row>
    <row r="3675" spans="14:16" x14ac:dyDescent="0.3">
      <c r="N3675" t="s">
        <v>8219</v>
      </c>
      <c r="O3675" s="10">
        <v>5000</v>
      </c>
      <c r="P3675" t="s">
        <v>8341</v>
      </c>
    </row>
    <row r="3676" spans="14:16" x14ac:dyDescent="0.3">
      <c r="N3676" t="s">
        <v>8220</v>
      </c>
      <c r="O3676" s="10">
        <v>5000</v>
      </c>
      <c r="P3676" t="s">
        <v>8333</v>
      </c>
    </row>
    <row r="3677" spans="14:16" x14ac:dyDescent="0.3">
      <c r="N3677" t="s">
        <v>8220</v>
      </c>
      <c r="O3677" s="10">
        <v>5000</v>
      </c>
      <c r="P3677" t="s">
        <v>8325</v>
      </c>
    </row>
    <row r="3678" spans="14:16" x14ac:dyDescent="0.3">
      <c r="N3678" t="s">
        <v>8220</v>
      </c>
      <c r="O3678" s="10">
        <v>5000</v>
      </c>
      <c r="P3678" t="s">
        <v>8325</v>
      </c>
    </row>
    <row r="3679" spans="14:16" x14ac:dyDescent="0.3">
      <c r="N3679" t="s">
        <v>8220</v>
      </c>
      <c r="O3679" s="10">
        <v>4500</v>
      </c>
      <c r="P3679" t="s">
        <v>8329</v>
      </c>
    </row>
    <row r="3680" spans="14:16" x14ac:dyDescent="0.3">
      <c r="N3680" t="s">
        <v>8220</v>
      </c>
      <c r="O3680" s="10">
        <v>3500</v>
      </c>
      <c r="P3680" t="s">
        <v>8344</v>
      </c>
    </row>
    <row r="3681" spans="14:16" x14ac:dyDescent="0.3">
      <c r="N3681" t="s">
        <v>8220</v>
      </c>
      <c r="O3681" s="10">
        <v>3300</v>
      </c>
      <c r="P3681" t="s">
        <v>8338</v>
      </c>
    </row>
    <row r="3682" spans="14:16" x14ac:dyDescent="0.3">
      <c r="N3682" t="s">
        <v>8219</v>
      </c>
      <c r="O3682" s="10">
        <v>3000</v>
      </c>
      <c r="P3682" t="s">
        <v>8336</v>
      </c>
    </row>
    <row r="3683" spans="14:16" x14ac:dyDescent="0.3">
      <c r="N3683" t="s">
        <v>8220</v>
      </c>
      <c r="O3683" s="10">
        <v>3000</v>
      </c>
      <c r="P3683" t="s">
        <v>8341</v>
      </c>
    </row>
    <row r="3684" spans="14:16" x14ac:dyDescent="0.3">
      <c r="N3684" t="s">
        <v>8220</v>
      </c>
      <c r="O3684" s="10">
        <v>3000</v>
      </c>
      <c r="P3684" t="s">
        <v>8354</v>
      </c>
    </row>
    <row r="3685" spans="14:16" x14ac:dyDescent="0.3">
      <c r="N3685" t="s">
        <v>8220</v>
      </c>
      <c r="O3685" s="10">
        <v>3000</v>
      </c>
      <c r="P3685" t="s">
        <v>8329</v>
      </c>
    </row>
    <row r="3686" spans="14:16" x14ac:dyDescent="0.3">
      <c r="N3686" t="s">
        <v>8220</v>
      </c>
      <c r="O3686" s="10">
        <v>3000</v>
      </c>
      <c r="P3686" t="s">
        <v>8334</v>
      </c>
    </row>
    <row r="3687" spans="14:16" x14ac:dyDescent="0.3">
      <c r="N3687" t="s">
        <v>8220</v>
      </c>
      <c r="O3687" s="10">
        <v>2880</v>
      </c>
      <c r="P3687" t="s">
        <v>8329</v>
      </c>
    </row>
    <row r="3688" spans="14:16" x14ac:dyDescent="0.3">
      <c r="N3688" t="s">
        <v>8220</v>
      </c>
      <c r="O3688" s="10">
        <v>2500</v>
      </c>
      <c r="P3688" t="s">
        <v>8309</v>
      </c>
    </row>
    <row r="3689" spans="14:16" x14ac:dyDescent="0.3">
      <c r="N3689" t="s">
        <v>8220</v>
      </c>
      <c r="O3689" s="10">
        <v>2500</v>
      </c>
      <c r="P3689" t="s">
        <v>8333</v>
      </c>
    </row>
    <row r="3690" spans="14:16" x14ac:dyDescent="0.3">
      <c r="N3690" t="s">
        <v>8220</v>
      </c>
      <c r="O3690" s="10">
        <v>2500</v>
      </c>
      <c r="P3690" t="s">
        <v>8325</v>
      </c>
    </row>
    <row r="3691" spans="14:16" x14ac:dyDescent="0.3">
      <c r="N3691" t="s">
        <v>8220</v>
      </c>
      <c r="O3691" s="10">
        <v>2500</v>
      </c>
      <c r="P3691" t="s">
        <v>8325</v>
      </c>
    </row>
    <row r="3692" spans="14:16" x14ac:dyDescent="0.3">
      <c r="N3692" t="s">
        <v>8219</v>
      </c>
      <c r="O3692" s="10">
        <v>2000</v>
      </c>
      <c r="P3692" t="s">
        <v>8346</v>
      </c>
    </row>
    <row r="3693" spans="14:16" x14ac:dyDescent="0.3">
      <c r="N3693" t="s">
        <v>8220</v>
      </c>
      <c r="O3693" s="10">
        <v>2000</v>
      </c>
      <c r="P3693" t="s">
        <v>8352</v>
      </c>
    </row>
    <row r="3694" spans="14:16" x14ac:dyDescent="0.3">
      <c r="N3694" t="s">
        <v>8220</v>
      </c>
      <c r="O3694" s="10">
        <v>1500</v>
      </c>
      <c r="P3694" t="s">
        <v>8325</v>
      </c>
    </row>
    <row r="3695" spans="14:16" x14ac:dyDescent="0.3">
      <c r="N3695" t="s">
        <v>8220</v>
      </c>
      <c r="O3695" s="10">
        <v>1010</v>
      </c>
      <c r="P3695" t="s">
        <v>8338</v>
      </c>
    </row>
    <row r="3696" spans="14:16" x14ac:dyDescent="0.3">
      <c r="N3696" t="s">
        <v>8220</v>
      </c>
      <c r="O3696" s="10">
        <v>1000</v>
      </c>
      <c r="P3696" t="s">
        <v>8343</v>
      </c>
    </row>
    <row r="3697" spans="14:16" x14ac:dyDescent="0.3">
      <c r="N3697" t="s">
        <v>8220</v>
      </c>
      <c r="O3697" s="10">
        <v>1000</v>
      </c>
      <c r="P3697" t="s">
        <v>8329</v>
      </c>
    </row>
    <row r="3698" spans="14:16" x14ac:dyDescent="0.3">
      <c r="N3698" t="s">
        <v>8219</v>
      </c>
      <c r="O3698" s="10">
        <v>1000</v>
      </c>
      <c r="P3698" t="s">
        <v>8341</v>
      </c>
    </row>
    <row r="3699" spans="14:16" x14ac:dyDescent="0.3">
      <c r="N3699" t="s">
        <v>8220</v>
      </c>
      <c r="O3699" s="10">
        <v>1000</v>
      </c>
      <c r="P3699" t="s">
        <v>8323</v>
      </c>
    </row>
    <row r="3700" spans="14:16" x14ac:dyDescent="0.3">
      <c r="N3700" t="s">
        <v>8220</v>
      </c>
      <c r="O3700" s="10">
        <v>1000</v>
      </c>
      <c r="P3700" t="s">
        <v>8334</v>
      </c>
    </row>
    <row r="3701" spans="14:16" x14ac:dyDescent="0.3">
      <c r="N3701" t="s">
        <v>8220</v>
      </c>
      <c r="O3701" s="10">
        <v>800</v>
      </c>
      <c r="P3701" t="s">
        <v>8350</v>
      </c>
    </row>
    <row r="3702" spans="14:16" x14ac:dyDescent="0.3">
      <c r="N3702" t="s">
        <v>8220</v>
      </c>
      <c r="O3702" s="10">
        <v>530</v>
      </c>
      <c r="P3702" t="s">
        <v>8355</v>
      </c>
    </row>
    <row r="3703" spans="14:16" x14ac:dyDescent="0.3">
      <c r="N3703" t="s">
        <v>8220</v>
      </c>
      <c r="O3703" s="10">
        <v>500</v>
      </c>
      <c r="P3703" t="s">
        <v>8347</v>
      </c>
    </row>
    <row r="3704" spans="14:16" x14ac:dyDescent="0.3">
      <c r="N3704" t="s">
        <v>8220</v>
      </c>
      <c r="O3704" s="10">
        <v>500</v>
      </c>
      <c r="P3704" t="s">
        <v>8344</v>
      </c>
    </row>
    <row r="3705" spans="14:16" x14ac:dyDescent="0.3">
      <c r="N3705" t="s">
        <v>8220</v>
      </c>
      <c r="O3705" s="10">
        <v>500</v>
      </c>
      <c r="P3705" t="s">
        <v>8325</v>
      </c>
    </row>
    <row r="3706" spans="14:16" x14ac:dyDescent="0.3">
      <c r="N3706" t="s">
        <v>8219</v>
      </c>
      <c r="O3706" s="10">
        <v>100000000</v>
      </c>
      <c r="P3706" t="s">
        <v>8336</v>
      </c>
    </row>
    <row r="3707" spans="14:16" x14ac:dyDescent="0.3">
      <c r="N3707" t="s">
        <v>8219</v>
      </c>
      <c r="O3707" s="10">
        <v>30000000</v>
      </c>
      <c r="P3707" t="s">
        <v>8323</v>
      </c>
    </row>
    <row r="3708" spans="14:16" x14ac:dyDescent="0.3">
      <c r="N3708" t="s">
        <v>8219</v>
      </c>
      <c r="O3708" s="10">
        <v>25000000</v>
      </c>
      <c r="P3708" t="s">
        <v>8347</v>
      </c>
    </row>
    <row r="3709" spans="14:16" x14ac:dyDescent="0.3">
      <c r="N3709" t="s">
        <v>8220</v>
      </c>
      <c r="O3709" s="10">
        <v>10000000</v>
      </c>
      <c r="P3709" t="s">
        <v>8338</v>
      </c>
    </row>
    <row r="3710" spans="14:16" x14ac:dyDescent="0.3">
      <c r="N3710" t="s">
        <v>8220</v>
      </c>
      <c r="O3710" s="10">
        <v>6000000</v>
      </c>
      <c r="P3710" t="s">
        <v>8324</v>
      </c>
    </row>
    <row r="3711" spans="14:16" x14ac:dyDescent="0.3">
      <c r="N3711" t="s">
        <v>8220</v>
      </c>
      <c r="O3711" s="10">
        <v>5000000</v>
      </c>
      <c r="P3711" t="s">
        <v>8323</v>
      </c>
    </row>
    <row r="3712" spans="14:16" x14ac:dyDescent="0.3">
      <c r="N3712" t="s">
        <v>8220</v>
      </c>
      <c r="O3712" s="10">
        <v>2000000</v>
      </c>
      <c r="P3712" t="s">
        <v>8324</v>
      </c>
    </row>
    <row r="3713" spans="14:16" x14ac:dyDescent="0.3">
      <c r="N3713" t="s">
        <v>8220</v>
      </c>
      <c r="O3713" s="10">
        <v>2000000</v>
      </c>
      <c r="P3713" t="s">
        <v>8324</v>
      </c>
    </row>
    <row r="3714" spans="14:16" x14ac:dyDescent="0.3">
      <c r="N3714" t="s">
        <v>8220</v>
      </c>
      <c r="O3714" s="10">
        <v>1500000</v>
      </c>
      <c r="P3714" t="s">
        <v>8324</v>
      </c>
    </row>
    <row r="3715" spans="14:16" x14ac:dyDescent="0.3">
      <c r="N3715" t="s">
        <v>8220</v>
      </c>
      <c r="O3715" s="10">
        <v>1500000</v>
      </c>
      <c r="P3715" t="s">
        <v>8324</v>
      </c>
    </row>
    <row r="3716" spans="14:16" x14ac:dyDescent="0.3">
      <c r="N3716" t="s">
        <v>8219</v>
      </c>
      <c r="O3716" s="10">
        <v>1500000</v>
      </c>
      <c r="P3716" t="s">
        <v>8323</v>
      </c>
    </row>
    <row r="3717" spans="14:16" x14ac:dyDescent="0.3">
      <c r="N3717" t="s">
        <v>8220</v>
      </c>
      <c r="O3717" s="10">
        <v>1000000</v>
      </c>
      <c r="P3717" t="s">
        <v>8323</v>
      </c>
    </row>
    <row r="3718" spans="14:16" x14ac:dyDescent="0.3">
      <c r="N3718" t="s">
        <v>8219</v>
      </c>
      <c r="O3718" s="10">
        <v>510000</v>
      </c>
      <c r="P3718" t="s">
        <v>8341</v>
      </c>
    </row>
    <row r="3719" spans="14:16" x14ac:dyDescent="0.3">
      <c r="N3719" t="s">
        <v>8220</v>
      </c>
      <c r="O3719" s="10">
        <v>500000</v>
      </c>
      <c r="P3719" t="s">
        <v>8324</v>
      </c>
    </row>
    <row r="3720" spans="14:16" x14ac:dyDescent="0.3">
      <c r="N3720" t="s">
        <v>8220</v>
      </c>
      <c r="O3720" s="10">
        <v>500000</v>
      </c>
      <c r="P3720" t="s">
        <v>8309</v>
      </c>
    </row>
    <row r="3721" spans="14:16" x14ac:dyDescent="0.3">
      <c r="N3721" t="s">
        <v>8219</v>
      </c>
      <c r="O3721" s="10">
        <v>500000</v>
      </c>
      <c r="P3721" t="s">
        <v>8353</v>
      </c>
    </row>
    <row r="3722" spans="14:16" x14ac:dyDescent="0.3">
      <c r="N3722" t="s">
        <v>8220</v>
      </c>
      <c r="O3722" s="10">
        <v>500000</v>
      </c>
      <c r="P3722" t="s">
        <v>8314</v>
      </c>
    </row>
    <row r="3723" spans="14:16" x14ac:dyDescent="0.3">
      <c r="N3723" t="s">
        <v>8219</v>
      </c>
      <c r="O3723" s="10">
        <v>474900</v>
      </c>
      <c r="P3723" t="s">
        <v>8341</v>
      </c>
    </row>
    <row r="3724" spans="14:16" x14ac:dyDescent="0.3">
      <c r="N3724" t="s">
        <v>8219</v>
      </c>
      <c r="O3724" s="10">
        <v>375000</v>
      </c>
      <c r="P3724" t="s">
        <v>8334</v>
      </c>
    </row>
    <row r="3725" spans="14:16" x14ac:dyDescent="0.3">
      <c r="N3725" t="s">
        <v>8220</v>
      </c>
      <c r="O3725" s="10">
        <v>350000</v>
      </c>
      <c r="P3725" t="s">
        <v>8324</v>
      </c>
    </row>
    <row r="3726" spans="14:16" x14ac:dyDescent="0.3">
      <c r="N3726" t="s">
        <v>8221</v>
      </c>
      <c r="O3726" s="10">
        <v>300000</v>
      </c>
      <c r="P3726" t="s">
        <v>8329</v>
      </c>
    </row>
    <row r="3727" spans="14:16" x14ac:dyDescent="0.3">
      <c r="N3727" t="s">
        <v>8220</v>
      </c>
      <c r="O3727" s="10">
        <v>250000</v>
      </c>
      <c r="P3727" t="s">
        <v>8343</v>
      </c>
    </row>
    <row r="3728" spans="14:16" x14ac:dyDescent="0.3">
      <c r="N3728" t="s">
        <v>8219</v>
      </c>
      <c r="O3728" s="10">
        <v>200000</v>
      </c>
      <c r="P3728" t="s">
        <v>8336</v>
      </c>
    </row>
    <row r="3729" spans="14:16" x14ac:dyDescent="0.3">
      <c r="N3729" t="s">
        <v>8220</v>
      </c>
      <c r="O3729" s="10">
        <v>200000</v>
      </c>
      <c r="P3729" t="s">
        <v>8347</v>
      </c>
    </row>
    <row r="3730" spans="14:16" x14ac:dyDescent="0.3">
      <c r="N3730" t="s">
        <v>8220</v>
      </c>
      <c r="O3730" s="10">
        <v>180000</v>
      </c>
      <c r="P3730" t="s">
        <v>8352</v>
      </c>
    </row>
    <row r="3731" spans="14:16" x14ac:dyDescent="0.3">
      <c r="N3731" t="s">
        <v>8220</v>
      </c>
      <c r="O3731" s="10">
        <v>180000</v>
      </c>
      <c r="P3731" t="s">
        <v>8356</v>
      </c>
    </row>
    <row r="3732" spans="14:16" x14ac:dyDescent="0.3">
      <c r="N3732" t="s">
        <v>8219</v>
      </c>
      <c r="O3732" s="10">
        <v>175000</v>
      </c>
      <c r="P3732" t="s">
        <v>8341</v>
      </c>
    </row>
    <row r="3733" spans="14:16" x14ac:dyDescent="0.3">
      <c r="N3733" t="s">
        <v>8220</v>
      </c>
      <c r="O3733" s="10">
        <v>150000</v>
      </c>
      <c r="P3733" t="s">
        <v>8324</v>
      </c>
    </row>
    <row r="3734" spans="14:16" x14ac:dyDescent="0.3">
      <c r="N3734" t="s">
        <v>8220</v>
      </c>
      <c r="O3734" s="10">
        <v>150000</v>
      </c>
      <c r="P3734" t="s">
        <v>8325</v>
      </c>
    </row>
    <row r="3735" spans="14:16" x14ac:dyDescent="0.3">
      <c r="N3735" t="s">
        <v>8220</v>
      </c>
      <c r="O3735" s="10">
        <v>150000</v>
      </c>
      <c r="P3735" t="s">
        <v>8334</v>
      </c>
    </row>
    <row r="3736" spans="14:16" x14ac:dyDescent="0.3">
      <c r="N3736" t="s">
        <v>8220</v>
      </c>
      <c r="O3736" s="10">
        <v>133800</v>
      </c>
      <c r="P3736" t="s">
        <v>8352</v>
      </c>
    </row>
    <row r="3737" spans="14:16" x14ac:dyDescent="0.3">
      <c r="N3737" t="s">
        <v>8220</v>
      </c>
      <c r="O3737" s="10">
        <v>130000</v>
      </c>
      <c r="P3737" t="s">
        <v>8347</v>
      </c>
    </row>
    <row r="3738" spans="14:16" x14ac:dyDescent="0.3">
      <c r="N3738" t="s">
        <v>8221</v>
      </c>
      <c r="O3738" s="10">
        <v>125000</v>
      </c>
      <c r="P3738" t="s">
        <v>8329</v>
      </c>
    </row>
    <row r="3739" spans="14:16" x14ac:dyDescent="0.3">
      <c r="N3739" t="s">
        <v>8219</v>
      </c>
      <c r="O3739" s="10">
        <v>124000</v>
      </c>
      <c r="P3739" t="s">
        <v>8341</v>
      </c>
    </row>
    <row r="3740" spans="14:16" x14ac:dyDescent="0.3">
      <c r="N3740" t="s">
        <v>8219</v>
      </c>
      <c r="O3740" s="10">
        <v>110000</v>
      </c>
      <c r="P3740" t="s">
        <v>8341</v>
      </c>
    </row>
    <row r="3741" spans="14:16" x14ac:dyDescent="0.3">
      <c r="N3741" t="s">
        <v>8220</v>
      </c>
      <c r="O3741" s="10">
        <v>100000</v>
      </c>
      <c r="P3741" t="s">
        <v>8338</v>
      </c>
    </row>
    <row r="3742" spans="14:16" x14ac:dyDescent="0.3">
      <c r="N3742" t="s">
        <v>8220</v>
      </c>
      <c r="O3742" s="10">
        <v>100000</v>
      </c>
      <c r="P3742" t="s">
        <v>8341</v>
      </c>
    </row>
    <row r="3743" spans="14:16" x14ac:dyDescent="0.3">
      <c r="N3743" t="s">
        <v>8219</v>
      </c>
      <c r="O3743" s="10">
        <v>100000</v>
      </c>
      <c r="P3743" t="s">
        <v>8341</v>
      </c>
    </row>
    <row r="3744" spans="14:16" x14ac:dyDescent="0.3">
      <c r="N3744" t="s">
        <v>8220</v>
      </c>
      <c r="O3744" s="10">
        <v>100000</v>
      </c>
      <c r="P3744" t="s">
        <v>8309</v>
      </c>
    </row>
    <row r="3745" spans="14:16" x14ac:dyDescent="0.3">
      <c r="N3745" t="s">
        <v>8220</v>
      </c>
      <c r="O3745" s="10">
        <v>100000</v>
      </c>
      <c r="P3745" t="s">
        <v>8349</v>
      </c>
    </row>
    <row r="3746" spans="14:16" x14ac:dyDescent="0.3">
      <c r="N3746" t="s">
        <v>8220</v>
      </c>
      <c r="O3746" s="10">
        <v>100000</v>
      </c>
      <c r="P3746" t="s">
        <v>8356</v>
      </c>
    </row>
    <row r="3747" spans="14:16" x14ac:dyDescent="0.3">
      <c r="N3747" t="s">
        <v>8220</v>
      </c>
      <c r="O3747" s="10">
        <v>100000</v>
      </c>
      <c r="P3747" t="s">
        <v>8356</v>
      </c>
    </row>
    <row r="3748" spans="14:16" x14ac:dyDescent="0.3">
      <c r="N3748" t="s">
        <v>8219</v>
      </c>
      <c r="O3748" s="10">
        <v>100000</v>
      </c>
      <c r="P3748" t="s">
        <v>8344</v>
      </c>
    </row>
    <row r="3749" spans="14:16" x14ac:dyDescent="0.3">
      <c r="N3749" t="s">
        <v>8220</v>
      </c>
      <c r="O3749" s="10">
        <v>100000</v>
      </c>
      <c r="P3749" t="s">
        <v>8355</v>
      </c>
    </row>
    <row r="3750" spans="14:16" x14ac:dyDescent="0.3">
      <c r="N3750" t="s">
        <v>8219</v>
      </c>
      <c r="O3750" s="10">
        <v>100000</v>
      </c>
      <c r="P3750" t="s">
        <v>8323</v>
      </c>
    </row>
    <row r="3751" spans="14:16" x14ac:dyDescent="0.3">
      <c r="N3751" t="s">
        <v>8220</v>
      </c>
      <c r="O3751" s="10">
        <v>100000</v>
      </c>
      <c r="P3751" t="s">
        <v>8334</v>
      </c>
    </row>
    <row r="3752" spans="14:16" x14ac:dyDescent="0.3">
      <c r="N3752" t="s">
        <v>8220</v>
      </c>
      <c r="O3752" s="10">
        <v>95000</v>
      </c>
      <c r="P3752" t="s">
        <v>8324</v>
      </c>
    </row>
    <row r="3753" spans="14:16" x14ac:dyDescent="0.3">
      <c r="N3753" t="s">
        <v>8219</v>
      </c>
      <c r="O3753" s="10">
        <v>85000</v>
      </c>
      <c r="P3753" t="s">
        <v>8344</v>
      </c>
    </row>
    <row r="3754" spans="14:16" x14ac:dyDescent="0.3">
      <c r="N3754" t="s">
        <v>8219</v>
      </c>
      <c r="O3754" s="10">
        <v>80000</v>
      </c>
      <c r="P3754" t="s">
        <v>8341</v>
      </c>
    </row>
    <row r="3755" spans="14:16" x14ac:dyDescent="0.3">
      <c r="N3755" t="s">
        <v>8219</v>
      </c>
      <c r="O3755" s="10">
        <v>80000</v>
      </c>
      <c r="P3755" t="s">
        <v>8323</v>
      </c>
    </row>
    <row r="3756" spans="14:16" x14ac:dyDescent="0.3">
      <c r="N3756" t="s">
        <v>8219</v>
      </c>
      <c r="O3756" s="10">
        <v>75000</v>
      </c>
      <c r="P3756" t="s">
        <v>8341</v>
      </c>
    </row>
    <row r="3757" spans="14:16" x14ac:dyDescent="0.3">
      <c r="N3757" t="s">
        <v>8220</v>
      </c>
      <c r="O3757" s="10">
        <v>75000</v>
      </c>
      <c r="P3757" t="s">
        <v>8323</v>
      </c>
    </row>
    <row r="3758" spans="14:16" x14ac:dyDescent="0.3">
      <c r="N3758" t="s">
        <v>8220</v>
      </c>
      <c r="O3758" s="10">
        <v>75000</v>
      </c>
      <c r="P3758" t="s">
        <v>8325</v>
      </c>
    </row>
    <row r="3759" spans="14:16" x14ac:dyDescent="0.3">
      <c r="N3759" t="s">
        <v>8219</v>
      </c>
      <c r="O3759" s="10">
        <v>71764</v>
      </c>
      <c r="P3759" t="s">
        <v>8336</v>
      </c>
    </row>
    <row r="3760" spans="14:16" x14ac:dyDescent="0.3">
      <c r="N3760" t="s">
        <v>8219</v>
      </c>
      <c r="O3760" s="10">
        <v>70000</v>
      </c>
      <c r="P3760" t="s">
        <v>8341</v>
      </c>
    </row>
    <row r="3761" spans="14:16" x14ac:dyDescent="0.3">
      <c r="N3761" t="s">
        <v>8219</v>
      </c>
      <c r="O3761" s="10">
        <v>55000</v>
      </c>
      <c r="P3761" t="s">
        <v>8336</v>
      </c>
    </row>
    <row r="3762" spans="14:16" x14ac:dyDescent="0.3">
      <c r="N3762" t="s">
        <v>8220</v>
      </c>
      <c r="O3762" s="10">
        <v>50000</v>
      </c>
      <c r="P3762" t="s">
        <v>8324</v>
      </c>
    </row>
    <row r="3763" spans="14:16" x14ac:dyDescent="0.3">
      <c r="N3763" t="s">
        <v>8220</v>
      </c>
      <c r="O3763" s="10">
        <v>50000</v>
      </c>
      <c r="P3763" t="s">
        <v>8324</v>
      </c>
    </row>
    <row r="3764" spans="14:16" x14ac:dyDescent="0.3">
      <c r="N3764" t="s">
        <v>8220</v>
      </c>
      <c r="O3764" s="10">
        <v>50000</v>
      </c>
      <c r="P3764" t="s">
        <v>8338</v>
      </c>
    </row>
    <row r="3765" spans="14:16" x14ac:dyDescent="0.3">
      <c r="N3765" t="s">
        <v>8220</v>
      </c>
      <c r="O3765" s="10">
        <v>50000</v>
      </c>
      <c r="P3765" t="s">
        <v>8341</v>
      </c>
    </row>
    <row r="3766" spans="14:16" x14ac:dyDescent="0.3">
      <c r="N3766" t="s">
        <v>8219</v>
      </c>
      <c r="O3766" s="10">
        <v>50000</v>
      </c>
      <c r="P3766" t="s">
        <v>8353</v>
      </c>
    </row>
    <row r="3767" spans="14:16" x14ac:dyDescent="0.3">
      <c r="N3767" t="s">
        <v>8220</v>
      </c>
      <c r="O3767" s="10">
        <v>50000</v>
      </c>
      <c r="P3767" t="s">
        <v>8347</v>
      </c>
    </row>
    <row r="3768" spans="14:16" x14ac:dyDescent="0.3">
      <c r="N3768" t="s">
        <v>8219</v>
      </c>
      <c r="O3768" s="10">
        <v>50000</v>
      </c>
      <c r="P3768" t="s">
        <v>8341</v>
      </c>
    </row>
    <row r="3769" spans="14:16" x14ac:dyDescent="0.3">
      <c r="N3769" t="s">
        <v>8219</v>
      </c>
      <c r="O3769" s="10">
        <v>50000</v>
      </c>
      <c r="P3769" t="s">
        <v>8341</v>
      </c>
    </row>
    <row r="3770" spans="14:16" x14ac:dyDescent="0.3">
      <c r="N3770" t="s">
        <v>8220</v>
      </c>
      <c r="O3770" s="10">
        <v>50000</v>
      </c>
      <c r="P3770" t="s">
        <v>8325</v>
      </c>
    </row>
    <row r="3771" spans="14:16" x14ac:dyDescent="0.3">
      <c r="N3771" t="s">
        <v>8220</v>
      </c>
      <c r="O3771" s="10">
        <v>50000</v>
      </c>
      <c r="P3771" t="s">
        <v>8323</v>
      </c>
    </row>
    <row r="3772" spans="14:16" x14ac:dyDescent="0.3">
      <c r="N3772" t="s">
        <v>8220</v>
      </c>
      <c r="O3772" s="10">
        <v>50000</v>
      </c>
      <c r="P3772" t="s">
        <v>8323</v>
      </c>
    </row>
    <row r="3773" spans="14:16" x14ac:dyDescent="0.3">
      <c r="N3773" t="s">
        <v>8220</v>
      </c>
      <c r="O3773" s="10">
        <v>45000</v>
      </c>
      <c r="P3773" t="s">
        <v>8341</v>
      </c>
    </row>
    <row r="3774" spans="14:16" x14ac:dyDescent="0.3">
      <c r="N3774" t="s">
        <v>8220</v>
      </c>
      <c r="O3774" s="10">
        <v>42850</v>
      </c>
      <c r="P3774" t="s">
        <v>8356</v>
      </c>
    </row>
    <row r="3775" spans="14:16" x14ac:dyDescent="0.3">
      <c r="N3775" t="s">
        <v>8219</v>
      </c>
      <c r="O3775" s="10">
        <v>40000</v>
      </c>
      <c r="P3775" t="s">
        <v>8346</v>
      </c>
    </row>
    <row r="3776" spans="14:16" x14ac:dyDescent="0.3">
      <c r="N3776" t="s">
        <v>8220</v>
      </c>
      <c r="O3776" s="10">
        <v>40000</v>
      </c>
      <c r="P3776" t="s">
        <v>8343</v>
      </c>
    </row>
    <row r="3777" spans="14:16" x14ac:dyDescent="0.3">
      <c r="N3777" t="s">
        <v>8220</v>
      </c>
      <c r="O3777" s="10">
        <v>40000</v>
      </c>
      <c r="P3777" t="s">
        <v>8347</v>
      </c>
    </row>
    <row r="3778" spans="14:16" x14ac:dyDescent="0.3">
      <c r="N3778" t="s">
        <v>8219</v>
      </c>
      <c r="O3778" s="10">
        <v>40000</v>
      </c>
      <c r="P3778" t="s">
        <v>8344</v>
      </c>
    </row>
    <row r="3779" spans="14:16" x14ac:dyDescent="0.3">
      <c r="N3779" t="s">
        <v>8219</v>
      </c>
      <c r="O3779" s="10">
        <v>37000</v>
      </c>
      <c r="P3779" t="s">
        <v>8347</v>
      </c>
    </row>
    <row r="3780" spans="14:16" x14ac:dyDescent="0.3">
      <c r="N3780" t="s">
        <v>8220</v>
      </c>
      <c r="O3780" s="10">
        <v>35000</v>
      </c>
      <c r="P3780" t="s">
        <v>8356</v>
      </c>
    </row>
    <row r="3781" spans="14:16" x14ac:dyDescent="0.3">
      <c r="N3781" t="s">
        <v>8219</v>
      </c>
      <c r="O3781" s="10">
        <v>35000</v>
      </c>
      <c r="P3781" t="s">
        <v>8344</v>
      </c>
    </row>
    <row r="3782" spans="14:16" x14ac:dyDescent="0.3">
      <c r="N3782" t="s">
        <v>8219</v>
      </c>
      <c r="O3782" s="10">
        <v>33000</v>
      </c>
      <c r="P3782" t="s">
        <v>8341</v>
      </c>
    </row>
    <row r="3783" spans="14:16" x14ac:dyDescent="0.3">
      <c r="N3783" t="s">
        <v>8220</v>
      </c>
      <c r="O3783" s="10">
        <v>30000</v>
      </c>
      <c r="P3783" t="s">
        <v>8338</v>
      </c>
    </row>
    <row r="3784" spans="14:16" x14ac:dyDescent="0.3">
      <c r="N3784" t="s">
        <v>8219</v>
      </c>
      <c r="O3784" s="10">
        <v>30000</v>
      </c>
      <c r="P3784" t="s">
        <v>8348</v>
      </c>
    </row>
    <row r="3785" spans="14:16" x14ac:dyDescent="0.3">
      <c r="N3785" t="s">
        <v>8219</v>
      </c>
      <c r="O3785" s="10">
        <v>30000</v>
      </c>
      <c r="P3785" t="s">
        <v>8341</v>
      </c>
    </row>
    <row r="3786" spans="14:16" x14ac:dyDescent="0.3">
      <c r="N3786" t="s">
        <v>8219</v>
      </c>
      <c r="O3786" s="10">
        <v>30000</v>
      </c>
      <c r="P3786" t="s">
        <v>8341</v>
      </c>
    </row>
    <row r="3787" spans="14:16" x14ac:dyDescent="0.3">
      <c r="N3787" t="s">
        <v>8219</v>
      </c>
      <c r="O3787" s="10">
        <v>30000</v>
      </c>
      <c r="P3787" t="s">
        <v>8344</v>
      </c>
    </row>
    <row r="3788" spans="14:16" x14ac:dyDescent="0.3">
      <c r="N3788" t="s">
        <v>8220</v>
      </c>
      <c r="O3788" s="10">
        <v>30000</v>
      </c>
      <c r="P3788" t="s">
        <v>8344</v>
      </c>
    </row>
    <row r="3789" spans="14:16" x14ac:dyDescent="0.3">
      <c r="N3789" t="s">
        <v>8220</v>
      </c>
      <c r="O3789" s="10">
        <v>30000</v>
      </c>
      <c r="P3789" t="s">
        <v>8325</v>
      </c>
    </row>
    <row r="3790" spans="14:16" x14ac:dyDescent="0.3">
      <c r="N3790" t="s">
        <v>8219</v>
      </c>
      <c r="O3790" s="10">
        <v>30000</v>
      </c>
      <c r="P3790" t="s">
        <v>8334</v>
      </c>
    </row>
    <row r="3791" spans="14:16" x14ac:dyDescent="0.3">
      <c r="N3791" t="s">
        <v>8219</v>
      </c>
      <c r="O3791" s="10">
        <v>30000</v>
      </c>
      <c r="P3791" t="s">
        <v>8334</v>
      </c>
    </row>
    <row r="3792" spans="14:16" x14ac:dyDescent="0.3">
      <c r="N3792" t="s">
        <v>8220</v>
      </c>
      <c r="O3792" s="10">
        <v>30000</v>
      </c>
      <c r="P3792" t="s">
        <v>8325</v>
      </c>
    </row>
    <row r="3793" spans="14:16" x14ac:dyDescent="0.3">
      <c r="N3793" t="s">
        <v>8220</v>
      </c>
      <c r="O3793" s="10">
        <v>28000</v>
      </c>
      <c r="P3793" t="s">
        <v>8324</v>
      </c>
    </row>
    <row r="3794" spans="14:16" x14ac:dyDescent="0.3">
      <c r="N3794" t="s">
        <v>8219</v>
      </c>
      <c r="O3794" s="10">
        <v>27000</v>
      </c>
      <c r="P3794" t="s">
        <v>8341</v>
      </c>
    </row>
    <row r="3795" spans="14:16" x14ac:dyDescent="0.3">
      <c r="N3795" t="s">
        <v>8220</v>
      </c>
      <c r="O3795" s="10">
        <v>26000</v>
      </c>
      <c r="P3795" t="s">
        <v>8324</v>
      </c>
    </row>
    <row r="3796" spans="14:16" x14ac:dyDescent="0.3">
      <c r="N3796" t="s">
        <v>8220</v>
      </c>
      <c r="O3796" s="10">
        <v>25000</v>
      </c>
      <c r="P3796" t="s">
        <v>8324</v>
      </c>
    </row>
    <row r="3797" spans="14:16" x14ac:dyDescent="0.3">
      <c r="N3797" t="s">
        <v>8220</v>
      </c>
      <c r="O3797" s="10">
        <v>25000</v>
      </c>
      <c r="P3797" t="s">
        <v>8341</v>
      </c>
    </row>
    <row r="3798" spans="14:16" x14ac:dyDescent="0.3">
      <c r="N3798" t="s">
        <v>8219</v>
      </c>
      <c r="O3798" s="10">
        <v>25000</v>
      </c>
      <c r="P3798" t="s">
        <v>8341</v>
      </c>
    </row>
    <row r="3799" spans="14:16" x14ac:dyDescent="0.3">
      <c r="N3799" t="s">
        <v>8220</v>
      </c>
      <c r="O3799" s="10">
        <v>25000</v>
      </c>
      <c r="P3799" t="s">
        <v>8333</v>
      </c>
    </row>
    <row r="3800" spans="14:16" x14ac:dyDescent="0.3">
      <c r="N3800" t="s">
        <v>8220</v>
      </c>
      <c r="O3800" s="10">
        <v>25000</v>
      </c>
      <c r="P3800" t="s">
        <v>8344</v>
      </c>
    </row>
    <row r="3801" spans="14:16" x14ac:dyDescent="0.3">
      <c r="N3801" t="s">
        <v>8220</v>
      </c>
      <c r="O3801" s="10">
        <v>25000</v>
      </c>
      <c r="P3801" t="s">
        <v>8344</v>
      </c>
    </row>
    <row r="3802" spans="14:16" x14ac:dyDescent="0.3">
      <c r="N3802" t="s">
        <v>8219</v>
      </c>
      <c r="O3802" s="10">
        <v>25000</v>
      </c>
      <c r="P3802" t="s">
        <v>8353</v>
      </c>
    </row>
    <row r="3803" spans="14:16" x14ac:dyDescent="0.3">
      <c r="N3803" t="s">
        <v>8219</v>
      </c>
      <c r="O3803" s="10">
        <v>25000</v>
      </c>
      <c r="P3803" t="s">
        <v>8347</v>
      </c>
    </row>
    <row r="3804" spans="14:16" x14ac:dyDescent="0.3">
      <c r="N3804" t="s">
        <v>8219</v>
      </c>
      <c r="O3804" s="10">
        <v>25000</v>
      </c>
      <c r="P3804" t="s">
        <v>8341</v>
      </c>
    </row>
    <row r="3805" spans="14:16" x14ac:dyDescent="0.3">
      <c r="N3805" t="s">
        <v>8220</v>
      </c>
      <c r="O3805" s="10">
        <v>25000</v>
      </c>
      <c r="P3805" t="s">
        <v>8323</v>
      </c>
    </row>
    <row r="3806" spans="14:16" x14ac:dyDescent="0.3">
      <c r="N3806" t="s">
        <v>8221</v>
      </c>
      <c r="O3806" s="10">
        <v>25000</v>
      </c>
      <c r="P3806" t="s">
        <v>8325</v>
      </c>
    </row>
    <row r="3807" spans="14:16" x14ac:dyDescent="0.3">
      <c r="N3807" t="s">
        <v>8220</v>
      </c>
      <c r="O3807" s="10">
        <v>25000</v>
      </c>
      <c r="P3807" t="s">
        <v>8334</v>
      </c>
    </row>
    <row r="3808" spans="14:16" x14ac:dyDescent="0.3">
      <c r="N3808" t="s">
        <v>8220</v>
      </c>
      <c r="O3808" s="10">
        <v>25000</v>
      </c>
      <c r="P3808" t="s">
        <v>8325</v>
      </c>
    </row>
    <row r="3809" spans="14:16" x14ac:dyDescent="0.3">
      <c r="N3809" t="s">
        <v>8220</v>
      </c>
      <c r="O3809" s="10">
        <v>22000</v>
      </c>
      <c r="P3809" t="s">
        <v>8356</v>
      </c>
    </row>
    <row r="3810" spans="14:16" x14ac:dyDescent="0.3">
      <c r="N3810" t="s">
        <v>8219</v>
      </c>
      <c r="O3810" s="10">
        <v>20000</v>
      </c>
      <c r="P3810" t="s">
        <v>8336</v>
      </c>
    </row>
    <row r="3811" spans="14:16" x14ac:dyDescent="0.3">
      <c r="N3811" t="s">
        <v>8220</v>
      </c>
      <c r="O3811" s="10">
        <v>20000</v>
      </c>
      <c r="P3811" t="s">
        <v>8338</v>
      </c>
    </row>
    <row r="3812" spans="14:16" x14ac:dyDescent="0.3">
      <c r="N3812" t="s">
        <v>8220</v>
      </c>
      <c r="O3812" s="10">
        <v>20000</v>
      </c>
      <c r="P3812" t="s">
        <v>8338</v>
      </c>
    </row>
    <row r="3813" spans="14:16" x14ac:dyDescent="0.3">
      <c r="N3813" t="s">
        <v>8219</v>
      </c>
      <c r="O3813" s="10">
        <v>20000</v>
      </c>
      <c r="P3813" t="s">
        <v>8341</v>
      </c>
    </row>
    <row r="3814" spans="14:16" x14ac:dyDescent="0.3">
      <c r="N3814" t="s">
        <v>8220</v>
      </c>
      <c r="O3814" s="10">
        <v>20000</v>
      </c>
      <c r="P3814" t="s">
        <v>8349</v>
      </c>
    </row>
    <row r="3815" spans="14:16" x14ac:dyDescent="0.3">
      <c r="N3815" t="s">
        <v>8220</v>
      </c>
      <c r="O3815" s="10">
        <v>20000</v>
      </c>
      <c r="P3815" t="s">
        <v>8354</v>
      </c>
    </row>
    <row r="3816" spans="14:16" x14ac:dyDescent="0.3">
      <c r="N3816" t="s">
        <v>8220</v>
      </c>
      <c r="O3816" s="10">
        <v>20000</v>
      </c>
      <c r="P3816" t="s">
        <v>8344</v>
      </c>
    </row>
    <row r="3817" spans="14:16" x14ac:dyDescent="0.3">
      <c r="N3817" t="s">
        <v>8220</v>
      </c>
      <c r="O3817" s="10">
        <v>20000</v>
      </c>
      <c r="P3817" t="s">
        <v>8356</v>
      </c>
    </row>
    <row r="3818" spans="14:16" x14ac:dyDescent="0.3">
      <c r="N3818" t="s">
        <v>8219</v>
      </c>
      <c r="O3818" s="10">
        <v>20000</v>
      </c>
      <c r="P3818" t="s">
        <v>8344</v>
      </c>
    </row>
    <row r="3819" spans="14:16" x14ac:dyDescent="0.3">
      <c r="N3819" t="s">
        <v>8220</v>
      </c>
      <c r="O3819" s="10">
        <v>20000</v>
      </c>
      <c r="P3819" t="s">
        <v>8325</v>
      </c>
    </row>
    <row r="3820" spans="14:16" x14ac:dyDescent="0.3">
      <c r="N3820" t="s">
        <v>8220</v>
      </c>
      <c r="O3820" s="10">
        <v>20000</v>
      </c>
      <c r="P3820" t="s">
        <v>8325</v>
      </c>
    </row>
    <row r="3821" spans="14:16" x14ac:dyDescent="0.3">
      <c r="N3821" t="s">
        <v>8220</v>
      </c>
      <c r="O3821" s="10">
        <v>20000</v>
      </c>
      <c r="P3821" t="s">
        <v>8325</v>
      </c>
    </row>
    <row r="3822" spans="14:16" x14ac:dyDescent="0.3">
      <c r="N3822" t="s">
        <v>8220</v>
      </c>
      <c r="O3822" s="10">
        <v>20000</v>
      </c>
      <c r="P3822" t="s">
        <v>8325</v>
      </c>
    </row>
    <row r="3823" spans="14:16" x14ac:dyDescent="0.3">
      <c r="N3823" t="s">
        <v>8220</v>
      </c>
      <c r="O3823" s="10">
        <v>19980</v>
      </c>
      <c r="P3823" t="s">
        <v>8355</v>
      </c>
    </row>
    <row r="3824" spans="14:16" x14ac:dyDescent="0.3">
      <c r="N3824" t="s">
        <v>8220</v>
      </c>
      <c r="O3824" s="10">
        <v>18000</v>
      </c>
      <c r="P3824" t="s">
        <v>8344</v>
      </c>
    </row>
    <row r="3825" spans="14:16" x14ac:dyDescent="0.3">
      <c r="N3825" t="s">
        <v>8220</v>
      </c>
      <c r="O3825" s="10">
        <v>17600</v>
      </c>
      <c r="P3825" t="s">
        <v>8325</v>
      </c>
    </row>
    <row r="3826" spans="14:16" x14ac:dyDescent="0.3">
      <c r="N3826" t="s">
        <v>8220</v>
      </c>
      <c r="O3826" s="10">
        <v>17500</v>
      </c>
      <c r="P3826" t="s">
        <v>8351</v>
      </c>
    </row>
    <row r="3827" spans="14:16" x14ac:dyDescent="0.3">
      <c r="N3827" t="s">
        <v>8220</v>
      </c>
      <c r="O3827" s="10">
        <v>17000</v>
      </c>
      <c r="P3827" t="s">
        <v>8324</v>
      </c>
    </row>
    <row r="3828" spans="14:16" x14ac:dyDescent="0.3">
      <c r="N3828" t="s">
        <v>8220</v>
      </c>
      <c r="O3828" s="10">
        <v>15000</v>
      </c>
      <c r="P3828" t="s">
        <v>8349</v>
      </c>
    </row>
    <row r="3829" spans="14:16" x14ac:dyDescent="0.3">
      <c r="N3829" t="s">
        <v>8220</v>
      </c>
      <c r="O3829" s="10">
        <v>15000</v>
      </c>
      <c r="P3829" t="s">
        <v>8350</v>
      </c>
    </row>
    <row r="3830" spans="14:16" x14ac:dyDescent="0.3">
      <c r="N3830" t="s">
        <v>8220</v>
      </c>
      <c r="O3830" s="10">
        <v>15000</v>
      </c>
      <c r="P3830" t="s">
        <v>8313</v>
      </c>
    </row>
    <row r="3831" spans="14:16" x14ac:dyDescent="0.3">
      <c r="N3831" t="s">
        <v>8220</v>
      </c>
      <c r="O3831" s="10">
        <v>15000</v>
      </c>
      <c r="P3831" t="s">
        <v>8333</v>
      </c>
    </row>
    <row r="3832" spans="14:16" x14ac:dyDescent="0.3">
      <c r="N3832" t="s">
        <v>8220</v>
      </c>
      <c r="O3832" s="10">
        <v>15000</v>
      </c>
      <c r="P3832" t="s">
        <v>8344</v>
      </c>
    </row>
    <row r="3833" spans="14:16" x14ac:dyDescent="0.3">
      <c r="N3833" t="s">
        <v>8220</v>
      </c>
      <c r="O3833" s="10">
        <v>15000</v>
      </c>
      <c r="P3833" t="s">
        <v>8344</v>
      </c>
    </row>
    <row r="3834" spans="14:16" x14ac:dyDescent="0.3">
      <c r="N3834" t="s">
        <v>8219</v>
      </c>
      <c r="O3834" s="10">
        <v>15000</v>
      </c>
      <c r="P3834" t="s">
        <v>8344</v>
      </c>
    </row>
    <row r="3835" spans="14:16" x14ac:dyDescent="0.3">
      <c r="N3835" t="s">
        <v>8220</v>
      </c>
      <c r="O3835" s="10">
        <v>15000</v>
      </c>
      <c r="P3835" t="s">
        <v>8344</v>
      </c>
    </row>
    <row r="3836" spans="14:16" x14ac:dyDescent="0.3">
      <c r="N3836" t="s">
        <v>8219</v>
      </c>
      <c r="O3836" s="10">
        <v>15000</v>
      </c>
      <c r="P3836" t="s">
        <v>8323</v>
      </c>
    </row>
    <row r="3837" spans="14:16" x14ac:dyDescent="0.3">
      <c r="N3837" t="s">
        <v>8220</v>
      </c>
      <c r="O3837" s="10">
        <v>15000</v>
      </c>
      <c r="P3837" t="s">
        <v>8334</v>
      </c>
    </row>
    <row r="3838" spans="14:16" x14ac:dyDescent="0.3">
      <c r="N3838" t="s">
        <v>8219</v>
      </c>
      <c r="O3838" s="10">
        <v>15000</v>
      </c>
      <c r="P3838" t="s">
        <v>8334</v>
      </c>
    </row>
    <row r="3839" spans="14:16" x14ac:dyDescent="0.3">
      <c r="N3839" t="s">
        <v>8219</v>
      </c>
      <c r="O3839" s="10">
        <v>15000</v>
      </c>
      <c r="P3839" t="s">
        <v>8334</v>
      </c>
    </row>
    <row r="3840" spans="14:16" x14ac:dyDescent="0.3">
      <c r="N3840" t="s">
        <v>8219</v>
      </c>
      <c r="O3840" s="10">
        <v>15000</v>
      </c>
      <c r="P3840" t="s">
        <v>8334</v>
      </c>
    </row>
    <row r="3841" spans="14:16" x14ac:dyDescent="0.3">
      <c r="N3841" t="s">
        <v>8220</v>
      </c>
      <c r="O3841" s="10">
        <v>14000</v>
      </c>
      <c r="P3841" t="s">
        <v>8338</v>
      </c>
    </row>
    <row r="3842" spans="14:16" x14ac:dyDescent="0.3">
      <c r="N3842" t="s">
        <v>8219</v>
      </c>
      <c r="O3842" s="10">
        <v>14000</v>
      </c>
      <c r="P3842" t="s">
        <v>8347</v>
      </c>
    </row>
    <row r="3843" spans="14:16" x14ac:dyDescent="0.3">
      <c r="N3843" t="s">
        <v>8219</v>
      </c>
      <c r="O3843" s="10">
        <v>13803</v>
      </c>
      <c r="P3843" t="s">
        <v>8341</v>
      </c>
    </row>
    <row r="3844" spans="14:16" x14ac:dyDescent="0.3">
      <c r="N3844" t="s">
        <v>8220</v>
      </c>
      <c r="O3844" s="10">
        <v>13000</v>
      </c>
      <c r="P3844" t="s">
        <v>8347</v>
      </c>
    </row>
    <row r="3845" spans="14:16" x14ac:dyDescent="0.3">
      <c r="N3845" t="s">
        <v>8220</v>
      </c>
      <c r="O3845" s="10">
        <v>13000</v>
      </c>
      <c r="P3845" t="s">
        <v>8347</v>
      </c>
    </row>
    <row r="3846" spans="14:16" x14ac:dyDescent="0.3">
      <c r="N3846" t="s">
        <v>8219</v>
      </c>
      <c r="O3846" s="10">
        <v>13000</v>
      </c>
      <c r="P3846" t="s">
        <v>8341</v>
      </c>
    </row>
    <row r="3847" spans="14:16" x14ac:dyDescent="0.3">
      <c r="N3847" t="s">
        <v>8220</v>
      </c>
      <c r="O3847" s="10">
        <v>12700</v>
      </c>
      <c r="P3847" t="s">
        <v>8324</v>
      </c>
    </row>
    <row r="3848" spans="14:16" x14ac:dyDescent="0.3">
      <c r="N3848" t="s">
        <v>8220</v>
      </c>
      <c r="O3848" s="10">
        <v>12000</v>
      </c>
      <c r="P3848" t="s">
        <v>8338</v>
      </c>
    </row>
    <row r="3849" spans="14:16" x14ac:dyDescent="0.3">
      <c r="N3849" t="s">
        <v>8219</v>
      </c>
      <c r="O3849" s="10">
        <v>12000</v>
      </c>
      <c r="P3849" t="s">
        <v>8346</v>
      </c>
    </row>
    <row r="3850" spans="14:16" x14ac:dyDescent="0.3">
      <c r="N3850" t="s">
        <v>8220</v>
      </c>
      <c r="O3850" s="10">
        <v>11000</v>
      </c>
      <c r="P3850" t="s">
        <v>8334</v>
      </c>
    </row>
    <row r="3851" spans="14:16" x14ac:dyDescent="0.3">
      <c r="N3851" t="s">
        <v>8219</v>
      </c>
      <c r="O3851" s="10">
        <v>10115</v>
      </c>
      <c r="P3851" t="s">
        <v>8309</v>
      </c>
    </row>
    <row r="3852" spans="14:16" x14ac:dyDescent="0.3">
      <c r="N3852" t="s">
        <v>8220</v>
      </c>
      <c r="O3852" s="10">
        <v>10000</v>
      </c>
      <c r="P3852" t="s">
        <v>8324</v>
      </c>
    </row>
    <row r="3853" spans="14:16" x14ac:dyDescent="0.3">
      <c r="N3853" t="s">
        <v>8220</v>
      </c>
      <c r="O3853" s="10">
        <v>10000</v>
      </c>
      <c r="P3853" t="s">
        <v>8324</v>
      </c>
    </row>
    <row r="3854" spans="14:16" x14ac:dyDescent="0.3">
      <c r="N3854" t="s">
        <v>8220</v>
      </c>
      <c r="O3854" s="10">
        <v>10000</v>
      </c>
      <c r="P3854" t="s">
        <v>8338</v>
      </c>
    </row>
    <row r="3855" spans="14:16" x14ac:dyDescent="0.3">
      <c r="N3855" t="s">
        <v>8220</v>
      </c>
      <c r="O3855" s="10">
        <v>10000</v>
      </c>
      <c r="P3855" t="s">
        <v>8338</v>
      </c>
    </row>
    <row r="3856" spans="14:16" x14ac:dyDescent="0.3">
      <c r="N3856" t="s">
        <v>8220</v>
      </c>
      <c r="O3856" s="10">
        <v>10000</v>
      </c>
      <c r="P3856" t="s">
        <v>8338</v>
      </c>
    </row>
    <row r="3857" spans="14:16" x14ac:dyDescent="0.3">
      <c r="N3857" t="s">
        <v>8220</v>
      </c>
      <c r="O3857" s="10">
        <v>10000</v>
      </c>
      <c r="P3857" t="s">
        <v>8341</v>
      </c>
    </row>
    <row r="3858" spans="14:16" x14ac:dyDescent="0.3">
      <c r="N3858" t="s">
        <v>8219</v>
      </c>
      <c r="O3858" s="10">
        <v>10000</v>
      </c>
      <c r="P3858" t="s">
        <v>8341</v>
      </c>
    </row>
    <row r="3859" spans="14:16" x14ac:dyDescent="0.3">
      <c r="N3859" t="s">
        <v>8219</v>
      </c>
      <c r="O3859" s="10">
        <v>10000</v>
      </c>
      <c r="P3859" t="s">
        <v>8341</v>
      </c>
    </row>
    <row r="3860" spans="14:16" x14ac:dyDescent="0.3">
      <c r="N3860" t="s">
        <v>8219</v>
      </c>
      <c r="O3860" s="10">
        <v>10000</v>
      </c>
      <c r="P3860" t="s">
        <v>8346</v>
      </c>
    </row>
    <row r="3861" spans="14:16" x14ac:dyDescent="0.3">
      <c r="N3861" t="s">
        <v>8219</v>
      </c>
      <c r="O3861" s="10">
        <v>10000</v>
      </c>
      <c r="P3861" t="s">
        <v>8346</v>
      </c>
    </row>
    <row r="3862" spans="14:16" x14ac:dyDescent="0.3">
      <c r="N3862" t="s">
        <v>8220</v>
      </c>
      <c r="O3862" s="10">
        <v>10000</v>
      </c>
      <c r="P3862" t="s">
        <v>8333</v>
      </c>
    </row>
    <row r="3863" spans="14:16" x14ac:dyDescent="0.3">
      <c r="N3863" t="s">
        <v>8220</v>
      </c>
      <c r="O3863" s="10">
        <v>10000</v>
      </c>
      <c r="P3863" t="s">
        <v>8344</v>
      </c>
    </row>
    <row r="3864" spans="14:16" x14ac:dyDescent="0.3">
      <c r="N3864" t="s">
        <v>8220</v>
      </c>
      <c r="O3864" s="10">
        <v>10000</v>
      </c>
      <c r="P3864" t="s">
        <v>8347</v>
      </c>
    </row>
    <row r="3865" spans="14:16" x14ac:dyDescent="0.3">
      <c r="N3865" t="s">
        <v>8220</v>
      </c>
      <c r="O3865" s="10">
        <v>10000</v>
      </c>
      <c r="P3865" t="s">
        <v>8351</v>
      </c>
    </row>
    <row r="3866" spans="14:16" x14ac:dyDescent="0.3">
      <c r="N3866" t="s">
        <v>8220</v>
      </c>
      <c r="O3866" s="10">
        <v>10000</v>
      </c>
      <c r="P3866" t="s">
        <v>8329</v>
      </c>
    </row>
    <row r="3867" spans="14:16" x14ac:dyDescent="0.3">
      <c r="N3867" t="s">
        <v>8220</v>
      </c>
      <c r="O3867" s="10">
        <v>10000</v>
      </c>
      <c r="P3867" t="s">
        <v>8329</v>
      </c>
    </row>
    <row r="3868" spans="14:16" x14ac:dyDescent="0.3">
      <c r="N3868" t="s">
        <v>8220</v>
      </c>
      <c r="O3868" s="10">
        <v>10000</v>
      </c>
      <c r="P3868" t="s">
        <v>8343</v>
      </c>
    </row>
    <row r="3869" spans="14:16" x14ac:dyDescent="0.3">
      <c r="N3869" t="s">
        <v>8219</v>
      </c>
      <c r="O3869" s="10">
        <v>10000</v>
      </c>
      <c r="P3869" t="s">
        <v>8341</v>
      </c>
    </row>
    <row r="3870" spans="14:16" x14ac:dyDescent="0.3">
      <c r="N3870" t="s">
        <v>8219</v>
      </c>
      <c r="O3870" s="10">
        <v>10000</v>
      </c>
      <c r="P3870" t="s">
        <v>8341</v>
      </c>
    </row>
    <row r="3871" spans="14:16" x14ac:dyDescent="0.3">
      <c r="N3871" t="s">
        <v>8220</v>
      </c>
      <c r="O3871" s="10">
        <v>10000</v>
      </c>
      <c r="P3871" t="s">
        <v>8344</v>
      </c>
    </row>
    <row r="3872" spans="14:16" x14ac:dyDescent="0.3">
      <c r="N3872" t="s">
        <v>8220</v>
      </c>
      <c r="O3872" s="10">
        <v>10000</v>
      </c>
      <c r="P3872" t="s">
        <v>8344</v>
      </c>
    </row>
    <row r="3873" spans="14:16" x14ac:dyDescent="0.3">
      <c r="N3873" t="s">
        <v>8220</v>
      </c>
      <c r="O3873" s="10">
        <v>10000</v>
      </c>
      <c r="P3873" t="s">
        <v>8356</v>
      </c>
    </row>
    <row r="3874" spans="14:16" x14ac:dyDescent="0.3">
      <c r="N3874" t="s">
        <v>8219</v>
      </c>
      <c r="O3874" s="10">
        <v>10000</v>
      </c>
      <c r="P3874" t="s">
        <v>8344</v>
      </c>
    </row>
    <row r="3875" spans="14:16" x14ac:dyDescent="0.3">
      <c r="N3875" t="s">
        <v>8219</v>
      </c>
      <c r="O3875" s="10">
        <v>10000</v>
      </c>
      <c r="P3875" t="s">
        <v>8344</v>
      </c>
    </row>
    <row r="3876" spans="14:16" x14ac:dyDescent="0.3">
      <c r="N3876" t="s">
        <v>8220</v>
      </c>
      <c r="O3876" s="10">
        <v>10000</v>
      </c>
      <c r="P3876" t="s">
        <v>8344</v>
      </c>
    </row>
    <row r="3877" spans="14:16" x14ac:dyDescent="0.3">
      <c r="N3877" t="s">
        <v>8220</v>
      </c>
      <c r="O3877" s="10">
        <v>10000</v>
      </c>
      <c r="P3877" t="s">
        <v>8344</v>
      </c>
    </row>
    <row r="3878" spans="14:16" x14ac:dyDescent="0.3">
      <c r="N3878" t="s">
        <v>8220</v>
      </c>
      <c r="O3878" s="10">
        <v>10000</v>
      </c>
      <c r="P3878" t="s">
        <v>8355</v>
      </c>
    </row>
    <row r="3879" spans="14:16" x14ac:dyDescent="0.3">
      <c r="N3879" t="s">
        <v>8220</v>
      </c>
      <c r="O3879" s="10">
        <v>10000</v>
      </c>
      <c r="P3879" t="s">
        <v>8325</v>
      </c>
    </row>
    <row r="3880" spans="14:16" x14ac:dyDescent="0.3">
      <c r="N3880" t="s">
        <v>8219</v>
      </c>
      <c r="O3880" s="10">
        <v>10000</v>
      </c>
      <c r="P3880" t="s">
        <v>8323</v>
      </c>
    </row>
    <row r="3881" spans="14:16" x14ac:dyDescent="0.3">
      <c r="N3881" t="s">
        <v>8219</v>
      </c>
      <c r="O3881" s="10">
        <v>10000</v>
      </c>
      <c r="P3881" t="s">
        <v>8334</v>
      </c>
    </row>
    <row r="3882" spans="14:16" x14ac:dyDescent="0.3">
      <c r="N3882" t="s">
        <v>8219</v>
      </c>
      <c r="O3882" s="10">
        <v>10000</v>
      </c>
      <c r="P3882" t="s">
        <v>8334</v>
      </c>
    </row>
    <row r="3883" spans="14:16" x14ac:dyDescent="0.3">
      <c r="N3883" t="s">
        <v>8220</v>
      </c>
      <c r="O3883" s="10">
        <v>10000</v>
      </c>
      <c r="P3883" t="s">
        <v>8325</v>
      </c>
    </row>
    <row r="3884" spans="14:16" x14ac:dyDescent="0.3">
      <c r="N3884" t="s">
        <v>8220</v>
      </c>
      <c r="O3884" s="10">
        <v>10000</v>
      </c>
      <c r="P3884" t="s">
        <v>8325</v>
      </c>
    </row>
    <row r="3885" spans="14:16" x14ac:dyDescent="0.3">
      <c r="N3885" t="s">
        <v>8220</v>
      </c>
      <c r="O3885" s="10">
        <v>10000</v>
      </c>
      <c r="P3885" t="s">
        <v>8325</v>
      </c>
    </row>
    <row r="3886" spans="14:16" x14ac:dyDescent="0.3">
      <c r="N3886" t="s">
        <v>8220</v>
      </c>
      <c r="O3886" s="10">
        <v>9600</v>
      </c>
      <c r="P3886" t="s">
        <v>8325</v>
      </c>
    </row>
    <row r="3887" spans="14:16" x14ac:dyDescent="0.3">
      <c r="N3887" t="s">
        <v>8220</v>
      </c>
      <c r="O3887" s="10">
        <v>9500</v>
      </c>
      <c r="P3887" t="s">
        <v>8325</v>
      </c>
    </row>
    <row r="3888" spans="14:16" x14ac:dyDescent="0.3">
      <c r="N3888" t="s">
        <v>8220</v>
      </c>
      <c r="O3888" s="10">
        <v>9300</v>
      </c>
      <c r="P3888" t="s">
        <v>8344</v>
      </c>
    </row>
    <row r="3889" spans="14:16" x14ac:dyDescent="0.3">
      <c r="N3889" t="s">
        <v>8220</v>
      </c>
      <c r="O3889" s="10">
        <v>9000</v>
      </c>
      <c r="P3889" t="s">
        <v>8341</v>
      </c>
    </row>
    <row r="3890" spans="14:16" x14ac:dyDescent="0.3">
      <c r="N3890" t="s">
        <v>8220</v>
      </c>
      <c r="O3890" s="10">
        <v>9000</v>
      </c>
      <c r="P3890" t="s">
        <v>8344</v>
      </c>
    </row>
    <row r="3891" spans="14:16" x14ac:dyDescent="0.3">
      <c r="N3891" t="s">
        <v>8220</v>
      </c>
      <c r="O3891" s="10">
        <v>9000</v>
      </c>
      <c r="P3891" t="s">
        <v>8323</v>
      </c>
    </row>
    <row r="3892" spans="14:16" x14ac:dyDescent="0.3">
      <c r="N3892" t="s">
        <v>8220</v>
      </c>
      <c r="O3892" s="10">
        <v>9000</v>
      </c>
      <c r="P3892" t="s">
        <v>8325</v>
      </c>
    </row>
    <row r="3893" spans="14:16" x14ac:dyDescent="0.3">
      <c r="N3893" t="s">
        <v>8220</v>
      </c>
      <c r="O3893" s="10">
        <v>8888</v>
      </c>
      <c r="P3893" t="s">
        <v>8347</v>
      </c>
    </row>
    <row r="3894" spans="14:16" x14ac:dyDescent="0.3">
      <c r="N3894" t="s">
        <v>8220</v>
      </c>
      <c r="O3894" s="10">
        <v>8880</v>
      </c>
      <c r="P3894" t="s">
        <v>8325</v>
      </c>
    </row>
    <row r="3895" spans="14:16" x14ac:dyDescent="0.3">
      <c r="N3895" t="s">
        <v>8220</v>
      </c>
      <c r="O3895" s="10">
        <v>8750</v>
      </c>
      <c r="P3895" t="s">
        <v>8313</v>
      </c>
    </row>
    <row r="3896" spans="14:16" x14ac:dyDescent="0.3">
      <c r="N3896" t="s">
        <v>8220</v>
      </c>
      <c r="O3896" s="10">
        <v>8000</v>
      </c>
      <c r="P3896" t="s">
        <v>8324</v>
      </c>
    </row>
    <row r="3897" spans="14:16" x14ac:dyDescent="0.3">
      <c r="N3897" t="s">
        <v>8220</v>
      </c>
      <c r="O3897" s="10">
        <v>8000</v>
      </c>
      <c r="P3897" t="s">
        <v>8343</v>
      </c>
    </row>
    <row r="3898" spans="14:16" x14ac:dyDescent="0.3">
      <c r="N3898" t="s">
        <v>8220</v>
      </c>
      <c r="O3898" s="10">
        <v>8000</v>
      </c>
      <c r="P3898" t="s">
        <v>8344</v>
      </c>
    </row>
    <row r="3899" spans="14:16" x14ac:dyDescent="0.3">
      <c r="N3899" t="s">
        <v>8220</v>
      </c>
      <c r="O3899" s="10">
        <v>8000</v>
      </c>
      <c r="P3899" t="s">
        <v>8344</v>
      </c>
    </row>
    <row r="3900" spans="14:16" x14ac:dyDescent="0.3">
      <c r="N3900" t="s">
        <v>8219</v>
      </c>
      <c r="O3900" s="10">
        <v>8000</v>
      </c>
      <c r="P3900" t="s">
        <v>8344</v>
      </c>
    </row>
    <row r="3901" spans="14:16" x14ac:dyDescent="0.3">
      <c r="N3901" t="s">
        <v>8220</v>
      </c>
      <c r="O3901" s="10">
        <v>8000</v>
      </c>
      <c r="P3901" t="s">
        <v>8355</v>
      </c>
    </row>
    <row r="3902" spans="14:16" x14ac:dyDescent="0.3">
      <c r="N3902" t="s">
        <v>8220</v>
      </c>
      <c r="O3902" s="10">
        <v>8000</v>
      </c>
      <c r="P3902" t="s">
        <v>8325</v>
      </c>
    </row>
    <row r="3903" spans="14:16" x14ac:dyDescent="0.3">
      <c r="N3903" t="s">
        <v>8220</v>
      </c>
      <c r="O3903" s="10">
        <v>8000</v>
      </c>
      <c r="P3903" t="s">
        <v>8334</v>
      </c>
    </row>
    <row r="3904" spans="14:16" x14ac:dyDescent="0.3">
      <c r="N3904" t="s">
        <v>8220</v>
      </c>
      <c r="O3904" s="10">
        <v>8000</v>
      </c>
      <c r="P3904" t="s">
        <v>8325</v>
      </c>
    </row>
    <row r="3905" spans="14:16" x14ac:dyDescent="0.3">
      <c r="N3905" t="s">
        <v>8220</v>
      </c>
      <c r="O3905" s="10">
        <v>7500</v>
      </c>
      <c r="P3905" t="s">
        <v>8338</v>
      </c>
    </row>
    <row r="3906" spans="14:16" x14ac:dyDescent="0.3">
      <c r="N3906" t="s">
        <v>8220</v>
      </c>
      <c r="O3906" s="10">
        <v>7500</v>
      </c>
      <c r="P3906" t="s">
        <v>8341</v>
      </c>
    </row>
    <row r="3907" spans="14:16" x14ac:dyDescent="0.3">
      <c r="N3907" t="s">
        <v>8220</v>
      </c>
      <c r="O3907" s="10">
        <v>7500</v>
      </c>
      <c r="P3907" t="s">
        <v>8341</v>
      </c>
    </row>
    <row r="3908" spans="14:16" x14ac:dyDescent="0.3">
      <c r="N3908" t="s">
        <v>8220</v>
      </c>
      <c r="O3908" s="10">
        <v>7175</v>
      </c>
      <c r="P3908" t="s">
        <v>8338</v>
      </c>
    </row>
    <row r="3909" spans="14:16" x14ac:dyDescent="0.3">
      <c r="N3909" t="s">
        <v>8219</v>
      </c>
      <c r="O3909" s="10">
        <v>7000</v>
      </c>
      <c r="P3909" t="s">
        <v>8336</v>
      </c>
    </row>
    <row r="3910" spans="14:16" x14ac:dyDescent="0.3">
      <c r="N3910" t="s">
        <v>8220</v>
      </c>
      <c r="O3910" s="10">
        <v>7000</v>
      </c>
      <c r="P3910" t="s">
        <v>8338</v>
      </c>
    </row>
    <row r="3911" spans="14:16" x14ac:dyDescent="0.3">
      <c r="N3911" t="s">
        <v>8220</v>
      </c>
      <c r="O3911" s="10">
        <v>7000</v>
      </c>
      <c r="P3911" t="s">
        <v>8338</v>
      </c>
    </row>
    <row r="3912" spans="14:16" x14ac:dyDescent="0.3">
      <c r="N3912" t="s">
        <v>8220</v>
      </c>
      <c r="O3912" s="10">
        <v>7000</v>
      </c>
      <c r="P3912" t="s">
        <v>8349</v>
      </c>
    </row>
    <row r="3913" spans="14:16" x14ac:dyDescent="0.3">
      <c r="N3913" t="s">
        <v>8220</v>
      </c>
      <c r="O3913" s="10">
        <v>7000</v>
      </c>
      <c r="P3913" t="s">
        <v>8329</v>
      </c>
    </row>
    <row r="3914" spans="14:16" x14ac:dyDescent="0.3">
      <c r="N3914" t="s">
        <v>8220</v>
      </c>
      <c r="O3914" s="10">
        <v>7000</v>
      </c>
      <c r="P3914" t="s">
        <v>8356</v>
      </c>
    </row>
    <row r="3915" spans="14:16" x14ac:dyDescent="0.3">
      <c r="N3915" t="s">
        <v>8220</v>
      </c>
      <c r="O3915" s="10">
        <v>7000</v>
      </c>
      <c r="P3915" t="s">
        <v>8325</v>
      </c>
    </row>
    <row r="3916" spans="14:16" x14ac:dyDescent="0.3">
      <c r="N3916" t="s">
        <v>8220</v>
      </c>
      <c r="O3916" s="10">
        <v>6750</v>
      </c>
      <c r="P3916" t="s">
        <v>8344</v>
      </c>
    </row>
    <row r="3917" spans="14:16" x14ac:dyDescent="0.3">
      <c r="N3917" t="s">
        <v>8220</v>
      </c>
      <c r="O3917" s="10">
        <v>6500</v>
      </c>
      <c r="P3917" t="s">
        <v>8338</v>
      </c>
    </row>
    <row r="3918" spans="14:16" x14ac:dyDescent="0.3">
      <c r="N3918" t="s">
        <v>8220</v>
      </c>
      <c r="O3918" s="10">
        <v>6500</v>
      </c>
      <c r="P3918" t="s">
        <v>8349</v>
      </c>
    </row>
    <row r="3919" spans="14:16" x14ac:dyDescent="0.3">
      <c r="N3919" t="s">
        <v>8220</v>
      </c>
      <c r="O3919" s="10">
        <v>6500</v>
      </c>
      <c r="P3919" t="s">
        <v>8344</v>
      </c>
    </row>
    <row r="3920" spans="14:16" x14ac:dyDescent="0.3">
      <c r="N3920" t="s">
        <v>8220</v>
      </c>
      <c r="O3920" s="10">
        <v>6500</v>
      </c>
      <c r="P3920" t="s">
        <v>8352</v>
      </c>
    </row>
    <row r="3921" spans="14:16" x14ac:dyDescent="0.3">
      <c r="N3921" t="s">
        <v>8220</v>
      </c>
      <c r="O3921" s="10">
        <v>6000</v>
      </c>
      <c r="P3921" t="s">
        <v>8324</v>
      </c>
    </row>
    <row r="3922" spans="14:16" x14ac:dyDescent="0.3">
      <c r="N3922" t="s">
        <v>8220</v>
      </c>
      <c r="O3922" s="10">
        <v>6000</v>
      </c>
      <c r="P3922" t="s">
        <v>8324</v>
      </c>
    </row>
    <row r="3923" spans="14:16" x14ac:dyDescent="0.3">
      <c r="N3923" t="s">
        <v>8220</v>
      </c>
      <c r="O3923" s="10">
        <v>6000</v>
      </c>
      <c r="P3923" t="s">
        <v>8338</v>
      </c>
    </row>
    <row r="3924" spans="14:16" x14ac:dyDescent="0.3">
      <c r="N3924" t="s">
        <v>8220</v>
      </c>
      <c r="O3924" s="10">
        <v>6000</v>
      </c>
      <c r="P3924" t="s">
        <v>8344</v>
      </c>
    </row>
    <row r="3925" spans="14:16" x14ac:dyDescent="0.3">
      <c r="N3925" t="s">
        <v>8219</v>
      </c>
      <c r="O3925" s="10">
        <v>6000</v>
      </c>
      <c r="P3925" t="s">
        <v>8347</v>
      </c>
    </row>
    <row r="3926" spans="14:16" x14ac:dyDescent="0.3">
      <c r="N3926" t="s">
        <v>8220</v>
      </c>
      <c r="O3926" s="10">
        <v>6000</v>
      </c>
      <c r="P3926" t="s">
        <v>8354</v>
      </c>
    </row>
    <row r="3927" spans="14:16" x14ac:dyDescent="0.3">
      <c r="N3927" t="s">
        <v>8221</v>
      </c>
      <c r="O3927" s="10">
        <v>6000</v>
      </c>
      <c r="P3927" t="s">
        <v>8329</v>
      </c>
    </row>
    <row r="3928" spans="14:16" x14ac:dyDescent="0.3">
      <c r="N3928" t="s">
        <v>8219</v>
      </c>
      <c r="O3928" s="10">
        <v>6000</v>
      </c>
      <c r="P3928" t="s">
        <v>8344</v>
      </c>
    </row>
    <row r="3929" spans="14:16" x14ac:dyDescent="0.3">
      <c r="N3929" t="s">
        <v>8220</v>
      </c>
      <c r="O3929" s="10">
        <v>6000</v>
      </c>
      <c r="P3929" t="s">
        <v>8325</v>
      </c>
    </row>
    <row r="3930" spans="14:16" x14ac:dyDescent="0.3">
      <c r="N3930" t="s">
        <v>8220</v>
      </c>
      <c r="O3930" s="10">
        <v>5999</v>
      </c>
      <c r="P3930" t="s">
        <v>8355</v>
      </c>
    </row>
    <row r="3931" spans="14:16" x14ac:dyDescent="0.3">
      <c r="N3931" t="s">
        <v>8219</v>
      </c>
      <c r="O3931" s="10">
        <v>5500</v>
      </c>
      <c r="P3931" t="s">
        <v>8336</v>
      </c>
    </row>
    <row r="3932" spans="14:16" x14ac:dyDescent="0.3">
      <c r="N3932" t="s">
        <v>8220</v>
      </c>
      <c r="O3932" s="10">
        <v>5500</v>
      </c>
      <c r="P3932" t="s">
        <v>8349</v>
      </c>
    </row>
    <row r="3933" spans="14:16" x14ac:dyDescent="0.3">
      <c r="N3933" t="s">
        <v>8220</v>
      </c>
      <c r="O3933" s="10">
        <v>5500</v>
      </c>
      <c r="P3933" t="s">
        <v>8329</v>
      </c>
    </row>
    <row r="3934" spans="14:16" x14ac:dyDescent="0.3">
      <c r="N3934" t="s">
        <v>8219</v>
      </c>
      <c r="O3934" s="10">
        <v>5500</v>
      </c>
      <c r="P3934" t="s">
        <v>8341</v>
      </c>
    </row>
    <row r="3935" spans="14:16" x14ac:dyDescent="0.3">
      <c r="N3935" t="s">
        <v>8220</v>
      </c>
      <c r="O3935" s="10">
        <v>5500</v>
      </c>
      <c r="P3935" t="s">
        <v>8325</v>
      </c>
    </row>
    <row r="3936" spans="14:16" x14ac:dyDescent="0.3">
      <c r="N3936" t="s">
        <v>8219</v>
      </c>
      <c r="O3936" s="10">
        <v>5500</v>
      </c>
      <c r="P3936" t="s">
        <v>8334</v>
      </c>
    </row>
    <row r="3937" spans="14:16" x14ac:dyDescent="0.3">
      <c r="N3937" t="s">
        <v>8220</v>
      </c>
      <c r="O3937" s="10">
        <v>5500</v>
      </c>
      <c r="P3937" t="s">
        <v>8325</v>
      </c>
    </row>
    <row r="3938" spans="14:16" x14ac:dyDescent="0.3">
      <c r="N3938" t="s">
        <v>8220</v>
      </c>
      <c r="O3938" s="10">
        <v>5200</v>
      </c>
      <c r="P3938" t="s">
        <v>8344</v>
      </c>
    </row>
    <row r="3939" spans="14:16" x14ac:dyDescent="0.3">
      <c r="N3939" t="s">
        <v>8219</v>
      </c>
      <c r="O3939" s="10">
        <v>5000</v>
      </c>
      <c r="P3939" t="s">
        <v>8336</v>
      </c>
    </row>
    <row r="3940" spans="14:16" x14ac:dyDescent="0.3">
      <c r="N3940" t="s">
        <v>8219</v>
      </c>
      <c r="O3940" s="10">
        <v>5000</v>
      </c>
      <c r="P3940" t="s">
        <v>8336</v>
      </c>
    </row>
    <row r="3941" spans="14:16" x14ac:dyDescent="0.3">
      <c r="N3941" t="s">
        <v>8220</v>
      </c>
      <c r="O3941" s="10">
        <v>5000</v>
      </c>
      <c r="P3941" t="s">
        <v>8324</v>
      </c>
    </row>
    <row r="3942" spans="14:16" x14ac:dyDescent="0.3">
      <c r="N3942" t="s">
        <v>8220</v>
      </c>
      <c r="O3942" s="10">
        <v>5000</v>
      </c>
      <c r="P3942" t="s">
        <v>8324</v>
      </c>
    </row>
    <row r="3943" spans="14:16" x14ac:dyDescent="0.3">
      <c r="N3943" t="s">
        <v>8220</v>
      </c>
      <c r="O3943" s="10">
        <v>5000</v>
      </c>
      <c r="P3943" t="s">
        <v>8338</v>
      </c>
    </row>
    <row r="3944" spans="14:16" x14ac:dyDescent="0.3">
      <c r="N3944" t="s">
        <v>8220</v>
      </c>
      <c r="O3944" s="10">
        <v>5000</v>
      </c>
      <c r="P3944" t="s">
        <v>8338</v>
      </c>
    </row>
    <row r="3945" spans="14:16" x14ac:dyDescent="0.3">
      <c r="N3945" t="s">
        <v>8219</v>
      </c>
      <c r="O3945" s="10">
        <v>5000</v>
      </c>
      <c r="P3945" t="s">
        <v>8341</v>
      </c>
    </row>
    <row r="3946" spans="14:16" x14ac:dyDescent="0.3">
      <c r="N3946" t="s">
        <v>8219</v>
      </c>
      <c r="O3946" s="10">
        <v>5000</v>
      </c>
      <c r="P3946" t="s">
        <v>8341</v>
      </c>
    </row>
    <row r="3947" spans="14:16" x14ac:dyDescent="0.3">
      <c r="N3947" t="s">
        <v>8219</v>
      </c>
      <c r="O3947" s="10">
        <v>5000</v>
      </c>
      <c r="P3947" t="s">
        <v>8341</v>
      </c>
    </row>
    <row r="3948" spans="14:16" x14ac:dyDescent="0.3">
      <c r="N3948" t="s">
        <v>8220</v>
      </c>
      <c r="O3948" s="10">
        <v>5000</v>
      </c>
      <c r="P3948" t="s">
        <v>8351</v>
      </c>
    </row>
    <row r="3949" spans="14:16" x14ac:dyDescent="0.3">
      <c r="N3949" t="s">
        <v>8220</v>
      </c>
      <c r="O3949" s="10">
        <v>5000</v>
      </c>
      <c r="P3949" t="s">
        <v>8349</v>
      </c>
    </row>
    <row r="3950" spans="14:16" x14ac:dyDescent="0.3">
      <c r="N3950" t="s">
        <v>8220</v>
      </c>
      <c r="O3950" s="10">
        <v>5000</v>
      </c>
      <c r="P3950" t="s">
        <v>8309</v>
      </c>
    </row>
    <row r="3951" spans="14:16" x14ac:dyDescent="0.3">
      <c r="N3951" t="s">
        <v>8220</v>
      </c>
      <c r="O3951" s="10">
        <v>5000</v>
      </c>
      <c r="P3951" t="s">
        <v>8343</v>
      </c>
    </row>
    <row r="3952" spans="14:16" x14ac:dyDescent="0.3">
      <c r="N3952" t="s">
        <v>8219</v>
      </c>
      <c r="O3952" s="10">
        <v>5000</v>
      </c>
      <c r="P3952" t="s">
        <v>8353</v>
      </c>
    </row>
    <row r="3953" spans="14:16" x14ac:dyDescent="0.3">
      <c r="N3953" t="s">
        <v>8219</v>
      </c>
      <c r="O3953" s="10">
        <v>5000</v>
      </c>
      <c r="P3953" t="s">
        <v>8347</v>
      </c>
    </row>
    <row r="3954" spans="14:16" x14ac:dyDescent="0.3">
      <c r="N3954" t="s">
        <v>8220</v>
      </c>
      <c r="O3954" s="10">
        <v>5000</v>
      </c>
      <c r="P3954" t="s">
        <v>8351</v>
      </c>
    </row>
    <row r="3955" spans="14:16" x14ac:dyDescent="0.3">
      <c r="N3955" t="s">
        <v>8220</v>
      </c>
      <c r="O3955" s="10">
        <v>5000</v>
      </c>
      <c r="P3955" t="s">
        <v>8329</v>
      </c>
    </row>
    <row r="3956" spans="14:16" x14ac:dyDescent="0.3">
      <c r="N3956" t="s">
        <v>8220</v>
      </c>
      <c r="O3956" s="10">
        <v>5000</v>
      </c>
      <c r="P3956" t="s">
        <v>8329</v>
      </c>
    </row>
    <row r="3957" spans="14:16" x14ac:dyDescent="0.3">
      <c r="N3957" t="s">
        <v>8219</v>
      </c>
      <c r="O3957" s="10">
        <v>5000</v>
      </c>
      <c r="P3957" t="s">
        <v>8341</v>
      </c>
    </row>
    <row r="3958" spans="14:16" x14ac:dyDescent="0.3">
      <c r="N3958" t="s">
        <v>8220</v>
      </c>
      <c r="O3958" s="10">
        <v>5000</v>
      </c>
      <c r="P3958" t="s">
        <v>8356</v>
      </c>
    </row>
    <row r="3959" spans="14:16" x14ac:dyDescent="0.3">
      <c r="N3959" t="s">
        <v>8220</v>
      </c>
      <c r="O3959" s="10">
        <v>5000</v>
      </c>
      <c r="P3959" t="s">
        <v>8355</v>
      </c>
    </row>
    <row r="3960" spans="14:16" x14ac:dyDescent="0.3">
      <c r="N3960" t="s">
        <v>8220</v>
      </c>
      <c r="O3960" s="10">
        <v>5000</v>
      </c>
      <c r="P3960" t="s">
        <v>8334</v>
      </c>
    </row>
    <row r="3961" spans="14:16" x14ac:dyDescent="0.3">
      <c r="N3961" t="s">
        <v>8220</v>
      </c>
      <c r="O3961" s="10">
        <v>5000</v>
      </c>
      <c r="P3961" t="s">
        <v>8325</v>
      </c>
    </row>
    <row r="3962" spans="14:16" x14ac:dyDescent="0.3">
      <c r="N3962" t="s">
        <v>8220</v>
      </c>
      <c r="O3962" s="10">
        <v>5000</v>
      </c>
      <c r="P3962" t="s">
        <v>8325</v>
      </c>
    </row>
    <row r="3963" spans="14:16" x14ac:dyDescent="0.3">
      <c r="N3963" t="s">
        <v>8220</v>
      </c>
      <c r="O3963" s="10">
        <v>4950</v>
      </c>
      <c r="P3963" t="s">
        <v>8347</v>
      </c>
    </row>
    <row r="3964" spans="14:16" x14ac:dyDescent="0.3">
      <c r="N3964" t="s">
        <v>8220</v>
      </c>
      <c r="O3964" s="10">
        <v>4500</v>
      </c>
      <c r="P3964" t="s">
        <v>8325</v>
      </c>
    </row>
    <row r="3965" spans="14:16" x14ac:dyDescent="0.3">
      <c r="N3965" t="s">
        <v>8219</v>
      </c>
      <c r="O3965" s="10">
        <v>4336</v>
      </c>
      <c r="P3965" t="s">
        <v>8346</v>
      </c>
    </row>
    <row r="3966" spans="14:16" x14ac:dyDescent="0.3">
      <c r="N3966" t="s">
        <v>8219</v>
      </c>
      <c r="O3966" s="10">
        <v>4200</v>
      </c>
      <c r="P3966" t="s">
        <v>8341</v>
      </c>
    </row>
    <row r="3967" spans="14:16" x14ac:dyDescent="0.3">
      <c r="N3967" t="s">
        <v>8219</v>
      </c>
      <c r="O3967" s="10">
        <v>4000</v>
      </c>
      <c r="P3967" t="s">
        <v>8336</v>
      </c>
    </row>
    <row r="3968" spans="14:16" x14ac:dyDescent="0.3">
      <c r="N3968" t="s">
        <v>8220</v>
      </c>
      <c r="O3968" s="10">
        <v>4000</v>
      </c>
      <c r="P3968" t="s">
        <v>8351</v>
      </c>
    </row>
    <row r="3969" spans="14:16" x14ac:dyDescent="0.3">
      <c r="N3969" t="s">
        <v>8219</v>
      </c>
      <c r="O3969" s="10">
        <v>4000</v>
      </c>
      <c r="P3969" t="s">
        <v>8346</v>
      </c>
    </row>
    <row r="3970" spans="14:16" x14ac:dyDescent="0.3">
      <c r="N3970" t="s">
        <v>8220</v>
      </c>
      <c r="O3970" s="10">
        <v>4000</v>
      </c>
      <c r="P3970" t="s">
        <v>8343</v>
      </c>
    </row>
    <row r="3971" spans="14:16" x14ac:dyDescent="0.3">
      <c r="N3971" t="s">
        <v>8220</v>
      </c>
      <c r="O3971" s="10">
        <v>4000</v>
      </c>
      <c r="P3971" t="s">
        <v>8347</v>
      </c>
    </row>
    <row r="3972" spans="14:16" x14ac:dyDescent="0.3">
      <c r="N3972" t="s">
        <v>8219</v>
      </c>
      <c r="O3972" s="10">
        <v>4000</v>
      </c>
      <c r="P3972" t="s">
        <v>8348</v>
      </c>
    </row>
    <row r="3973" spans="14:16" x14ac:dyDescent="0.3">
      <c r="N3973" t="s">
        <v>8220</v>
      </c>
      <c r="O3973" s="10">
        <v>4000</v>
      </c>
      <c r="P3973" t="s">
        <v>8329</v>
      </c>
    </row>
    <row r="3974" spans="14:16" x14ac:dyDescent="0.3">
      <c r="N3974" t="s">
        <v>8219</v>
      </c>
      <c r="O3974" s="10">
        <v>4000</v>
      </c>
      <c r="P3974" t="s">
        <v>8341</v>
      </c>
    </row>
    <row r="3975" spans="14:16" x14ac:dyDescent="0.3">
      <c r="N3975" t="s">
        <v>8220</v>
      </c>
      <c r="O3975" s="10">
        <v>4000</v>
      </c>
      <c r="P3975" t="s">
        <v>8355</v>
      </c>
    </row>
    <row r="3976" spans="14:16" x14ac:dyDescent="0.3">
      <c r="N3976" t="s">
        <v>8220</v>
      </c>
      <c r="O3976" s="10">
        <v>4000</v>
      </c>
      <c r="P3976" t="s">
        <v>8334</v>
      </c>
    </row>
    <row r="3977" spans="14:16" x14ac:dyDescent="0.3">
      <c r="N3977" t="s">
        <v>8220</v>
      </c>
      <c r="O3977" s="10">
        <v>4000</v>
      </c>
      <c r="P3977" t="s">
        <v>8325</v>
      </c>
    </row>
    <row r="3978" spans="14:16" x14ac:dyDescent="0.3">
      <c r="N3978" t="s">
        <v>8220</v>
      </c>
      <c r="O3978" s="10">
        <v>3500</v>
      </c>
      <c r="P3978" t="s">
        <v>8351</v>
      </c>
    </row>
    <row r="3979" spans="14:16" x14ac:dyDescent="0.3">
      <c r="N3979" t="s">
        <v>8219</v>
      </c>
      <c r="O3979" s="10">
        <v>3500</v>
      </c>
      <c r="P3979" t="s">
        <v>8346</v>
      </c>
    </row>
    <row r="3980" spans="14:16" x14ac:dyDescent="0.3">
      <c r="N3980" t="s">
        <v>8220</v>
      </c>
      <c r="O3980" s="10">
        <v>3500</v>
      </c>
      <c r="P3980" t="s">
        <v>8354</v>
      </c>
    </row>
    <row r="3981" spans="14:16" x14ac:dyDescent="0.3">
      <c r="N3981" t="s">
        <v>8220</v>
      </c>
      <c r="O3981" s="10">
        <v>3300</v>
      </c>
      <c r="P3981" t="s">
        <v>8349</v>
      </c>
    </row>
    <row r="3982" spans="14:16" x14ac:dyDescent="0.3">
      <c r="N3982" t="s">
        <v>8220</v>
      </c>
      <c r="O3982" s="10">
        <v>3274</v>
      </c>
      <c r="P3982" t="s">
        <v>8355</v>
      </c>
    </row>
    <row r="3983" spans="14:16" x14ac:dyDescent="0.3">
      <c r="N3983" t="s">
        <v>8220</v>
      </c>
      <c r="O3983" s="10">
        <v>3200</v>
      </c>
      <c r="P3983" t="s">
        <v>8333</v>
      </c>
    </row>
    <row r="3984" spans="14:16" x14ac:dyDescent="0.3">
      <c r="N3984" t="s">
        <v>8220</v>
      </c>
      <c r="O3984" s="10">
        <v>3200</v>
      </c>
      <c r="P3984" t="s">
        <v>8352</v>
      </c>
    </row>
    <row r="3985" spans="14:16" x14ac:dyDescent="0.3">
      <c r="N3985" t="s">
        <v>8219</v>
      </c>
      <c r="O3985" s="10">
        <v>3000</v>
      </c>
      <c r="P3985" t="s">
        <v>8336</v>
      </c>
    </row>
    <row r="3986" spans="14:16" x14ac:dyDescent="0.3">
      <c r="N3986" t="s">
        <v>8220</v>
      </c>
      <c r="O3986" s="10">
        <v>3000</v>
      </c>
      <c r="P3986" t="s">
        <v>8324</v>
      </c>
    </row>
    <row r="3987" spans="14:16" x14ac:dyDescent="0.3">
      <c r="N3987" t="s">
        <v>8220</v>
      </c>
      <c r="O3987" s="10">
        <v>3000</v>
      </c>
      <c r="P3987" t="s">
        <v>8338</v>
      </c>
    </row>
    <row r="3988" spans="14:16" x14ac:dyDescent="0.3">
      <c r="N3988" t="s">
        <v>8220</v>
      </c>
      <c r="O3988" s="10">
        <v>3000</v>
      </c>
      <c r="P3988" t="s">
        <v>8327</v>
      </c>
    </row>
    <row r="3989" spans="14:16" x14ac:dyDescent="0.3">
      <c r="N3989" t="s">
        <v>8219</v>
      </c>
      <c r="O3989" s="10">
        <v>3000</v>
      </c>
      <c r="P3989" t="s">
        <v>8346</v>
      </c>
    </row>
    <row r="3990" spans="14:16" x14ac:dyDescent="0.3">
      <c r="N3990" t="s">
        <v>8220</v>
      </c>
      <c r="O3990" s="10">
        <v>3000</v>
      </c>
      <c r="P3990" t="s">
        <v>8343</v>
      </c>
    </row>
    <row r="3991" spans="14:16" x14ac:dyDescent="0.3">
      <c r="N3991" t="s">
        <v>8220</v>
      </c>
      <c r="O3991" s="10">
        <v>3000</v>
      </c>
      <c r="P3991" t="s">
        <v>8329</v>
      </c>
    </row>
    <row r="3992" spans="14:16" x14ac:dyDescent="0.3">
      <c r="N3992" t="s">
        <v>8220</v>
      </c>
      <c r="O3992" s="10">
        <v>3000</v>
      </c>
      <c r="P3992" t="s">
        <v>8329</v>
      </c>
    </row>
    <row r="3993" spans="14:16" x14ac:dyDescent="0.3">
      <c r="N3993" t="s">
        <v>8220</v>
      </c>
      <c r="O3993" s="10">
        <v>3000</v>
      </c>
      <c r="P3993" t="s">
        <v>8313</v>
      </c>
    </row>
    <row r="3994" spans="14:16" x14ac:dyDescent="0.3">
      <c r="N3994" t="s">
        <v>8219</v>
      </c>
      <c r="O3994" s="10">
        <v>3000</v>
      </c>
      <c r="P3994" t="s">
        <v>8341</v>
      </c>
    </row>
    <row r="3995" spans="14:16" x14ac:dyDescent="0.3">
      <c r="N3995" t="s">
        <v>8220</v>
      </c>
      <c r="O3995" s="10">
        <v>3000</v>
      </c>
      <c r="P3995" t="s">
        <v>8344</v>
      </c>
    </row>
    <row r="3996" spans="14:16" x14ac:dyDescent="0.3">
      <c r="N3996" t="s">
        <v>8220</v>
      </c>
      <c r="O3996" s="10">
        <v>3000</v>
      </c>
      <c r="P3996" t="s">
        <v>8344</v>
      </c>
    </row>
    <row r="3997" spans="14:16" x14ac:dyDescent="0.3">
      <c r="N3997" t="s">
        <v>8220</v>
      </c>
      <c r="O3997" s="10">
        <v>3000</v>
      </c>
      <c r="P3997" t="s">
        <v>8325</v>
      </c>
    </row>
    <row r="3998" spans="14:16" x14ac:dyDescent="0.3">
      <c r="N3998" t="s">
        <v>8220</v>
      </c>
      <c r="O3998" s="10">
        <v>3000</v>
      </c>
      <c r="P3998" t="s">
        <v>8323</v>
      </c>
    </row>
    <row r="3999" spans="14:16" x14ac:dyDescent="0.3">
      <c r="N3999" t="s">
        <v>8220</v>
      </c>
      <c r="O3999" s="10">
        <v>3000</v>
      </c>
      <c r="P3999" t="s">
        <v>8334</v>
      </c>
    </row>
    <row r="4000" spans="14:16" x14ac:dyDescent="0.3">
      <c r="N4000" t="s">
        <v>8220</v>
      </c>
      <c r="O4000" s="10">
        <v>3000</v>
      </c>
      <c r="P4000" t="s">
        <v>8334</v>
      </c>
    </row>
    <row r="4001" spans="14:16" x14ac:dyDescent="0.3">
      <c r="N4001" t="s">
        <v>8220</v>
      </c>
      <c r="O4001" s="10">
        <v>3000</v>
      </c>
      <c r="P4001" t="s">
        <v>8325</v>
      </c>
    </row>
    <row r="4002" spans="14:16" x14ac:dyDescent="0.3">
      <c r="N4002" t="s">
        <v>8220</v>
      </c>
      <c r="O4002" s="10">
        <v>3000</v>
      </c>
      <c r="P4002" t="s">
        <v>8325</v>
      </c>
    </row>
    <row r="4003" spans="14:16" x14ac:dyDescent="0.3">
      <c r="N4003" t="s">
        <v>8220</v>
      </c>
      <c r="O4003" s="10">
        <v>3000</v>
      </c>
      <c r="P4003" t="s">
        <v>8325</v>
      </c>
    </row>
    <row r="4004" spans="14:16" x14ac:dyDescent="0.3">
      <c r="N4004" t="s">
        <v>8220</v>
      </c>
      <c r="O4004" s="10">
        <v>3000</v>
      </c>
      <c r="P4004" t="s">
        <v>8325</v>
      </c>
    </row>
    <row r="4005" spans="14:16" x14ac:dyDescent="0.3">
      <c r="N4005" t="s">
        <v>8220</v>
      </c>
      <c r="O4005" s="10">
        <v>2900</v>
      </c>
      <c r="P4005" t="s">
        <v>8349</v>
      </c>
    </row>
    <row r="4006" spans="14:16" x14ac:dyDescent="0.3">
      <c r="N4006" t="s">
        <v>8220</v>
      </c>
      <c r="O4006" s="10">
        <v>2888</v>
      </c>
      <c r="P4006" t="s">
        <v>8325</v>
      </c>
    </row>
    <row r="4007" spans="14:16" x14ac:dyDescent="0.3">
      <c r="N4007" t="s">
        <v>8220</v>
      </c>
      <c r="O4007" s="10">
        <v>2500</v>
      </c>
      <c r="P4007" t="s">
        <v>8341</v>
      </c>
    </row>
    <row r="4008" spans="14:16" x14ac:dyDescent="0.3">
      <c r="N4008" t="s">
        <v>8220</v>
      </c>
      <c r="O4008" s="10">
        <v>2500</v>
      </c>
      <c r="P4008" t="s">
        <v>8351</v>
      </c>
    </row>
    <row r="4009" spans="14:16" x14ac:dyDescent="0.3">
      <c r="N4009" t="s">
        <v>8220</v>
      </c>
      <c r="O4009" s="10">
        <v>2500</v>
      </c>
      <c r="P4009" t="s">
        <v>8349</v>
      </c>
    </row>
    <row r="4010" spans="14:16" x14ac:dyDescent="0.3">
      <c r="N4010" t="s">
        <v>8219</v>
      </c>
      <c r="O4010" s="10">
        <v>2500</v>
      </c>
      <c r="P4010" t="s">
        <v>8346</v>
      </c>
    </row>
    <row r="4011" spans="14:16" x14ac:dyDescent="0.3">
      <c r="N4011" t="s">
        <v>8219</v>
      </c>
      <c r="O4011" s="10">
        <v>2500</v>
      </c>
      <c r="P4011" t="s">
        <v>8346</v>
      </c>
    </row>
    <row r="4012" spans="14:16" x14ac:dyDescent="0.3">
      <c r="N4012" t="s">
        <v>8219</v>
      </c>
      <c r="O4012" s="10">
        <v>2500</v>
      </c>
      <c r="P4012" t="s">
        <v>8353</v>
      </c>
    </row>
    <row r="4013" spans="14:16" x14ac:dyDescent="0.3">
      <c r="N4013" t="s">
        <v>8219</v>
      </c>
      <c r="O4013" s="10">
        <v>2500</v>
      </c>
      <c r="P4013" t="s">
        <v>8353</v>
      </c>
    </row>
    <row r="4014" spans="14:16" x14ac:dyDescent="0.3">
      <c r="N4014" t="s">
        <v>8219</v>
      </c>
      <c r="O4014" s="10">
        <v>2500</v>
      </c>
      <c r="P4014" t="s">
        <v>8309</v>
      </c>
    </row>
    <row r="4015" spans="14:16" x14ac:dyDescent="0.3">
      <c r="N4015" t="s">
        <v>8219</v>
      </c>
      <c r="O4015" s="10">
        <v>2500</v>
      </c>
      <c r="P4015" t="s">
        <v>8341</v>
      </c>
    </row>
    <row r="4016" spans="14:16" x14ac:dyDescent="0.3">
      <c r="N4016" t="s">
        <v>8220</v>
      </c>
      <c r="O4016" s="10">
        <v>2400</v>
      </c>
      <c r="P4016" t="s">
        <v>8351</v>
      </c>
    </row>
    <row r="4017" spans="14:16" x14ac:dyDescent="0.3">
      <c r="N4017" t="s">
        <v>8220</v>
      </c>
      <c r="O4017" s="10">
        <v>2200</v>
      </c>
      <c r="P4017" t="s">
        <v>8351</v>
      </c>
    </row>
    <row r="4018" spans="14:16" x14ac:dyDescent="0.3">
      <c r="N4018" t="s">
        <v>8220</v>
      </c>
      <c r="O4018" s="10">
        <v>2200</v>
      </c>
      <c r="P4018" t="s">
        <v>8325</v>
      </c>
    </row>
    <row r="4019" spans="14:16" x14ac:dyDescent="0.3">
      <c r="N4019" t="s">
        <v>8220</v>
      </c>
      <c r="O4019" s="10">
        <v>2000</v>
      </c>
      <c r="P4019" t="s">
        <v>8338</v>
      </c>
    </row>
    <row r="4020" spans="14:16" x14ac:dyDescent="0.3">
      <c r="N4020" t="s">
        <v>8219</v>
      </c>
      <c r="O4020" s="10">
        <v>2000</v>
      </c>
      <c r="P4020" t="s">
        <v>8353</v>
      </c>
    </row>
    <row r="4021" spans="14:16" x14ac:dyDescent="0.3">
      <c r="N4021" t="s">
        <v>8220</v>
      </c>
      <c r="O4021" s="10">
        <v>2000</v>
      </c>
      <c r="P4021" t="s">
        <v>8351</v>
      </c>
    </row>
    <row r="4022" spans="14:16" x14ac:dyDescent="0.3">
      <c r="N4022" t="s">
        <v>8220</v>
      </c>
      <c r="O4022" s="10">
        <v>2000</v>
      </c>
      <c r="P4022" t="s">
        <v>8351</v>
      </c>
    </row>
    <row r="4023" spans="14:16" x14ac:dyDescent="0.3">
      <c r="N4023" t="s">
        <v>8220</v>
      </c>
      <c r="O4023" s="10">
        <v>2000</v>
      </c>
      <c r="P4023" t="s">
        <v>8329</v>
      </c>
    </row>
    <row r="4024" spans="14:16" x14ac:dyDescent="0.3">
      <c r="N4024" t="s">
        <v>8220</v>
      </c>
      <c r="O4024" s="10">
        <v>2000</v>
      </c>
      <c r="P4024" t="s">
        <v>8352</v>
      </c>
    </row>
    <row r="4025" spans="14:16" x14ac:dyDescent="0.3">
      <c r="N4025" t="s">
        <v>8220</v>
      </c>
      <c r="O4025" s="10">
        <v>2000</v>
      </c>
      <c r="P4025" t="s">
        <v>8333</v>
      </c>
    </row>
    <row r="4026" spans="14:16" x14ac:dyDescent="0.3">
      <c r="N4026" t="s">
        <v>8219</v>
      </c>
      <c r="O4026" s="10">
        <v>2000</v>
      </c>
      <c r="P4026" t="s">
        <v>8341</v>
      </c>
    </row>
    <row r="4027" spans="14:16" x14ac:dyDescent="0.3">
      <c r="N4027" t="s">
        <v>8219</v>
      </c>
      <c r="O4027" s="10">
        <v>2000</v>
      </c>
      <c r="P4027" t="s">
        <v>8341</v>
      </c>
    </row>
    <row r="4028" spans="14:16" x14ac:dyDescent="0.3">
      <c r="N4028" t="s">
        <v>8220</v>
      </c>
      <c r="O4028" s="10">
        <v>2000</v>
      </c>
      <c r="P4028" t="s">
        <v>8325</v>
      </c>
    </row>
    <row r="4029" spans="14:16" x14ac:dyDescent="0.3">
      <c r="N4029" t="s">
        <v>8220</v>
      </c>
      <c r="O4029" s="10">
        <v>2000</v>
      </c>
      <c r="P4029" t="s">
        <v>8325</v>
      </c>
    </row>
    <row r="4030" spans="14:16" x14ac:dyDescent="0.3">
      <c r="N4030" t="s">
        <v>8220</v>
      </c>
      <c r="O4030" s="10">
        <v>1999</v>
      </c>
      <c r="P4030" t="s">
        <v>8355</v>
      </c>
    </row>
    <row r="4031" spans="14:16" x14ac:dyDescent="0.3">
      <c r="N4031" t="s">
        <v>8219</v>
      </c>
      <c r="O4031" s="10">
        <v>1750</v>
      </c>
      <c r="P4031" t="s">
        <v>8348</v>
      </c>
    </row>
    <row r="4032" spans="14:16" x14ac:dyDescent="0.3">
      <c r="N4032" t="s">
        <v>8219</v>
      </c>
      <c r="O4032" s="10">
        <v>1680</v>
      </c>
      <c r="P4032" t="s">
        <v>8309</v>
      </c>
    </row>
    <row r="4033" spans="14:16" x14ac:dyDescent="0.3">
      <c r="N4033" t="s">
        <v>8220</v>
      </c>
      <c r="O4033" s="10">
        <v>1500</v>
      </c>
      <c r="P4033" t="s">
        <v>8324</v>
      </c>
    </row>
    <row r="4034" spans="14:16" x14ac:dyDescent="0.3">
      <c r="N4034" t="s">
        <v>8220</v>
      </c>
      <c r="O4034" s="10">
        <v>1500</v>
      </c>
      <c r="P4034" t="s">
        <v>8324</v>
      </c>
    </row>
    <row r="4035" spans="14:16" x14ac:dyDescent="0.3">
      <c r="N4035" t="s">
        <v>8220</v>
      </c>
      <c r="O4035" s="10">
        <v>1500</v>
      </c>
      <c r="P4035" t="s">
        <v>8338</v>
      </c>
    </row>
    <row r="4036" spans="14:16" x14ac:dyDescent="0.3">
      <c r="N4036" t="s">
        <v>8219</v>
      </c>
      <c r="O4036" s="10">
        <v>1500</v>
      </c>
      <c r="P4036" t="s">
        <v>8341</v>
      </c>
    </row>
    <row r="4037" spans="14:16" x14ac:dyDescent="0.3">
      <c r="N4037" t="s">
        <v>8220</v>
      </c>
      <c r="O4037" s="10">
        <v>1500</v>
      </c>
      <c r="P4037" t="s">
        <v>8349</v>
      </c>
    </row>
    <row r="4038" spans="14:16" x14ac:dyDescent="0.3">
      <c r="N4038" t="s">
        <v>8220</v>
      </c>
      <c r="O4038" s="10">
        <v>1500</v>
      </c>
      <c r="P4038" t="s">
        <v>8347</v>
      </c>
    </row>
    <row r="4039" spans="14:16" x14ac:dyDescent="0.3">
      <c r="N4039" t="s">
        <v>8220</v>
      </c>
      <c r="O4039" s="10">
        <v>1500</v>
      </c>
      <c r="P4039" t="s">
        <v>8351</v>
      </c>
    </row>
    <row r="4040" spans="14:16" x14ac:dyDescent="0.3">
      <c r="N4040" t="s">
        <v>8220</v>
      </c>
      <c r="O4040" s="10">
        <v>1500</v>
      </c>
      <c r="P4040" t="s">
        <v>8350</v>
      </c>
    </row>
    <row r="4041" spans="14:16" x14ac:dyDescent="0.3">
      <c r="N4041" t="s">
        <v>8220</v>
      </c>
      <c r="O4041" s="10">
        <v>1500</v>
      </c>
      <c r="P4041" t="s">
        <v>8313</v>
      </c>
    </row>
    <row r="4042" spans="14:16" x14ac:dyDescent="0.3">
      <c r="N4042" t="s">
        <v>8219</v>
      </c>
      <c r="O4042" s="10">
        <v>1500</v>
      </c>
      <c r="P4042" t="s">
        <v>8341</v>
      </c>
    </row>
    <row r="4043" spans="14:16" x14ac:dyDescent="0.3">
      <c r="N4043" t="s">
        <v>8220</v>
      </c>
      <c r="O4043" s="10">
        <v>1500</v>
      </c>
      <c r="P4043" t="s">
        <v>8325</v>
      </c>
    </row>
    <row r="4044" spans="14:16" x14ac:dyDescent="0.3">
      <c r="N4044" t="s">
        <v>8220</v>
      </c>
      <c r="O4044" s="10">
        <v>1500</v>
      </c>
      <c r="P4044" t="s">
        <v>8325</v>
      </c>
    </row>
    <row r="4045" spans="14:16" x14ac:dyDescent="0.3">
      <c r="N4045" t="s">
        <v>8220</v>
      </c>
      <c r="O4045" s="10">
        <v>1500</v>
      </c>
      <c r="P4045" t="s">
        <v>8334</v>
      </c>
    </row>
    <row r="4046" spans="14:16" x14ac:dyDescent="0.3">
      <c r="N4046" t="s">
        <v>8220</v>
      </c>
      <c r="O4046" s="10">
        <v>1500</v>
      </c>
      <c r="P4046" t="s">
        <v>8325</v>
      </c>
    </row>
    <row r="4047" spans="14:16" x14ac:dyDescent="0.3">
      <c r="N4047" t="s">
        <v>8220</v>
      </c>
      <c r="O4047" s="10">
        <v>1400</v>
      </c>
      <c r="P4047" t="s">
        <v>8349</v>
      </c>
    </row>
    <row r="4048" spans="14:16" x14ac:dyDescent="0.3">
      <c r="N4048" t="s">
        <v>8219</v>
      </c>
      <c r="O4048" s="10">
        <v>1200</v>
      </c>
      <c r="P4048" t="s">
        <v>8336</v>
      </c>
    </row>
    <row r="4049" spans="14:16" x14ac:dyDescent="0.3">
      <c r="N4049" t="s">
        <v>8220</v>
      </c>
      <c r="O4049" s="10">
        <v>1200</v>
      </c>
      <c r="P4049" t="s">
        <v>8309</v>
      </c>
    </row>
    <row r="4050" spans="14:16" x14ac:dyDescent="0.3">
      <c r="N4050" t="s">
        <v>8220</v>
      </c>
      <c r="O4050" s="10">
        <v>1200</v>
      </c>
      <c r="P4050" t="s">
        <v>8350</v>
      </c>
    </row>
    <row r="4051" spans="14:16" x14ac:dyDescent="0.3">
      <c r="N4051" t="s">
        <v>8220</v>
      </c>
      <c r="O4051" s="10">
        <v>1200</v>
      </c>
      <c r="P4051" t="s">
        <v>8350</v>
      </c>
    </row>
    <row r="4052" spans="14:16" x14ac:dyDescent="0.3">
      <c r="N4052" t="s">
        <v>8220</v>
      </c>
      <c r="O4052" s="10">
        <v>1200</v>
      </c>
      <c r="P4052" t="s">
        <v>8325</v>
      </c>
    </row>
    <row r="4053" spans="14:16" x14ac:dyDescent="0.3">
      <c r="N4053" t="s">
        <v>8220</v>
      </c>
      <c r="O4053" s="10">
        <v>1200</v>
      </c>
      <c r="P4053" t="s">
        <v>8325</v>
      </c>
    </row>
    <row r="4054" spans="14:16" x14ac:dyDescent="0.3">
      <c r="N4054" t="s">
        <v>8220</v>
      </c>
      <c r="O4054" s="10">
        <v>1200</v>
      </c>
      <c r="P4054" t="s">
        <v>8325</v>
      </c>
    </row>
    <row r="4055" spans="14:16" x14ac:dyDescent="0.3">
      <c r="N4055" t="s">
        <v>8220</v>
      </c>
      <c r="O4055" s="10">
        <v>1150</v>
      </c>
      <c r="P4055" t="s">
        <v>8356</v>
      </c>
    </row>
    <row r="4056" spans="14:16" x14ac:dyDescent="0.3">
      <c r="N4056" t="s">
        <v>8220</v>
      </c>
      <c r="O4056" s="10">
        <v>1110</v>
      </c>
      <c r="P4056" t="s">
        <v>8324</v>
      </c>
    </row>
    <row r="4057" spans="14:16" x14ac:dyDescent="0.3">
      <c r="N4057" t="s">
        <v>8219</v>
      </c>
      <c r="O4057" s="10">
        <v>1100</v>
      </c>
      <c r="P4057" t="s">
        <v>8346</v>
      </c>
    </row>
    <row r="4058" spans="14:16" x14ac:dyDescent="0.3">
      <c r="N4058" t="s">
        <v>8220</v>
      </c>
      <c r="O4058" s="10">
        <v>1100</v>
      </c>
      <c r="P4058" t="s">
        <v>8333</v>
      </c>
    </row>
    <row r="4059" spans="14:16" x14ac:dyDescent="0.3">
      <c r="N4059" t="s">
        <v>8220</v>
      </c>
      <c r="O4059" s="10">
        <v>1000</v>
      </c>
      <c r="P4059" t="s">
        <v>8324</v>
      </c>
    </row>
    <row r="4060" spans="14:16" x14ac:dyDescent="0.3">
      <c r="N4060" t="s">
        <v>8220</v>
      </c>
      <c r="O4060" s="10">
        <v>1000</v>
      </c>
      <c r="P4060" t="s">
        <v>8324</v>
      </c>
    </row>
    <row r="4061" spans="14:16" x14ac:dyDescent="0.3">
      <c r="N4061" t="s">
        <v>8220</v>
      </c>
      <c r="O4061" s="10">
        <v>1000</v>
      </c>
      <c r="P4061" t="s">
        <v>8338</v>
      </c>
    </row>
    <row r="4062" spans="14:16" x14ac:dyDescent="0.3">
      <c r="N4062" t="s">
        <v>8220</v>
      </c>
      <c r="O4062" s="10">
        <v>1000</v>
      </c>
      <c r="P4062" t="s">
        <v>8338</v>
      </c>
    </row>
    <row r="4063" spans="14:16" x14ac:dyDescent="0.3">
      <c r="N4063" t="s">
        <v>8220</v>
      </c>
      <c r="O4063" s="10">
        <v>1000</v>
      </c>
      <c r="P4063" t="s">
        <v>8327</v>
      </c>
    </row>
    <row r="4064" spans="14:16" x14ac:dyDescent="0.3">
      <c r="N4064" t="s">
        <v>8219</v>
      </c>
      <c r="O4064" s="10">
        <v>1000</v>
      </c>
      <c r="P4064" t="s">
        <v>8346</v>
      </c>
    </row>
    <row r="4065" spans="14:16" x14ac:dyDescent="0.3">
      <c r="N4065" t="s">
        <v>8220</v>
      </c>
      <c r="O4065" s="10">
        <v>1000</v>
      </c>
      <c r="P4065" t="s">
        <v>8347</v>
      </c>
    </row>
    <row r="4066" spans="14:16" x14ac:dyDescent="0.3">
      <c r="N4066" t="s">
        <v>8220</v>
      </c>
      <c r="O4066" s="10">
        <v>1000</v>
      </c>
      <c r="P4066" t="s">
        <v>8354</v>
      </c>
    </row>
    <row r="4067" spans="14:16" x14ac:dyDescent="0.3">
      <c r="N4067" t="s">
        <v>8220</v>
      </c>
      <c r="O4067" s="10">
        <v>1000</v>
      </c>
      <c r="P4067" t="s">
        <v>8329</v>
      </c>
    </row>
    <row r="4068" spans="14:16" x14ac:dyDescent="0.3">
      <c r="N4068" t="s">
        <v>8219</v>
      </c>
      <c r="O4068" s="10">
        <v>1000</v>
      </c>
      <c r="P4068" t="s">
        <v>8341</v>
      </c>
    </row>
    <row r="4069" spans="14:16" x14ac:dyDescent="0.3">
      <c r="N4069" t="s">
        <v>8219</v>
      </c>
      <c r="O4069" s="10">
        <v>1000</v>
      </c>
      <c r="P4069" t="s">
        <v>8341</v>
      </c>
    </row>
    <row r="4070" spans="14:16" x14ac:dyDescent="0.3">
      <c r="N4070" t="s">
        <v>8220</v>
      </c>
      <c r="O4070" s="10">
        <v>1000</v>
      </c>
      <c r="P4070" t="s">
        <v>8344</v>
      </c>
    </row>
    <row r="4071" spans="14:16" x14ac:dyDescent="0.3">
      <c r="N4071" t="s">
        <v>8220</v>
      </c>
      <c r="O4071" s="10">
        <v>1000</v>
      </c>
      <c r="P4071" t="s">
        <v>8325</v>
      </c>
    </row>
    <row r="4072" spans="14:16" x14ac:dyDescent="0.3">
      <c r="N4072" t="s">
        <v>8220</v>
      </c>
      <c r="O4072" s="10">
        <v>1000</v>
      </c>
      <c r="P4072" t="s">
        <v>8325</v>
      </c>
    </row>
    <row r="4073" spans="14:16" x14ac:dyDescent="0.3">
      <c r="N4073" t="s">
        <v>8220</v>
      </c>
      <c r="O4073" s="10">
        <v>900</v>
      </c>
      <c r="P4073" t="s">
        <v>8347</v>
      </c>
    </row>
    <row r="4074" spans="14:16" x14ac:dyDescent="0.3">
      <c r="N4074" t="s">
        <v>8220</v>
      </c>
      <c r="O4074" s="10">
        <v>850</v>
      </c>
      <c r="P4074" t="s">
        <v>8309</v>
      </c>
    </row>
    <row r="4075" spans="14:16" x14ac:dyDescent="0.3">
      <c r="N4075" t="s">
        <v>8220</v>
      </c>
      <c r="O4075" s="10">
        <v>750</v>
      </c>
      <c r="P4075" t="s">
        <v>8341</v>
      </c>
    </row>
    <row r="4076" spans="14:16" x14ac:dyDescent="0.3">
      <c r="N4076" t="s">
        <v>8220</v>
      </c>
      <c r="O4076" s="10">
        <v>750</v>
      </c>
      <c r="P4076" t="s">
        <v>8354</v>
      </c>
    </row>
    <row r="4077" spans="14:16" x14ac:dyDescent="0.3">
      <c r="N4077" t="s">
        <v>8221</v>
      </c>
      <c r="O4077" s="10">
        <v>700</v>
      </c>
      <c r="P4077" t="s">
        <v>8325</v>
      </c>
    </row>
    <row r="4078" spans="14:16" x14ac:dyDescent="0.3">
      <c r="N4078" t="s">
        <v>8220</v>
      </c>
      <c r="O4078" s="10">
        <v>700</v>
      </c>
      <c r="P4078" t="s">
        <v>8325</v>
      </c>
    </row>
    <row r="4079" spans="14:16" x14ac:dyDescent="0.3">
      <c r="N4079" t="s">
        <v>8220</v>
      </c>
      <c r="O4079" s="10">
        <v>678</v>
      </c>
      <c r="P4079" t="s">
        <v>8325</v>
      </c>
    </row>
    <row r="4080" spans="14:16" x14ac:dyDescent="0.3">
      <c r="N4080" t="s">
        <v>8219</v>
      </c>
      <c r="O4080" s="10">
        <v>620</v>
      </c>
      <c r="P4080" t="s">
        <v>8334</v>
      </c>
    </row>
    <row r="4081" spans="14:16" x14ac:dyDescent="0.3">
      <c r="N4081" t="s">
        <v>8219</v>
      </c>
      <c r="O4081" s="10">
        <v>600</v>
      </c>
      <c r="P4081" t="s">
        <v>8336</v>
      </c>
    </row>
    <row r="4082" spans="14:16" x14ac:dyDescent="0.3">
      <c r="N4082" t="s">
        <v>8220</v>
      </c>
      <c r="O4082" s="10">
        <v>600</v>
      </c>
      <c r="P4082" t="s">
        <v>8325</v>
      </c>
    </row>
    <row r="4083" spans="14:16" x14ac:dyDescent="0.3">
      <c r="N4083" t="s">
        <v>8220</v>
      </c>
      <c r="O4083" s="10">
        <v>575</v>
      </c>
      <c r="P4083" t="s">
        <v>8325</v>
      </c>
    </row>
    <row r="4084" spans="14:16" x14ac:dyDescent="0.3">
      <c r="N4084" t="s">
        <v>8220</v>
      </c>
      <c r="O4084" s="10">
        <v>550</v>
      </c>
      <c r="P4084" t="s">
        <v>8338</v>
      </c>
    </row>
    <row r="4085" spans="14:16" x14ac:dyDescent="0.3">
      <c r="N4085" t="s">
        <v>8220</v>
      </c>
      <c r="O4085" s="10">
        <v>550</v>
      </c>
      <c r="P4085" t="s">
        <v>8333</v>
      </c>
    </row>
    <row r="4086" spans="14:16" x14ac:dyDescent="0.3">
      <c r="N4086" t="s">
        <v>8220</v>
      </c>
      <c r="O4086" s="10">
        <v>525</v>
      </c>
      <c r="P4086" t="s">
        <v>8325</v>
      </c>
    </row>
    <row r="4087" spans="14:16" x14ac:dyDescent="0.3">
      <c r="N4087" t="s">
        <v>8220</v>
      </c>
      <c r="O4087" s="10">
        <v>516</v>
      </c>
      <c r="P4087" t="s">
        <v>8350</v>
      </c>
    </row>
    <row r="4088" spans="14:16" x14ac:dyDescent="0.3">
      <c r="N4088" t="s">
        <v>8219</v>
      </c>
      <c r="O4088" s="10">
        <v>515</v>
      </c>
      <c r="P4088" t="s">
        <v>8341</v>
      </c>
    </row>
    <row r="4089" spans="14:16" x14ac:dyDescent="0.3">
      <c r="N4089" t="s">
        <v>8220</v>
      </c>
      <c r="O4089" s="10">
        <v>500</v>
      </c>
      <c r="P4089" t="s">
        <v>8349</v>
      </c>
    </row>
    <row r="4090" spans="14:16" x14ac:dyDescent="0.3">
      <c r="N4090" t="s">
        <v>8219</v>
      </c>
      <c r="O4090" s="10">
        <v>500</v>
      </c>
      <c r="P4090" t="s">
        <v>8346</v>
      </c>
    </row>
    <row r="4091" spans="14:16" x14ac:dyDescent="0.3">
      <c r="N4091" t="s">
        <v>8220</v>
      </c>
      <c r="O4091" s="10">
        <v>500</v>
      </c>
      <c r="P4091" t="s">
        <v>8343</v>
      </c>
    </row>
    <row r="4092" spans="14:16" x14ac:dyDescent="0.3">
      <c r="N4092" t="s">
        <v>8220</v>
      </c>
      <c r="O4092" s="10">
        <v>500</v>
      </c>
      <c r="P4092" t="s">
        <v>8350</v>
      </c>
    </row>
    <row r="4093" spans="14:16" x14ac:dyDescent="0.3">
      <c r="N4093" t="s">
        <v>8220</v>
      </c>
      <c r="O4093" s="10">
        <v>500</v>
      </c>
      <c r="P4093" t="s">
        <v>8334</v>
      </c>
    </row>
    <row r="4094" spans="14:16" x14ac:dyDescent="0.3">
      <c r="N4094" t="s">
        <v>8220</v>
      </c>
      <c r="O4094" s="10">
        <v>500</v>
      </c>
      <c r="P4094" t="s">
        <v>8325</v>
      </c>
    </row>
    <row r="4095" spans="14:16" x14ac:dyDescent="0.3">
      <c r="N4095" t="s">
        <v>8220</v>
      </c>
      <c r="O4095" s="10">
        <v>500</v>
      </c>
      <c r="P4095" t="s">
        <v>8325</v>
      </c>
    </row>
    <row r="4096" spans="14:16" x14ac:dyDescent="0.3">
      <c r="N4096" t="s">
        <v>8220</v>
      </c>
      <c r="O4096" s="10">
        <v>450</v>
      </c>
      <c r="P4096" t="s">
        <v>8338</v>
      </c>
    </row>
    <row r="4097" spans="14:16" x14ac:dyDescent="0.3">
      <c r="N4097" t="s">
        <v>8220</v>
      </c>
      <c r="O4097" s="10">
        <v>400</v>
      </c>
      <c r="P4097" t="s">
        <v>8338</v>
      </c>
    </row>
    <row r="4098" spans="14:16" x14ac:dyDescent="0.3">
      <c r="N4098" t="s">
        <v>8220</v>
      </c>
      <c r="O4098" s="10">
        <v>400</v>
      </c>
      <c r="P4098" t="s">
        <v>8341</v>
      </c>
    </row>
    <row r="4099" spans="14:16" x14ac:dyDescent="0.3">
      <c r="N4099" t="s">
        <v>8219</v>
      </c>
      <c r="O4099" s="10">
        <v>400</v>
      </c>
      <c r="P4099" t="s">
        <v>8341</v>
      </c>
    </row>
    <row r="4100" spans="14:16" x14ac:dyDescent="0.3">
      <c r="N4100" t="s">
        <v>8220</v>
      </c>
      <c r="O4100" s="10">
        <v>300</v>
      </c>
      <c r="P4100" t="s">
        <v>8323</v>
      </c>
    </row>
    <row r="4101" spans="14:16" x14ac:dyDescent="0.3">
      <c r="N4101" t="s">
        <v>8220</v>
      </c>
      <c r="O4101" s="10">
        <v>300</v>
      </c>
      <c r="P4101" t="s">
        <v>8325</v>
      </c>
    </row>
    <row r="4102" spans="14:16" x14ac:dyDescent="0.3">
      <c r="N4102" t="s">
        <v>8220</v>
      </c>
      <c r="O4102" s="10">
        <v>280</v>
      </c>
      <c r="P4102" t="s">
        <v>8343</v>
      </c>
    </row>
    <row r="4103" spans="14:16" x14ac:dyDescent="0.3">
      <c r="N4103" t="s">
        <v>8220</v>
      </c>
      <c r="O4103" s="10">
        <v>270</v>
      </c>
      <c r="P4103" t="s">
        <v>8325</v>
      </c>
    </row>
    <row r="4104" spans="14:16" x14ac:dyDescent="0.3">
      <c r="N4104" t="s">
        <v>8219</v>
      </c>
      <c r="O4104" s="10">
        <v>250</v>
      </c>
      <c r="P4104" t="s">
        <v>8341</v>
      </c>
    </row>
    <row r="4105" spans="14:16" x14ac:dyDescent="0.3">
      <c r="N4105" t="s">
        <v>8220</v>
      </c>
      <c r="O4105" s="10">
        <v>250</v>
      </c>
      <c r="P4105" t="s">
        <v>8325</v>
      </c>
    </row>
    <row r="4106" spans="14:16" x14ac:dyDescent="0.3">
      <c r="N4106" t="s">
        <v>8220</v>
      </c>
      <c r="O4106" s="10">
        <v>200</v>
      </c>
      <c r="P4106" t="s">
        <v>8324</v>
      </c>
    </row>
    <row r="4107" spans="14:16" x14ac:dyDescent="0.3">
      <c r="N4107" t="s">
        <v>8219</v>
      </c>
      <c r="O4107" s="10">
        <v>200</v>
      </c>
      <c r="P4107" t="s">
        <v>8341</v>
      </c>
    </row>
    <row r="4108" spans="14:16" x14ac:dyDescent="0.3">
      <c r="N4108" t="s">
        <v>8221</v>
      </c>
      <c r="O4108" s="10">
        <v>200</v>
      </c>
      <c r="P4108" t="s">
        <v>8325</v>
      </c>
    </row>
    <row r="4109" spans="14:16" x14ac:dyDescent="0.3">
      <c r="N4109" t="s">
        <v>8219</v>
      </c>
      <c r="O4109" s="10">
        <v>128</v>
      </c>
      <c r="P4109" t="s">
        <v>8341</v>
      </c>
    </row>
    <row r="4110" spans="14:16" x14ac:dyDescent="0.3">
      <c r="N4110" t="s">
        <v>8220</v>
      </c>
      <c r="O4110" s="10">
        <v>100</v>
      </c>
      <c r="P4110" t="s">
        <v>8333</v>
      </c>
    </row>
    <row r="4111" spans="14:16" x14ac:dyDescent="0.3">
      <c r="N4111" t="s">
        <v>8220</v>
      </c>
      <c r="O4111" s="10">
        <v>60</v>
      </c>
      <c r="P4111" t="s">
        <v>8343</v>
      </c>
    </row>
    <row r="4112" spans="14:16" x14ac:dyDescent="0.3">
      <c r="N4112" t="s">
        <v>8219</v>
      </c>
      <c r="O4112" s="10">
        <v>50</v>
      </c>
      <c r="P4112" t="s">
        <v>8346</v>
      </c>
    </row>
    <row r="4113" spans="14:16" x14ac:dyDescent="0.3">
      <c r="N4113" t="s">
        <v>8220</v>
      </c>
      <c r="O4113" s="10">
        <v>25</v>
      </c>
      <c r="P4113" t="s">
        <v>8350</v>
      </c>
    </row>
    <row r="4114" spans="14:16" x14ac:dyDescent="0.3">
      <c r="N4114" t="s">
        <v>8220</v>
      </c>
      <c r="O4114" s="10">
        <v>20</v>
      </c>
      <c r="P4114" t="s">
        <v>8354</v>
      </c>
    </row>
    <row r="4115" spans="14:16" x14ac:dyDescent="0.3">
      <c r="N4115" t="s">
        <v>8220</v>
      </c>
      <c r="O4115" s="10">
        <v>2</v>
      </c>
      <c r="P4115" t="s">
        <v>8344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Theatre Outcomes by Date 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mahdi</cp:lastModifiedBy>
  <dcterms:created xsi:type="dcterms:W3CDTF">2017-04-20T15:17:24Z</dcterms:created>
  <dcterms:modified xsi:type="dcterms:W3CDTF">2022-03-14T03:20:10Z</dcterms:modified>
</cp:coreProperties>
</file>