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 codeName="ThisWorkbook" autoCompressPictures="0"/>
  <xr:revisionPtr revIDLastSave="0" documentId="13_ncr:1_{15F8B695-390F-E444-AF22-719748B9FA1D}" xr6:coauthVersionLast="45" xr6:coauthVersionMax="45" xr10:uidLastSave="{00000000-0000-0000-0000-000000000000}"/>
  <bookViews>
    <workbookView xWindow="0" yWindow="0" windowWidth="28800" windowHeight="18000" tabRatio="894" activeTab="1" xr2:uid="{00000000-000D-0000-FFFF-FFFF00000000}"/>
  </bookViews>
  <sheets>
    <sheet name="1a-Identification Projet" sheetId="39" r:id="rId1"/>
    <sheet name="1b- Besoin capturé" sheetId="95" r:id="rId2"/>
    <sheet name="2a-OBS" sheetId="40" r:id="rId3"/>
    <sheet name="2b-PBS" sheetId="91" r:id="rId4"/>
    <sheet name="2c-WBS" sheetId="90" r:id="rId5"/>
    <sheet name="2d-Planning Initial" sheetId="92" r:id="rId6"/>
    <sheet name="23a Risques-Opportunités" sheetId="82" r:id="rId7"/>
    <sheet name="23b- Principaux évènements" sheetId="42" r:id="rId8"/>
    <sheet name="23c Actions" sheetId="74" r:id="rId9"/>
    <sheet name="23d Decisions" sheetId="73" r:id="rId10"/>
    <sheet name="23e Documents projet" sheetId="86" r:id="rId11"/>
    <sheet name="23f Livrables projet" sheetId="89" r:id="rId12"/>
    <sheet name="3a-Planning courant" sheetId="93" r:id="rId13"/>
    <sheet name="4-Bilan" sheetId="96" r:id="rId14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8" hidden="1">'23c Actions'!$A$7:$H$10</definedName>
    <definedName name="_xlnm._FilterDatabase" localSheetId="9" hidden="1">'23d Decisions'!#REF!</definedName>
    <definedName name="_xlnm._FilterDatabase" localSheetId="10" hidden="1">'23e Documents projet'!#REF!</definedName>
    <definedName name="_xlnm._FilterDatabase" localSheetId="11" hidden="1">'23f Livrables projet'!#REF!</definedName>
    <definedName name="_xlnm._FilterDatabase" localSheetId="13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J9" i="93"/>
  <c r="I9" i="93"/>
  <c r="H9" i="93"/>
  <c r="E9" i="93"/>
  <c r="D9" i="93"/>
  <c r="M25" i="92"/>
  <c r="M24" i="92"/>
  <c r="M23" i="92"/>
  <c r="M22" i="92"/>
  <c r="M21" i="92"/>
  <c r="M20" i="92"/>
  <c r="M19" i="92"/>
  <c r="M18" i="92"/>
  <c r="M17" i="92"/>
  <c r="M16" i="92"/>
  <c r="M15" i="92"/>
  <c r="M14" i="92"/>
  <c r="M13" i="92"/>
  <c r="M12" i="92"/>
  <c r="M11" i="92"/>
  <c r="M10" i="92"/>
  <c r="M9" i="92"/>
  <c r="E8" i="92"/>
  <c r="J8" i="92"/>
  <c r="D8" i="92"/>
  <c r="M9" i="93" l="1"/>
  <c r="M8" i="92"/>
  <c r="I8" i="92"/>
  <c r="L8" i="92"/>
  <c r="K8" i="92"/>
  <c r="H8" i="92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J1" i="74"/>
  <c r="J2" i="74"/>
  <c r="A1" i="74" s="1"/>
  <c r="J3" i="74"/>
  <c r="F1" i="82"/>
  <c r="F2" i="82"/>
  <c r="A1" i="82" s="1"/>
  <c r="F3" i="82"/>
  <c r="E20" i="82"/>
  <c r="E21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<sst xmlns="http://schemas.openxmlformats.org/spreadsheetml/2006/main" count="333" uniqueCount="191">
  <si>
    <t>Responsable</t>
  </si>
  <si>
    <t>Total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</si>
  <si>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</si>
  <si>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</si>
  <si>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</si>
  <si>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</si>
  <si>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</si>
  <si>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</si>
  <si>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</si>
  <si>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Origin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</si>
  <si>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</si>
  <si>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</si>
  <si>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</si>
  <si>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</si>
  <si>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</si>
  <si>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</si>
  <si>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</si>
  <si>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</si>
  <si>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>Description de l'opportunité *</t>
  </si>
  <si>
    <t xml:space="preserve">Total     </t>
  </si>
  <si>
    <t>Objectifs du projet</t>
  </si>
  <si>
    <t>Projet</t>
  </si>
  <si>
    <t>Période du xxx au yyy</t>
  </si>
  <si>
    <t>Période du yyy au zzz</t>
  </si>
  <si>
    <t>…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</si>
  <si>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</si>
  <si>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</si>
  <si>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</si>
  <si>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</si>
  <si>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</si>
  <si>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</si>
  <si>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</si>
  <si>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</si>
  <si>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</si>
  <si>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</si>
  <si>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</si>
  <si>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</si>
  <si>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</si>
  <si>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</si>
  <si>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</si>
  <si>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</si>
  <si>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</si>
  <si>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</si>
  <si>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</si>
  <si>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</si>
  <si>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</si>
  <si>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</si>
  <si>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</si>
  <si>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</si>
  <si>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</si>
  <si>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</si>
  <si>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</si>
  <si>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</si>
  <si>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</si>
  <si>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</si>
  <si>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</si>
  <si>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</si>
  <si>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</si>
  <si>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</si>
  <si>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</si>
  <si>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</si>
  <si>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</si>
  <si>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</si>
  <si>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</si>
  <si>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</si>
  <si>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M. X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</si>
  <si>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</si>
  <si>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</si>
  <si>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</si>
  <si>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</si>
  <si>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</si>
  <si>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</si>
  <si>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</si>
  <si>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</si>
  <si>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</si>
  <si>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</si>
  <si>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</si>
  <si>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</si>
  <si>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</si>
  <si>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</si>
  <si>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</si>
  <si>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</si>
  <si>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</si>
  <si>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</si>
  <si>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</si>
  <si>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</si>
  <si>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</si>
  <si>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</si>
  <si>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</si>
  <si>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</si>
  <si>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</si>
  <si>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SOLUTION A V1</t>
  </si>
  <si>
    <t>A1 V1</t>
  </si>
  <si>
    <t>A2 V1</t>
  </si>
  <si>
    <t>A3 V1</t>
  </si>
  <si>
    <t>A11 V1</t>
  </si>
  <si>
    <t>A12 V1</t>
  </si>
  <si>
    <t>A13 V1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</si>
  <si>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</si>
  <si>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</si>
  <si>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</si>
  <si>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</si>
  <si>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</si>
  <si>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</si>
  <si>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</si>
  <si>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</si>
  <si>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</si>
  <si>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</si>
  <si>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</si>
  <si>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</si>
  <si>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</si>
  <si>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</si>
  <si>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</si>
  <si>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</si>
  <si>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</si>
  <si>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</si>
  <si>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</si>
  <si>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</si>
  <si>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</si>
  <si>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</si>
  <si>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</si>
  <si>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</si>
  <si>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</si>
  <si>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</si>
  <si>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</si>
  <si>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recurrent 1 par semaine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</si>
  <si>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</si>
  <si>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</si>
  <si>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</si>
  <si>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</si>
  <si>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</si>
  <si>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</si>
  <si>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</si>
  <si>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</si>
  <si>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</si>
  <si>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</si>
  <si>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</si>
  <si>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</si>
  <si>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</si>
  <si>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</si>
  <si>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</si>
  <si>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Developement Projet</t>
  </si>
  <si>
    <t>DP001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</si>
  <si>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</si>
  <si>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</si>
  <si>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</si>
  <si>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</si>
  <si>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</si>
  <si>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</si>
  <si>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</si>
  <si>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</si>
  <si>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</si>
  <si>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</si>
  <si>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</si>
  <si>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</si>
  <si>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</si>
  <si>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</si>
  <si>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</si>
  <si>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</si>
  <si>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</si>
  <si>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</si>
  <si>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</si>
  <si>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>DIFS-001</t>
  </si>
  <si>
    <t xml:space="preserve">20/01/2020 =&gt; 31/05/2020
</t>
  </si>
  <si>
    <t>BARTHELEMY Damien</t>
  </si>
  <si>
    <t>L2 DIFS</t>
  </si>
  <si>
    <t>Matthieu AMSELLEM (L2 DIFS)
Damien BARTHELEMY (L2 DIFS)
Aymeric Crozes (L2 DIFS)
Mahdjouba Bouzouina (L2 DIFS)</t>
  </si>
  <si>
    <t>Se familiariser avec la gestion de projet
Cryptographie système RSA et GPG 
Programmation C et Java</t>
  </si>
  <si>
    <t>reference TDA62</t>
  </si>
  <si>
    <t>Le projet vise à programmer un cryptage asymétrique selon le système RSA  composé d'une clé publique qui sert à crypter un message puis fourni à l'envoi et une clé privé pour décrypter le message. On doit pouvoir crypter un message puis le décrypter pour retomber dessus.Le projet est découpé en 4 phases de programmation C et une cinquième en Java. Le système doit pouvoir  servir à signer électroniquement un message avec une clé privée et à vérifier une signature avec la clé publique.</t>
  </si>
  <si>
    <t>Clé</t>
  </si>
  <si>
    <t>Le programme doit générer une clé publique et une clé privé.</t>
  </si>
  <si>
    <t>DP002</t>
  </si>
  <si>
    <t>DP003</t>
  </si>
  <si>
    <t>Bézout</t>
  </si>
  <si>
    <t>Le système RSA doit se baser sur l'algorithme de Bézout.</t>
  </si>
  <si>
    <t>Cryptage</t>
  </si>
  <si>
    <t>Le programme doit crypter un message donné.</t>
  </si>
  <si>
    <t>DP004</t>
  </si>
  <si>
    <t>Décryptage</t>
  </si>
  <si>
    <t>Le programme doit décrypter correctement un message codé avec une clé.</t>
  </si>
  <si>
    <t>DP005</t>
  </si>
  <si>
    <t>Le programme doit convertir en base 64.</t>
  </si>
  <si>
    <t>assert</t>
  </si>
  <si>
    <t>DP006</t>
  </si>
  <si>
    <t>Conversion</t>
  </si>
  <si>
    <t>Sauvegarde</t>
  </si>
  <si>
    <t>DP007</t>
  </si>
  <si>
    <t>Les clés doivent être sauvegardés en base 64dans un fichier chiffré.</t>
  </si>
  <si>
    <t>Signature</t>
  </si>
  <si>
    <t>Le programme doit permettre la signature pour vérifier l'intégrité et la paternité.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</si>
</sst>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9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7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</borders>
  <cellStyleXfs count="1206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</cellStyleXfs>
  <cellXfs count="293">
    <xf numFmtId="0" fontId="0" fillId="0" borderId="0" xfId="0"/>
    <xf numFmtId="0" fontId="14" fillId="76" borderId="2" xfId="990" applyFont="1" applyFill="1" applyBorder="1" applyAlignment="1">
      <alignment vertical="center" wrapText="1"/>
    </xf>
    <xf numFmtId="0" fontId="20" fillId="75" borderId="2" xfId="990" applyFont="1" applyFill="1" applyBorder="1" applyAlignment="1">
      <alignment horizontal="center" vertical="center"/>
    </xf>
    <xf numFmtId="0" fontId="3" fillId="0" borderId="0" xfId="980" applyBorder="1"/>
    <xf numFmtId="0" fontId="3" fillId="0" borderId="0" xfId="980" applyAlignment="1">
      <alignment horizontal="center"/>
    </xf>
    <xf numFmtId="0" fontId="3" fillId="0" borderId="0" xfId="980"/>
    <xf numFmtId="0" fontId="3" fillId="0" borderId="0" xfId="990"/>
    <xf numFmtId="0" fontId="15" fillId="0" borderId="0" xfId="990" applyFont="1" applyFill="1" applyBorder="1" applyAlignment="1">
      <alignment horizontal="center" vertical="center"/>
    </xf>
    <xf numFmtId="0" fontId="4" fillId="0" borderId="0" xfId="990" applyFont="1" applyBorder="1" applyAlignment="1"/>
    <xf numFmtId="0" fontId="2" fillId="0" borderId="0" xfId="990" applyFont="1" applyBorder="1" applyAlignment="1"/>
    <xf numFmtId="0" fontId="3" fillId="0" borderId="0" xfId="990" applyBorder="1" applyAlignment="1"/>
    <xf numFmtId="0" fontId="5" fillId="0" borderId="25" xfId="990" applyFont="1" applyBorder="1" applyAlignment="1">
      <alignment vertical="center"/>
    </xf>
    <xf numFmtId="0" fontId="20" fillId="0" borderId="0" xfId="990" applyFont="1" applyFill="1" applyBorder="1" applyAlignment="1">
      <alignment horizontal="center" vertical="center"/>
    </xf>
    <xf numFmtId="0" fontId="4" fillId="0" borderId="0" xfId="990" applyFont="1" applyFill="1" applyBorder="1" applyAlignment="1">
      <alignment horizontal="center" vertical="center"/>
    </xf>
    <xf numFmtId="0" fontId="5" fillId="0" borderId="0" xfId="990" applyFont="1" applyFill="1" applyBorder="1" applyAlignment="1">
      <alignment vertical="center"/>
    </xf>
    <xf numFmtId="0" fontId="2" fillId="0" borderId="0" xfId="990" applyFont="1" applyFill="1" applyBorder="1" applyAlignment="1">
      <alignment horizontal="center" vertical="center"/>
    </xf>
    <xf numFmtId="0" fontId="3" fillId="0" borderId="0" xfId="990" applyFill="1" applyBorder="1" applyAlignment="1">
      <alignment horizontal="center" vertical="center"/>
    </xf>
    <xf numFmtId="0" fontId="4" fillId="0" borderId="0" xfId="990" applyFont="1" applyFill="1" applyBorder="1" applyAlignment="1">
      <alignment horizontal="left" vertical="center"/>
    </xf>
    <xf numFmtId="0" fontId="3" fillId="0" borderId="0" xfId="991"/>
    <xf numFmtId="0" fontId="4" fillId="0" borderId="0" xfId="980" applyFont="1" applyFill="1" applyBorder="1" applyAlignment="1">
      <alignment horizontal="center" vertical="center" wrapText="1"/>
    </xf>
    <xf numFmtId="0" fontId="2" fillId="0" borderId="0" xfId="980" applyFont="1" applyFill="1" applyBorder="1" applyAlignment="1">
      <alignment horizontal="center" vertical="center"/>
    </xf>
    <xf numFmtId="0" fontId="3" fillId="0" borderId="0" xfId="980" applyFill="1"/>
    <xf numFmtId="0" fontId="14" fillId="0" borderId="0" xfId="980" applyFont="1" applyBorder="1" applyAlignment="1">
      <alignment horizontal="left" vertical="center"/>
    </xf>
    <xf numFmtId="0" fontId="3" fillId="0" borderId="0" xfId="994"/>
    <xf numFmtId="0" fontId="3" fillId="0" borderId="0" xfId="994" applyFill="1"/>
    <xf numFmtId="0" fontId="3" fillId="0" borderId="0" xfId="995" applyAlignment="1">
      <alignment horizontal="center" vertical="center"/>
    </xf>
    <xf numFmtId="0" fontId="3" fillId="0" borderId="0" xfId="994" applyBorder="1"/>
    <xf numFmtId="0" fontId="3" fillId="0" borderId="0" xfId="994" applyFill="1" applyBorder="1"/>
    <xf numFmtId="0" fontId="78" fillId="0" borderId="0" xfId="994" applyFont="1" applyBorder="1"/>
    <xf numFmtId="0" fontId="3" fillId="0" borderId="17" xfId="980" applyBorder="1"/>
    <xf numFmtId="0" fontId="90" fillId="0" borderId="0" xfId="990" quotePrefix="1" applyFont="1"/>
    <xf numFmtId="0" fontId="90" fillId="0" borderId="0" xfId="990" applyFont="1"/>
    <xf numFmtId="0" fontId="3" fillId="0" borderId="0" xfId="980" applyAlignment="1">
      <alignment horizontal="left" indent="2"/>
    </xf>
    <xf numFmtId="0" fontId="14" fillId="0" borderId="0" xfId="980" applyFont="1" applyBorder="1" applyAlignment="1">
      <alignment horizontal="left"/>
    </xf>
    <xf numFmtId="0" fontId="3" fillId="0" borderId="0" xfId="980" applyBorder="1" applyAlignment="1">
      <alignment horizontal="left"/>
    </xf>
    <xf numFmtId="0" fontId="3" fillId="0" borderId="0" xfId="980" applyBorder="1" applyAlignment="1">
      <alignment horizontal="left" vertical="center"/>
    </xf>
    <xf numFmtId="0" fontId="3" fillId="0" borderId="0" xfId="980" applyBorder="1" applyAlignment="1">
      <alignment vertical="center"/>
    </xf>
    <xf numFmtId="0" fontId="2" fillId="0" borderId="0" xfId="980" applyFont="1" applyFill="1" applyBorder="1" applyAlignment="1">
      <alignment horizontal="right" wrapText="1"/>
    </xf>
    <xf numFmtId="0" fontId="14" fillId="0" borderId="31" xfId="994" applyFont="1" applyFill="1" applyBorder="1" applyAlignment="1">
      <alignment vertical="top" wrapText="1"/>
    </xf>
    <xf numFmtId="0" fontId="14" fillId="0" borderId="32" xfId="994" applyFont="1" applyFill="1" applyBorder="1" applyAlignment="1">
      <alignment horizontal="left" vertical="top" wrapText="1"/>
    </xf>
    <xf numFmtId="0" fontId="14" fillId="0" borderId="9" xfId="994" applyFont="1" applyFill="1" applyBorder="1" applyAlignment="1">
      <alignment horizontal="left" vertical="top" wrapText="1"/>
    </xf>
    <xf numFmtId="0" fontId="14" fillId="0" borderId="33" xfId="994" applyFont="1" applyFill="1" applyBorder="1" applyAlignment="1">
      <alignment horizontal="left" vertical="top" wrapText="1"/>
    </xf>
    <xf numFmtId="0" fontId="2" fillId="0" borderId="0" xfId="980" applyFont="1" applyFill="1" applyBorder="1" applyAlignment="1">
      <alignment vertical="center" wrapText="1"/>
    </xf>
    <xf numFmtId="0" fontId="2" fillId="0" borderId="0" xfId="980" applyFont="1" applyFill="1" applyBorder="1" applyAlignment="1" applyProtection="1">
      <alignment horizontal="right" vertical="center" wrapText="1"/>
      <protection locked="0"/>
    </xf>
    <xf numFmtId="190" fontId="2" fillId="0" borderId="0" xfId="980" applyNumberFormat="1" applyFont="1" applyFill="1" applyBorder="1" applyAlignment="1" applyProtection="1">
      <alignment vertical="center" wrapText="1"/>
      <protection locked="0"/>
    </xf>
    <xf numFmtId="0" fontId="4" fillId="0" borderId="0" xfId="994" applyFont="1" applyBorder="1"/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0" fontId="11" fillId="0" borderId="34" xfId="0" applyFont="1" applyFill="1" applyBorder="1" applyAlignment="1">
      <alignment horizontal="center" vertical="top"/>
    </xf>
    <xf numFmtId="49" fontId="11" fillId="0" borderId="34" xfId="0" applyNumberFormat="1" applyFont="1" applyFill="1" applyBorder="1" applyAlignment="1">
      <alignment horizontal="center" vertical="top"/>
    </xf>
    <xf numFmtId="0" fontId="3" fillId="63" borderId="0" xfId="990" applyFill="1"/>
    <xf numFmtId="0" fontId="4" fillId="63" borderId="0" xfId="994" applyFont="1" applyFill="1" applyBorder="1"/>
    <xf numFmtId="0" fontId="3" fillId="63" borderId="0" xfId="994" applyFill="1" applyBorder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7" xfId="980" applyFont="1" applyFill="1" applyBorder="1" applyAlignment="1" applyProtection="1">
      <alignment horizontal="center" vertical="center" wrapText="1"/>
      <protection locked="0"/>
    </xf>
    <xf numFmtId="0" fontId="5" fillId="63" borderId="38" xfId="980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0" applyFont="1" applyFill="1" applyBorder="1" applyAlignment="1">
      <alignment vertical="center" wrapText="1"/>
    </xf>
    <xf numFmtId="0" fontId="2" fillId="66" borderId="17" xfId="980" applyFont="1" applyFill="1" applyBorder="1" applyAlignment="1" applyProtection="1">
      <alignment vertical="center" wrapText="1"/>
      <protection locked="0"/>
    </xf>
    <xf numFmtId="0" fontId="2" fillId="66" borderId="39" xfId="980" applyFont="1" applyFill="1" applyBorder="1" applyAlignment="1" applyProtection="1">
      <alignment vertical="center" wrapText="1"/>
      <protection locked="0"/>
    </xf>
    <xf numFmtId="190" fontId="2" fillId="66" borderId="39" xfId="980" applyNumberFormat="1" applyFont="1" applyFill="1" applyBorder="1" applyAlignment="1" applyProtection="1">
      <alignment vertical="center" wrapText="1"/>
      <protection locked="0"/>
    </xf>
    <xf numFmtId="9" fontId="2" fillId="66" borderId="39" xfId="980" applyNumberFormat="1" applyFont="1" applyFill="1" applyBorder="1" applyAlignment="1" applyProtection="1">
      <alignment vertical="center" wrapText="1"/>
      <protection locked="0"/>
    </xf>
    <xf numFmtId="14" fontId="2" fillId="66" borderId="39" xfId="980" applyNumberFormat="1" applyFont="1" applyFill="1" applyBorder="1" applyAlignment="1" applyProtection="1">
      <alignment vertical="center" wrapText="1"/>
      <protection locked="0"/>
    </xf>
    <xf numFmtId="192" fontId="2" fillId="66" borderId="40" xfId="980" applyNumberFormat="1" applyFont="1" applyFill="1" applyBorder="1" applyAlignment="1" applyProtection="1">
      <alignment vertical="center" wrapText="1"/>
      <protection locked="0"/>
    </xf>
    <xf numFmtId="0" fontId="2" fillId="66" borderId="10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horizontal="right" vertical="center" wrapText="1"/>
      <protection locked="0"/>
    </xf>
    <xf numFmtId="192" fontId="2" fillId="66" borderId="39" xfId="980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0" applyNumberFormat="1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vertical="center" wrapText="1"/>
      <protection locked="0"/>
    </xf>
    <xf numFmtId="0" fontId="2" fillId="66" borderId="40" xfId="980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 applyProtection="1">
      <alignment vertical="center" wrapText="1"/>
      <protection locked="0"/>
    </xf>
    <xf numFmtId="0" fontId="2" fillId="66" borderId="43" xfId="980" applyFont="1" applyFill="1" applyBorder="1" applyAlignment="1">
      <alignment vertical="center" wrapText="1"/>
    </xf>
    <xf numFmtId="0" fontId="2" fillId="0" borderId="0" xfId="980" applyFont="1"/>
    <xf numFmtId="0" fontId="0" fillId="66" borderId="44" xfId="0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center" vertical="center" wrapText="1"/>
    </xf>
    <xf numFmtId="14" fontId="0" fillId="66" borderId="44" xfId="0" applyNumberFormat="1" applyFill="1" applyBorder="1" applyAlignment="1">
      <alignment horizontal="center" vertical="center" wrapText="1"/>
    </xf>
    <xf numFmtId="14" fontId="3" fillId="66" borderId="44" xfId="0" applyNumberFormat="1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justify" vertical="center" wrapText="1"/>
    </xf>
    <xf numFmtId="0" fontId="0" fillId="66" borderId="17" xfId="0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vertical="center" wrapText="1"/>
    </xf>
    <xf numFmtId="14" fontId="2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justify" vertical="center" wrapText="1"/>
    </xf>
    <xf numFmtId="0" fontId="5" fillId="67" borderId="2" xfId="989" applyFont="1" applyFill="1" applyBorder="1" applyAlignment="1">
      <alignment horizontal="center" vertical="center"/>
    </xf>
    <xf numFmtId="0" fontId="5" fillId="68" borderId="2" xfId="989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5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0" applyFill="1" applyBorder="1" applyAlignment="1">
      <alignment horizontal="center" vertical="top" wrapText="1"/>
    </xf>
    <xf numFmtId="0" fontId="4" fillId="0" borderId="17" xfId="980" applyFont="1" applyFill="1" applyBorder="1" applyAlignment="1">
      <alignment horizontal="center" vertical="center" wrapText="1"/>
    </xf>
    <xf numFmtId="0" fontId="3" fillId="0" borderId="39" xfId="980" applyFill="1" applyBorder="1"/>
    <xf numFmtId="0" fontId="4" fillId="0" borderId="41" xfId="980" applyFont="1" applyFill="1" applyBorder="1" applyAlignment="1">
      <alignment horizontal="center" vertical="center" wrapText="1"/>
    </xf>
    <xf numFmtId="0" fontId="4" fillId="0" borderId="10" xfId="980" applyFont="1" applyFill="1" applyBorder="1" applyAlignment="1">
      <alignment horizontal="center" vertical="center" wrapText="1"/>
    </xf>
    <xf numFmtId="0" fontId="95" fillId="69" borderId="56" xfId="0" applyFont="1" applyFill="1" applyBorder="1" applyAlignment="1">
      <alignment vertical="center" wrapText="1"/>
    </xf>
    <xf numFmtId="0" fontId="92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horizontal="right" vertical="center" wrapText="1"/>
    </xf>
    <xf numFmtId="0" fontId="4" fillId="71" borderId="46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0" xfId="991" applyFont="1" applyFill="1" applyBorder="1" applyAlignment="1">
      <alignment vertical="center"/>
    </xf>
    <xf numFmtId="0" fontId="4" fillId="71" borderId="48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0" fontId="4" fillId="71" borderId="46" xfId="993" applyFont="1" applyFill="1" applyBorder="1" applyAlignment="1">
      <alignment vertical="center"/>
    </xf>
    <xf numFmtId="0" fontId="2" fillId="71" borderId="45" xfId="993" applyFont="1" applyFill="1" applyBorder="1" applyAlignment="1">
      <alignment horizontal="right" vertical="center"/>
    </xf>
    <xf numFmtId="0" fontId="4" fillId="71" borderId="47" xfId="993" applyFont="1" applyFill="1" applyBorder="1" applyAlignment="1">
      <alignment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4" fillId="71" borderId="48" xfId="993" applyFont="1" applyFill="1" applyBorder="1" applyAlignment="1">
      <alignment vertical="center"/>
    </xf>
    <xf numFmtId="14" fontId="2" fillId="71" borderId="50" xfId="993" applyNumberFormat="1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5" fillId="0" borderId="31" xfId="994" applyFont="1" applyFill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189" fontId="8" fillId="72" borderId="17" xfId="0" applyNumberFormat="1" applyFont="1" applyFill="1" applyBorder="1" applyAlignment="1">
      <alignment horizontal="left" vertical="center"/>
    </xf>
    <xf numFmtId="189" fontId="8" fillId="72" borderId="39" xfId="0" applyNumberFormat="1" applyFont="1" applyFill="1" applyBorder="1" applyAlignment="1">
      <alignment horizontal="left" vertical="center"/>
    </xf>
    <xf numFmtId="0" fontId="11" fillId="72" borderId="39" xfId="0" applyFont="1" applyFill="1" applyBorder="1" applyAlignment="1">
      <alignment horizontal="left" vertical="top" wrapText="1"/>
    </xf>
    <xf numFmtId="0" fontId="0" fillId="72" borderId="41" xfId="0" applyFill="1" applyBorder="1" applyAlignment="1">
      <alignment horizontal="left" vertical="top"/>
    </xf>
    <xf numFmtId="0" fontId="2" fillId="71" borderId="46" xfId="992" applyFont="1" applyFill="1" applyBorder="1" applyAlignment="1">
      <alignment horizontal="right" vertical="center"/>
    </xf>
    <xf numFmtId="0" fontId="2" fillId="71" borderId="48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0" xfId="992" applyFont="1" applyFill="1" applyBorder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11" fillId="63" borderId="51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6" xfId="990" applyFont="1" applyFill="1" applyBorder="1" applyAlignment="1">
      <alignment vertical="center"/>
    </xf>
    <xf numFmtId="0" fontId="4" fillId="71" borderId="34" xfId="990" applyFont="1" applyFill="1" applyBorder="1" applyAlignment="1">
      <alignment vertical="center"/>
    </xf>
    <xf numFmtId="0" fontId="4" fillId="71" borderId="47" xfId="990" applyFont="1" applyFill="1" applyBorder="1" applyAlignment="1">
      <alignment vertical="center"/>
    </xf>
    <xf numFmtId="0" fontId="4" fillId="71" borderId="0" xfId="990" applyFont="1" applyFill="1" applyBorder="1" applyAlignment="1">
      <alignment vertical="center"/>
    </xf>
    <xf numFmtId="0" fontId="4" fillId="71" borderId="48" xfId="990" applyFont="1" applyFill="1" applyBorder="1" applyAlignment="1">
      <alignment vertical="center"/>
    </xf>
    <xf numFmtId="0" fontId="4" fillId="71" borderId="21" xfId="990" applyFont="1" applyFill="1" applyBorder="1" applyAlignment="1">
      <alignment vertical="center"/>
    </xf>
    <xf numFmtId="14" fontId="97" fillId="70" borderId="56" xfId="0" applyNumberFormat="1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0" fontId="92" fillId="80" borderId="56" xfId="0" applyFont="1" applyFill="1" applyBorder="1" applyAlignment="1">
      <alignment vertical="center" wrapText="1"/>
    </xf>
    <xf numFmtId="0" fontId="96" fillId="80" borderId="56" xfId="0" applyFont="1" applyFill="1" applyBorder="1" applyAlignment="1">
      <alignment horizontal="right" vertical="center" wrapText="1"/>
    </xf>
    <xf numFmtId="0" fontId="95" fillId="69" borderId="57" xfId="0" applyFont="1" applyFill="1" applyBorder="1" applyAlignment="1">
      <alignment vertical="center" wrapText="1"/>
    </xf>
    <xf numFmtId="14" fontId="96" fillId="80" borderId="57" xfId="0" applyNumberFormat="1" applyFont="1" applyFill="1" applyBorder="1" applyAlignment="1">
      <alignment vertical="center" wrapText="1"/>
    </xf>
    <xf numFmtId="14" fontId="97" fillId="70" borderId="57" xfId="0" applyNumberFormat="1" applyFont="1" applyFill="1" applyBorder="1" applyAlignment="1">
      <alignment vertical="center" wrapText="1"/>
    </xf>
    <xf numFmtId="0" fontId="3" fillId="79" borderId="58" xfId="0" applyFont="1" applyFill="1" applyBorder="1" applyAlignment="1">
      <alignment horizontal="center"/>
    </xf>
    <xf numFmtId="0" fontId="95" fillId="69" borderId="59" xfId="0" applyFont="1" applyFill="1" applyBorder="1" applyAlignment="1">
      <alignment vertical="center" wrapText="1"/>
    </xf>
    <xf numFmtId="0" fontId="96" fillId="80" borderId="59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7" fillId="70" borderId="60" xfId="0" applyFont="1" applyFill="1" applyBorder="1" applyAlignment="1">
      <alignment horizontal="right" vertical="center" wrapText="1"/>
    </xf>
    <xf numFmtId="0" fontId="95" fillId="69" borderId="64" xfId="0" applyFont="1" applyFill="1" applyBorder="1" applyAlignment="1">
      <alignment vertical="center" wrapText="1"/>
    </xf>
    <xf numFmtId="0" fontId="95" fillId="69" borderId="65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0" fontId="96" fillId="80" borderId="65" xfId="0" applyFont="1" applyFill="1" applyBorder="1" applyAlignment="1">
      <alignment horizontal="right" vertical="center" wrapText="1"/>
    </xf>
    <xf numFmtId="14" fontId="97" fillId="70" borderId="64" xfId="0" applyNumberFormat="1" applyFont="1" applyFill="1" applyBorder="1" applyAlignment="1">
      <alignment vertical="center" wrapText="1"/>
    </xf>
    <xf numFmtId="0" fontId="97" fillId="70" borderId="65" xfId="0" applyFont="1" applyFill="1" applyBorder="1" applyAlignment="1">
      <alignment horizontal="right" vertical="center" wrapText="1"/>
    </xf>
    <xf numFmtId="14" fontId="97" fillId="70" borderId="66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97" fillId="70" borderId="67" xfId="0" applyFont="1" applyFill="1" applyBorder="1" applyAlignment="1">
      <alignment horizontal="right" vertical="center" wrapText="1"/>
    </xf>
    <xf numFmtId="0" fontId="97" fillId="70" borderId="68" xfId="0" applyFont="1" applyFill="1" applyBorder="1" applyAlignment="1">
      <alignment horizontal="right" vertical="center" wrapText="1"/>
    </xf>
    <xf numFmtId="14" fontId="97" fillId="70" borderId="69" xfId="0" applyNumberFormat="1" applyFont="1" applyFill="1" applyBorder="1" applyAlignment="1">
      <alignment vertical="center" wrapText="1"/>
    </xf>
    <xf numFmtId="0" fontId="95" fillId="69" borderId="61" xfId="0" applyFont="1" applyFill="1" applyBorder="1" applyAlignment="1">
      <alignment vertical="center" wrapText="1"/>
    </xf>
    <xf numFmtId="0" fontId="96" fillId="80" borderId="70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71" xfId="0" applyFont="1" applyFill="1" applyBorder="1" applyAlignment="1">
      <alignment vertical="center" wrapText="1"/>
    </xf>
    <xf numFmtId="0" fontId="97" fillId="70" borderId="67" xfId="0" applyFont="1" applyFill="1" applyBorder="1" applyAlignment="1">
      <alignment vertical="center" wrapText="1"/>
    </xf>
    <xf numFmtId="0" fontId="92" fillId="70" borderId="67" xfId="0" applyFont="1" applyFill="1" applyBorder="1" applyAlignment="1">
      <alignment vertical="center" wrapText="1"/>
    </xf>
    <xf numFmtId="0" fontId="4" fillId="71" borderId="73" xfId="991" applyFont="1" applyFill="1" applyBorder="1" applyAlignment="1">
      <alignment vertical="center"/>
    </xf>
    <xf numFmtId="0" fontId="95" fillId="69" borderId="70" xfId="0" applyFont="1" applyFill="1" applyBorder="1" applyAlignment="1">
      <alignment vertical="center" wrapText="1"/>
    </xf>
    <xf numFmtId="14" fontId="96" fillId="80" borderId="70" xfId="0" applyNumberFormat="1" applyFont="1" applyFill="1" applyBorder="1" applyAlignment="1">
      <alignment vertical="center" wrapText="1"/>
    </xf>
    <xf numFmtId="14" fontId="97" fillId="70" borderId="70" xfId="0" applyNumberFormat="1" applyFont="1" applyFill="1" applyBorder="1" applyAlignment="1">
      <alignment vertical="center" wrapText="1"/>
    </xf>
    <xf numFmtId="14" fontId="97" fillId="70" borderId="71" xfId="0" applyNumberFormat="1" applyFont="1" applyFill="1" applyBorder="1" applyAlignment="1">
      <alignment vertical="center" wrapText="1"/>
    </xf>
    <xf numFmtId="0" fontId="95" fillId="69" borderId="75" xfId="0" applyFont="1" applyFill="1" applyBorder="1" applyAlignment="1">
      <alignment vertical="center" wrapText="1"/>
    </xf>
    <xf numFmtId="14" fontId="96" fillId="80" borderId="65" xfId="0" applyNumberFormat="1" applyFont="1" applyFill="1" applyBorder="1" applyAlignment="1">
      <alignment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14" fillId="76" borderId="2" xfId="990" applyFont="1" applyFill="1" applyBorder="1" applyAlignment="1">
      <alignment vertical="center"/>
    </xf>
    <xf numFmtId="0" fontId="4" fillId="76" borderId="52" xfId="990" applyFont="1" applyFill="1" applyBorder="1" applyAlignment="1">
      <alignment horizontal="center" vertical="center"/>
    </xf>
    <xf numFmtId="0" fontId="4" fillId="76" borderId="25" xfId="990" applyFont="1" applyFill="1" applyBorder="1" applyAlignment="1">
      <alignment horizontal="center" vertical="center"/>
    </xf>
    <xf numFmtId="0" fontId="4" fillId="76" borderId="53" xfId="990" applyFont="1" applyFill="1" applyBorder="1" applyAlignment="1">
      <alignment horizontal="center" vertical="center"/>
    </xf>
    <xf numFmtId="0" fontId="20" fillId="75" borderId="2" xfId="990" applyFont="1" applyFill="1" applyBorder="1" applyAlignment="1">
      <alignment horizontal="center" vertical="center" wrapText="1"/>
    </xf>
    <xf numFmtId="0" fontId="5" fillId="76" borderId="2" xfId="990" applyFont="1" applyFill="1" applyBorder="1" applyAlignment="1">
      <alignment vertical="center" wrapText="1"/>
    </xf>
    <xf numFmtId="0" fontId="5" fillId="76" borderId="2" xfId="990" applyFont="1" applyFill="1" applyBorder="1" applyAlignment="1">
      <alignment vertical="center"/>
    </xf>
    <xf numFmtId="0" fontId="2" fillId="71" borderId="46" xfId="990" applyFont="1" applyFill="1" applyBorder="1" applyAlignment="1">
      <alignment horizontal="right" vertical="center"/>
    </xf>
    <xf numFmtId="0" fontId="2" fillId="71" borderId="34" xfId="990" applyFont="1" applyFill="1" applyBorder="1" applyAlignment="1">
      <alignment horizontal="right" vertical="center"/>
    </xf>
    <xf numFmtId="0" fontId="2" fillId="71" borderId="45" xfId="990" applyFont="1" applyFill="1" applyBorder="1" applyAlignment="1">
      <alignment horizontal="right" vertical="center"/>
    </xf>
    <xf numFmtId="14" fontId="2" fillId="74" borderId="47" xfId="317" applyFont="1" applyFill="1" applyBorder="1" applyAlignment="1" applyProtection="1">
      <alignment horizontal="right"/>
    </xf>
    <xf numFmtId="14" fontId="3" fillId="74" borderId="0" xfId="317" applyFont="1" applyFill="1" applyBorder="1" applyAlignment="1" applyProtection="1">
      <alignment horizontal="right"/>
    </xf>
    <xf numFmtId="14" fontId="3" fillId="74" borderId="49" xfId="317" applyFont="1" applyFill="1" applyBorder="1" applyAlignment="1" applyProtection="1">
      <alignment horizontal="right"/>
    </xf>
    <xf numFmtId="14" fontId="2" fillId="74" borderId="48" xfId="317" applyFont="1" applyFill="1" applyBorder="1" applyAlignment="1" applyProtection="1">
      <alignment horizontal="right"/>
    </xf>
    <xf numFmtId="14" fontId="3" fillId="74" borderId="21" xfId="317" applyFont="1" applyFill="1" applyBorder="1" applyAlignment="1" applyProtection="1">
      <alignment horizontal="right"/>
    </xf>
    <xf numFmtId="14" fontId="3" fillId="74" borderId="50" xfId="317" applyFont="1" applyFill="1" applyBorder="1" applyAlignment="1" applyProtection="1">
      <alignment horizontal="right"/>
    </xf>
    <xf numFmtId="0" fontId="6" fillId="76" borderId="2" xfId="990" applyFont="1" applyFill="1" applyBorder="1" applyAlignment="1">
      <alignment horizontal="center" vertical="center"/>
    </xf>
    <xf numFmtId="0" fontId="2" fillId="71" borderId="46" xfId="992" applyFont="1" applyFill="1" applyBorder="1" applyAlignment="1">
      <alignment horizontal="right" vertical="center"/>
    </xf>
    <xf numFmtId="0" fontId="2" fillId="71" borderId="45" xfId="992" applyFont="1" applyFill="1" applyBorder="1" applyAlignment="1">
      <alignment horizontal="right" vertical="center"/>
    </xf>
    <xf numFmtId="14" fontId="2" fillId="71" borderId="47" xfId="992" applyNumberFormat="1" applyFont="1" applyFill="1" applyBorder="1" applyAlignment="1">
      <alignment horizontal="right" vertical="center"/>
    </xf>
    <xf numFmtId="14" fontId="2" fillId="71" borderId="49" xfId="992" applyNumberFormat="1" applyFont="1" applyFill="1" applyBorder="1" applyAlignment="1">
      <alignment horizontal="right" vertical="center"/>
    </xf>
    <xf numFmtId="0" fontId="2" fillId="71" borderId="48" xfId="992" applyFont="1" applyFill="1" applyBorder="1" applyAlignment="1">
      <alignment horizontal="right" vertical="center"/>
    </xf>
    <xf numFmtId="0" fontId="2" fillId="71" borderId="50" xfId="992" applyFont="1" applyFill="1" applyBorder="1" applyAlignment="1">
      <alignment horizontal="right" vertical="center"/>
    </xf>
    <xf numFmtId="0" fontId="8" fillId="72" borderId="0" xfId="0" applyFont="1" applyFill="1" applyAlignment="1">
      <alignment horizontal="center" wrapText="1"/>
    </xf>
    <xf numFmtId="0" fontId="0" fillId="72" borderId="0" xfId="0" applyFill="1" applyAlignment="1">
      <alignment wrapText="1"/>
    </xf>
    <xf numFmtId="0" fontId="2" fillId="71" borderId="46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5" xfId="991" applyFont="1" applyFill="1" applyBorder="1" applyAlignment="1">
      <alignment horizontal="right" vertical="center"/>
    </xf>
    <xf numFmtId="14" fontId="2" fillId="71" borderId="47" xfId="991" applyNumberFormat="1" applyFont="1" applyFill="1" applyBorder="1" applyAlignment="1">
      <alignment horizontal="right" vertical="center"/>
    </xf>
    <xf numFmtId="0" fontId="2" fillId="71" borderId="0" xfId="991" applyFont="1" applyFill="1" applyBorder="1" applyAlignment="1">
      <alignment horizontal="right" vertical="center"/>
    </xf>
    <xf numFmtId="0" fontId="2" fillId="71" borderId="49" xfId="991" applyFont="1" applyFill="1" applyBorder="1" applyAlignment="1">
      <alignment horizontal="right" vertical="center"/>
    </xf>
    <xf numFmtId="14" fontId="2" fillId="71" borderId="48" xfId="991" applyNumberFormat="1" applyFont="1" applyFill="1" applyBorder="1" applyAlignment="1">
      <alignment horizontal="right" vertical="center"/>
    </xf>
    <xf numFmtId="0" fontId="2" fillId="71" borderId="21" xfId="991" applyFont="1" applyFill="1" applyBorder="1" applyAlignment="1">
      <alignment horizontal="right" vertical="center"/>
    </xf>
    <xf numFmtId="0" fontId="2" fillId="71" borderId="50" xfId="991" applyFont="1" applyFill="1" applyBorder="1" applyAlignment="1">
      <alignment horizontal="right" vertical="center"/>
    </xf>
    <xf numFmtId="0" fontId="3" fillId="0" borderId="39" xfId="980" applyFill="1" applyBorder="1" applyAlignment="1">
      <alignment horizontal="center" vertical="top" wrapText="1"/>
    </xf>
    <xf numFmtId="0" fontId="0" fillId="0" borderId="10" xfId="0" applyBorder="1" applyAlignment="1"/>
    <xf numFmtId="0" fontId="0" fillId="0" borderId="41" xfId="0" applyBorder="1" applyAlignment="1"/>
    <xf numFmtId="0" fontId="2" fillId="71" borderId="72" xfId="991" applyFont="1" applyFill="1" applyBorder="1" applyAlignment="1">
      <alignment horizontal="right" vertical="center"/>
    </xf>
    <xf numFmtId="0" fontId="2" fillId="71" borderId="73" xfId="991" applyFont="1" applyFill="1" applyBorder="1" applyAlignment="1">
      <alignment horizontal="right" vertical="center"/>
    </xf>
    <xf numFmtId="0" fontId="2" fillId="71" borderId="74" xfId="991" applyFont="1" applyFill="1" applyBorder="1" applyAlignment="1">
      <alignment horizontal="right" vertical="center"/>
    </xf>
    <xf numFmtId="0" fontId="3" fillId="77" borderId="61" xfId="0" applyFont="1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0" fillId="77" borderId="63" xfId="0" applyFill="1" applyBorder="1" applyAlignment="1">
      <alignment horizontal="center"/>
    </xf>
    <xf numFmtId="0" fontId="3" fillId="78" borderId="62" xfId="980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2" fillId="71" borderId="54" xfId="980" applyFont="1" applyFill="1" applyBorder="1" applyAlignment="1">
      <alignment horizontal="right" wrapText="1"/>
    </xf>
    <xf numFmtId="0" fontId="2" fillId="71" borderId="34" xfId="980" applyFont="1" applyFill="1" applyBorder="1" applyAlignment="1">
      <alignment horizontal="right" wrapText="1"/>
    </xf>
    <xf numFmtId="0" fontId="2" fillId="71" borderId="45" xfId="980" applyFont="1" applyFill="1" applyBorder="1" applyAlignment="1">
      <alignment horizontal="right" wrapText="1"/>
    </xf>
    <xf numFmtId="14" fontId="2" fillId="71" borderId="18" xfId="980" applyNumberFormat="1" applyFont="1" applyFill="1" applyBorder="1" applyAlignment="1">
      <alignment horizontal="right" wrapText="1"/>
    </xf>
    <xf numFmtId="14" fontId="2" fillId="71" borderId="0" xfId="980" applyNumberFormat="1" applyFont="1" applyFill="1" applyBorder="1" applyAlignment="1">
      <alignment horizontal="right" wrapText="1"/>
    </xf>
    <xf numFmtId="14" fontId="2" fillId="71" borderId="49" xfId="980" applyNumberFormat="1" applyFont="1" applyFill="1" applyBorder="1" applyAlignment="1">
      <alignment horizontal="right" wrapText="1"/>
    </xf>
    <xf numFmtId="0" fontId="2" fillId="71" borderId="55" xfId="980" applyFont="1" applyFill="1" applyBorder="1" applyAlignment="1">
      <alignment horizontal="right" wrapText="1"/>
    </xf>
    <xf numFmtId="0" fontId="2" fillId="71" borderId="21" xfId="980" applyFont="1" applyFill="1" applyBorder="1" applyAlignment="1">
      <alignment horizontal="right" wrapText="1"/>
    </xf>
    <xf numFmtId="0" fontId="2" fillId="71" borderId="50" xfId="980" applyFont="1" applyFill="1" applyBorder="1" applyAlignment="1">
      <alignment horizontal="right" wrapText="1"/>
    </xf>
    <xf numFmtId="0" fontId="6" fillId="74" borderId="46" xfId="980" applyFont="1" applyFill="1" applyBorder="1" applyAlignment="1">
      <alignment horizontal="center" vertical="center"/>
    </xf>
    <xf numFmtId="0" fontId="6" fillId="74" borderId="34" xfId="980" applyFont="1" applyFill="1" applyBorder="1" applyAlignment="1">
      <alignment horizontal="center" vertical="center"/>
    </xf>
    <xf numFmtId="0" fontId="6" fillId="74" borderId="47" xfId="980" applyFont="1" applyFill="1" applyBorder="1" applyAlignment="1">
      <alignment horizontal="center" vertical="center"/>
    </xf>
    <xf numFmtId="0" fontId="6" fillId="74" borderId="0" xfId="980" applyFont="1" applyFill="1" applyBorder="1" applyAlignment="1">
      <alignment horizontal="center" vertical="center"/>
    </xf>
    <xf numFmtId="0" fontId="6" fillId="74" borderId="48" xfId="980" applyFont="1" applyFill="1" applyBorder="1" applyAlignment="1">
      <alignment horizontal="center" vertical="center"/>
    </xf>
    <xf numFmtId="0" fontId="6" fillId="74" borderId="21" xfId="980" applyFont="1" applyFill="1" applyBorder="1" applyAlignment="1">
      <alignment horizontal="center" vertical="center"/>
    </xf>
    <xf numFmtId="0" fontId="4" fillId="71" borderId="72" xfId="992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6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4" fillId="71" borderId="73" xfId="992" applyFont="1" applyFill="1" applyBorder="1" applyAlignment="1">
      <alignment horizontal="center" vertical="center"/>
    </xf>
    <xf numFmtId="0" fontId="4" fillId="71" borderId="74" xfId="992" applyFont="1" applyFill="1" applyBorder="1" applyAlignment="1">
      <alignment horizontal="center" vertical="center"/>
    </xf>
    <xf numFmtId="0" fontId="4" fillId="71" borderId="47" xfId="992" applyFont="1" applyFill="1" applyBorder="1" applyAlignment="1">
      <alignment horizontal="center" vertical="center"/>
    </xf>
    <xf numFmtId="0" fontId="4" fillId="71" borderId="0" xfId="992" applyFont="1" applyFill="1" applyBorder="1" applyAlignment="1">
      <alignment horizontal="center" vertical="center"/>
    </xf>
    <xf numFmtId="0" fontId="4" fillId="71" borderId="49" xfId="992" applyFont="1" applyFill="1" applyBorder="1" applyAlignment="1">
      <alignment horizontal="center" vertical="center"/>
    </xf>
    <xf numFmtId="0" fontId="4" fillId="71" borderId="48" xfId="992" applyFont="1" applyFill="1" applyBorder="1" applyAlignment="1">
      <alignment horizontal="center" vertical="center"/>
    </xf>
    <xf numFmtId="0" fontId="4" fillId="71" borderId="21" xfId="992" applyFont="1" applyFill="1" applyBorder="1" applyAlignment="1">
      <alignment horizontal="center" vertical="center"/>
    </xf>
    <xf numFmtId="0" fontId="4" fillId="71" borderId="50" xfId="992" applyFont="1" applyFill="1" applyBorder="1" applyAlignment="1">
      <alignment horizontal="center" vertical="center"/>
    </xf>
    <xf numFmtId="0" fontId="4" fillId="71" borderId="72" xfId="99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71" borderId="73" xfId="99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71" borderId="72" xfId="992" applyFont="1" applyFill="1" applyBorder="1" applyAlignment="1">
      <alignment horizontal="right" vertical="center"/>
    </xf>
    <xf numFmtId="0" fontId="2" fillId="71" borderId="74" xfId="992" applyFont="1" applyFill="1" applyBorder="1" applyAlignment="1">
      <alignment horizontal="right" vertical="center"/>
    </xf>
    <xf numFmtId="0" fontId="14" fillId="72" borderId="0" xfId="0" applyFont="1" applyFill="1" applyAlignment="1">
      <alignment horizontal="center" vertical="center" wrapText="1"/>
    </xf>
    <xf numFmtId="0" fontId="14" fillId="72" borderId="0" xfId="0" applyFont="1" applyFill="1" applyAlignment="1">
      <alignment vertical="center" wrapText="1"/>
    </xf>
    <xf numFmtId="189" fontId="8" fillId="72" borderId="0" xfId="0" applyNumberFormat="1" applyFont="1" applyFill="1" applyBorder="1" applyAlignment="1">
      <alignment horizontal="left" vertical="center"/>
    </xf>
    <xf numFmtId="0" fontId="11" fillId="72" borderId="0" xfId="0" applyFont="1" applyFill="1" applyBorder="1" applyAlignment="1">
      <alignment horizontal="left" vertical="top" wrapText="1"/>
    </xf>
    <xf numFmtId="0" fontId="0" fillId="72" borderId="0" xfId="0" applyFill="1" applyBorder="1" applyAlignment="1">
      <alignment horizontal="left" vertical="top"/>
    </xf>
  </cellXfs>
  <cellStyles count="1206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" xfId="188" builtinId="30" customBuiltin="1"/>
    <cellStyle name="20 % - Accent1 2" xfId="189" xr:uid="{00000000-0005-0000-0000-0000BC000000}"/>
    <cellStyle name="20 % - Accent2" xfId="190" builtinId="34" customBuiltin="1"/>
    <cellStyle name="20 % - Accent2 2" xfId="191" xr:uid="{00000000-0005-0000-0000-0000BE000000}"/>
    <cellStyle name="20 % - Accent3" xfId="192" builtinId="38" customBuiltin="1"/>
    <cellStyle name="20 % - Accent3 2" xfId="193" xr:uid="{00000000-0005-0000-0000-0000C0000000}"/>
    <cellStyle name="20 % - Accent4" xfId="194" builtinId="42" customBuiltin="1"/>
    <cellStyle name="20 % - Accent4 2" xfId="195" xr:uid="{00000000-0005-0000-0000-0000C2000000}"/>
    <cellStyle name="20 % - Accent5" xfId="196" builtinId="46" customBuiltin="1"/>
    <cellStyle name="20 % - Accent5 2" xfId="197" xr:uid="{00000000-0005-0000-0000-0000C4000000}"/>
    <cellStyle name="20 % - Accent6" xfId="198" builtinId="50" customBuiltin="1"/>
    <cellStyle name="20 % - Accent6 2" xfId="199" xr:uid="{00000000-0005-0000-0000-0000C6000000}"/>
    <cellStyle name="20% - Accent1" xfId="200" xr:uid="{00000000-0005-0000-0000-0000C7000000}"/>
    <cellStyle name="20% - Accent2" xfId="201" xr:uid="{00000000-0005-0000-0000-0000C8000000}"/>
    <cellStyle name="20% - Accent3" xfId="202" xr:uid="{00000000-0005-0000-0000-0000C9000000}"/>
    <cellStyle name="20% - Accent4" xfId="203" xr:uid="{00000000-0005-0000-0000-0000CA000000}"/>
    <cellStyle name="20% - Accent5" xfId="204" xr:uid="{00000000-0005-0000-0000-0000CB000000}"/>
    <cellStyle name="20% - Accent6" xfId="205" xr:uid="{00000000-0005-0000-0000-0000CC000000}"/>
    <cellStyle name="40 % - Accent1" xfId="206" builtinId="31" customBuiltin="1"/>
    <cellStyle name="40 % - Accent1 2" xfId="207" xr:uid="{00000000-0005-0000-0000-0000CE000000}"/>
    <cellStyle name="40 % - Accent2" xfId="208" builtinId="35" customBuiltin="1"/>
    <cellStyle name="40 % - Accent2 2" xfId="209" xr:uid="{00000000-0005-0000-0000-0000D0000000}"/>
    <cellStyle name="40 % - Accent3" xfId="210" builtinId="39" customBuiltin="1"/>
    <cellStyle name="40 % - Accent3 2" xfId="211" xr:uid="{00000000-0005-0000-0000-0000D2000000}"/>
    <cellStyle name="40 % - Accent4" xfId="212" builtinId="43" customBuiltin="1"/>
    <cellStyle name="40 % - Accent4 2" xfId="213" xr:uid="{00000000-0005-0000-0000-0000D4000000}"/>
    <cellStyle name="40 % - Accent5" xfId="214" builtinId="47" customBuiltin="1"/>
    <cellStyle name="40 % - Accent5 2" xfId="215" xr:uid="{00000000-0005-0000-0000-0000D6000000}"/>
    <cellStyle name="40 % - Accent6" xfId="216" builtinId="51" customBuiltin="1"/>
    <cellStyle name="40 % - Accent6 2" xfId="217" xr:uid="{00000000-0005-0000-0000-0000D8000000}"/>
    <cellStyle name="40% - Accent1" xfId="218" xr:uid="{00000000-0005-0000-0000-0000D9000000}"/>
    <cellStyle name="40% - Accent2" xfId="219" xr:uid="{00000000-0005-0000-0000-0000DA000000}"/>
    <cellStyle name="40% - Accent3" xfId="220" xr:uid="{00000000-0005-0000-0000-0000DB000000}"/>
    <cellStyle name="40% - Accent4" xfId="221" xr:uid="{00000000-0005-0000-0000-0000DC000000}"/>
    <cellStyle name="40% - Accent5" xfId="222" xr:uid="{00000000-0005-0000-0000-0000DD000000}"/>
    <cellStyle name="40% - Accent6" xfId="223" xr:uid="{00000000-0005-0000-0000-0000DE000000}"/>
    <cellStyle name="60 % - Accent1" xfId="224" builtinId="32" customBuiltin="1"/>
    <cellStyle name="60 % - Accent1 2" xfId="225" xr:uid="{00000000-0005-0000-0000-0000E0000000}"/>
    <cellStyle name="60 % - Accent2" xfId="226" builtinId="36" customBuiltin="1"/>
    <cellStyle name="60 % - Accent2 2" xfId="227" xr:uid="{00000000-0005-0000-0000-0000E2000000}"/>
    <cellStyle name="60 % - Accent3" xfId="228" builtinId="40" customBuiltin="1"/>
    <cellStyle name="60 % - Accent3 2" xfId="229" xr:uid="{00000000-0005-0000-0000-0000E4000000}"/>
    <cellStyle name="60 % - Accent4" xfId="230" builtinId="44" customBuiltin="1"/>
    <cellStyle name="60 % - Accent4 2" xfId="231" xr:uid="{00000000-0005-0000-0000-0000E6000000}"/>
    <cellStyle name="60 % - Accent5" xfId="232" builtinId="48" customBuiltin="1"/>
    <cellStyle name="60 % - Accent5 2" xfId="233" xr:uid="{00000000-0005-0000-0000-0000E8000000}"/>
    <cellStyle name="60 % - Accent6" xfId="234" builtinId="52" customBuiltin="1"/>
    <cellStyle name="60 % - Accent6 2" xfId="235" xr:uid="{00000000-0005-0000-0000-0000EA000000}"/>
    <cellStyle name="60% - Accent1" xfId="236" xr:uid="{00000000-0005-0000-0000-0000EB000000}"/>
    <cellStyle name="60% - Accent2" xfId="237" xr:uid="{00000000-0005-0000-0000-0000EC000000}"/>
    <cellStyle name="60% - Accent3" xfId="238" xr:uid="{00000000-0005-0000-0000-0000ED000000}"/>
    <cellStyle name="60% - Accent4" xfId="239" xr:uid="{00000000-0005-0000-0000-0000EE000000}"/>
    <cellStyle name="60% - Accent5" xfId="240" xr:uid="{00000000-0005-0000-0000-0000EF000000}"/>
    <cellStyle name="60% - Accent6" xfId="241" xr:uid="{00000000-0005-0000-0000-0000F0000000}"/>
    <cellStyle name="Accent1" xfId="242" builtinId="29" customBuiltin="1"/>
    <cellStyle name="Accent1 2" xfId="243" xr:uid="{00000000-0005-0000-0000-0000F2000000}"/>
    <cellStyle name="Accent2" xfId="244" builtinId="33" customBuiltin="1"/>
    <cellStyle name="Accent2 2" xfId="245" xr:uid="{00000000-0005-0000-0000-0000F4000000}"/>
    <cellStyle name="Accent3" xfId="246" builtinId="37" customBuiltin="1"/>
    <cellStyle name="Accent3 2" xfId="247" xr:uid="{00000000-0005-0000-0000-0000F6000000}"/>
    <cellStyle name="Accent4" xfId="248" builtinId="41" customBuiltin="1"/>
    <cellStyle name="Accent4 2" xfId="249" xr:uid="{00000000-0005-0000-0000-0000F8000000}"/>
    <cellStyle name="Accent5" xfId="250" builtinId="45" customBuiltin="1"/>
    <cellStyle name="Accent5 2" xfId="251" xr:uid="{00000000-0005-0000-0000-0000FA000000}"/>
    <cellStyle name="Accent6" xfId="252" builtinId="49" customBuiltin="1"/>
    <cellStyle name="Accent6 2" xfId="253" xr:uid="{00000000-0005-0000-0000-0000FC000000}"/>
    <cellStyle name="Avertissement" xfId="254" builtinId="11" customBuiltin="1"/>
    <cellStyle name="Bad" xfId="255" xr:uid="{00000000-0005-0000-0000-0000FE000000}"/>
    <cellStyle name="Bord: quadrillage" xfId="256" xr:uid="{00000000-0005-0000-0000-0000FF000000}"/>
    <cellStyle name="Bord: quadrillage gras" xfId="257" xr:uid="{00000000-0005-0000-0000-000000010000}"/>
    <cellStyle name="Bord: rien" xfId="258" xr:uid="{00000000-0005-0000-0000-000001010000}"/>
    <cellStyle name="branche" xfId="259" xr:uid="{00000000-0005-0000-0000-000002010000}"/>
    <cellStyle name="branche 2" xfId="260" xr:uid="{00000000-0005-0000-0000-000003010000}"/>
    <cellStyle name="branche 2 2" xfId="261" xr:uid="{00000000-0005-0000-0000-000004010000}"/>
    <cellStyle name="branche_1 - Fiche descriptive" xfId="262" xr:uid="{00000000-0005-0000-0000-000005010000}"/>
    <cellStyle name="Caché" xfId="263" xr:uid="{00000000-0005-0000-0000-000006010000}"/>
    <cellStyle name="Calcul" xfId="264" builtinId="22" customBuiltin="1"/>
    <cellStyle name="Calcul 2" xfId="265" xr:uid="{00000000-0005-0000-0000-000008010000}"/>
    <cellStyle name="Calculation" xfId="266" xr:uid="{00000000-0005-0000-0000-000009010000}"/>
    <cellStyle name="CARTOUCHE_THOM" xfId="267" xr:uid="{00000000-0005-0000-0000-00000A010000}"/>
    <cellStyle name="Cellule liée" xfId="268" builtinId="24" customBuiltin="1"/>
    <cellStyle name="Check Cell" xfId="269" xr:uid="{00000000-0005-0000-0000-00000C010000}"/>
    <cellStyle name="Comma [0]" xfId="270" xr:uid="{00000000-0005-0000-0000-00000D010000}"/>
    <cellStyle name="Comma [0] 2" xfId="271" xr:uid="{00000000-0005-0000-0000-00000E010000}"/>
    <cellStyle name="Comma [0] 2 2" xfId="272" xr:uid="{00000000-0005-0000-0000-00000F010000}"/>
    <cellStyle name="Comma [0] 3" xfId="273" xr:uid="{00000000-0005-0000-0000-000010010000}"/>
    <cellStyle name="Comma [0] 3 2" xfId="274" xr:uid="{00000000-0005-0000-0000-000011010000}"/>
    <cellStyle name="Comma [0] 4" xfId="275" xr:uid="{00000000-0005-0000-0000-000012010000}"/>
    <cellStyle name="Comma [0] 4 2" xfId="276" xr:uid="{00000000-0005-0000-0000-000013010000}"/>
    <cellStyle name="Comma [0] 5" xfId="277" xr:uid="{00000000-0005-0000-0000-000014010000}"/>
    <cellStyle name="Comma_2.2 RBA Milestones Trends" xfId="278" xr:uid="{00000000-0005-0000-0000-000015010000}"/>
    <cellStyle name="Commentaire 2" xfId="279" xr:uid="{00000000-0005-0000-0000-000017010000}"/>
    <cellStyle name="Commentaire 3" xfId="280" xr:uid="{00000000-0005-0000-0000-000018010000}"/>
    <cellStyle name="Commentaire 3 2" xfId="281" xr:uid="{00000000-0005-0000-0000-000019010000}"/>
    <cellStyle name="Commentaire 4" xfId="282" xr:uid="{00000000-0005-0000-0000-00001A010000}"/>
    <cellStyle name="Commentaire 4 2" xfId="283" xr:uid="{00000000-0005-0000-0000-00001B010000}"/>
    <cellStyle name="Commentaire 5" xfId="284" xr:uid="{00000000-0005-0000-0000-00001C010000}"/>
    <cellStyle name="Coût" xfId="285" xr:uid="{00000000-0005-0000-0000-00001D010000}"/>
    <cellStyle name="Coût 2" xfId="286" xr:uid="{00000000-0005-0000-0000-00001E010000}"/>
    <cellStyle name="Coût 2 2" xfId="287" xr:uid="{00000000-0005-0000-0000-00001F010000}"/>
    <cellStyle name="Coût 3" xfId="288" xr:uid="{00000000-0005-0000-0000-000020010000}"/>
    <cellStyle name="Coût 3 2" xfId="289" xr:uid="{00000000-0005-0000-0000-000021010000}"/>
    <cellStyle name="Coût 4" xfId="290" xr:uid="{00000000-0005-0000-0000-000022010000}"/>
    <cellStyle name="Currency [0]" xfId="291" xr:uid="{00000000-0005-0000-0000-000023010000}"/>
    <cellStyle name="Currency [0] 2" xfId="292" xr:uid="{00000000-0005-0000-0000-000024010000}"/>
    <cellStyle name="Currency [0] 2 2" xfId="293" xr:uid="{00000000-0005-0000-0000-000025010000}"/>
    <cellStyle name="Currency [0] 3" xfId="294" xr:uid="{00000000-0005-0000-0000-000026010000}"/>
    <cellStyle name="Currency [0] 3 2" xfId="295" xr:uid="{00000000-0005-0000-0000-000027010000}"/>
    <cellStyle name="Currency [0] 4" xfId="296" xr:uid="{00000000-0005-0000-0000-000028010000}"/>
    <cellStyle name="Currency [0] 4 2" xfId="297" xr:uid="{00000000-0005-0000-0000-000029010000}"/>
    <cellStyle name="Currency [0] 5" xfId="298" xr:uid="{00000000-0005-0000-0000-00002A010000}"/>
    <cellStyle name="Currency_2.2 RBA Milestones Trends" xfId="299" xr:uid="{00000000-0005-0000-0000-00002B010000}"/>
    <cellStyle name="Date" xfId="300" xr:uid="{00000000-0005-0000-0000-00002C010000}"/>
    <cellStyle name="Date 2" xfId="301" xr:uid="{00000000-0005-0000-0000-00002D010000}"/>
    <cellStyle name="Date 2 2" xfId="302" xr:uid="{00000000-0005-0000-0000-00002E010000}"/>
    <cellStyle name="Date 3" xfId="303" xr:uid="{00000000-0005-0000-0000-00002F010000}"/>
    <cellStyle name="Date anglaise" xfId="304" xr:uid="{00000000-0005-0000-0000-000030010000}"/>
    <cellStyle name="Date anglaise 2" xfId="305" xr:uid="{00000000-0005-0000-0000-000031010000}"/>
    <cellStyle name="Date anglaise 2 2" xfId="306" xr:uid="{00000000-0005-0000-0000-000032010000}"/>
    <cellStyle name="Date anglaise 3" xfId="307" xr:uid="{00000000-0005-0000-0000-000033010000}"/>
    <cellStyle name="Date anglaise 3 2" xfId="308" xr:uid="{00000000-0005-0000-0000-000034010000}"/>
    <cellStyle name="Date anglaise 4" xfId="309" xr:uid="{00000000-0005-0000-0000-000035010000}"/>
    <cellStyle name="Date mois" xfId="310" xr:uid="{00000000-0005-0000-0000-000036010000}"/>
    <cellStyle name="Date mois 2" xfId="311" xr:uid="{00000000-0005-0000-0000-000037010000}"/>
    <cellStyle name="Date mois 2 2" xfId="312" xr:uid="{00000000-0005-0000-0000-000038010000}"/>
    <cellStyle name="Date mois 3" xfId="313" xr:uid="{00000000-0005-0000-0000-000039010000}"/>
    <cellStyle name="Date mois 3 2" xfId="314" xr:uid="{00000000-0005-0000-0000-00003A010000}"/>
    <cellStyle name="Date mois 4" xfId="315" xr:uid="{00000000-0005-0000-0000-00003B010000}"/>
    <cellStyle name="Date saisie" xfId="316" xr:uid="{00000000-0005-0000-0000-00003C010000}"/>
    <cellStyle name="Date saisie 2" xfId="317" xr:uid="{00000000-0005-0000-0000-00003D010000}"/>
    <cellStyle name="Date saisie 2 2" xfId="318" xr:uid="{00000000-0005-0000-0000-00003E010000}"/>
    <cellStyle name="Date saisie 2 3" xfId="319" xr:uid="{00000000-0005-0000-0000-00003F010000}"/>
    <cellStyle name="Date saisie 3" xfId="320" xr:uid="{00000000-0005-0000-0000-000040010000}"/>
    <cellStyle name="Date saisie 3 2" xfId="321" xr:uid="{00000000-0005-0000-0000-000041010000}"/>
    <cellStyle name="Date saisie 4" xfId="322" xr:uid="{00000000-0005-0000-0000-000042010000}"/>
    <cellStyle name="Date saisie_5-Charges MO" xfId="323" xr:uid="{00000000-0005-0000-0000-000043010000}"/>
    <cellStyle name="date titre" xfId="324" xr:uid="{00000000-0005-0000-0000-000044010000}"/>
    <cellStyle name="Date_09.10.2007 Plan Quote Analysis" xfId="325" xr:uid="{00000000-0005-0000-0000-000045010000}"/>
    <cellStyle name="dateCEP" xfId="326" xr:uid="{00000000-0005-0000-0000-000046010000}"/>
    <cellStyle name="dateCEP 2" xfId="327" xr:uid="{00000000-0005-0000-0000-000047010000}"/>
    <cellStyle name="dateCEP 2 2" xfId="328" xr:uid="{00000000-0005-0000-0000-000048010000}"/>
    <cellStyle name="dateCEP 3" xfId="329" xr:uid="{00000000-0005-0000-0000-000049010000}"/>
    <cellStyle name="dateCEP_1 - Fiche descriptive" xfId="330" xr:uid="{00000000-0005-0000-0000-00004A010000}"/>
    <cellStyle name="DCh" xfId="331" xr:uid="{00000000-0005-0000-0000-00004B010000}"/>
    <cellStyle name="Déf_kLoc" xfId="332" xr:uid="{00000000-0005-0000-0000-00004C010000}"/>
    <cellStyle name="Desc" xfId="333" xr:uid="{00000000-0005-0000-0000-00004D010000}"/>
    <cellStyle name="Desc 2" xfId="334" xr:uid="{00000000-0005-0000-0000-00004E010000}"/>
    <cellStyle name="Desc 2 2" xfId="335" xr:uid="{00000000-0005-0000-0000-00004F010000}"/>
    <cellStyle name="Desc 3" xfId="336" xr:uid="{00000000-0005-0000-0000-000050010000}"/>
    <cellStyle name="Desc_1 - Fiche descriptive" xfId="337" xr:uid="{00000000-0005-0000-0000-000051010000}"/>
    <cellStyle name="Dezimal_Q-Indicator_fcu380_v030613" xfId="338" xr:uid="{00000000-0005-0000-0000-000052010000}"/>
    <cellStyle name="Dollar" xfId="339" xr:uid="{00000000-0005-0000-0000-000053010000}"/>
    <cellStyle name="Dollar 2" xfId="340" xr:uid="{00000000-0005-0000-0000-000054010000}"/>
    <cellStyle name="Dollar 2 2" xfId="341" xr:uid="{00000000-0005-0000-0000-000055010000}"/>
    <cellStyle name="Dollar 3" xfId="342" xr:uid="{00000000-0005-0000-0000-000056010000}"/>
    <cellStyle name="Dollar_1 - Fiche descriptive" xfId="343" xr:uid="{00000000-0005-0000-0000-000057010000}"/>
    <cellStyle name="Donnée" xfId="344" xr:uid="{00000000-0005-0000-0000-000058010000}"/>
    <cellStyle name="Donnée 2" xfId="345" xr:uid="{00000000-0005-0000-0000-000059010000}"/>
    <cellStyle name="Donnée 3" xfId="346" xr:uid="{00000000-0005-0000-0000-00005A010000}"/>
    <cellStyle name="Donnée 3 2" xfId="347" xr:uid="{00000000-0005-0000-0000-00005B010000}"/>
    <cellStyle name="Donnée 4" xfId="348" xr:uid="{00000000-0005-0000-0000-00005C010000}"/>
    <cellStyle name="Donnée 5" xfId="349" xr:uid="{00000000-0005-0000-0000-00005D010000}"/>
    <cellStyle name="Donnée_1 - Fiche descriptive" xfId="350" xr:uid="{00000000-0005-0000-0000-00005E010000}"/>
    <cellStyle name="Entrée" xfId="351" builtinId="20" customBuiltin="1"/>
    <cellStyle name="Entrée 2" xfId="352" xr:uid="{00000000-0005-0000-0000-000060010000}"/>
    <cellStyle name="Euro" xfId="353" xr:uid="{00000000-0005-0000-0000-000061010000}"/>
    <cellStyle name="Euro 2" xfId="354" xr:uid="{00000000-0005-0000-0000-000062010000}"/>
    <cellStyle name="Euro 2 2" xfId="355" xr:uid="{00000000-0005-0000-0000-000063010000}"/>
    <cellStyle name="Euro 3" xfId="356" xr:uid="{00000000-0005-0000-0000-000064010000}"/>
    <cellStyle name="Euro 3 2" xfId="357" xr:uid="{00000000-0005-0000-0000-000065010000}"/>
    <cellStyle name="Euro 3 3" xfId="358" xr:uid="{00000000-0005-0000-0000-000066010000}"/>
    <cellStyle name="Euro 4" xfId="359" xr:uid="{00000000-0005-0000-0000-000067010000}"/>
    <cellStyle name="Euro 4 2" xfId="360" xr:uid="{00000000-0005-0000-0000-000068010000}"/>
    <cellStyle name="Euro 5" xfId="361" xr:uid="{00000000-0005-0000-0000-000069010000}"/>
    <cellStyle name="Explanatory Text" xfId="362" xr:uid="{00000000-0005-0000-0000-00006A010000}"/>
    <cellStyle name="Fixé" xfId="363" xr:uid="{00000000-0005-0000-0000-00006B010000}"/>
    <cellStyle name="Fixé 2" xfId="364" xr:uid="{00000000-0005-0000-0000-00006C010000}"/>
    <cellStyle name="Fixé 2 2" xfId="365" xr:uid="{00000000-0005-0000-0000-00006D010000}"/>
    <cellStyle name="Fixé 3" xfId="366" xr:uid="{00000000-0005-0000-0000-00006E010000}"/>
    <cellStyle name="Fixé 3 2" xfId="367" xr:uid="{00000000-0005-0000-0000-00006F010000}"/>
    <cellStyle name="Fixé 4" xfId="368" xr:uid="{00000000-0005-0000-0000-000070010000}"/>
    <cellStyle name="Followed Hyperlink" xfId="369" xr:uid="{00000000-0005-0000-0000-000071010000}"/>
    <cellStyle name="Followed Hyperlink 2" xfId="370" xr:uid="{00000000-0005-0000-0000-000072010000}"/>
    <cellStyle name="Followed Hyperlink 2 2" xfId="371" xr:uid="{00000000-0005-0000-0000-000073010000}"/>
    <cellStyle name="Followed Hyperlink_1 - Fiche descriptive" xfId="372" xr:uid="{00000000-0005-0000-0000-000074010000}"/>
    <cellStyle name="Good" xfId="373" xr:uid="{00000000-0005-0000-0000-000075010000}"/>
    <cellStyle name="gud" xfId="374" xr:uid="{00000000-0005-0000-0000-000076010000}"/>
    <cellStyle name="gud 2" xfId="375" xr:uid="{00000000-0005-0000-0000-000077010000}"/>
    <cellStyle name="gud 2 2" xfId="376" xr:uid="{00000000-0005-0000-0000-000078010000}"/>
    <cellStyle name="gud_1 - Fiche descriptive" xfId="377" xr:uid="{00000000-0005-0000-0000-000079010000}"/>
    <cellStyle name="H_Déf" xfId="378" xr:uid="{00000000-0005-0000-0000-00007A010000}"/>
    <cellStyle name="H_Déf_0.1 Fiche descriptive" xfId="379" xr:uid="{00000000-0005-0000-0000-00007B010000}"/>
    <cellStyle name="H_Déf_0.1 Fiche descriptive 2" xfId="380" xr:uid="{00000000-0005-0000-0000-00007C010000}"/>
    <cellStyle name="H_Déf_0.1 Fiche descriptive 2 2" xfId="381" xr:uid="{00000000-0005-0000-0000-00007D010000}"/>
    <cellStyle name="H_Déf_0.1 Fiche descriptive_1 - Fiche descriptive" xfId="382" xr:uid="{00000000-0005-0000-0000-00007E010000}"/>
    <cellStyle name="H_Déf_0.1 Fiche descriptive_5-Charges MO" xfId="383" xr:uid="{00000000-0005-0000-0000-00007F010000}"/>
    <cellStyle name="H_Déf_0.1 Fiche descriptive_7 - Recommandations AQ" xfId="384" xr:uid="{00000000-0005-0000-0000-000080010000}"/>
    <cellStyle name="H_Déf_0.1 Fiche descriptive_906-1TdB AffaireS76-NAV_06_003458-17 (en cours)-1" xfId="385" xr:uid="{00000000-0005-0000-0000-000081010000}"/>
    <cellStyle name="H_Déf_0.1 Fiche descriptive_99-2 Baseline Status (ECRs) (2)" xfId="386" xr:uid="{00000000-0005-0000-0000-000082010000}"/>
    <cellStyle name="H_Déf_0.1 Fiche descriptive_99-3 Formal IVV status (2)" xfId="387" xr:uid="{00000000-0005-0000-0000-000083010000}"/>
    <cellStyle name="H_Déf_0.1 Fiche descriptive_MAP-F-DAE-025-00-D" xfId="388" xr:uid="{00000000-0005-0000-0000-000084010000}"/>
    <cellStyle name="H_Déf_0.1 Fiche descriptive_MAP-F-DAE-025-00-D 2" xfId="389" xr:uid="{00000000-0005-0000-0000-000085010000}"/>
    <cellStyle name="H_Déf_0.1 Fiche descriptive_MAP-F-DAE-025-00-D 2 2" xfId="390" xr:uid="{00000000-0005-0000-0000-000086010000}"/>
    <cellStyle name="H_Déf_0.1 Fiche descriptive_MAP-S76-AVS-2010-04.new-xls" xfId="391" xr:uid="{00000000-0005-0000-0000-000087010000}"/>
    <cellStyle name="H_Déf_0.1 Fiche descriptive_Nettoyage_fichier" xfId="392" xr:uid="{00000000-0005-0000-0000-000088010000}"/>
    <cellStyle name="H_Déf_0.1 Fiche descriptive_Nettoyage_fichier 2" xfId="393" xr:uid="{00000000-0005-0000-0000-000089010000}"/>
    <cellStyle name="H_Déf_0.1 Fiche descriptive_Nettoyage_fichier 2 2" xfId="394" xr:uid="{00000000-0005-0000-0000-00008A010000}"/>
    <cellStyle name="H_Déf_0.1 Fiche descriptive_TdB 30_04_2010 TASFR00580937AJ-1 THTH" xfId="395" xr:uid="{00000000-0005-0000-0000-00008B010000}"/>
    <cellStyle name="H_Déf_0.1 Fiche descriptive_TdB 30_04_2010 TASFR00580937AJ-1 THTH 2" xfId="396" xr:uid="{00000000-0005-0000-0000-00008C010000}"/>
    <cellStyle name="H_Déf_0.1 Fiche descriptive_tdb MAP CAM ATR42 NAV 08-00531-03" xfId="397" xr:uid="{00000000-0005-0000-0000-00008D010000}"/>
    <cellStyle name="H_Déf_0.1 Fiche descriptive_TdB-S76-CIS-2010-03 V38 Recup" xfId="398" xr:uid="{00000000-0005-0000-0000-00008E010000}"/>
    <cellStyle name="H_Déf_0.2 Organisation" xfId="399" xr:uid="{00000000-0005-0000-0000-00008F010000}"/>
    <cellStyle name="H_Déf_0.2 Organisation 2" xfId="400" xr:uid="{00000000-0005-0000-0000-000090010000}"/>
    <cellStyle name="H_Déf_0.2 Organisation_1 - Fiche descriptive" xfId="401" xr:uid="{00000000-0005-0000-0000-000091010000}"/>
    <cellStyle name="H_Déf_0.2 Organisation_5-Charges MO" xfId="402" xr:uid="{00000000-0005-0000-0000-000092010000}"/>
    <cellStyle name="H_Déf_0.2 Organisation_7 - Recommandations AQ" xfId="403" xr:uid="{00000000-0005-0000-0000-000093010000}"/>
    <cellStyle name="H_Déf_0.2 Organisation_99-2 Baseline Status (ECRs) (2)" xfId="404" xr:uid="{00000000-0005-0000-0000-000094010000}"/>
    <cellStyle name="H_Déf_0.2 Organisation_99-3 Formal IVV status (2)" xfId="405" xr:uid="{00000000-0005-0000-0000-000095010000}"/>
    <cellStyle name="H_Déf_0.2 Organisation_MAP-F-DAE-025-00-D" xfId="406" xr:uid="{00000000-0005-0000-0000-000096010000}"/>
    <cellStyle name="H_Déf_0.2 Organisation_MAP-F-DAE-025-00-D 2" xfId="407" xr:uid="{00000000-0005-0000-0000-000097010000}"/>
    <cellStyle name="H_Déf_0.2 Organisation_MAP-S76-AVS-2010-04.new-xls" xfId="408" xr:uid="{00000000-0005-0000-0000-000098010000}"/>
    <cellStyle name="H_Déf_0.2 Organisation_Nettoyage_fichier" xfId="409" xr:uid="{00000000-0005-0000-0000-000099010000}"/>
    <cellStyle name="H_Déf_0.2 Organisation_Nettoyage_fichier 2" xfId="410" xr:uid="{00000000-0005-0000-0000-00009A010000}"/>
    <cellStyle name="H_Déf_0.2 Organisation_TdB 30_04_2010 TASFR00580937AJ-1 THTH" xfId="411" xr:uid="{00000000-0005-0000-0000-00009B010000}"/>
    <cellStyle name="H_Déf_0.2 Organisation_tdb MAP CAM ATR42 NAV 08-00531-03" xfId="412" xr:uid="{00000000-0005-0000-0000-00009C010000}"/>
    <cellStyle name="H_Déf_0.2 Organisation_TdB-S76-CIS-2010-03 V38 Recup" xfId="413" xr:uid="{00000000-0005-0000-0000-00009D010000}"/>
    <cellStyle name="H_Déf_05 juin TDB" xfId="414" xr:uid="{00000000-0005-0000-0000-00009E010000}"/>
    <cellStyle name="H_Déf_05 juin TDB IR 00" xfId="415" xr:uid="{00000000-0005-0000-0000-00009F010000}"/>
    <cellStyle name="H_Déf_05 juin TDB IR 00_ATA_08_4098_DIS-TdB_MAS FSTA _sept_11_ind00" xfId="416" xr:uid="{00000000-0005-0000-0000-0000A0010000}"/>
    <cellStyle name="H_Déf_05 juin TDB_ATA_08_4098_DIS-TdB_MAS FSTA _sept_11_ind00" xfId="417" xr:uid="{00000000-0005-0000-0000-0000A1010000}"/>
    <cellStyle name="H_Déf_1.1 Faits Marquants" xfId="418" xr:uid="{00000000-0005-0000-0000-0000A2010000}"/>
    <cellStyle name="H_Déf_1.1 Faits Marquants 2" xfId="419" xr:uid="{00000000-0005-0000-0000-0000A3010000}"/>
    <cellStyle name="H_Déf_1.1 Faits Marquants_1" xfId="420" xr:uid="{00000000-0005-0000-0000-0000A4010000}"/>
    <cellStyle name="H_Déf_1.1 Faits Marquants_1 - Fiche descriptive" xfId="421" xr:uid="{00000000-0005-0000-0000-0000A5010000}"/>
    <cellStyle name="H_Déf_1.1 Faits Marquants_1 2" xfId="422" xr:uid="{00000000-0005-0000-0000-0000A6010000}"/>
    <cellStyle name="H_Déf_1.1 Faits Marquants_1 2 2" xfId="423" xr:uid="{00000000-0005-0000-0000-0000A7010000}"/>
    <cellStyle name="H_Déf_1.1 Faits Marquants_1_1 - Fiche descriptive" xfId="424" xr:uid="{00000000-0005-0000-0000-0000A8010000}"/>
    <cellStyle name="H_Déf_1.1 Faits Marquants_1_5-Charges MO" xfId="425" xr:uid="{00000000-0005-0000-0000-0000A9010000}"/>
    <cellStyle name="H_Déf_1.1 Faits Marquants_1_7 - Recommandations AQ" xfId="426" xr:uid="{00000000-0005-0000-0000-0000AA010000}"/>
    <cellStyle name="H_Déf_1.1 Faits Marquants_1_99-2 Baseline Status (ECRs) (2)" xfId="427" xr:uid="{00000000-0005-0000-0000-0000AB010000}"/>
    <cellStyle name="H_Déf_1.1 Faits Marquants_1_99-3 Formal IVV status (2)" xfId="428" xr:uid="{00000000-0005-0000-0000-0000AC010000}"/>
    <cellStyle name="H_Déf_1.1 Faits Marquants_1_MAP-F-DAE-025-00-D" xfId="429" xr:uid="{00000000-0005-0000-0000-0000AD010000}"/>
    <cellStyle name="H_Déf_1.1 Faits Marquants_1_MAP-F-DAE-025-00-D 2" xfId="430" xr:uid="{00000000-0005-0000-0000-0000AE010000}"/>
    <cellStyle name="H_Déf_1.1 Faits Marquants_1_MAP-F-DAE-025-00-D 2 2" xfId="431" xr:uid="{00000000-0005-0000-0000-0000AF010000}"/>
    <cellStyle name="H_Déf_1.1 Faits Marquants_1_MAP-S76-AVS-2010-04.new-xls" xfId="432" xr:uid="{00000000-0005-0000-0000-0000B0010000}"/>
    <cellStyle name="H_Déf_1.1 Faits Marquants_1_Nettoyage_fichier" xfId="433" xr:uid="{00000000-0005-0000-0000-0000B1010000}"/>
    <cellStyle name="H_Déf_1.1 Faits Marquants_1_Nettoyage_fichier 2" xfId="434" xr:uid="{00000000-0005-0000-0000-0000B2010000}"/>
    <cellStyle name="H_Déf_1.1 Faits Marquants_1_Nettoyage_fichier 2 2" xfId="435" xr:uid="{00000000-0005-0000-0000-0000B3010000}"/>
    <cellStyle name="H_Déf_1.1 Faits Marquants_1_TdB 30_04_2010 TASFR00580937AJ-1 THTH" xfId="436" xr:uid="{00000000-0005-0000-0000-0000B4010000}"/>
    <cellStyle name="H_Déf_1.1 Faits Marquants_1_TdB 30_04_2010 TASFR00580937AJ-1 THTH 2" xfId="437" xr:uid="{00000000-0005-0000-0000-0000B5010000}"/>
    <cellStyle name="H_Déf_1.1 Faits Marquants_1_tdb MAP CAM ATR42 NAV 08-00531-03" xfId="438" xr:uid="{00000000-0005-0000-0000-0000B6010000}"/>
    <cellStyle name="H_Déf_1.1 Faits Marquants_1_TdB-S76-CIS-2010-03 V38 Recup" xfId="439" xr:uid="{00000000-0005-0000-0000-0000B7010000}"/>
    <cellStyle name="H_Déf_1.1 Faits Marquants_5-Charges MO" xfId="440" xr:uid="{00000000-0005-0000-0000-0000B8010000}"/>
    <cellStyle name="H_Déf_1.1 Faits Marquants_7 - Recommandations AQ" xfId="441" xr:uid="{00000000-0005-0000-0000-0000B9010000}"/>
    <cellStyle name="H_Déf_1.1 Faits Marquants_99-2 Baseline Status (ECRs) (2)" xfId="442" xr:uid="{00000000-0005-0000-0000-0000BA010000}"/>
    <cellStyle name="H_Déf_1.1 Faits Marquants_99-3 Formal IVV status (2)" xfId="443" xr:uid="{00000000-0005-0000-0000-0000BB010000}"/>
    <cellStyle name="H_Déf_1.1 Faits Marquants_MAP-F-DAE-025-00-D" xfId="444" xr:uid="{00000000-0005-0000-0000-0000BC010000}"/>
    <cellStyle name="H_Déf_1.1 Faits Marquants_MAP-F-DAE-025-00-D 2" xfId="445" xr:uid="{00000000-0005-0000-0000-0000BD010000}"/>
    <cellStyle name="H_Déf_1.1 Faits Marquants_MAP-S76-AVS-2010-04.new-xls" xfId="446" xr:uid="{00000000-0005-0000-0000-0000BE010000}"/>
    <cellStyle name="H_Déf_1.1 Faits Marquants_Nettoyage_fichier" xfId="447" xr:uid="{00000000-0005-0000-0000-0000BF010000}"/>
    <cellStyle name="H_Déf_1.1 Faits Marquants_Nettoyage_fichier 2" xfId="448" xr:uid="{00000000-0005-0000-0000-0000C0010000}"/>
    <cellStyle name="H_Déf_1.1 Faits Marquants_TdB 30_04_2010 TASFR00580937AJ-1 THTH" xfId="449" xr:uid="{00000000-0005-0000-0000-0000C1010000}"/>
    <cellStyle name="H_Déf_1.1 Faits Marquants_tdb MAP CAM ATR42 NAV 08-00531-03" xfId="450" xr:uid="{00000000-0005-0000-0000-0000C2010000}"/>
    <cellStyle name="H_Déf_1.1 Faits Marquants_TdB-S76-CIS-2010-03 V38 Recup" xfId="451" xr:uid="{00000000-0005-0000-0000-0000C3010000}"/>
    <cellStyle name="H_Déf_1.2 Decisions-Actions" xfId="452" xr:uid="{00000000-0005-0000-0000-0000C4010000}"/>
    <cellStyle name="H_Déf_1.2 Décisions-Actions" xfId="453" xr:uid="{00000000-0005-0000-0000-0000C5010000}"/>
    <cellStyle name="H_Déf_1.2 Décisions-Actions 2" xfId="454" xr:uid="{00000000-0005-0000-0000-0000C6010000}"/>
    <cellStyle name="H_Déf_1.2 Décisions-Actions 2 2" xfId="455" xr:uid="{00000000-0005-0000-0000-0000C7010000}"/>
    <cellStyle name="H_Déf_1.2 Décisions-Actions_1 - Fiche descriptive" xfId="456" xr:uid="{00000000-0005-0000-0000-0000C8010000}"/>
    <cellStyle name="H_Déf_1.2 Décisions-Actions_5-Charges MO" xfId="457" xr:uid="{00000000-0005-0000-0000-0000C9010000}"/>
    <cellStyle name="H_Déf_1.2 Décisions-Actions_7 - Recommandations AQ" xfId="458" xr:uid="{00000000-0005-0000-0000-0000CA010000}"/>
    <cellStyle name="H_Déf_1.2 Décisions-Actions_99-2 Baseline Status (ECRs) (2)" xfId="459" xr:uid="{00000000-0005-0000-0000-0000CB010000}"/>
    <cellStyle name="H_Déf_1.2 Décisions-Actions_99-3 Formal IVV status (2)" xfId="460" xr:uid="{00000000-0005-0000-0000-0000CC010000}"/>
    <cellStyle name="H_Déf_1.2 Décisions-Actions_MAP-F-DAE-025-00-D" xfId="461" xr:uid="{00000000-0005-0000-0000-0000CD010000}"/>
    <cellStyle name="H_Déf_1.2 Décisions-Actions_MAP-F-DAE-025-00-D 2" xfId="462" xr:uid="{00000000-0005-0000-0000-0000CE010000}"/>
    <cellStyle name="H_Déf_1.2 Décisions-Actions_MAP-F-DAE-025-00-D 2 2" xfId="463" xr:uid="{00000000-0005-0000-0000-0000CF010000}"/>
    <cellStyle name="H_Déf_1.2 Décisions-Actions_MAP-S76-AVS-2010-04.new-xls" xfId="464" xr:uid="{00000000-0005-0000-0000-0000D0010000}"/>
    <cellStyle name="H_Déf_1.2 Décisions-Actions_Nettoyage_fichier" xfId="465" xr:uid="{00000000-0005-0000-0000-0000D1010000}"/>
    <cellStyle name="H_Déf_1.2 Décisions-Actions_Nettoyage_fichier 2" xfId="466" xr:uid="{00000000-0005-0000-0000-0000D2010000}"/>
    <cellStyle name="H_Déf_1.2 Décisions-Actions_Nettoyage_fichier 2 2" xfId="467" xr:uid="{00000000-0005-0000-0000-0000D3010000}"/>
    <cellStyle name="H_Déf_1.2 Décisions-Actions_TdB 30_04_2010 TASFR00580937AJ-1 THTH" xfId="468" xr:uid="{00000000-0005-0000-0000-0000D4010000}"/>
    <cellStyle name="H_Déf_1.2 Décisions-Actions_TdB 30_04_2010 TASFR00580937AJ-1 THTH 2" xfId="469" xr:uid="{00000000-0005-0000-0000-0000D5010000}"/>
    <cellStyle name="H_Déf_1.2 Décisions-Actions_tdb MAP CAM ATR42 NAV 08-00531-03" xfId="470" xr:uid="{00000000-0005-0000-0000-0000D6010000}"/>
    <cellStyle name="H_Déf_1.2 Décisions-Actions_TdB-S76-CIS-2010-03 V38 Recup" xfId="471" xr:uid="{00000000-0005-0000-0000-0000D7010000}"/>
    <cellStyle name="H_Déf_1.3 Indicateur Satisfaction" xfId="472" xr:uid="{00000000-0005-0000-0000-0000D8010000}"/>
    <cellStyle name="H_Déf_1.3 Indicateur Satisfaction 2" xfId="473" xr:uid="{00000000-0005-0000-0000-0000D9010000}"/>
    <cellStyle name="H_Déf_1.3 Indicateur Satisfaction_1" xfId="474" xr:uid="{00000000-0005-0000-0000-0000DA010000}"/>
    <cellStyle name="H_Déf_1.3 Indicateur Satisfaction_1 - Fiche descriptive" xfId="475" xr:uid="{00000000-0005-0000-0000-0000DB010000}"/>
    <cellStyle name="H_Déf_1.3 Indicateur Satisfaction_1 2" xfId="476" xr:uid="{00000000-0005-0000-0000-0000DC010000}"/>
    <cellStyle name="H_Déf_1.3 Indicateur Satisfaction_1 2 2" xfId="477" xr:uid="{00000000-0005-0000-0000-0000DD010000}"/>
    <cellStyle name="H_Déf_1.3 Indicateur Satisfaction_1_1 - Fiche descriptive" xfId="478" xr:uid="{00000000-0005-0000-0000-0000DE010000}"/>
    <cellStyle name="H_Déf_1.3 Indicateur Satisfaction_1_5-Charges MO" xfId="479" xr:uid="{00000000-0005-0000-0000-0000DF010000}"/>
    <cellStyle name="H_Déf_1.3 Indicateur Satisfaction_1_7 - Recommandations AQ" xfId="480" xr:uid="{00000000-0005-0000-0000-0000E0010000}"/>
    <cellStyle name="H_Déf_1.3 Indicateur Satisfaction_1_99-2 Baseline Status (ECRs) (2)" xfId="481" xr:uid="{00000000-0005-0000-0000-0000E1010000}"/>
    <cellStyle name="H_Déf_1.3 Indicateur Satisfaction_1_99-3 Formal IVV status (2)" xfId="482" xr:uid="{00000000-0005-0000-0000-0000E2010000}"/>
    <cellStyle name="H_Déf_1.3 Indicateur Satisfaction_1_MAP-F-DAE-025-00-D" xfId="483" xr:uid="{00000000-0005-0000-0000-0000E3010000}"/>
    <cellStyle name="H_Déf_1.3 Indicateur Satisfaction_1_MAP-F-DAE-025-00-D 2" xfId="484" xr:uid="{00000000-0005-0000-0000-0000E4010000}"/>
    <cellStyle name="H_Déf_1.3 Indicateur Satisfaction_1_MAP-F-DAE-025-00-D 2 2" xfId="485" xr:uid="{00000000-0005-0000-0000-0000E5010000}"/>
    <cellStyle name="H_Déf_1.3 Indicateur Satisfaction_1_MAP-S76-AVS-2010-04.new-xls" xfId="486" xr:uid="{00000000-0005-0000-0000-0000E6010000}"/>
    <cellStyle name="H_Déf_1.3 Indicateur Satisfaction_1_Nettoyage_fichier" xfId="487" xr:uid="{00000000-0005-0000-0000-0000E7010000}"/>
    <cellStyle name="H_Déf_1.3 Indicateur Satisfaction_1_Nettoyage_fichier 2" xfId="488" xr:uid="{00000000-0005-0000-0000-0000E8010000}"/>
    <cellStyle name="H_Déf_1.3 Indicateur Satisfaction_1_Nettoyage_fichier 2 2" xfId="489" xr:uid="{00000000-0005-0000-0000-0000E9010000}"/>
    <cellStyle name="H_Déf_1.3 Indicateur Satisfaction_1_TdB 30_04_2010 TASFR00580937AJ-1 THTH" xfId="490" xr:uid="{00000000-0005-0000-0000-0000EA010000}"/>
    <cellStyle name="H_Déf_1.3 Indicateur Satisfaction_1_TdB 30_04_2010 TASFR00580937AJ-1 THTH 2" xfId="491" xr:uid="{00000000-0005-0000-0000-0000EB010000}"/>
    <cellStyle name="H_Déf_1.3 Indicateur Satisfaction_1_tdb MAP CAM ATR42 NAV 08-00531-03" xfId="492" xr:uid="{00000000-0005-0000-0000-0000EC010000}"/>
    <cellStyle name="H_Déf_1.3 Indicateur Satisfaction_1_TdB-S76-CIS-2010-03 V38 Recup" xfId="493" xr:uid="{00000000-0005-0000-0000-0000ED010000}"/>
    <cellStyle name="H_Déf_1.3 Indicateur Satisfaction_5-Charges MO" xfId="494" xr:uid="{00000000-0005-0000-0000-0000EE010000}"/>
    <cellStyle name="H_Déf_1.3 Indicateur Satisfaction_7 - Recommandations AQ" xfId="495" xr:uid="{00000000-0005-0000-0000-0000EF010000}"/>
    <cellStyle name="H_Déf_1.3 Indicateur Satisfaction_99-2 Baseline Status (ECRs) (2)" xfId="496" xr:uid="{00000000-0005-0000-0000-0000F0010000}"/>
    <cellStyle name="H_Déf_1.3 Indicateur Satisfaction_99-3 Formal IVV status (2)" xfId="497" xr:uid="{00000000-0005-0000-0000-0000F1010000}"/>
    <cellStyle name="H_Déf_1.3 Indicateur Satisfaction_MAP-F-DAE-025-00-D" xfId="498" xr:uid="{00000000-0005-0000-0000-0000F2010000}"/>
    <cellStyle name="H_Déf_1.3 Indicateur Satisfaction_MAP-F-DAE-025-00-D 2" xfId="499" xr:uid="{00000000-0005-0000-0000-0000F3010000}"/>
    <cellStyle name="H_Déf_1.3 Indicateur Satisfaction_MAP-S76-AVS-2010-04.new-xls" xfId="500" xr:uid="{00000000-0005-0000-0000-0000F4010000}"/>
    <cellStyle name="H_Déf_1.3 Indicateur Satisfaction_Nettoyage_fichier" xfId="501" xr:uid="{00000000-0005-0000-0000-0000F5010000}"/>
    <cellStyle name="H_Déf_1.3 Indicateur Satisfaction_Nettoyage_fichier 2" xfId="502" xr:uid="{00000000-0005-0000-0000-0000F6010000}"/>
    <cellStyle name="H_Déf_1.3 Indicateur Satisfaction_TdB 30_04_2010 TASFR00580937AJ-1 THTH" xfId="503" xr:uid="{00000000-0005-0000-0000-0000F7010000}"/>
    <cellStyle name="H_Déf_1.3 Indicateur Satisfaction_tdb MAP CAM ATR42 NAV 08-00531-03" xfId="504" xr:uid="{00000000-0005-0000-0000-0000F8010000}"/>
    <cellStyle name="H_Déf_1.3 Indicateur Satisfaction_TdB-S76-CIS-2010-03 V38 Recup" xfId="505" xr:uid="{00000000-0005-0000-0000-0000F9010000}"/>
    <cellStyle name="H_Déf_2.2 Jalons (Courbe à 45°)" xfId="506" xr:uid="{00000000-0005-0000-0000-0000FA010000}"/>
    <cellStyle name="H_Déf_2.2 Jalons (Courbe à 45°)_1" xfId="507" xr:uid="{00000000-0005-0000-0000-0000FB010000}"/>
    <cellStyle name="H_Déf_2.2 Jalons (Courbe à 45°)_1 2" xfId="508" xr:uid="{00000000-0005-0000-0000-0000FC010000}"/>
    <cellStyle name="H_Déf_2.2 Jalons (Courbe à 45°)_1_1 - Fiche descriptive" xfId="509" xr:uid="{00000000-0005-0000-0000-0000FD010000}"/>
    <cellStyle name="H_Déf_2.2 Jalons (Courbe à 45°)_1_5-Charges MO" xfId="510" xr:uid="{00000000-0005-0000-0000-0000FE010000}"/>
    <cellStyle name="H_Déf_2.2 Jalons (Courbe à 45°)_1_7 - Recommandations AQ" xfId="511" xr:uid="{00000000-0005-0000-0000-0000FF010000}"/>
    <cellStyle name="H_Déf_2.2 Jalons (Courbe à 45°)_1_99-2 Baseline Status (ECRs) (2)" xfId="512" xr:uid="{00000000-0005-0000-0000-000000020000}"/>
    <cellStyle name="H_Déf_2.2 Jalons (Courbe à 45°)_1_99-3 Formal IVV status (2)" xfId="513" xr:uid="{00000000-0005-0000-0000-000001020000}"/>
    <cellStyle name="H_Déf_2.2 Jalons (Courbe à 45°)_1_MAP-F-DAE-025-00-D" xfId="514" xr:uid="{00000000-0005-0000-0000-000002020000}"/>
    <cellStyle name="H_Déf_2.2 Jalons (Courbe à 45°)_1_MAP-F-DAE-025-00-D 2" xfId="515" xr:uid="{00000000-0005-0000-0000-000003020000}"/>
    <cellStyle name="H_Déf_2.2 Jalons (Courbe à 45°)_1_MAP-S76-AVS-2010-04.new-xls" xfId="516" xr:uid="{00000000-0005-0000-0000-000004020000}"/>
    <cellStyle name="H_Déf_2.2 Jalons (Courbe à 45°)_1_Nettoyage_fichier" xfId="517" xr:uid="{00000000-0005-0000-0000-000005020000}"/>
    <cellStyle name="H_Déf_2.2 Jalons (Courbe à 45°)_1_Nettoyage_fichier 2" xfId="518" xr:uid="{00000000-0005-0000-0000-000006020000}"/>
    <cellStyle name="H_Déf_2.2 Jalons (Courbe à 45°)_1_TdB 30_04_2010 TASFR00580937AJ-1 THTH" xfId="519" xr:uid="{00000000-0005-0000-0000-000007020000}"/>
    <cellStyle name="H_Déf_2.2 Jalons (Courbe à 45°)_1_tdb MAP CAM ATR42 NAV 08-00531-03" xfId="520" xr:uid="{00000000-0005-0000-0000-000008020000}"/>
    <cellStyle name="H_Déf_2.2 Jalons (Courbe à 45°)_1_TdB-S76-CIS-2010-03 V38 Recup" xfId="521" xr:uid="{00000000-0005-0000-0000-000009020000}"/>
    <cellStyle name="H_Déf_2.2 Jalons (Courbe à 45°)_2" xfId="522" xr:uid="{00000000-0005-0000-0000-00000A020000}"/>
    <cellStyle name="H_Déf_2.2 Jalons (Courbe à 45°)_2 2" xfId="523" xr:uid="{00000000-0005-0000-0000-00000B020000}"/>
    <cellStyle name="H_Déf_2.2 Jalons (Courbe à 45°)_2 2 2" xfId="524" xr:uid="{00000000-0005-0000-0000-00000C020000}"/>
    <cellStyle name="H_Déf_2.2 Jalons (Courbe à 45°)_2_1 - Fiche descriptive" xfId="525" xr:uid="{00000000-0005-0000-0000-00000D020000}"/>
    <cellStyle name="H_Déf_2.2 Jalons (Courbe à 45°)_2_5-Charges MO" xfId="526" xr:uid="{00000000-0005-0000-0000-00000E020000}"/>
    <cellStyle name="H_Déf_2.2 Jalons (Courbe à 45°)_2_7 - Recommandations AQ" xfId="527" xr:uid="{00000000-0005-0000-0000-00000F020000}"/>
    <cellStyle name="H_Déf_2.2 Jalons (Courbe à 45°)_2_99-2 Baseline Status (ECRs) (2)" xfId="528" xr:uid="{00000000-0005-0000-0000-000010020000}"/>
    <cellStyle name="H_Déf_2.2 Jalons (Courbe à 45°)_2_99-3 Formal IVV status (2)" xfId="529" xr:uid="{00000000-0005-0000-0000-000011020000}"/>
    <cellStyle name="H_Déf_2.2 Jalons (Courbe à 45°)_2_MAP-F-DAE-025-00-D" xfId="530" xr:uid="{00000000-0005-0000-0000-000012020000}"/>
    <cellStyle name="H_Déf_2.2 Jalons (Courbe à 45°)_2_MAP-F-DAE-025-00-D 2" xfId="531" xr:uid="{00000000-0005-0000-0000-000013020000}"/>
    <cellStyle name="H_Déf_2.2 Jalons (Courbe à 45°)_2_MAP-F-DAE-025-00-D 2 2" xfId="532" xr:uid="{00000000-0005-0000-0000-000014020000}"/>
    <cellStyle name="H_Déf_2.2 Jalons (Courbe à 45°)_2_MAP-S76-AVS-2010-04.new-xls" xfId="533" xr:uid="{00000000-0005-0000-0000-000015020000}"/>
    <cellStyle name="H_Déf_2.2 Jalons (Courbe à 45°)_2_Nettoyage_fichier" xfId="534" xr:uid="{00000000-0005-0000-0000-000016020000}"/>
    <cellStyle name="H_Déf_2.2 Jalons (Courbe à 45°)_2_Nettoyage_fichier 2" xfId="535" xr:uid="{00000000-0005-0000-0000-000017020000}"/>
    <cellStyle name="H_Déf_2.2 Jalons (Courbe à 45°)_2_Nettoyage_fichier 2 2" xfId="536" xr:uid="{00000000-0005-0000-0000-000018020000}"/>
    <cellStyle name="H_Déf_2.2 Jalons (Courbe à 45°)_2_TdB 30_04_2010 TASFR00580937AJ-1 THTH" xfId="537" xr:uid="{00000000-0005-0000-0000-000019020000}"/>
    <cellStyle name="H_Déf_2.2 Jalons (Courbe à 45°)_2_TdB 30_04_2010 TASFR00580937AJ-1 THTH 2" xfId="538" xr:uid="{00000000-0005-0000-0000-00001A020000}"/>
    <cellStyle name="H_Déf_2.2 Jalons (Courbe à 45°)_2_tdb MAP CAM ATR42 NAV 08-00531-03" xfId="539" xr:uid="{00000000-0005-0000-0000-00001B020000}"/>
    <cellStyle name="H_Déf_2.2 Jalons (Courbe à 45°)_2_TdB-S76-CIS-2010-03 V38 Recup" xfId="540" xr:uid="{00000000-0005-0000-0000-00001C020000}"/>
    <cellStyle name="H_Déf_2.2 Jalons (Courbe à 45°)_8.1 COP-CEP" xfId="541" xr:uid="{00000000-0005-0000-0000-00001D020000}"/>
    <cellStyle name="H_Déf_2.2 Jalons (Courbe à 45°)_8.1 COP-CEP 2" xfId="542" xr:uid="{00000000-0005-0000-0000-00001E020000}"/>
    <cellStyle name="H_Déf_2.2 Jalons (Courbe à 45°)_8.1 COP-CEP_1 - Fiche descriptive" xfId="543" xr:uid="{00000000-0005-0000-0000-00001F020000}"/>
    <cellStyle name="H_Déf_2.2 Jalons (Courbe à 45°)_8.1 COP-CEP_5-Charges MO" xfId="544" xr:uid="{00000000-0005-0000-0000-000020020000}"/>
    <cellStyle name="H_Déf_2.2 Jalons (Courbe à 45°)_8.1 COP-CEP_7 - Recommandations AQ" xfId="545" xr:uid="{00000000-0005-0000-0000-000021020000}"/>
    <cellStyle name="H_Déf_2.2 Jalons (Courbe à 45°)_8.1 COP-CEP_99-2 Baseline Status (ECRs) (2)" xfId="546" xr:uid="{00000000-0005-0000-0000-000022020000}"/>
    <cellStyle name="H_Déf_2.2 Jalons (Courbe à 45°)_8.1 COP-CEP_99-3 Formal IVV status (2)" xfId="547" xr:uid="{00000000-0005-0000-0000-000023020000}"/>
    <cellStyle name="H_Déf_2.2 Jalons (Courbe à 45°)_8.1 COP-CEP_MAP-F-DAE-025-00-D" xfId="548" xr:uid="{00000000-0005-0000-0000-000024020000}"/>
    <cellStyle name="H_Déf_2.2 Jalons (Courbe à 45°)_8.1 COP-CEP_MAP-F-DAE-025-00-D 2" xfId="549" xr:uid="{00000000-0005-0000-0000-000025020000}"/>
    <cellStyle name="H_Déf_2.2 Jalons (Courbe à 45°)_8.1 COP-CEP_MAP-S76-AVS-2010-04.new-xls" xfId="550" xr:uid="{00000000-0005-0000-0000-000026020000}"/>
    <cellStyle name="H_Déf_2.2 Jalons (Courbe à 45°)_8.1 COP-CEP_Nettoyage_fichier" xfId="551" xr:uid="{00000000-0005-0000-0000-000027020000}"/>
    <cellStyle name="H_Déf_2.2 Jalons (Courbe à 45°)_8.1 COP-CEP_Nettoyage_fichier 2" xfId="552" xr:uid="{00000000-0005-0000-0000-000028020000}"/>
    <cellStyle name="H_Déf_2.2 Jalons (Courbe à 45°)_8.1 COP-CEP_TdB 30_04_2010 TASFR00580937AJ-1 THTH" xfId="553" xr:uid="{00000000-0005-0000-0000-000029020000}"/>
    <cellStyle name="H_Déf_2.2 Jalons (Courbe à 45°)_8.1 COP-CEP_tdb MAP CAM ATR42 NAV 08-00531-03" xfId="554" xr:uid="{00000000-0005-0000-0000-00002A020000}"/>
    <cellStyle name="H_Déf_2.2 Jalons (Courbe à 45°)_8.1 COP-CEP_TdB-S76-CIS-2010-03 V38 Recup" xfId="555" xr:uid="{00000000-0005-0000-0000-00002B020000}"/>
    <cellStyle name="H_Déf_2.5 Contrat" xfId="556" xr:uid="{00000000-0005-0000-0000-00002C020000}"/>
    <cellStyle name="H_Déf_2.5 Contrat 2" xfId="557" xr:uid="{00000000-0005-0000-0000-00002D020000}"/>
    <cellStyle name="H_Déf_2.5 Contrat 2 2" xfId="558" xr:uid="{00000000-0005-0000-0000-00002E020000}"/>
    <cellStyle name="H_Déf_2.5 Contrat_1 - Fiche descriptive" xfId="559" xr:uid="{00000000-0005-0000-0000-00002F020000}"/>
    <cellStyle name="H_Déf_2.5 Contrat_5-Charges MO" xfId="560" xr:uid="{00000000-0005-0000-0000-000030020000}"/>
    <cellStyle name="H_Déf_2.5 Contrat_7 - Recommandations AQ" xfId="561" xr:uid="{00000000-0005-0000-0000-000031020000}"/>
    <cellStyle name="H_Déf_2.5 Contrat_99-2 Baseline Status (ECRs) (2)" xfId="562" xr:uid="{00000000-0005-0000-0000-000032020000}"/>
    <cellStyle name="H_Déf_2.5 Contrat_99-3 Formal IVV status (2)" xfId="563" xr:uid="{00000000-0005-0000-0000-000033020000}"/>
    <cellStyle name="H_Déf_2.5 Contrat_MAP-F-DAE-025-00-D" xfId="564" xr:uid="{00000000-0005-0000-0000-000034020000}"/>
    <cellStyle name="H_Déf_2.5 Contrat_MAP-F-DAE-025-00-D 2" xfId="565" xr:uid="{00000000-0005-0000-0000-000035020000}"/>
    <cellStyle name="H_Déf_2.5 Contrat_MAP-F-DAE-025-00-D 2 2" xfId="566" xr:uid="{00000000-0005-0000-0000-000036020000}"/>
    <cellStyle name="H_Déf_2.5 Contrat_MAP-S76-AVS-2010-04.new-xls" xfId="567" xr:uid="{00000000-0005-0000-0000-000037020000}"/>
    <cellStyle name="H_Déf_2.5 Contrat_Nettoyage_fichier" xfId="568" xr:uid="{00000000-0005-0000-0000-000038020000}"/>
    <cellStyle name="H_Déf_2.5 Contrat_Nettoyage_fichier 2" xfId="569" xr:uid="{00000000-0005-0000-0000-000039020000}"/>
    <cellStyle name="H_Déf_2.5 Contrat_Nettoyage_fichier 2 2" xfId="570" xr:uid="{00000000-0005-0000-0000-00003A020000}"/>
    <cellStyle name="H_Déf_2.5 Contrat_TdB 30_04_2010 TASFR00580937AJ-1 THTH" xfId="571" xr:uid="{00000000-0005-0000-0000-00003B020000}"/>
    <cellStyle name="H_Déf_2.5 Contrat_TdB 30_04_2010 TASFR00580937AJ-1 THTH 2" xfId="572" xr:uid="{00000000-0005-0000-0000-00003C020000}"/>
    <cellStyle name="H_Déf_2.5 Contrat_tdb MAP CAM ATR42 NAV 08-00531-03" xfId="573" xr:uid="{00000000-0005-0000-0000-00003D020000}"/>
    <cellStyle name="H_Déf_2.5 Contrat_TdB-S76-CIS-2010-03 V38 Recup" xfId="574" xr:uid="{00000000-0005-0000-0000-00003E020000}"/>
    <cellStyle name="H_Déf_2.6 Cust_Internal dependancies" xfId="575" xr:uid="{00000000-0005-0000-0000-00003F020000}"/>
    <cellStyle name="H_Déf_2.6 Obligations Client" xfId="576" xr:uid="{00000000-0005-0000-0000-000040020000}"/>
    <cellStyle name="H_Déf_2.6 Obligations Client 2" xfId="577" xr:uid="{00000000-0005-0000-0000-000041020000}"/>
    <cellStyle name="H_Déf_2.6 Obligations Client 2 2" xfId="578" xr:uid="{00000000-0005-0000-0000-000042020000}"/>
    <cellStyle name="H_Déf_2.6 Obligations Client_1 - Fiche descriptive" xfId="579" xr:uid="{00000000-0005-0000-0000-000043020000}"/>
    <cellStyle name="H_Déf_2.6 Obligations Client_5-Charges MO" xfId="580" xr:uid="{00000000-0005-0000-0000-000044020000}"/>
    <cellStyle name="H_Déf_2.6 Obligations Client_7 - Recommandations AQ" xfId="581" xr:uid="{00000000-0005-0000-0000-000045020000}"/>
    <cellStyle name="H_Déf_2.6 Obligations Client_99-2 Baseline Status (ECRs) (2)" xfId="582" xr:uid="{00000000-0005-0000-0000-000046020000}"/>
    <cellStyle name="H_Déf_2.6 Obligations Client_99-3 Formal IVV status (2)" xfId="583" xr:uid="{00000000-0005-0000-0000-000047020000}"/>
    <cellStyle name="H_Déf_2.6 Obligations Client_MAP-F-DAE-025-00-D" xfId="584" xr:uid="{00000000-0005-0000-0000-000048020000}"/>
    <cellStyle name="H_Déf_2.6 Obligations Client_MAP-F-DAE-025-00-D 2" xfId="585" xr:uid="{00000000-0005-0000-0000-000049020000}"/>
    <cellStyle name="H_Déf_2.6 Obligations Client_MAP-F-DAE-025-00-D 2 2" xfId="586" xr:uid="{00000000-0005-0000-0000-00004A020000}"/>
    <cellStyle name="H_Déf_2.6 Obligations Client_MAP-S76-AVS-2010-04.new-xls" xfId="587" xr:uid="{00000000-0005-0000-0000-00004B020000}"/>
    <cellStyle name="H_Déf_2.6 Obligations Client_Nettoyage_fichier" xfId="588" xr:uid="{00000000-0005-0000-0000-00004C020000}"/>
    <cellStyle name="H_Déf_2.6 Obligations Client_Nettoyage_fichier 2" xfId="589" xr:uid="{00000000-0005-0000-0000-00004D020000}"/>
    <cellStyle name="H_Déf_2.6 Obligations Client_Nettoyage_fichier 2 2" xfId="590" xr:uid="{00000000-0005-0000-0000-00004E020000}"/>
    <cellStyle name="H_Déf_2.6 Obligations Client_TdB 30_04_2010 TASFR00580937AJ-1 THTH" xfId="591" xr:uid="{00000000-0005-0000-0000-00004F020000}"/>
    <cellStyle name="H_Déf_2.6 Obligations Client_TdB 30_04_2010 TASFR00580937AJ-1 THTH 2" xfId="592" xr:uid="{00000000-0005-0000-0000-000050020000}"/>
    <cellStyle name="H_Déf_2.6 Obligations Client_tdb MAP CAM ATR42 NAV 08-00531-03" xfId="593" xr:uid="{00000000-0005-0000-0000-000051020000}"/>
    <cellStyle name="H_Déf_2.6 Obligations Client_TdB-S76-CIS-2010-03 V38 Recup" xfId="594" xr:uid="{00000000-0005-0000-0000-000052020000}"/>
    <cellStyle name="H_Déf_2.7 Change Request" xfId="595" xr:uid="{00000000-0005-0000-0000-000053020000}"/>
    <cellStyle name="H_Déf_2.7 Change Request 2" xfId="596" xr:uid="{00000000-0005-0000-0000-000054020000}"/>
    <cellStyle name="H_Déf_2.7 Change Request 2 2" xfId="597" xr:uid="{00000000-0005-0000-0000-000055020000}"/>
    <cellStyle name="H_Déf_2.7 Change Request_1 - Fiche descriptive" xfId="598" xr:uid="{00000000-0005-0000-0000-000056020000}"/>
    <cellStyle name="H_Déf_2.7 Change Request_5-Charges MO" xfId="599" xr:uid="{00000000-0005-0000-0000-000057020000}"/>
    <cellStyle name="H_Déf_2.7 Change Request_7 - Recommandations AQ" xfId="600" xr:uid="{00000000-0005-0000-0000-000058020000}"/>
    <cellStyle name="H_Déf_2.7 Change Request_99-2 Baseline Status (ECRs) (2)" xfId="601" xr:uid="{00000000-0005-0000-0000-000059020000}"/>
    <cellStyle name="H_Déf_2.7 Change Request_99-3 Formal IVV status (2)" xfId="602" xr:uid="{00000000-0005-0000-0000-00005A020000}"/>
    <cellStyle name="H_Déf_2.7 Change Request_MAP-F-DAE-025-00-D" xfId="603" xr:uid="{00000000-0005-0000-0000-00005B020000}"/>
    <cellStyle name="H_Déf_2.7 Change Request_MAP-F-DAE-025-00-D 2" xfId="604" xr:uid="{00000000-0005-0000-0000-00005C020000}"/>
    <cellStyle name="H_Déf_2.7 Change Request_MAP-F-DAE-025-00-D 2 2" xfId="605" xr:uid="{00000000-0005-0000-0000-00005D020000}"/>
    <cellStyle name="H_Déf_2.7 Change Request_MAP-S76-AVS-2010-04.new-xls" xfId="606" xr:uid="{00000000-0005-0000-0000-00005E020000}"/>
    <cellStyle name="H_Déf_2.7 Change Request_Nettoyage_fichier" xfId="607" xr:uid="{00000000-0005-0000-0000-00005F020000}"/>
    <cellStyle name="H_Déf_2.7 Change Request_Nettoyage_fichier 2" xfId="608" xr:uid="{00000000-0005-0000-0000-000060020000}"/>
    <cellStyle name="H_Déf_2.7 Change Request_Nettoyage_fichier 2 2" xfId="609" xr:uid="{00000000-0005-0000-0000-000061020000}"/>
    <cellStyle name="H_Déf_2.7 Change Request_TdB 30_04_2010 TASFR00580937AJ-1 THTH" xfId="610" xr:uid="{00000000-0005-0000-0000-000062020000}"/>
    <cellStyle name="H_Déf_2.7 Change Request_TdB 30_04_2010 TASFR00580937AJ-1 THTH 2" xfId="611" xr:uid="{00000000-0005-0000-0000-000063020000}"/>
    <cellStyle name="H_Déf_2.7 Change Request_tdb MAP CAM ATR42 NAV 08-00531-03" xfId="612" xr:uid="{00000000-0005-0000-0000-000064020000}"/>
    <cellStyle name="H_Déf_2.7 Change Request_TdB-S76-CIS-2010-03 V38 Recup" xfId="613" xr:uid="{00000000-0005-0000-0000-000065020000}"/>
    <cellStyle name="H_Déf_2007_11_DOR_DRAAMA éd2" xfId="614" xr:uid="{00000000-0005-0000-0000-000066020000}"/>
    <cellStyle name="H_Déf_20080619_Gripen_DOR_TASFR00591390-E" xfId="615" xr:uid="{00000000-0005-0000-0000-000067020000}"/>
    <cellStyle name="H_Déf_3.1 Risks" xfId="616" xr:uid="{00000000-0005-0000-0000-000068020000}"/>
    <cellStyle name="H_Déf_3.1 Risques" xfId="617" xr:uid="{00000000-0005-0000-0000-000069020000}"/>
    <cellStyle name="H_Déf_3.1 Risques 2" xfId="618" xr:uid="{00000000-0005-0000-0000-00006A020000}"/>
    <cellStyle name="H_Déf_3.1 Risques 2 2" xfId="619" xr:uid="{00000000-0005-0000-0000-00006B020000}"/>
    <cellStyle name="H_Déf_3.1 Risques_1 - Fiche descriptive" xfId="620" xr:uid="{00000000-0005-0000-0000-00006C020000}"/>
    <cellStyle name="H_Déf_3.1 Risques_5-Charges MO" xfId="621" xr:uid="{00000000-0005-0000-0000-00006D020000}"/>
    <cellStyle name="H_Déf_3.1 Risques_7 - Recommandations AQ" xfId="622" xr:uid="{00000000-0005-0000-0000-00006E020000}"/>
    <cellStyle name="H_Déf_3.1 Risques_99-2 Baseline Status (ECRs) (2)" xfId="623" xr:uid="{00000000-0005-0000-0000-00006F020000}"/>
    <cellStyle name="H_Déf_3.1 Risques_99-3 Formal IVV status (2)" xfId="624" xr:uid="{00000000-0005-0000-0000-000070020000}"/>
    <cellStyle name="H_Déf_3.1 Risques_MAP-F-DAE-025-00-D" xfId="625" xr:uid="{00000000-0005-0000-0000-000071020000}"/>
    <cellStyle name="H_Déf_3.1 Risques_MAP-F-DAE-025-00-D 2" xfId="626" xr:uid="{00000000-0005-0000-0000-000072020000}"/>
    <cellStyle name="H_Déf_3.1 Risques_MAP-F-DAE-025-00-D 2 2" xfId="627" xr:uid="{00000000-0005-0000-0000-000073020000}"/>
    <cellStyle name="H_Déf_3.1 Risques_MAP-S76-AVS-2010-04.new-xls" xfId="628" xr:uid="{00000000-0005-0000-0000-000074020000}"/>
    <cellStyle name="H_Déf_3.1 Risques_Nettoyage_fichier" xfId="629" xr:uid="{00000000-0005-0000-0000-000075020000}"/>
    <cellStyle name="H_Déf_3.1 Risques_Nettoyage_fichier 2" xfId="630" xr:uid="{00000000-0005-0000-0000-000076020000}"/>
    <cellStyle name="H_Déf_3.1 Risques_Nettoyage_fichier 2 2" xfId="631" xr:uid="{00000000-0005-0000-0000-000077020000}"/>
    <cellStyle name="H_Déf_3.1 Risques_TdB 30_04_2010 TASFR00580937AJ-1 THTH" xfId="632" xr:uid="{00000000-0005-0000-0000-000078020000}"/>
    <cellStyle name="H_Déf_3.1 Risques_TdB 30_04_2010 TASFR00580937AJ-1 THTH 2" xfId="633" xr:uid="{00000000-0005-0000-0000-000079020000}"/>
    <cellStyle name="H_Déf_3.1 Risques_tdb MAP CAM ATR42 NAV 08-00531-03" xfId="634" xr:uid="{00000000-0005-0000-0000-00007A020000}"/>
    <cellStyle name="H_Déf_3.1 Risques_TdB-S76-CIS-2010-03 V38 Recup" xfId="635" xr:uid="{00000000-0005-0000-0000-00007B020000}"/>
    <cellStyle name="H_Déf_3.2 Opportunités" xfId="636" xr:uid="{00000000-0005-0000-0000-00007C020000}"/>
    <cellStyle name="H_Déf_3.2 Opportunités 2" xfId="637" xr:uid="{00000000-0005-0000-0000-00007D020000}"/>
    <cellStyle name="H_Déf_3.2 Opportunités 2 2" xfId="638" xr:uid="{00000000-0005-0000-0000-00007E020000}"/>
    <cellStyle name="H_Déf_3.2 Opportunités_1 - Fiche descriptive" xfId="639" xr:uid="{00000000-0005-0000-0000-00007F020000}"/>
    <cellStyle name="H_Déf_3.2 Opportunités_5-Charges MO" xfId="640" xr:uid="{00000000-0005-0000-0000-000080020000}"/>
    <cellStyle name="H_Déf_3.2 Opportunités_7 - Recommandations AQ" xfId="641" xr:uid="{00000000-0005-0000-0000-000081020000}"/>
    <cellStyle name="H_Déf_3.2 Opportunités_99-2 Baseline Status (ECRs) (2)" xfId="642" xr:uid="{00000000-0005-0000-0000-000082020000}"/>
    <cellStyle name="H_Déf_3.2 Opportunités_99-3 Formal IVV status (2)" xfId="643" xr:uid="{00000000-0005-0000-0000-000083020000}"/>
    <cellStyle name="H_Déf_3.2 Opportunités_MAP-F-DAE-025-00-D" xfId="644" xr:uid="{00000000-0005-0000-0000-000084020000}"/>
    <cellStyle name="H_Déf_3.2 Opportunités_MAP-F-DAE-025-00-D 2" xfId="645" xr:uid="{00000000-0005-0000-0000-000085020000}"/>
    <cellStyle name="H_Déf_3.2 Opportunités_MAP-F-DAE-025-00-D 2 2" xfId="646" xr:uid="{00000000-0005-0000-0000-000086020000}"/>
    <cellStyle name="H_Déf_3.2 Opportunités_MAP-S76-AVS-2010-04.new-xls" xfId="647" xr:uid="{00000000-0005-0000-0000-000087020000}"/>
    <cellStyle name="H_Déf_3.2 Opportunités_Nettoyage_fichier" xfId="648" xr:uid="{00000000-0005-0000-0000-000088020000}"/>
    <cellStyle name="H_Déf_3.2 Opportunités_Nettoyage_fichier 2" xfId="649" xr:uid="{00000000-0005-0000-0000-000089020000}"/>
    <cellStyle name="H_Déf_3.2 Opportunités_Nettoyage_fichier 2 2" xfId="650" xr:uid="{00000000-0005-0000-0000-00008A020000}"/>
    <cellStyle name="H_Déf_3.2 Opportunités_TdB 30_04_2010 TASFR00580937AJ-1 THTH" xfId="651" xr:uid="{00000000-0005-0000-0000-00008B020000}"/>
    <cellStyle name="H_Déf_3.2 Opportunités_TdB 30_04_2010 TASFR00580937AJ-1 THTH 2" xfId="652" xr:uid="{00000000-0005-0000-0000-00008C020000}"/>
    <cellStyle name="H_Déf_3.2 Opportunités_tdb MAP CAM ATR42 NAV 08-00531-03" xfId="653" xr:uid="{00000000-0005-0000-0000-00008D020000}"/>
    <cellStyle name="H_Déf_3.2 Opportunités_TdB-S76-CIS-2010-03 V38 Recup" xfId="654" xr:uid="{00000000-0005-0000-0000-00008E020000}"/>
    <cellStyle name="H_Déf_3.2 Opportunities" xfId="655" xr:uid="{00000000-0005-0000-0000-00008F020000}"/>
    <cellStyle name="H_Déf_5.1 Charges - ressources" xfId="656" xr:uid="{00000000-0005-0000-0000-000090020000}"/>
    <cellStyle name="H_Déf_5.1 Charges - ressources 2" xfId="657" xr:uid="{00000000-0005-0000-0000-000091020000}"/>
    <cellStyle name="H_Déf_5.1 Charges - ressources 2 2" xfId="658" xr:uid="{00000000-0005-0000-0000-000092020000}"/>
    <cellStyle name="H_Déf_5.1 Charges - ressources_1 - Fiche descriptive" xfId="659" xr:uid="{00000000-0005-0000-0000-000093020000}"/>
    <cellStyle name="H_Déf_5.1 Charges - ressources_5-Charges MO" xfId="660" xr:uid="{00000000-0005-0000-0000-000094020000}"/>
    <cellStyle name="H_Déf_5.1 Charges - ressources_7 - Recommandations AQ" xfId="661" xr:uid="{00000000-0005-0000-0000-000095020000}"/>
    <cellStyle name="H_Déf_5.1 Charges - ressources_99-2 Baseline Status (ECRs) (2)" xfId="662" xr:uid="{00000000-0005-0000-0000-000096020000}"/>
    <cellStyle name="H_Déf_5.1 Charges - ressources_99-3 Formal IVV status (2)" xfId="663" xr:uid="{00000000-0005-0000-0000-000097020000}"/>
    <cellStyle name="H_Déf_5.1 Charges - ressources_MAP-F-DAE-025-00-D" xfId="664" xr:uid="{00000000-0005-0000-0000-000098020000}"/>
    <cellStyle name="H_Déf_5.1 Charges - ressources_MAP-F-DAE-025-00-D 2" xfId="665" xr:uid="{00000000-0005-0000-0000-000099020000}"/>
    <cellStyle name="H_Déf_5.1 Charges - ressources_MAP-F-DAE-025-00-D 2 2" xfId="666" xr:uid="{00000000-0005-0000-0000-00009A020000}"/>
    <cellStyle name="H_Déf_5.1 Charges - ressources_MAP-S76-AVS-2010-04.new-xls" xfId="667" xr:uid="{00000000-0005-0000-0000-00009B020000}"/>
    <cellStyle name="H_Déf_5.1 Charges - ressources_Nettoyage_fichier" xfId="668" xr:uid="{00000000-0005-0000-0000-00009C020000}"/>
    <cellStyle name="H_Déf_5.1 Charges - ressources_Nettoyage_fichier 2" xfId="669" xr:uid="{00000000-0005-0000-0000-00009D020000}"/>
    <cellStyle name="H_Déf_5.1 Charges - ressources_Nettoyage_fichier 2 2" xfId="670" xr:uid="{00000000-0005-0000-0000-00009E020000}"/>
    <cellStyle name="H_Déf_5.1 Charges - ressources_TdB 30_04_2010 TASFR00580937AJ-1 THTH" xfId="671" xr:uid="{00000000-0005-0000-0000-00009F020000}"/>
    <cellStyle name="H_Déf_5.1 Charges - ressources_TdB 30_04_2010 TASFR00580937AJ-1 THTH 2" xfId="672" xr:uid="{00000000-0005-0000-0000-0000A0020000}"/>
    <cellStyle name="H_Déf_5.1 Charges - ressources_tdb MAP CAM ATR42 NAV 08-00531-03" xfId="673" xr:uid="{00000000-0005-0000-0000-0000A1020000}"/>
    <cellStyle name="H_Déf_5.1 Charges - ressources_TdB-S76-CIS-2010-03 V38 Recup" xfId="674" xr:uid="{00000000-0005-0000-0000-0000A2020000}"/>
    <cellStyle name="H_Déf_5.1 Labor workload" xfId="675" xr:uid="{00000000-0005-0000-0000-0000A3020000}"/>
    <cellStyle name="H_Déf_6 - Prochaines Etapes" xfId="676" xr:uid="{00000000-0005-0000-0000-0000A4020000}"/>
    <cellStyle name="H_Déf_6 - Prochaines Etapes 2" xfId="677" xr:uid="{00000000-0005-0000-0000-0000A5020000}"/>
    <cellStyle name="H_Déf_6 - Prochaines Etapes 2 2" xfId="678" xr:uid="{00000000-0005-0000-0000-0000A6020000}"/>
    <cellStyle name="H_Déf_6 - Prochaines Etapes_1 - Fiche descriptive" xfId="679" xr:uid="{00000000-0005-0000-0000-0000A7020000}"/>
    <cellStyle name="H_Déf_6 - Prochaines Etapes_5-Charges MO" xfId="680" xr:uid="{00000000-0005-0000-0000-0000A8020000}"/>
    <cellStyle name="H_Déf_6 - Prochaines Etapes_7 - Recommandations AQ" xfId="681" xr:uid="{00000000-0005-0000-0000-0000A9020000}"/>
    <cellStyle name="H_Déf_6 - Prochaines Etapes_99-2 Baseline Status (ECRs) (2)" xfId="682" xr:uid="{00000000-0005-0000-0000-0000AA020000}"/>
    <cellStyle name="H_Déf_6 - Prochaines Etapes_99-3 Formal IVV status (2)" xfId="683" xr:uid="{00000000-0005-0000-0000-0000AB020000}"/>
    <cellStyle name="H_Déf_6 - Prochaines Etapes_MAP-F-DAE-025-00-D" xfId="684" xr:uid="{00000000-0005-0000-0000-0000AC020000}"/>
    <cellStyle name="H_Déf_6 - Prochaines Etapes_MAP-F-DAE-025-00-D 2" xfId="685" xr:uid="{00000000-0005-0000-0000-0000AD020000}"/>
    <cellStyle name="H_Déf_6 - Prochaines Etapes_MAP-F-DAE-025-00-D 2 2" xfId="686" xr:uid="{00000000-0005-0000-0000-0000AE020000}"/>
    <cellStyle name="H_Déf_6 - Prochaines Etapes_MAP-S76-AVS-2010-04.new-xls" xfId="687" xr:uid="{00000000-0005-0000-0000-0000AF020000}"/>
    <cellStyle name="H_Déf_6 - Prochaines Etapes_Nettoyage_fichier" xfId="688" xr:uid="{00000000-0005-0000-0000-0000B0020000}"/>
    <cellStyle name="H_Déf_6 - Prochaines Etapes_Nettoyage_fichier 2" xfId="689" xr:uid="{00000000-0005-0000-0000-0000B1020000}"/>
    <cellStyle name="H_Déf_6 - Prochaines Etapes_Nettoyage_fichier 2 2" xfId="690" xr:uid="{00000000-0005-0000-0000-0000B2020000}"/>
    <cellStyle name="H_Déf_6 - Prochaines Etapes_TdB 30_04_2010 TASFR00580937AJ-1 THTH" xfId="691" xr:uid="{00000000-0005-0000-0000-0000B3020000}"/>
    <cellStyle name="H_Déf_6 - Prochaines Etapes_TdB 30_04_2010 TASFR00580937AJ-1 THTH 2" xfId="692" xr:uid="{00000000-0005-0000-0000-0000B4020000}"/>
    <cellStyle name="H_Déf_6 - Prochaines Etapes_tdb MAP CAM ATR42 NAV 08-00531-03" xfId="693" xr:uid="{00000000-0005-0000-0000-0000B5020000}"/>
    <cellStyle name="H_Déf_6 - Prochaines Etapes_TdB-S76-CIS-2010-03 V38 Recup" xfId="694" xr:uid="{00000000-0005-0000-0000-0000B6020000}"/>
    <cellStyle name="H_Déf_7.10 Autres aspects" xfId="695" xr:uid="{00000000-0005-0000-0000-0000B7020000}"/>
    <cellStyle name="H_Déf_7.10 Autres aspects 2" xfId="696" xr:uid="{00000000-0005-0000-0000-0000B8020000}"/>
    <cellStyle name="H_Déf_7.10 Autres aspects 2 2" xfId="697" xr:uid="{00000000-0005-0000-0000-0000B9020000}"/>
    <cellStyle name="H_Déf_7.10 Autres aspects_1 - Fiche descriptive" xfId="698" xr:uid="{00000000-0005-0000-0000-0000BA020000}"/>
    <cellStyle name="H_Déf_7.10 Autres aspects_5-Charges MO" xfId="699" xr:uid="{00000000-0005-0000-0000-0000BB020000}"/>
    <cellStyle name="H_Déf_7.10 Autres aspects_7 - Recommandations AQ" xfId="700" xr:uid="{00000000-0005-0000-0000-0000BC020000}"/>
    <cellStyle name="H_Déf_7.10 Autres aspects_99-2 Baseline Status (ECRs) (2)" xfId="701" xr:uid="{00000000-0005-0000-0000-0000BD020000}"/>
    <cellStyle name="H_Déf_7.10 Autres aspects_99-3 Formal IVV status (2)" xfId="702" xr:uid="{00000000-0005-0000-0000-0000BE020000}"/>
    <cellStyle name="H_Déf_7.10 Autres aspects_MAP-F-DAE-025-00-D" xfId="703" xr:uid="{00000000-0005-0000-0000-0000BF020000}"/>
    <cellStyle name="H_Déf_7.10 Autres aspects_MAP-F-DAE-025-00-D 2" xfId="704" xr:uid="{00000000-0005-0000-0000-0000C0020000}"/>
    <cellStyle name="H_Déf_7.10 Autres aspects_MAP-F-DAE-025-00-D 2 2" xfId="705" xr:uid="{00000000-0005-0000-0000-0000C1020000}"/>
    <cellStyle name="H_Déf_7.10 Autres aspects_MAP-S76-AVS-2010-04.new-xls" xfId="706" xr:uid="{00000000-0005-0000-0000-0000C2020000}"/>
    <cellStyle name="H_Déf_7.10 Autres aspects_Nettoyage_fichier" xfId="707" xr:uid="{00000000-0005-0000-0000-0000C3020000}"/>
    <cellStyle name="H_Déf_7.10 Autres aspects_Nettoyage_fichier 2" xfId="708" xr:uid="{00000000-0005-0000-0000-0000C4020000}"/>
    <cellStyle name="H_Déf_7.10 Autres aspects_Nettoyage_fichier 2 2" xfId="709" xr:uid="{00000000-0005-0000-0000-0000C5020000}"/>
    <cellStyle name="H_Déf_7.10 Autres aspects_TdB 30_04_2010 TASFR00580937AJ-1 THTH" xfId="710" xr:uid="{00000000-0005-0000-0000-0000C6020000}"/>
    <cellStyle name="H_Déf_7.10 Autres aspects_TdB 30_04_2010 TASFR00580937AJ-1 THTH 2" xfId="711" xr:uid="{00000000-0005-0000-0000-0000C7020000}"/>
    <cellStyle name="H_Déf_7.10 Autres aspects_tdb MAP CAM ATR42 NAV 08-00531-03" xfId="712" xr:uid="{00000000-0005-0000-0000-0000C8020000}"/>
    <cellStyle name="H_Déf_7.10 Autres aspects_TdB-S76-CIS-2010-03 V38 Recup" xfId="713" xr:uid="{00000000-0005-0000-0000-0000C9020000}"/>
    <cellStyle name="H_Déf_8.1 COP-CEP" xfId="714" xr:uid="{00000000-0005-0000-0000-0000CA020000}"/>
    <cellStyle name="H_Déf_8.2 Synthèse CPE CPP" xfId="715" xr:uid="{00000000-0005-0000-0000-0000CB020000}"/>
    <cellStyle name="H_Déf_8.2 Synthèse CPE CPP 2" xfId="716" xr:uid="{00000000-0005-0000-0000-0000CC020000}"/>
    <cellStyle name="H_Déf_8.2 Synthèse CPE CPP 2 2" xfId="717" xr:uid="{00000000-0005-0000-0000-0000CD020000}"/>
    <cellStyle name="H_Déf_8.2 Synthèse CPE CPP_1 - Fiche descriptive" xfId="718" xr:uid="{00000000-0005-0000-0000-0000CE020000}"/>
    <cellStyle name="H_Déf_8.2 Synthèse CPE CPP_5-Charges MO" xfId="719" xr:uid="{00000000-0005-0000-0000-0000CF020000}"/>
    <cellStyle name="H_Déf_8.2 Synthèse CPE CPP_7 - Recommandations AQ" xfId="720" xr:uid="{00000000-0005-0000-0000-0000D0020000}"/>
    <cellStyle name="H_Déf_8.2 Synthèse CPE CPP_99-2 Baseline Status (ECRs) (2)" xfId="721" xr:uid="{00000000-0005-0000-0000-0000D1020000}"/>
    <cellStyle name="H_Déf_8.2 Synthèse CPE CPP_99-3 Formal IVV status (2)" xfId="722" xr:uid="{00000000-0005-0000-0000-0000D2020000}"/>
    <cellStyle name="H_Déf_8.2 Synthèse CPE CPP_MAP-F-DAE-025-00-D" xfId="723" xr:uid="{00000000-0005-0000-0000-0000D3020000}"/>
    <cellStyle name="H_Déf_8.2 Synthèse CPE CPP_MAP-F-DAE-025-00-D 2" xfId="724" xr:uid="{00000000-0005-0000-0000-0000D4020000}"/>
    <cellStyle name="H_Déf_8.2 Synthèse CPE CPP_MAP-F-DAE-025-00-D 2 2" xfId="725" xr:uid="{00000000-0005-0000-0000-0000D5020000}"/>
    <cellStyle name="H_Déf_8.2 Synthèse CPE CPP_MAP-S76-AVS-2010-04.new-xls" xfId="726" xr:uid="{00000000-0005-0000-0000-0000D6020000}"/>
    <cellStyle name="H_Déf_8.2 Synthèse CPE CPP_Nettoyage_fichier" xfId="727" xr:uid="{00000000-0005-0000-0000-0000D7020000}"/>
    <cellStyle name="H_Déf_8.2 Synthèse CPE CPP_Nettoyage_fichier 2" xfId="728" xr:uid="{00000000-0005-0000-0000-0000D8020000}"/>
    <cellStyle name="H_Déf_8.2 Synthèse CPE CPP_Nettoyage_fichier 2 2" xfId="729" xr:uid="{00000000-0005-0000-0000-0000D9020000}"/>
    <cellStyle name="H_Déf_8.2 Synthèse CPE CPP_TdB 30_04_2010 TASFR00580937AJ-1 THTH" xfId="730" xr:uid="{00000000-0005-0000-0000-0000DA020000}"/>
    <cellStyle name="H_Déf_8.2 Synthèse CPE CPP_TdB 30_04_2010 TASFR00580937AJ-1 THTH 2" xfId="731" xr:uid="{00000000-0005-0000-0000-0000DB020000}"/>
    <cellStyle name="H_Déf_8.2 Synthèse CPE CPP_tdb MAP CAM ATR42 NAV 08-00531-03" xfId="732" xr:uid="{00000000-0005-0000-0000-0000DC020000}"/>
    <cellStyle name="H_Déf_8.2 Synthèse CPE CPP_TdB-S76-CIS-2010-03 V38 Recup" xfId="733" xr:uid="{00000000-0005-0000-0000-0000DD020000}"/>
    <cellStyle name="H_Déf_8.3 CPE-CPP par lots" xfId="734" xr:uid="{00000000-0005-0000-0000-0000DE020000}"/>
    <cellStyle name="H_Déf_8.3 CPE-CPP par lots 2" xfId="735" xr:uid="{00000000-0005-0000-0000-0000DF020000}"/>
    <cellStyle name="H_Déf_8.3 CPE-CPP par lots 2 2" xfId="736" xr:uid="{00000000-0005-0000-0000-0000E0020000}"/>
    <cellStyle name="H_Déf_8.3 CPE-CPP par lots_1 - Fiche descriptive" xfId="737" xr:uid="{00000000-0005-0000-0000-0000E1020000}"/>
    <cellStyle name="H_Déf_8.3 CPE-CPP par lots_5-Charges MO" xfId="738" xr:uid="{00000000-0005-0000-0000-0000E2020000}"/>
    <cellStyle name="H_Déf_8.3 CPE-CPP par lots_7 - Recommandations AQ" xfId="739" xr:uid="{00000000-0005-0000-0000-0000E3020000}"/>
    <cellStyle name="H_Déf_8.3 CPE-CPP par lots_99-2 Baseline Status (ECRs) (2)" xfId="740" xr:uid="{00000000-0005-0000-0000-0000E4020000}"/>
    <cellStyle name="H_Déf_8.3 CPE-CPP par lots_99-3 Formal IVV status (2)" xfId="741" xr:uid="{00000000-0005-0000-0000-0000E5020000}"/>
    <cellStyle name="H_Déf_8.3 CPE-CPP par lots_MAP-F-DAE-025-00-D" xfId="742" xr:uid="{00000000-0005-0000-0000-0000E6020000}"/>
    <cellStyle name="H_Déf_8.3 CPE-CPP par lots_MAP-F-DAE-025-00-D 2" xfId="743" xr:uid="{00000000-0005-0000-0000-0000E7020000}"/>
    <cellStyle name="H_Déf_8.3 CPE-CPP par lots_MAP-F-DAE-025-00-D 2 2" xfId="744" xr:uid="{00000000-0005-0000-0000-0000E8020000}"/>
    <cellStyle name="H_Déf_8.3 CPE-CPP par lots_MAP-S76-AVS-2010-04.new-xls" xfId="745" xr:uid="{00000000-0005-0000-0000-0000E9020000}"/>
    <cellStyle name="H_Déf_8.3 CPE-CPP par lots_Nettoyage_fichier" xfId="746" xr:uid="{00000000-0005-0000-0000-0000EA020000}"/>
    <cellStyle name="H_Déf_8.3 CPE-CPP par lots_Nettoyage_fichier 2" xfId="747" xr:uid="{00000000-0005-0000-0000-0000EB020000}"/>
    <cellStyle name="H_Déf_8.3 CPE-CPP par lots_Nettoyage_fichier 2 2" xfId="748" xr:uid="{00000000-0005-0000-0000-0000EC020000}"/>
    <cellStyle name="H_Déf_8.3 CPE-CPP par lots_TdB 30_04_2010 TASFR00580937AJ-1 THTH" xfId="749" xr:uid="{00000000-0005-0000-0000-0000ED020000}"/>
    <cellStyle name="H_Déf_8.3 CPE-CPP par lots_TdB 30_04_2010 TASFR00580937AJ-1 THTH 2" xfId="750" xr:uid="{00000000-0005-0000-0000-0000EE020000}"/>
    <cellStyle name="H_Déf_8.3 CPE-CPP par lots_tdb MAP CAM ATR42 NAV 08-00531-03" xfId="751" xr:uid="{00000000-0005-0000-0000-0000EF020000}"/>
    <cellStyle name="H_Déf_8.3 CPE-CPP par lots_TdB-S76-CIS-2010-03 V38 Recup" xfId="752" xr:uid="{00000000-0005-0000-0000-0000F0020000}"/>
    <cellStyle name="H_Déf_8.4 Courbe dépenses CPR-PPS" xfId="753" xr:uid="{00000000-0005-0000-0000-0000F1020000}"/>
    <cellStyle name="H_Déf_8.4 Courbe dépenses CPR-PPS 2" xfId="754" xr:uid="{00000000-0005-0000-0000-0000F2020000}"/>
    <cellStyle name="H_Déf_8.4 Courbe dépenses CPR-PPS 2 2" xfId="755" xr:uid="{00000000-0005-0000-0000-0000F3020000}"/>
    <cellStyle name="H_Déf_8.4 Courbe dépenses CPR-PPS_1 - Fiche descriptive" xfId="756" xr:uid="{00000000-0005-0000-0000-0000F4020000}"/>
    <cellStyle name="H_Déf_8.4 Courbe dépenses CPR-PPS_5-Charges MO" xfId="757" xr:uid="{00000000-0005-0000-0000-0000F5020000}"/>
    <cellStyle name="H_Déf_8.4 Courbe dépenses CPR-PPS_7 - Recommandations AQ" xfId="758" xr:uid="{00000000-0005-0000-0000-0000F6020000}"/>
    <cellStyle name="H_Déf_8.4 Courbe dépenses CPR-PPS_99-2 Baseline Status (ECRs) (2)" xfId="759" xr:uid="{00000000-0005-0000-0000-0000F7020000}"/>
    <cellStyle name="H_Déf_8.4 Courbe dépenses CPR-PPS_99-3 Formal IVV status (2)" xfId="760" xr:uid="{00000000-0005-0000-0000-0000F8020000}"/>
    <cellStyle name="H_Déf_8.4 Courbe dépenses CPR-PPS_MAP-F-DAE-025-00-D" xfId="761" xr:uid="{00000000-0005-0000-0000-0000F9020000}"/>
    <cellStyle name="H_Déf_8.4 Courbe dépenses CPR-PPS_MAP-F-DAE-025-00-D 2" xfId="762" xr:uid="{00000000-0005-0000-0000-0000FA020000}"/>
    <cellStyle name="H_Déf_8.4 Courbe dépenses CPR-PPS_MAP-F-DAE-025-00-D 2 2" xfId="763" xr:uid="{00000000-0005-0000-0000-0000FB020000}"/>
    <cellStyle name="H_Déf_8.4 Courbe dépenses CPR-PPS_MAP-S76-AVS-2010-04.new-xls" xfId="764" xr:uid="{00000000-0005-0000-0000-0000FC020000}"/>
    <cellStyle name="H_Déf_8.4 Courbe dépenses CPR-PPS_Nettoyage_fichier" xfId="765" xr:uid="{00000000-0005-0000-0000-0000FD020000}"/>
    <cellStyle name="H_Déf_8.4 Courbe dépenses CPR-PPS_Nettoyage_fichier 2" xfId="766" xr:uid="{00000000-0005-0000-0000-0000FE020000}"/>
    <cellStyle name="H_Déf_8.4 Courbe dépenses CPR-PPS_Nettoyage_fichier 2 2" xfId="767" xr:uid="{00000000-0005-0000-0000-0000FF020000}"/>
    <cellStyle name="H_Déf_8.4 Courbe dépenses CPR-PPS_TdB 30_04_2010 TASFR00580937AJ-1 THTH" xfId="768" xr:uid="{00000000-0005-0000-0000-000000030000}"/>
    <cellStyle name="H_Déf_8.4 Courbe dépenses CPR-PPS_TdB 30_04_2010 TASFR00580937AJ-1 THTH 2" xfId="769" xr:uid="{00000000-0005-0000-0000-000001030000}"/>
    <cellStyle name="H_Déf_8.4 Courbe dépenses CPR-PPS_tdb MAP CAM ATR42 NAV 08-00531-03" xfId="770" xr:uid="{00000000-0005-0000-0000-000002030000}"/>
    <cellStyle name="H_Déf_8.4 Courbe dépenses CPR-PPS_TdB-S76-CIS-2010-03 V38 Recup" xfId="771" xr:uid="{00000000-0005-0000-0000-000003030000}"/>
    <cellStyle name="H_Déf_8.5 Situation financière" xfId="772" xr:uid="{00000000-0005-0000-0000-000004030000}"/>
    <cellStyle name="H_Déf_8.5 Situation financière 2" xfId="773" xr:uid="{00000000-0005-0000-0000-000005030000}"/>
    <cellStyle name="H_Déf_8.5 Situation financière 2 2" xfId="774" xr:uid="{00000000-0005-0000-0000-000006030000}"/>
    <cellStyle name="H_Déf_8.5 Situation financière_1 - Fiche descriptive" xfId="775" xr:uid="{00000000-0005-0000-0000-000007030000}"/>
    <cellStyle name="H_Déf_8.5 Situation financière_5-Charges MO" xfId="776" xr:uid="{00000000-0005-0000-0000-000008030000}"/>
    <cellStyle name="H_Déf_8.5 Situation financière_7 - Recommandations AQ" xfId="777" xr:uid="{00000000-0005-0000-0000-000009030000}"/>
    <cellStyle name="H_Déf_8.5 Situation financière_99-2 Baseline Status (ECRs) (2)" xfId="778" xr:uid="{00000000-0005-0000-0000-00000A030000}"/>
    <cellStyle name="H_Déf_8.5 Situation financière_99-3 Formal IVV status (2)" xfId="779" xr:uid="{00000000-0005-0000-0000-00000B030000}"/>
    <cellStyle name="H_Déf_8.5 Situation financière_MAP-F-DAE-025-00-D" xfId="780" xr:uid="{00000000-0005-0000-0000-00000C030000}"/>
    <cellStyle name="H_Déf_8.5 Situation financière_MAP-F-DAE-025-00-D 2" xfId="781" xr:uid="{00000000-0005-0000-0000-00000D030000}"/>
    <cellStyle name="H_Déf_8.5 Situation financière_MAP-F-DAE-025-00-D 2 2" xfId="782" xr:uid="{00000000-0005-0000-0000-00000E030000}"/>
    <cellStyle name="H_Déf_8.5 Situation financière_MAP-S76-AVS-2010-04.new-xls" xfId="783" xr:uid="{00000000-0005-0000-0000-00000F030000}"/>
    <cellStyle name="H_Déf_8.5 Situation financière_Nettoyage_fichier" xfId="784" xr:uid="{00000000-0005-0000-0000-000010030000}"/>
    <cellStyle name="H_Déf_8.5 Situation financière_Nettoyage_fichier 2" xfId="785" xr:uid="{00000000-0005-0000-0000-000011030000}"/>
    <cellStyle name="H_Déf_8.5 Situation financière_Nettoyage_fichier 2 2" xfId="786" xr:uid="{00000000-0005-0000-0000-000012030000}"/>
    <cellStyle name="H_Déf_8.5 Situation financière_TdB 30_04_2010 TASFR00580937AJ-1 THTH" xfId="787" xr:uid="{00000000-0005-0000-0000-000013030000}"/>
    <cellStyle name="H_Déf_8.5 Situation financière_TdB 30_04_2010 TASFR00580937AJ-1 THTH 2" xfId="788" xr:uid="{00000000-0005-0000-0000-000014030000}"/>
    <cellStyle name="H_Déf_8.5 Situation financière_tdb MAP CAM ATR42 NAV 08-00531-03" xfId="789" xr:uid="{00000000-0005-0000-0000-000015030000}"/>
    <cellStyle name="H_Déf_8.5 Situation financière_TdB-S76-CIS-2010-03 V38 Recup" xfId="790" xr:uid="{00000000-0005-0000-0000-000016030000}"/>
    <cellStyle name="H_Déf_8.6 Rentabilité à terminaison" xfId="791" xr:uid="{00000000-0005-0000-0000-000017030000}"/>
    <cellStyle name="H_Déf_8.6 Rentabilité à terminaison 2" xfId="792" xr:uid="{00000000-0005-0000-0000-000018030000}"/>
    <cellStyle name="H_Déf_8.6 Rentabilité à terminaison 2 2" xfId="793" xr:uid="{00000000-0005-0000-0000-000019030000}"/>
    <cellStyle name="H_Déf_8.6 Rentabilité à terminaison_1 - Fiche descriptive" xfId="794" xr:uid="{00000000-0005-0000-0000-00001A030000}"/>
    <cellStyle name="H_Déf_8.6 Rentabilité à terminaison_5-Charges MO" xfId="795" xr:uid="{00000000-0005-0000-0000-00001B030000}"/>
    <cellStyle name="H_Déf_8.6 Rentabilité à terminaison_7 - Recommandations AQ" xfId="796" xr:uid="{00000000-0005-0000-0000-00001C030000}"/>
    <cellStyle name="H_Déf_8.6 Rentabilité à terminaison_99-2 Baseline Status (ECRs) (2)" xfId="797" xr:uid="{00000000-0005-0000-0000-00001D030000}"/>
    <cellStyle name="H_Déf_8.6 Rentabilité à terminaison_99-3 Formal IVV status (2)" xfId="798" xr:uid="{00000000-0005-0000-0000-00001E030000}"/>
    <cellStyle name="H_Déf_8.6 Rentabilité à terminaison_MAP-F-DAE-025-00-D" xfId="799" xr:uid="{00000000-0005-0000-0000-00001F030000}"/>
    <cellStyle name="H_Déf_8.6 Rentabilité à terminaison_MAP-F-DAE-025-00-D 2" xfId="800" xr:uid="{00000000-0005-0000-0000-000020030000}"/>
    <cellStyle name="H_Déf_8.6 Rentabilité à terminaison_MAP-F-DAE-025-00-D 2 2" xfId="801" xr:uid="{00000000-0005-0000-0000-000021030000}"/>
    <cellStyle name="H_Déf_8.6 Rentabilité à terminaison_MAP-S76-AVS-2010-04.new-xls" xfId="802" xr:uid="{00000000-0005-0000-0000-000022030000}"/>
    <cellStyle name="H_Déf_8.6 Rentabilité à terminaison_Nettoyage_fichier" xfId="803" xr:uid="{00000000-0005-0000-0000-000023030000}"/>
    <cellStyle name="H_Déf_8.6 Rentabilité à terminaison_Nettoyage_fichier 2" xfId="804" xr:uid="{00000000-0005-0000-0000-000024030000}"/>
    <cellStyle name="H_Déf_8.6 Rentabilité à terminaison_Nettoyage_fichier 2 2" xfId="805" xr:uid="{00000000-0005-0000-0000-000025030000}"/>
    <cellStyle name="H_Déf_8.6 Rentabilité à terminaison_TdB 30_04_2010 TASFR00580937AJ-1 THTH" xfId="806" xr:uid="{00000000-0005-0000-0000-000026030000}"/>
    <cellStyle name="H_Déf_8.6 Rentabilité à terminaison_TdB 30_04_2010 TASFR00580937AJ-1 THTH 2" xfId="807" xr:uid="{00000000-0005-0000-0000-000027030000}"/>
    <cellStyle name="H_Déf_8.6 Rentabilité à terminaison_tdb MAP CAM ATR42 NAV 08-00531-03" xfId="808" xr:uid="{00000000-0005-0000-0000-000028030000}"/>
    <cellStyle name="H_Déf_8.6 Rentabilité à terminaison_TdB-S76-CIS-2010-03 V38 Recup" xfId="809" xr:uid="{00000000-0005-0000-0000-000029030000}"/>
    <cellStyle name="H_Déf_9 Administration" xfId="810" xr:uid="{00000000-0005-0000-0000-00002A030000}"/>
    <cellStyle name="H_Déf_9 Administration_8.1 COP-CEP" xfId="811" xr:uid="{00000000-0005-0000-0000-00002B030000}"/>
    <cellStyle name="H_Déf_Copie de 2005_06_23_TdB RRJ-DG FINAL" xfId="812" xr:uid="{00000000-0005-0000-0000-00002C030000}"/>
    <cellStyle name="H_Déf_Copie de 2005_06_23_TdB RRJ-DG FINAL 2" xfId="813" xr:uid="{00000000-0005-0000-0000-00002D030000}"/>
    <cellStyle name="H_Déf_Copie de 2005_06_23_TdB RRJ-DG FINAL 2 2" xfId="814" xr:uid="{00000000-0005-0000-0000-00002E030000}"/>
    <cellStyle name="H_Déf_Copie de 2005_06_23_TdB RRJ-DG FINAL_1 - Fiche descriptive" xfId="815" xr:uid="{00000000-0005-0000-0000-00002F030000}"/>
    <cellStyle name="H_Déf_Copie de 2005_06_23_TdB RRJ-DG FINAL_5-Charges MO" xfId="816" xr:uid="{00000000-0005-0000-0000-000030030000}"/>
    <cellStyle name="H_Déf_Copie de 2005_06_23_TdB RRJ-DG FINAL_7 - Recommandations AQ" xfId="817" xr:uid="{00000000-0005-0000-0000-000031030000}"/>
    <cellStyle name="H_Déf_Copie de 2005_06_23_TdB RRJ-DG FINAL_99-2 Baseline Status (ECRs) (2)" xfId="818" xr:uid="{00000000-0005-0000-0000-000032030000}"/>
    <cellStyle name="H_Déf_Copie de 2005_06_23_TdB RRJ-DG FINAL_99-3 Formal IVV status (2)" xfId="819" xr:uid="{00000000-0005-0000-0000-000033030000}"/>
    <cellStyle name="H_Déf_Copie de 2005_06_23_TdB RRJ-DG FINAL_MAP-F-DAE-025-00-D" xfId="820" xr:uid="{00000000-0005-0000-0000-000034030000}"/>
    <cellStyle name="H_Déf_Copie de 2005_06_23_TdB RRJ-DG FINAL_MAP-F-DAE-025-00-D 2" xfId="821" xr:uid="{00000000-0005-0000-0000-000035030000}"/>
    <cellStyle name="H_Déf_Copie de 2005_06_23_TdB RRJ-DG FINAL_MAP-F-DAE-025-00-D 2 2" xfId="822" xr:uid="{00000000-0005-0000-0000-000036030000}"/>
    <cellStyle name="H_Déf_Copie de 2005_06_23_TdB RRJ-DG FINAL_MAP-S76-AVS-2010-04.new-xls" xfId="823" xr:uid="{00000000-0005-0000-0000-000037030000}"/>
    <cellStyle name="H_Déf_Copie de 2005_06_23_TdB RRJ-DG FINAL_Nettoyage_fichier" xfId="824" xr:uid="{00000000-0005-0000-0000-000038030000}"/>
    <cellStyle name="H_Déf_Copie de 2005_06_23_TdB RRJ-DG FINAL_Nettoyage_fichier 2" xfId="825" xr:uid="{00000000-0005-0000-0000-000039030000}"/>
    <cellStyle name="H_Déf_Copie de 2005_06_23_TdB RRJ-DG FINAL_Nettoyage_fichier 2 2" xfId="826" xr:uid="{00000000-0005-0000-0000-00003A030000}"/>
    <cellStyle name="H_Déf_Copie de 2005_06_23_TdB RRJ-DG FINAL_TdB 30_04_2010 TASFR00580937AJ-1 THTH" xfId="827" xr:uid="{00000000-0005-0000-0000-00003B030000}"/>
    <cellStyle name="H_Déf_Copie de 2005_06_23_TdB RRJ-DG FINAL_TdB 30_04_2010 TASFR00580937AJ-1 THTH 2" xfId="828" xr:uid="{00000000-0005-0000-0000-00003C030000}"/>
    <cellStyle name="H_Déf_Copie de 2005_06_23_TdB RRJ-DG FINAL_tdb MAP CAM ATR42 NAV 08-00531-03" xfId="829" xr:uid="{00000000-0005-0000-0000-00003D030000}"/>
    <cellStyle name="H_Déf_Copie de 2005_06_23_TdB RRJ-DG FINAL_TdB-S76-CIS-2010-03 V38 Recup" xfId="830" xr:uid="{00000000-0005-0000-0000-00003E030000}"/>
    <cellStyle name="H_Déf_DOR C130 map-f-dae-008-fr NAV-08-003164-02 Octobre 2008" xfId="831" xr:uid="{00000000-0005-0000-0000-00003F030000}"/>
    <cellStyle name="H_Déf_DOR FdLIndus RDR -A_V2" xfId="832" xr:uid="{00000000-0005-0000-0000-000040030000}"/>
    <cellStyle name="H_Déf_DOR Integ EAA RC - NRC" xfId="833" xr:uid="{00000000-0005-0000-0000-000041030000}"/>
    <cellStyle name="H_Déf_DOR map-f-dae-008-fr NAV-08-003255-01 Aout 2008" xfId="834" xr:uid="{00000000-0005-0000-0000-000042030000}"/>
    <cellStyle name="H_Déf_DOR Meltem3-ir00" xfId="835" xr:uid="{00000000-0005-0000-0000-000043030000}"/>
    <cellStyle name="H_Déf_DOR RPU-PBU FREMM-SNA 0605 partie I2M SAN-2" xfId="836" xr:uid="{00000000-0005-0000-0000-000044030000}"/>
    <cellStyle name="H_Déf_DOR RPU-PBU FREMM-SNA partie I2M SAN-3 080702" xfId="837" xr:uid="{00000000-0005-0000-0000-000045030000}"/>
    <cellStyle name="H_Déf_DOR SYNTHESE Fremm" xfId="838" xr:uid="{00000000-0005-0000-0000-000046030000}"/>
    <cellStyle name="H_Déf_DOR_1erSerie" xfId="839" xr:uid="{00000000-0005-0000-0000-000047030000}"/>
    <cellStyle name="H_Déf_DOR_EAA7" xfId="840" xr:uid="{00000000-0005-0000-0000-000048030000}"/>
    <cellStyle name="H_Déf_DOR_EAA7_jv08" xfId="841" xr:uid="{00000000-0005-0000-0000-000049030000}"/>
    <cellStyle name="H_Déf_DOR_EAA7_nov07" xfId="842" xr:uid="{00000000-0005-0000-0000-00004A030000}"/>
    <cellStyle name="H_Déf_DOR_EAA7_nov08" xfId="843" xr:uid="{00000000-0005-0000-0000-00004B030000}"/>
    <cellStyle name="H_Déf_DOR_EPS-synthese_EPS-IS et EPTS-Mars 09" xfId="844" xr:uid="{00000000-0005-0000-0000-00004C030000}"/>
    <cellStyle name="H_Déf_DOR_EPTS-synthese programme-Mai 08" xfId="845" xr:uid="{00000000-0005-0000-0000-00004D030000}"/>
    <cellStyle name="H_Déf_DOR_EPTS-synthese-Juillet 08" xfId="846" xr:uid="{00000000-0005-0000-0000-00004E030000}"/>
    <cellStyle name="H_Déf_DOR_EPTS-synthese-Juin 08" xfId="847" xr:uid="{00000000-0005-0000-0000-00004F030000}"/>
    <cellStyle name="H_Déf_DOR_EPTS-synthese-Mai 08" xfId="848" xr:uid="{00000000-0005-0000-0000-000050030000}"/>
    <cellStyle name="H_Déf_DOR_EPTS-synthese-Octobre 08" xfId="849" xr:uid="{00000000-0005-0000-0000-000051030000}"/>
    <cellStyle name="H_Déf_DOR_EPTS-synthese-Septembre 08" xfId="850" xr:uid="{00000000-0005-0000-0000-000052030000}"/>
    <cellStyle name="H_Déf_DOR_ETS-synthese_EPS-IS et EPTS-Janvier 09" xfId="851" xr:uid="{00000000-0005-0000-0000-000053030000}"/>
    <cellStyle name="H_Déf_DOR_indusRdR_nov08" xfId="852" xr:uid="{00000000-0005-0000-0000-000054030000}"/>
    <cellStyle name="H_Déf_DOR_indusRdR_STR" xfId="853" xr:uid="{00000000-0005-0000-0000-000055030000}"/>
    <cellStyle name="H_Déf_DOR_indusRdR_STR_jv08" xfId="854" xr:uid="{00000000-0005-0000-0000-000056030000}"/>
    <cellStyle name="H_Déf_DOR_TASFR00584242-" xfId="855" xr:uid="{00000000-0005-0000-0000-000057030000}"/>
    <cellStyle name="H_Déf_DORV5.1-2.5-EWS-Jan 08_280108" xfId="856" xr:uid="{00000000-0005-0000-0000-000058030000}"/>
    <cellStyle name="H_Déf_IBPM gAC limite 2 feuilles" xfId="857" xr:uid="{00000000-0005-0000-0000-000059030000}"/>
    <cellStyle name="H_Déf_IBPM gAC limite 2 feuilles 2" xfId="858" xr:uid="{00000000-0005-0000-0000-00005A030000}"/>
    <cellStyle name="H_Déf_IBPM gAC limite 2 feuilles 2 2" xfId="859" xr:uid="{00000000-0005-0000-0000-00005B030000}"/>
    <cellStyle name="H_Déf_IBPM gAC limite 2 feuilles_1 - Fiche descriptive" xfId="860" xr:uid="{00000000-0005-0000-0000-00005C030000}"/>
    <cellStyle name="H_Déf_IBPM gAC limite 2 feuilles_5-Charges MO" xfId="861" xr:uid="{00000000-0005-0000-0000-00005D030000}"/>
    <cellStyle name="H_Déf_IBPM gAC limite 2 feuilles_7 - Recommandations AQ" xfId="862" xr:uid="{00000000-0005-0000-0000-00005E030000}"/>
    <cellStyle name="H_Déf_IBPM gAC limite 2 feuilles_99-2 Baseline Status (ECRs) (2)" xfId="863" xr:uid="{00000000-0005-0000-0000-00005F030000}"/>
    <cellStyle name="H_Déf_IBPM gAC limite 2 feuilles_99-3 Formal IVV status (2)" xfId="864" xr:uid="{00000000-0005-0000-0000-000060030000}"/>
    <cellStyle name="H_Déf_IBPM gAC limite 2 feuilles_MAP-F-DAE-025-00-D" xfId="865" xr:uid="{00000000-0005-0000-0000-000061030000}"/>
    <cellStyle name="H_Déf_IBPM gAC limite 2 feuilles_MAP-F-DAE-025-00-D 2" xfId="866" xr:uid="{00000000-0005-0000-0000-000062030000}"/>
    <cellStyle name="H_Déf_IBPM gAC limite 2 feuilles_MAP-F-DAE-025-00-D 2 2" xfId="867" xr:uid="{00000000-0005-0000-0000-000063030000}"/>
    <cellStyle name="H_Déf_IBPM gAC limite 2 feuilles_MAP-S76-AVS-2010-04.new-xls" xfId="868" xr:uid="{00000000-0005-0000-0000-000064030000}"/>
    <cellStyle name="H_Déf_IBPM gAC limite 2 feuilles_Nettoyage_fichier" xfId="869" xr:uid="{00000000-0005-0000-0000-000065030000}"/>
    <cellStyle name="H_Déf_IBPM gAC limite 2 feuilles_Nettoyage_fichier 2" xfId="870" xr:uid="{00000000-0005-0000-0000-000066030000}"/>
    <cellStyle name="H_Déf_IBPM gAC limite 2 feuilles_Nettoyage_fichier 2 2" xfId="871" xr:uid="{00000000-0005-0000-0000-000067030000}"/>
    <cellStyle name="H_Déf_IBPM gAC limite 2 feuilles_TdB 30_04_2010 TASFR00580937AJ-1 THTH" xfId="872" xr:uid="{00000000-0005-0000-0000-000068030000}"/>
    <cellStyle name="H_Déf_IBPM gAC limite 2 feuilles_TdB 30_04_2010 TASFR00580937AJ-1 THTH 2" xfId="873" xr:uid="{00000000-0005-0000-0000-000069030000}"/>
    <cellStyle name="H_Déf_IBPM gAC limite 2 feuilles_TdB-S76-CIS-2010-03 V38 Recup" xfId="874" xr:uid="{00000000-0005-0000-0000-00006A030000}"/>
    <cellStyle name="H_Déf_LINKS_CLEANUP_17" xfId="875" xr:uid="{00000000-0005-0000-0000-00006B030000}"/>
    <cellStyle name="H_Déf_Log Risk" xfId="876" xr:uid="{00000000-0005-0000-0000-00006C030000}"/>
    <cellStyle name="H_Déf_MAP-F-DAE-005-XX_08" xfId="877" xr:uid="{00000000-0005-0000-0000-00006D030000}"/>
    <cellStyle name="H_Déf_MAP-F-DAE-008-F_03 (DOR_V5_2)_PertMaster" xfId="878" xr:uid="{00000000-0005-0000-0000-00006E030000}"/>
    <cellStyle name="H_Déf_Onglets_R_O_TDB_New" xfId="879" xr:uid="{00000000-0005-0000-0000-00006F030000}"/>
    <cellStyle name="H_Déf_P3E_DAE_DASHBOARD_MODULE_V2_12" xfId="880" xr:uid="{00000000-0005-0000-0000-000070030000}"/>
    <cellStyle name="H_Déf_Page de garde" xfId="881" xr:uid="{00000000-0005-0000-0000-000071030000}"/>
    <cellStyle name="H_Déf_Page de garde_ATA_08_4098_DIS-TdB_MAS FSTA _sept_11_ind00" xfId="882" xr:uid="{00000000-0005-0000-0000-000072030000}"/>
    <cellStyle name="H_Déf_RRJ WP4.2 Progress Report-2006-06 IR 04" xfId="883" xr:uid="{00000000-0005-0000-0000-000073030000}"/>
    <cellStyle name="H_Déf_RRJ WP4.2 Progress Report-2006-07 IR 00" xfId="884" xr:uid="{00000000-0005-0000-0000-000074030000}"/>
    <cellStyle name="H_Déf_TdB_FMS2_2006_11_28_MRTT part 1.XLS Graphique 7" xfId="885" xr:uid="{00000000-0005-0000-0000-000075030000}"/>
    <cellStyle name="H_Déf_TdB_FMS2_2006_11_28_MRTT part 1.XLS Graphique 7 2" xfId="886" xr:uid="{00000000-0005-0000-0000-000076030000}"/>
    <cellStyle name="H_Déf_TdB_FMS2_2006_11_28_MRTT part 1.XLS Graphique 7 2 2" xfId="887" xr:uid="{00000000-0005-0000-0000-000077030000}"/>
    <cellStyle name="H_Déf_TdB_FMS2_2006_11_28_MRTT part 1.XLS Graphique 7_1 - Fiche descriptive" xfId="888" xr:uid="{00000000-0005-0000-0000-000078030000}"/>
    <cellStyle name="H_Déf_TdB_FMS2_2006_11_28_MRTT part 1.XLS Graphique 7_5-Charges MO" xfId="889" xr:uid="{00000000-0005-0000-0000-000079030000}"/>
    <cellStyle name="H_Déf_TdB_FMS2_2006_11_28_MRTT part 1.XLS Graphique 7_7 - Recommandations AQ" xfId="890" xr:uid="{00000000-0005-0000-0000-00007A030000}"/>
    <cellStyle name="H_Déf_TdB_FMS2_2006_11_28_MRTT part 1.XLS Graphique 7_99-2 Baseline Status (ECRs) (2)" xfId="891" xr:uid="{00000000-0005-0000-0000-00007B030000}"/>
    <cellStyle name="H_Déf_TdB_FMS2_2006_11_28_MRTT part 1.XLS Graphique 7_99-3 Formal IVV status (2)" xfId="892" xr:uid="{00000000-0005-0000-0000-00007C030000}"/>
    <cellStyle name="H_Déf_TdB_FMS2_2006_11_28_MRTT part 1.XLS Graphique 7_MAP-F-DAE-025-00-D" xfId="893" xr:uid="{00000000-0005-0000-0000-00007D030000}"/>
    <cellStyle name="H_Déf_TdB_FMS2_2006_11_28_MRTT part 1.XLS Graphique 7_MAP-F-DAE-025-00-D 2" xfId="894" xr:uid="{00000000-0005-0000-0000-00007E030000}"/>
    <cellStyle name="H_Déf_TdB_FMS2_2006_11_28_MRTT part 1.XLS Graphique 7_MAP-F-DAE-025-00-D 2 2" xfId="895" xr:uid="{00000000-0005-0000-0000-00007F030000}"/>
    <cellStyle name="H_Déf_TdB_FMS2_2006_11_28_MRTT part 1.XLS Graphique 7_MAP-S76-AVS-2010-04.new-xls" xfId="896" xr:uid="{00000000-0005-0000-0000-000080030000}"/>
    <cellStyle name="H_Déf_TdB_FMS2_2006_11_28_MRTT part 1.XLS Graphique 7_Nettoyage_fichier" xfId="897" xr:uid="{00000000-0005-0000-0000-000081030000}"/>
    <cellStyle name="H_Déf_TdB_FMS2_2006_11_28_MRTT part 1.XLS Graphique 7_Nettoyage_fichier 2" xfId="898" xr:uid="{00000000-0005-0000-0000-000082030000}"/>
    <cellStyle name="H_Déf_TdB_FMS2_2006_11_28_MRTT part 1.XLS Graphique 7_Nettoyage_fichier 2 2" xfId="899" xr:uid="{00000000-0005-0000-0000-000083030000}"/>
    <cellStyle name="H_Déf_TdB_FMS2_2006_11_28_MRTT part 1.XLS Graphique 7_TdB 30_04_2010 TASFR00580937AJ-1 THTH" xfId="900" xr:uid="{00000000-0005-0000-0000-000084030000}"/>
    <cellStyle name="H_Déf_TdB_FMS2_2006_11_28_MRTT part 1.XLS Graphique 7_TdB 30_04_2010 TASFR00580937AJ-1 THTH 2" xfId="901" xr:uid="{00000000-0005-0000-0000-000085030000}"/>
    <cellStyle name="H_Déf_TdB_FMS2_2006_11_28_MRTT part 1.XLS Graphique 7_TdB-S76-CIS-2010-03 V38 Recup" xfId="902" xr:uid="{00000000-0005-0000-0000-000086030000}"/>
    <cellStyle name="Heading 1" xfId="903" xr:uid="{00000000-0005-0000-0000-000087030000}"/>
    <cellStyle name="Heading 2" xfId="904" xr:uid="{00000000-0005-0000-0000-000088030000}"/>
    <cellStyle name="Heading 3" xfId="905" xr:uid="{00000000-0005-0000-0000-000089030000}"/>
    <cellStyle name="Heading 4" xfId="906" xr:uid="{00000000-0005-0000-0000-00008A030000}"/>
    <cellStyle name="Here" xfId="907" xr:uid="{00000000-0005-0000-0000-00008B030000}"/>
    <cellStyle name="Here 2" xfId="908" xr:uid="{00000000-0005-0000-0000-00008C030000}"/>
    <cellStyle name="Here 2 2" xfId="909" xr:uid="{00000000-0005-0000-0000-00008D030000}"/>
    <cellStyle name="Here_1 - Fiche descriptive" xfId="910" xr:uid="{00000000-0005-0000-0000-00008E030000}"/>
    <cellStyle name="Hyperlink" xfId="911" xr:uid="{00000000-0005-0000-0000-00008F030000}"/>
    <cellStyle name="Hyperlink 2" xfId="912" xr:uid="{00000000-0005-0000-0000-000090030000}"/>
    <cellStyle name="Hyperlink 2 2" xfId="913" xr:uid="{00000000-0005-0000-0000-000091030000}"/>
    <cellStyle name="Hyperlink_1 - Fiche descriptive" xfId="914" xr:uid="{00000000-0005-0000-0000-000092030000}"/>
    <cellStyle name="Input" xfId="915" xr:uid="{00000000-0005-0000-0000-000093030000}"/>
    <cellStyle name="Insatisfaisant" xfId="916" builtinId="27" customBuiltin="1"/>
    <cellStyle name="Insatisfaisant 2" xfId="917" xr:uid="{00000000-0005-0000-0000-000095030000}"/>
    <cellStyle name="item" xfId="918" xr:uid="{00000000-0005-0000-0000-000096030000}"/>
    <cellStyle name="item 2" xfId="919" xr:uid="{00000000-0005-0000-0000-000097030000}"/>
    <cellStyle name="item 2 2" xfId="920" xr:uid="{00000000-0005-0000-0000-000098030000}"/>
    <cellStyle name="item 3" xfId="921" xr:uid="{00000000-0005-0000-0000-000099030000}"/>
    <cellStyle name="item_1 - Fiche descriptive" xfId="922" xr:uid="{00000000-0005-0000-0000-00009A030000}"/>
    <cellStyle name="keuros" xfId="923" xr:uid="{00000000-0005-0000-0000-00009B030000}"/>
    <cellStyle name="l1" xfId="924" xr:uid="{00000000-0005-0000-0000-00009C030000}"/>
    <cellStyle name="l1 2" xfId="925" xr:uid="{00000000-0005-0000-0000-00009D030000}"/>
    <cellStyle name="l1_1 - Fiche descriptive" xfId="926" xr:uid="{00000000-0005-0000-0000-00009E030000}"/>
    <cellStyle name="l2" xfId="927" xr:uid="{00000000-0005-0000-0000-00009F030000}"/>
    <cellStyle name="l3" xfId="928" xr:uid="{00000000-0005-0000-0000-0000A0030000}"/>
    <cellStyle name="l4" xfId="929" xr:uid="{00000000-0005-0000-0000-0000A1030000}"/>
    <cellStyle name="l4 2" xfId="930" xr:uid="{00000000-0005-0000-0000-0000A2030000}"/>
    <cellStyle name="l4 2 2" xfId="931" xr:uid="{00000000-0005-0000-0000-0000A3030000}"/>
    <cellStyle name="l4_1 - Fiche descriptive" xfId="932" xr:uid="{00000000-0005-0000-0000-0000A4030000}"/>
    <cellStyle name="l5" xfId="933" xr:uid="{00000000-0005-0000-0000-0000A5030000}"/>
    <cellStyle name="l5 2" xfId="934" xr:uid="{00000000-0005-0000-0000-0000A6030000}"/>
    <cellStyle name="l5 2 2" xfId="935" xr:uid="{00000000-0005-0000-0000-0000A7030000}"/>
    <cellStyle name="l5_1 - Fiche descriptive" xfId="936" xr:uid="{00000000-0005-0000-0000-0000A8030000}"/>
    <cellStyle name="Lien hypertexte 2" xfId="937" xr:uid="{00000000-0005-0000-0000-0000A9030000}"/>
    <cellStyle name="Lien hypertexte 2 2" xfId="938" xr:uid="{00000000-0005-0000-0000-0000AA030000}"/>
    <cellStyle name="Lien hypertexte 3" xfId="939" xr:uid="{00000000-0005-0000-0000-0000AB030000}"/>
    <cellStyle name="Lien hypertexte 3 2" xfId="940" xr:uid="{00000000-0005-0000-0000-0000AC030000}"/>
    <cellStyle name="Lien hypertexte 4" xfId="941" xr:uid="{00000000-0005-0000-0000-0000AD030000}"/>
    <cellStyle name="Lien hypertexte 5" xfId="942" xr:uid="{00000000-0005-0000-0000-0000AE030000}"/>
    <cellStyle name="Lien hypertexte 6" xfId="943" xr:uid="{00000000-0005-0000-0000-0000AF030000}"/>
    <cellStyle name="Lien_x0018_hypertexte" xfId="944" xr:uid="{00000000-0005-0000-0000-0000B0030000}"/>
    <cellStyle name="Lien_x0018_hypertexte 2" xfId="945" xr:uid="{00000000-0005-0000-0000-0000B1030000}"/>
    <cellStyle name="Linked Cell" xfId="946" xr:uid="{00000000-0005-0000-0000-0000B2030000}"/>
    <cellStyle name="Masqué" xfId="947" xr:uid="{00000000-0005-0000-0000-0000B3030000}"/>
    <cellStyle name="Masqué 2" xfId="948" xr:uid="{00000000-0005-0000-0000-0000B4030000}"/>
    <cellStyle name="Masqué 2 2" xfId="949" xr:uid="{00000000-0005-0000-0000-0000B5030000}"/>
    <cellStyle name="Masqué 3" xfId="950" xr:uid="{00000000-0005-0000-0000-0000B6030000}"/>
    <cellStyle name="Masqué 3 2" xfId="951" xr:uid="{00000000-0005-0000-0000-0000B7030000}"/>
    <cellStyle name="Masqué 4" xfId="952" xr:uid="{00000000-0005-0000-0000-0000B8030000}"/>
    <cellStyle name="Masqué_1 - Fiche descriptive" xfId="953" xr:uid="{00000000-0005-0000-0000-0000B9030000}"/>
    <cellStyle name="money" xfId="954" xr:uid="{00000000-0005-0000-0000-0000BA030000}"/>
    <cellStyle name="money 2" xfId="955" xr:uid="{00000000-0005-0000-0000-0000BB030000}"/>
    <cellStyle name="money 2 2" xfId="956" xr:uid="{00000000-0005-0000-0000-0000BC030000}"/>
    <cellStyle name="money 3" xfId="957" xr:uid="{00000000-0005-0000-0000-0000BD030000}"/>
    <cellStyle name="money_1 - Fiche descriptive" xfId="958" xr:uid="{00000000-0005-0000-0000-0000BE030000}"/>
    <cellStyle name="Neutral" xfId="959" xr:uid="{00000000-0005-0000-0000-0000BF030000}"/>
    <cellStyle name="Neutre" xfId="960" builtinId="28" customBuiltin="1"/>
    <cellStyle name="Neutre 2" xfId="961" xr:uid="{00000000-0005-0000-0000-0000C1030000}"/>
    <cellStyle name="NEW_equipement" xfId="962" xr:uid="{00000000-0005-0000-0000-0000C2030000}"/>
    <cellStyle name="Niveau_1" xfId="963" xr:uid="{00000000-0005-0000-0000-0000C3030000}"/>
    <cellStyle name="Noeud" xfId="964" xr:uid="{00000000-0005-0000-0000-0000C4030000}"/>
    <cellStyle name="Nom Doc" xfId="965" xr:uid="{00000000-0005-0000-0000-0000C5030000}"/>
    <cellStyle name="nombre" xfId="966" xr:uid="{00000000-0005-0000-0000-0000C6030000}"/>
    <cellStyle name="nombre 2" xfId="967" xr:uid="{00000000-0005-0000-0000-0000C7030000}"/>
    <cellStyle name="nombre_1 - Fiche descriptive" xfId="968" xr:uid="{00000000-0005-0000-0000-0000C8030000}"/>
    <cellStyle name="Noms" xfId="969" xr:uid="{00000000-0005-0000-0000-0000C9030000}"/>
    <cellStyle name="Non défini" xfId="970" xr:uid="{00000000-0005-0000-0000-0000CA030000}"/>
    <cellStyle name="Non défini 2" xfId="971" xr:uid="{00000000-0005-0000-0000-0000CB030000}"/>
    <cellStyle name="Non défini 2 2" xfId="972" xr:uid="{00000000-0005-0000-0000-0000CC030000}"/>
    <cellStyle name="Non défini_1 - Fiche descriptive" xfId="973" xr:uid="{00000000-0005-0000-0000-0000CD030000}"/>
    <cellStyle name="Non modifiable" xfId="974" xr:uid="{00000000-0005-0000-0000-0000CE030000}"/>
    <cellStyle name="Non modifiable 2" xfId="975" xr:uid="{00000000-0005-0000-0000-0000CF030000}"/>
    <cellStyle name="Non modifiable 2 2" xfId="976" xr:uid="{00000000-0005-0000-0000-0000D0030000}"/>
    <cellStyle name="Non modifiable 3" xfId="977" xr:uid="{00000000-0005-0000-0000-0000D1030000}"/>
    <cellStyle name="Non modifiable 3 2" xfId="978" xr:uid="{00000000-0005-0000-0000-0000D2030000}"/>
    <cellStyle name="Non modifiable 4" xfId="979" xr:uid="{00000000-0005-0000-0000-0000D3030000}"/>
    <cellStyle name="Normal" xfId="0" builtinId="0"/>
    <cellStyle name="Normal 2" xfId="980" xr:uid="{00000000-0005-0000-0000-0000D5030000}"/>
    <cellStyle name="Normal 2 2" xfId="981" xr:uid="{00000000-0005-0000-0000-0000D6030000}"/>
    <cellStyle name="Normal 2 2 2" xfId="982" xr:uid="{00000000-0005-0000-0000-0000D7030000}"/>
    <cellStyle name="Normal 2 3" xfId="983" xr:uid="{00000000-0005-0000-0000-0000D8030000}"/>
    <cellStyle name="Normal 3" xfId="984" xr:uid="{00000000-0005-0000-0000-0000D9030000}"/>
    <cellStyle name="Normal 3 2" xfId="985" xr:uid="{00000000-0005-0000-0000-0000DA030000}"/>
    <cellStyle name="Normal 4" xfId="986" xr:uid="{00000000-0005-0000-0000-0000DB030000}"/>
    <cellStyle name="Normal 5" xfId="987" xr:uid="{00000000-0005-0000-0000-0000DC030000}"/>
    <cellStyle name="Normal 97" xfId="988" xr:uid="{00000000-0005-0000-0000-0000DD030000}"/>
    <cellStyle name="Normal_2 - Evènements clés 2" xfId="989" xr:uid="{00000000-0005-0000-0000-0000DE030000}"/>
    <cellStyle name="Normal_87201044-MGPR-GRP-EN-Draft002-Project_reporting_template_b_20110121" xfId="990" xr:uid="{00000000-0005-0000-0000-0000DF030000}"/>
    <cellStyle name="Normal_87201044-MGPR-GRP-EN-Draft002-Project_reporting_template_b_20110121 2" xfId="991" xr:uid="{00000000-0005-0000-0000-0000E0030000}"/>
    <cellStyle name="Normal_Maquette_TDB4" xfId="992" xr:uid="{00000000-0005-0000-0000-0000E1030000}"/>
    <cellStyle name="Normal_Maquette_TDB4 2" xfId="993" xr:uid="{00000000-0005-0000-0000-0000E2030000}"/>
    <cellStyle name="Normal_Project reporting template-87201044-MGPR-GRP-EN- 2" xfId="994" xr:uid="{00000000-0005-0000-0000-0000E3030000}"/>
    <cellStyle name="Normal_Solution_Monitoring_Dashboard_File 2" xfId="995" xr:uid="{00000000-0005-0000-0000-0000E4030000}"/>
    <cellStyle name="Note" xfId="996" builtinId="10" customBuiltin="1"/>
    <cellStyle name="obsolete" xfId="997" xr:uid="{00000000-0005-0000-0000-0000E5030000}"/>
    <cellStyle name="one" xfId="998" xr:uid="{00000000-0005-0000-0000-0000E6030000}"/>
    <cellStyle name="Output" xfId="999" xr:uid="{00000000-0005-0000-0000-0000E7030000}"/>
    <cellStyle name="pepin" xfId="1000" xr:uid="{00000000-0005-0000-0000-0000E8030000}"/>
    <cellStyle name="pepin 2" xfId="1001" xr:uid="{00000000-0005-0000-0000-0000E9030000}"/>
    <cellStyle name="pepin_1 - Fiche descriptive" xfId="1002" xr:uid="{00000000-0005-0000-0000-0000EA030000}"/>
    <cellStyle name="Percent_ARRC-654-PRP V2.1 ARRC Programme Review Pack" xfId="1003" xr:uid="{00000000-0005-0000-0000-0000EB030000}"/>
    <cellStyle name="Pound" xfId="1004" xr:uid="{00000000-0005-0000-0000-0000EC030000}"/>
    <cellStyle name="Pound 2" xfId="1005" xr:uid="{00000000-0005-0000-0000-0000ED030000}"/>
    <cellStyle name="Pound 2 2" xfId="1006" xr:uid="{00000000-0005-0000-0000-0000EE030000}"/>
    <cellStyle name="Pound 3" xfId="1007" xr:uid="{00000000-0005-0000-0000-0000EF030000}"/>
    <cellStyle name="Pound_1 - Fiche descriptive" xfId="1008" xr:uid="{00000000-0005-0000-0000-0000F0030000}"/>
    <cellStyle name="Pound12" xfId="1009" xr:uid="{00000000-0005-0000-0000-0000F1030000}"/>
    <cellStyle name="Pourcentage 2" xfId="1010" xr:uid="{00000000-0005-0000-0000-0000F2030000}"/>
    <cellStyle name="Pourcentage 2 2" xfId="1011" xr:uid="{00000000-0005-0000-0000-0000F3030000}"/>
    <cellStyle name="Pourcentage 3" xfId="1012" xr:uid="{00000000-0005-0000-0000-0000F4030000}"/>
    <cellStyle name="Pourcentage 4" xfId="1013" xr:uid="{00000000-0005-0000-0000-0000F5030000}"/>
    <cellStyle name="Pourcentage 5" xfId="1014" xr:uid="{00000000-0005-0000-0000-0000F6030000}"/>
    <cellStyle name="Pourcentage 5 2" xfId="1015" xr:uid="{00000000-0005-0000-0000-0000F7030000}"/>
    <cellStyle name="Pourcentage entier" xfId="1016" xr:uid="{00000000-0005-0000-0000-0000F8030000}"/>
    <cellStyle name="PSChar" xfId="1017" xr:uid="{00000000-0005-0000-0000-0000F9030000}"/>
    <cellStyle name="PSChar 2" xfId="1018" xr:uid="{00000000-0005-0000-0000-0000FA030000}"/>
    <cellStyle name="PSChar 2 2" xfId="1019" xr:uid="{00000000-0005-0000-0000-0000FB030000}"/>
    <cellStyle name="PSDate" xfId="1020" xr:uid="{00000000-0005-0000-0000-0000FC030000}"/>
    <cellStyle name="PSDate 2" xfId="1021" xr:uid="{00000000-0005-0000-0000-0000FD030000}"/>
    <cellStyle name="PSDate 2 2" xfId="1022" xr:uid="{00000000-0005-0000-0000-0000FE030000}"/>
    <cellStyle name="PSDec" xfId="1023" xr:uid="{00000000-0005-0000-0000-0000FF030000}"/>
    <cellStyle name="PSDec 2" xfId="1024" xr:uid="{00000000-0005-0000-0000-000000040000}"/>
    <cellStyle name="PSDec 2 2" xfId="1025" xr:uid="{00000000-0005-0000-0000-000001040000}"/>
    <cellStyle name="PSHeading" xfId="1026" xr:uid="{00000000-0005-0000-0000-000002040000}"/>
    <cellStyle name="PSHeading 2" xfId="1027" xr:uid="{00000000-0005-0000-0000-000003040000}"/>
    <cellStyle name="PSHeading 2 2" xfId="1028" xr:uid="{00000000-0005-0000-0000-000004040000}"/>
    <cellStyle name="PSHeading_1 - Fiche descriptive" xfId="1029" xr:uid="{00000000-0005-0000-0000-000005040000}"/>
    <cellStyle name="PSInt" xfId="1030" xr:uid="{00000000-0005-0000-0000-000006040000}"/>
    <cellStyle name="PSInt 2" xfId="1031" xr:uid="{00000000-0005-0000-0000-000007040000}"/>
    <cellStyle name="PSInt 2 2" xfId="1032" xr:uid="{00000000-0005-0000-0000-000008040000}"/>
    <cellStyle name="PSSpacer" xfId="1033" xr:uid="{00000000-0005-0000-0000-000009040000}"/>
    <cellStyle name="PSSpacer 2" xfId="1034" xr:uid="{00000000-0005-0000-0000-00000A040000}"/>
    <cellStyle name="PSSpacer 2 2" xfId="1035" xr:uid="{00000000-0005-0000-0000-00000B040000}"/>
    <cellStyle name="Qty" xfId="1036" xr:uid="{00000000-0005-0000-0000-00000C040000}"/>
    <cellStyle name="Qty 2" xfId="1037" xr:uid="{00000000-0005-0000-0000-00000D040000}"/>
    <cellStyle name="Qty 2 2" xfId="1038" xr:uid="{00000000-0005-0000-0000-00000E040000}"/>
    <cellStyle name="Qty 3" xfId="1039" xr:uid="{00000000-0005-0000-0000-00000F040000}"/>
    <cellStyle name="Qty_1 - Fiche descriptive" xfId="1040" xr:uid="{00000000-0005-0000-0000-000010040000}"/>
    <cellStyle name="Réduction" xfId="1041" xr:uid="{00000000-0005-0000-0000-000011040000}"/>
    <cellStyle name="SAPBEXaggData" xfId="1042" xr:uid="{00000000-0005-0000-0000-000012040000}"/>
    <cellStyle name="SAPBEXaggData 2" xfId="1043" xr:uid="{00000000-0005-0000-0000-000013040000}"/>
    <cellStyle name="SAPBEXaggData 2 2" xfId="1044" xr:uid="{00000000-0005-0000-0000-000014040000}"/>
    <cellStyle name="SAPBEXaggData_1 - Fiche descriptive" xfId="1045" xr:uid="{00000000-0005-0000-0000-000015040000}"/>
    <cellStyle name="SAPBEXaggDataEmph" xfId="1046" xr:uid="{00000000-0005-0000-0000-000016040000}"/>
    <cellStyle name="SAPBEXaggDataEmph 2" xfId="1047" xr:uid="{00000000-0005-0000-0000-000017040000}"/>
    <cellStyle name="SAPBEXaggDataEmph 2 2" xfId="1048" xr:uid="{00000000-0005-0000-0000-000018040000}"/>
    <cellStyle name="SAPBEXaggDataEmph_1 - Fiche descriptive" xfId="1049" xr:uid="{00000000-0005-0000-0000-000019040000}"/>
    <cellStyle name="SAPBEXaggItem" xfId="1050" xr:uid="{00000000-0005-0000-0000-00001A040000}"/>
    <cellStyle name="SAPBEXaggItem 2" xfId="1051" xr:uid="{00000000-0005-0000-0000-00001B040000}"/>
    <cellStyle name="SAPBEXaggItem 2 2" xfId="1052" xr:uid="{00000000-0005-0000-0000-00001C040000}"/>
    <cellStyle name="SAPBEXaggItem_1 - Fiche descriptive" xfId="1053" xr:uid="{00000000-0005-0000-0000-00001D040000}"/>
    <cellStyle name="SAPBEXchaText" xfId="1054" xr:uid="{00000000-0005-0000-0000-00001E040000}"/>
    <cellStyle name="SAPBEXchaText 2" xfId="1055" xr:uid="{00000000-0005-0000-0000-00001F040000}"/>
    <cellStyle name="SAPBEXchaText 2 2" xfId="1056" xr:uid="{00000000-0005-0000-0000-000020040000}"/>
    <cellStyle name="SAPBEXchaText_1 - Fiche descriptive" xfId="1057" xr:uid="{00000000-0005-0000-0000-000021040000}"/>
    <cellStyle name="SAPBEXexcBad7" xfId="1058" xr:uid="{00000000-0005-0000-0000-000022040000}"/>
    <cellStyle name="SAPBEXexcBad7 2" xfId="1059" xr:uid="{00000000-0005-0000-0000-000023040000}"/>
    <cellStyle name="SAPBEXexcBad7 2 2" xfId="1060" xr:uid="{00000000-0005-0000-0000-000024040000}"/>
    <cellStyle name="SAPBEXexcBad7_1 - Fiche descriptive" xfId="1061" xr:uid="{00000000-0005-0000-0000-000025040000}"/>
    <cellStyle name="SAPBEXexcBad8" xfId="1062" xr:uid="{00000000-0005-0000-0000-000026040000}"/>
    <cellStyle name="SAPBEXexcBad8 2" xfId="1063" xr:uid="{00000000-0005-0000-0000-000027040000}"/>
    <cellStyle name="SAPBEXexcBad8 2 2" xfId="1064" xr:uid="{00000000-0005-0000-0000-000028040000}"/>
    <cellStyle name="SAPBEXexcBad8_1 - Fiche descriptive" xfId="1065" xr:uid="{00000000-0005-0000-0000-000029040000}"/>
    <cellStyle name="SAPBEXexcBad9" xfId="1066" xr:uid="{00000000-0005-0000-0000-00002A040000}"/>
    <cellStyle name="SAPBEXexcBad9 2" xfId="1067" xr:uid="{00000000-0005-0000-0000-00002B040000}"/>
    <cellStyle name="SAPBEXexcBad9 2 2" xfId="1068" xr:uid="{00000000-0005-0000-0000-00002C040000}"/>
    <cellStyle name="SAPBEXexcBad9_1 - Fiche descriptive" xfId="1069" xr:uid="{00000000-0005-0000-0000-00002D040000}"/>
    <cellStyle name="SAPBEXexcCritical4" xfId="1070" xr:uid="{00000000-0005-0000-0000-00002E040000}"/>
    <cellStyle name="SAPBEXexcCritical4 2" xfId="1071" xr:uid="{00000000-0005-0000-0000-00002F040000}"/>
    <cellStyle name="SAPBEXexcCritical4 2 2" xfId="1072" xr:uid="{00000000-0005-0000-0000-000030040000}"/>
    <cellStyle name="SAPBEXexcCritical4_1 - Fiche descriptive" xfId="1073" xr:uid="{00000000-0005-0000-0000-000031040000}"/>
    <cellStyle name="SAPBEXexcCritical5" xfId="1074" xr:uid="{00000000-0005-0000-0000-000032040000}"/>
    <cellStyle name="SAPBEXexcCritical5 2" xfId="1075" xr:uid="{00000000-0005-0000-0000-000033040000}"/>
    <cellStyle name="SAPBEXexcCritical5 2 2" xfId="1076" xr:uid="{00000000-0005-0000-0000-000034040000}"/>
    <cellStyle name="SAPBEXexcCritical5_1 - Fiche descriptive" xfId="1077" xr:uid="{00000000-0005-0000-0000-000035040000}"/>
    <cellStyle name="SAPBEXexcCritical6" xfId="1078" xr:uid="{00000000-0005-0000-0000-000036040000}"/>
    <cellStyle name="SAPBEXexcCritical6 2" xfId="1079" xr:uid="{00000000-0005-0000-0000-000037040000}"/>
    <cellStyle name="SAPBEXexcCritical6 2 2" xfId="1080" xr:uid="{00000000-0005-0000-0000-000038040000}"/>
    <cellStyle name="SAPBEXexcCritical6_1 - Fiche descriptive" xfId="1081" xr:uid="{00000000-0005-0000-0000-000039040000}"/>
    <cellStyle name="SAPBEXexcGood1" xfId="1082" xr:uid="{00000000-0005-0000-0000-00003A040000}"/>
    <cellStyle name="SAPBEXexcGood1 2" xfId="1083" xr:uid="{00000000-0005-0000-0000-00003B040000}"/>
    <cellStyle name="SAPBEXexcGood1 2 2" xfId="1084" xr:uid="{00000000-0005-0000-0000-00003C040000}"/>
    <cellStyle name="SAPBEXexcGood1_1 - Fiche descriptive" xfId="1085" xr:uid="{00000000-0005-0000-0000-00003D040000}"/>
    <cellStyle name="SAPBEXexcGood2" xfId="1086" xr:uid="{00000000-0005-0000-0000-00003E040000}"/>
    <cellStyle name="SAPBEXexcGood2 2" xfId="1087" xr:uid="{00000000-0005-0000-0000-00003F040000}"/>
    <cellStyle name="SAPBEXexcGood2 2 2" xfId="1088" xr:uid="{00000000-0005-0000-0000-000040040000}"/>
    <cellStyle name="SAPBEXexcGood2_1 - Fiche descriptive" xfId="1089" xr:uid="{00000000-0005-0000-0000-000041040000}"/>
    <cellStyle name="SAPBEXexcGood3" xfId="1090" xr:uid="{00000000-0005-0000-0000-000042040000}"/>
    <cellStyle name="SAPBEXexcGood3 2" xfId="1091" xr:uid="{00000000-0005-0000-0000-000043040000}"/>
    <cellStyle name="SAPBEXexcGood3 2 2" xfId="1092" xr:uid="{00000000-0005-0000-0000-000044040000}"/>
    <cellStyle name="SAPBEXexcGood3_1 - Fiche descriptive" xfId="1093" xr:uid="{00000000-0005-0000-0000-000045040000}"/>
    <cellStyle name="SAPBEXfilterDrill" xfId="1094" xr:uid="{00000000-0005-0000-0000-000046040000}"/>
    <cellStyle name="SAPBEXfilterDrill 2" xfId="1095" xr:uid="{00000000-0005-0000-0000-000047040000}"/>
    <cellStyle name="SAPBEXfilterDrill 2 2" xfId="1096" xr:uid="{00000000-0005-0000-0000-000048040000}"/>
    <cellStyle name="SAPBEXfilterDrill_1 - Fiche descriptive" xfId="1097" xr:uid="{00000000-0005-0000-0000-000049040000}"/>
    <cellStyle name="SAPBEXfilterItem" xfId="1098" xr:uid="{00000000-0005-0000-0000-00004A040000}"/>
    <cellStyle name="SAPBEXfilterItem 2" xfId="1099" xr:uid="{00000000-0005-0000-0000-00004B040000}"/>
    <cellStyle name="SAPBEXfilterItem 2 2" xfId="1100" xr:uid="{00000000-0005-0000-0000-00004C040000}"/>
    <cellStyle name="SAPBEXfilterItem_1 - Fiche descriptive" xfId="1101" xr:uid="{00000000-0005-0000-0000-00004D040000}"/>
    <cellStyle name="SAPBEXfilterText" xfId="1102" xr:uid="{00000000-0005-0000-0000-00004E040000}"/>
    <cellStyle name="SAPBEXfilterText 2" xfId="1103" xr:uid="{00000000-0005-0000-0000-00004F040000}"/>
    <cellStyle name="SAPBEXfilterText 2 2" xfId="1104" xr:uid="{00000000-0005-0000-0000-000050040000}"/>
    <cellStyle name="SAPBEXfilterText_1 - Fiche descriptive" xfId="1105" xr:uid="{00000000-0005-0000-0000-000051040000}"/>
    <cellStyle name="SAPBEXformats" xfId="1106" xr:uid="{00000000-0005-0000-0000-000052040000}"/>
    <cellStyle name="SAPBEXformats 2" xfId="1107" xr:uid="{00000000-0005-0000-0000-000053040000}"/>
    <cellStyle name="SAPBEXformats 2 2" xfId="1108" xr:uid="{00000000-0005-0000-0000-000054040000}"/>
    <cellStyle name="SAPBEXformats_1 - Fiche descriptive" xfId="1109" xr:uid="{00000000-0005-0000-0000-000055040000}"/>
    <cellStyle name="SAPBEXheaderItem" xfId="1110" xr:uid="{00000000-0005-0000-0000-000056040000}"/>
    <cellStyle name="SAPBEXheaderItem 2" xfId="1111" xr:uid="{00000000-0005-0000-0000-000057040000}"/>
    <cellStyle name="SAPBEXheaderItem 2 2" xfId="1112" xr:uid="{00000000-0005-0000-0000-000058040000}"/>
    <cellStyle name="SAPBEXheaderItem_1 - Fiche descriptive" xfId="1113" xr:uid="{00000000-0005-0000-0000-000059040000}"/>
    <cellStyle name="SAPBEXheaderText" xfId="1114" xr:uid="{00000000-0005-0000-0000-00005A040000}"/>
    <cellStyle name="SAPBEXheaderText 2" xfId="1115" xr:uid="{00000000-0005-0000-0000-00005B040000}"/>
    <cellStyle name="SAPBEXheaderText 2 2" xfId="1116" xr:uid="{00000000-0005-0000-0000-00005C040000}"/>
    <cellStyle name="SAPBEXheaderText_1 - Fiche descriptive" xfId="1117" xr:uid="{00000000-0005-0000-0000-00005D040000}"/>
    <cellStyle name="SAPBEXresData" xfId="1118" xr:uid="{00000000-0005-0000-0000-00005E040000}"/>
    <cellStyle name="SAPBEXresData 2" xfId="1119" xr:uid="{00000000-0005-0000-0000-00005F040000}"/>
    <cellStyle name="SAPBEXresData 2 2" xfId="1120" xr:uid="{00000000-0005-0000-0000-000060040000}"/>
    <cellStyle name="SAPBEXresData_1 - Fiche descriptive" xfId="1121" xr:uid="{00000000-0005-0000-0000-000061040000}"/>
    <cellStyle name="SAPBEXresDataEmph" xfId="1122" xr:uid="{00000000-0005-0000-0000-000062040000}"/>
    <cellStyle name="SAPBEXresDataEmph 2" xfId="1123" xr:uid="{00000000-0005-0000-0000-000063040000}"/>
    <cellStyle name="SAPBEXresDataEmph 2 2" xfId="1124" xr:uid="{00000000-0005-0000-0000-000064040000}"/>
    <cellStyle name="SAPBEXresDataEmph_1 - Fiche descriptive" xfId="1125" xr:uid="{00000000-0005-0000-0000-000065040000}"/>
    <cellStyle name="SAPBEXresItem" xfId="1126" xr:uid="{00000000-0005-0000-0000-000066040000}"/>
    <cellStyle name="SAPBEXresItem 2" xfId="1127" xr:uid="{00000000-0005-0000-0000-000067040000}"/>
    <cellStyle name="SAPBEXresItem 2 2" xfId="1128" xr:uid="{00000000-0005-0000-0000-000068040000}"/>
    <cellStyle name="SAPBEXresItem_1 - Fiche descriptive" xfId="1129" xr:uid="{00000000-0005-0000-0000-000069040000}"/>
    <cellStyle name="SAPBEXstdData" xfId="1130" xr:uid="{00000000-0005-0000-0000-00006A040000}"/>
    <cellStyle name="SAPBEXstdDataEmph" xfId="1131" xr:uid="{00000000-0005-0000-0000-00006B040000}"/>
    <cellStyle name="SAPBEXstdDataEmph 2" xfId="1132" xr:uid="{00000000-0005-0000-0000-00006C040000}"/>
    <cellStyle name="SAPBEXstdDataEmph 2 2" xfId="1133" xr:uid="{00000000-0005-0000-0000-00006D040000}"/>
    <cellStyle name="SAPBEXstdDataEmph_1 - Fiche descriptive" xfId="1134" xr:uid="{00000000-0005-0000-0000-00006E040000}"/>
    <cellStyle name="SAPBEXstdItem" xfId="1135" xr:uid="{00000000-0005-0000-0000-00006F040000}"/>
    <cellStyle name="SAPBEXstdItem 2" xfId="1136" xr:uid="{00000000-0005-0000-0000-000070040000}"/>
    <cellStyle name="SAPBEXstdItem 2 2" xfId="1137" xr:uid="{00000000-0005-0000-0000-000071040000}"/>
    <cellStyle name="SAPBEXstdItem_1 - Fiche descriptive" xfId="1138" xr:uid="{00000000-0005-0000-0000-000072040000}"/>
    <cellStyle name="SAPBEXtitle" xfId="1139" xr:uid="{00000000-0005-0000-0000-000073040000}"/>
    <cellStyle name="SAPBEXtitle 2" xfId="1140" xr:uid="{00000000-0005-0000-0000-000074040000}"/>
    <cellStyle name="SAPBEXtitle 2 2" xfId="1141" xr:uid="{00000000-0005-0000-0000-000075040000}"/>
    <cellStyle name="SAPBEXtitle_1 - Fiche descriptive" xfId="1142" xr:uid="{00000000-0005-0000-0000-000076040000}"/>
    <cellStyle name="SAPBEXundefined" xfId="1143" xr:uid="{00000000-0005-0000-0000-000077040000}"/>
    <cellStyle name="SAPBEXundefined 2" xfId="1144" xr:uid="{00000000-0005-0000-0000-000078040000}"/>
    <cellStyle name="SAPBEXundefined 2 2" xfId="1145" xr:uid="{00000000-0005-0000-0000-000079040000}"/>
    <cellStyle name="SAPBEXundefined_1 - Fiche descriptive" xfId="1146" xr:uid="{00000000-0005-0000-0000-00007A040000}"/>
    <cellStyle name="Satisfaisant" xfId="1147" builtinId="26" customBuiltin="1"/>
    <cellStyle name="Satisfaisant 2" xfId="1148" xr:uid="{00000000-0005-0000-0000-00007C040000}"/>
    <cellStyle name="Sortie" xfId="1149" builtinId="21" customBuiltin="1"/>
    <cellStyle name="Sortie 2" xfId="1150" xr:uid="{00000000-0005-0000-0000-00007E040000}"/>
    <cellStyle name="StationEach" xfId="1151" xr:uid="{00000000-0005-0000-0000-00007F040000}"/>
    <cellStyle name="StationTot" xfId="1152" xr:uid="{00000000-0005-0000-0000-000080040000}"/>
    <cellStyle name="Style 1" xfId="1153" xr:uid="{00000000-0005-0000-0000-000081040000}"/>
    <cellStyle name="Style 1 2" xfId="1154" xr:uid="{00000000-0005-0000-0000-000082040000}"/>
    <cellStyle name="StyleJour" xfId="1155" xr:uid="{00000000-0005-0000-0000-000083040000}"/>
    <cellStyle name="StyleJour 2" xfId="1156" xr:uid="{00000000-0005-0000-0000-000084040000}"/>
    <cellStyle name="StyleJour 2 2" xfId="1157" xr:uid="{00000000-0005-0000-0000-000085040000}"/>
    <cellStyle name="StyleJour 3" xfId="1158" xr:uid="{00000000-0005-0000-0000-000086040000}"/>
    <cellStyle name="StyleJour_1 - Fiche descriptive" xfId="1159" xr:uid="{00000000-0005-0000-0000-000087040000}"/>
    <cellStyle name="styleTitreHorizontal" xfId="1160" xr:uid="{00000000-0005-0000-0000-000088040000}"/>
    <cellStyle name="styleTitreHorizontal 2" xfId="1161" xr:uid="{00000000-0005-0000-0000-000089040000}"/>
    <cellStyle name="styleTitreHorizontal_1 - Fiche descriptive" xfId="1162" xr:uid="{00000000-0005-0000-0000-00008A040000}"/>
    <cellStyle name="styleTitreVertical" xfId="1163" xr:uid="{00000000-0005-0000-0000-00008B040000}"/>
    <cellStyle name="styleTitreVertical 2" xfId="1164" xr:uid="{00000000-0005-0000-0000-00008C040000}"/>
    <cellStyle name="styleTitreVertical_1 - Fiche descriptive" xfId="1165" xr:uid="{00000000-0005-0000-0000-00008D040000}"/>
    <cellStyle name="SubTot" xfId="1166" xr:uid="{00000000-0005-0000-0000-00008E040000}"/>
    <cellStyle name="Subtoteqsheet" xfId="1167" xr:uid="{00000000-0005-0000-0000-00008F040000}"/>
    <cellStyle name="Subtoteqsheet 2" xfId="1168" xr:uid="{00000000-0005-0000-0000-000090040000}"/>
    <cellStyle name="temp" xfId="1169" xr:uid="{00000000-0005-0000-0000-000091040000}"/>
    <cellStyle name="Texte explicatif" xfId="1170" builtinId="53" customBuiltin="1"/>
    <cellStyle name="Times" xfId="1171" xr:uid="{00000000-0005-0000-0000-000093040000}"/>
    <cellStyle name="Title" xfId="1172" xr:uid="{00000000-0005-0000-0000-000094040000}"/>
    <cellStyle name="Titre" xfId="1173" builtinId="15" customBuiltin="1"/>
    <cellStyle name="Titre 1" xfId="1175" xr:uid="{00000000-0005-0000-0000-000096040000}"/>
    <cellStyle name="Titre 2" xfId="1176" builtinId="17" customBuiltin="1"/>
    <cellStyle name="Titre 3" xfId="1177" builtinId="18" customBuiltin="1"/>
    <cellStyle name="Titre 4" xfId="1178" builtinId="19" customBuiltin="1"/>
    <cellStyle name="titre ital 32" xfId="1174" xr:uid="{00000000-0005-0000-0000-000097040000}"/>
    <cellStyle name="TitreSérie" xfId="1179" xr:uid="{00000000-0005-0000-0000-00009B040000}"/>
    <cellStyle name="TitreSérie 2" xfId="1180" xr:uid="{00000000-0005-0000-0000-00009C040000}"/>
    <cellStyle name="TitreSérie 3" xfId="1181" xr:uid="{00000000-0005-0000-0000-00009D040000}"/>
    <cellStyle name="TitreSérie 3 2" xfId="1182" xr:uid="{00000000-0005-0000-0000-00009E040000}"/>
    <cellStyle name="TitreSérie 4" xfId="1183" xr:uid="{00000000-0005-0000-0000-00009F040000}"/>
    <cellStyle name="TitreSérie 5" xfId="1184" xr:uid="{00000000-0005-0000-0000-0000A0040000}"/>
    <cellStyle name="TitreSérie_1 - Fiche descriptive" xfId="1185" xr:uid="{00000000-0005-0000-0000-0000A1040000}"/>
    <cellStyle name="Total" xfId="1186" builtinId="25" customBuiltin="1"/>
    <cellStyle name="TypeDonnée" xfId="1187" xr:uid="{00000000-0005-0000-0000-0000A3040000}"/>
    <cellStyle name="TypeDonnée 2" xfId="1188" xr:uid="{00000000-0005-0000-0000-0000A4040000}"/>
    <cellStyle name="TypeDonnée 2 2" xfId="1189" xr:uid="{00000000-0005-0000-0000-0000A5040000}"/>
    <cellStyle name="TypeDonnée 3" xfId="1190" xr:uid="{00000000-0005-0000-0000-0000A6040000}"/>
    <cellStyle name="TypeDonnée 3 2" xfId="1191" xr:uid="{00000000-0005-0000-0000-0000A7040000}"/>
    <cellStyle name="TypeDonnée 4" xfId="1192" xr:uid="{00000000-0005-0000-0000-0000A8040000}"/>
    <cellStyle name="TypeDonnée_1 - Fiche descriptive" xfId="1193" xr:uid="{00000000-0005-0000-0000-0000A9040000}"/>
    <cellStyle name="Variation" xfId="1194" xr:uid="{00000000-0005-0000-0000-0000AA040000}"/>
    <cellStyle name="Variation 2" xfId="1195" xr:uid="{00000000-0005-0000-0000-0000AB040000}"/>
    <cellStyle name="Variation 2 2" xfId="1196" xr:uid="{00000000-0005-0000-0000-0000AC040000}"/>
    <cellStyle name="Variation 3" xfId="1197" xr:uid="{00000000-0005-0000-0000-0000AD040000}"/>
    <cellStyle name="Variation 3 2" xfId="1198" xr:uid="{00000000-0005-0000-0000-0000AE040000}"/>
    <cellStyle name="Variation 4" xfId="1199" xr:uid="{00000000-0005-0000-0000-0000AF040000}"/>
    <cellStyle name="Variation_1 - Fiche descriptive" xfId="1200" xr:uid="{00000000-0005-0000-0000-0000B0040000}"/>
    <cellStyle name="Vérification" xfId="1201" builtinId="23" customBuiltin="1"/>
    <cellStyle name="Vérification 2" xfId="1202" xr:uid="{00000000-0005-0000-0000-0000B2040000}"/>
    <cellStyle name="Warning Text" xfId="1203" xr:uid="{00000000-0005-0000-0000-0000B3040000}"/>
    <cellStyle name="Обычный_2.1 GANTT" xfId="1204" xr:uid="{00000000-0005-0000-0000-0000B4040000}"/>
    <cellStyle name="標準_Application List with Client Dependencies DSL" xfId="1205" xr:uid="{00000000-0005-0000-0000-0000B5040000}"/>
  </cellStyles>
  <dxfs count="9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  <xdr:twoCellAnchor>
    <xdr:from>
      <xdr:col>14</xdr:col>
      <xdr:colOff>68580</xdr:colOff>
      <xdr:row>1</xdr:row>
      <xdr:rowOff>83820</xdr:rowOff>
    </xdr:from>
    <xdr:to>
      <xdr:col>15</xdr:col>
      <xdr:colOff>342900</xdr:colOff>
      <xdr:row>6</xdr:row>
      <xdr:rowOff>190500</xdr:rowOff>
    </xdr:to>
    <xdr:sp macro="" textlink="">
      <xdr:nvSpPr>
        <xdr:cNvPr id="39641180" name="Line 6">
          <a:extLst>
            <a:ext uri="{FF2B5EF4-FFF2-40B4-BE49-F238E27FC236}">
              <a16:creationId xmlns:a16="http://schemas.microsoft.com/office/drawing/2014/main" id="{00000000-0008-0000-0000-00005CE05C02}"/>
            </a:ext>
          </a:extLst>
        </xdr:cNvPr>
        <xdr:cNvSpPr>
          <a:spLocks noChangeShapeType="1"/>
        </xdr:cNvSpPr>
      </xdr:nvSpPr>
      <xdr:spPr bwMode="auto">
        <a:xfrm flipH="1" flipV="1">
          <a:off x="10713720" y="304800"/>
          <a:ext cx="1059180" cy="103632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15</xdr:col>
      <xdr:colOff>12700</xdr:colOff>
      <xdr:row>6</xdr:row>
      <xdr:rowOff>40005</xdr:rowOff>
    </xdr:from>
    <xdr:to>
      <xdr:col>20</xdr:col>
      <xdr:colOff>191772</xdr:colOff>
      <xdr:row>11</xdr:row>
      <xdr:rowOff>274955</xdr:rowOff>
    </xdr:to>
    <xdr:sp macro="" textlink="">
      <xdr:nvSpPr>
        <xdr:cNvPr id="5" name="Oval 2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1137900" y="1076325"/>
          <a:ext cx="3981450" cy="1720850"/>
        </a:xfrm>
        <a:prstGeom prst="ellipse">
          <a:avLst/>
        </a:prstGeom>
        <a:solidFill>
          <a:srgbClr val="99CC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endParaRPr lang="fr-FR" sz="1200" b="1" i="1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Modifier ces données</a:t>
          </a:r>
        </a:p>
        <a:p>
          <a:pPr algn="ctr" rtl="0">
            <a:defRPr sz="1000"/>
          </a:pPr>
          <a:r>
            <a:rPr lang="fr-FR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à chaque nouvelle version</a:t>
          </a:r>
        </a:p>
        <a:p>
          <a:pPr algn="ctr" rtl="0">
            <a:defRPr sz="1000"/>
          </a:pPr>
          <a:r>
            <a:rPr lang="fr-FR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Elles seront répercutées dans les autres onglets</a:t>
          </a: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2</xdr:col>
      <xdr:colOff>608127</xdr:colOff>
      <xdr:row>22</xdr:row>
      <xdr:rowOff>129500</xdr:rowOff>
    </xdr:from>
    <xdr:to>
      <xdr:col>4</xdr:col>
      <xdr:colOff>675919</xdr:colOff>
      <xdr:row>25</xdr:row>
      <xdr:rowOff>126903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469187" y="3708995"/>
          <a:ext cx="1584176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conception / Intégration (RCI)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137175</xdr:colOff>
      <xdr:row>22</xdr:row>
      <xdr:rowOff>129500</xdr:rowOff>
    </xdr:from>
    <xdr:to>
      <xdr:col>8</xdr:col>
      <xdr:colOff>276991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06147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1 (RD1)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9</xdr:col>
      <xdr:colOff>11415</xdr:colOff>
      <xdr:row>22</xdr:row>
      <xdr:rowOff>129500</xdr:rowOff>
    </xdr:from>
    <xdr:to>
      <xdr:col>11</xdr:col>
      <xdr:colOff>143599</xdr:colOff>
      <xdr:row>25</xdr:row>
      <xdr:rowOff>126903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622171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2 (RD2)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3</xdr:col>
      <xdr:colOff>645835</xdr:colOff>
      <xdr:row>14</xdr:row>
      <xdr:rowOff>362</xdr:rowOff>
    </xdr:from>
    <xdr:to>
      <xdr:col>6</xdr:col>
      <xdr:colOff>101311</xdr:colOff>
      <xdr:row>22</xdr:row>
      <xdr:rowOff>129502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22" idx="0"/>
          <a:endCxn id="21" idx="2"/>
        </xdr:cNvCxnSpPr>
      </xdr:nvCxnSpPr>
      <xdr:spPr>
        <a:xfrm rot="5400000" flipH="1" flipV="1">
          <a:off x="2387289" y="2070813"/>
          <a:ext cx="1512168" cy="176419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7</xdr:col>
      <xdr:colOff>210980</xdr:colOff>
      <xdr:row>22</xdr:row>
      <xdr:rowOff>129502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23" idx="0"/>
          <a:endCxn id="21" idx="2"/>
        </xdr:cNvCxnSpPr>
      </xdr:nvCxnSpPr>
      <xdr:spPr>
        <a:xfrm rot="16200000" flipV="1">
          <a:off x="3701435" y="2520863"/>
          <a:ext cx="1512168" cy="8640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10</xdr:col>
      <xdr:colOff>77507</xdr:colOff>
      <xdr:row>22</xdr:row>
      <xdr:rowOff>129502</xdr:rowOff>
    </xdr:to>
    <xdr:cxnSp macro="">
      <xdr:nvCxnSpPr>
        <xdr:cNvPr id="27" name="Connecteur en 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24" idx="0"/>
          <a:endCxn id="21" idx="2"/>
        </xdr:cNvCxnSpPr>
      </xdr:nvCxnSpPr>
      <xdr:spPr>
        <a:xfrm rot="16200000" flipV="1">
          <a:off x="4781555" y="1440743"/>
          <a:ext cx="1512168" cy="302433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8</xdr:col>
      <xdr:colOff>644639</xdr:colOff>
      <xdr:row>12</xdr:row>
      <xdr:rowOff>50282</xdr:rowOff>
    </xdr:from>
    <xdr:to>
      <xdr:col>10</xdr:col>
      <xdr:colOff>640444</xdr:colOff>
      <xdr:row>14</xdr:row>
      <xdr:rowOff>68559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077699" y="1907657"/>
          <a:ext cx="1512168" cy="361177"/>
        </a:xfrm>
        <a:prstGeom prst="rect">
          <a:avLst/>
        </a:prstGeom>
        <a:solidFill>
          <a:srgbClr val="8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Expert X</a:t>
          </a:r>
        </a:p>
        <a:p>
          <a:pPr algn="ctr">
            <a:lnSpc>
              <a:spcPts val="9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101172</xdr:colOff>
      <xdr:row>14</xdr:row>
      <xdr:rowOff>361</xdr:rowOff>
    </xdr:from>
    <xdr:to>
      <xdr:col>9</xdr:col>
      <xdr:colOff>646438</xdr:colOff>
      <xdr:row>14</xdr:row>
      <xdr:rowOff>68558</xdr:rowOff>
    </xdr:to>
    <xdr:cxnSp macro="">
      <xdr:nvCxnSpPr>
        <xdr:cNvPr id="30" name="Connecteur en 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1" idx="2"/>
          <a:endCxn id="29" idx="2"/>
        </xdr:cNvCxnSpPr>
      </xdr:nvCxnSpPr>
      <xdr:spPr>
        <a:xfrm rot="16200000" flipH="1">
          <a:off x="5393624" y="828674"/>
          <a:ext cx="72007" cy="2808312"/>
        </a:xfrm>
        <a:prstGeom prst="bentConnector3">
          <a:avLst>
            <a:gd name="adj1" fmla="val 417469"/>
          </a:avLst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626383</xdr:colOff>
      <xdr:row>6</xdr:row>
      <xdr:rowOff>0</xdr:rowOff>
    </xdr:from>
    <xdr:to>
      <xdr:col>7</xdr:col>
      <xdr:colOff>666879</xdr:colOff>
      <xdr:row>8</xdr:row>
      <xdr:rowOff>38861</xdr:rowOff>
    </xdr:to>
    <xdr:sp macro="" textlink="">
      <xdr:nvSpPr>
        <xdr:cNvPr id="32" name="ZoneTexte 3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3880123" y="815340"/>
          <a:ext cx="161021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OBS (exemple)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83225</xdr:rowOff>
    </xdr:from>
    <xdr:to>
      <xdr:col>7</xdr:col>
      <xdr:colOff>532126</xdr:colOff>
      <xdr:row>10</xdr:row>
      <xdr:rowOff>100365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691018" y="1254800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Solution A</a:t>
          </a:r>
        </a:p>
      </xdr:txBody>
    </xdr:sp>
    <xdr:clientData/>
  </xdr:twoCellAnchor>
  <xdr:twoCellAnchor>
    <xdr:from>
      <xdr:col>4</xdr:col>
      <xdr:colOff>236220</xdr:colOff>
      <xdr:row>13</xdr:row>
      <xdr:rowOff>46919</xdr:rowOff>
    </xdr:from>
    <xdr:to>
      <xdr:col>5</xdr:col>
      <xdr:colOff>641608</xdr:colOff>
      <xdr:row>15</xdr:row>
      <xdr:rowOff>71462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628900" y="208336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</a:t>
          </a:r>
        </a:p>
      </xdr:txBody>
    </xdr:sp>
    <xdr:clientData/>
  </xdr:twoCellAnchor>
  <xdr:twoCellAnchor>
    <xdr:from>
      <xdr:col>7</xdr:col>
      <xdr:colOff>36592</xdr:colOff>
      <xdr:row>13</xdr:row>
      <xdr:rowOff>46920</xdr:rowOff>
    </xdr:from>
    <xdr:to>
      <xdr:col>8</xdr:col>
      <xdr:colOff>441980</xdr:colOff>
      <xdr:row>15</xdr:row>
      <xdr:rowOff>71721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722892" y="208336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A2</a:t>
          </a:r>
        </a:p>
      </xdr:txBody>
    </xdr:sp>
    <xdr:clientData/>
  </xdr:twoCellAnchor>
  <xdr:twoCellAnchor>
    <xdr:from>
      <xdr:col>8</xdr:col>
      <xdr:colOff>561623</xdr:colOff>
      <xdr:row>13</xdr:row>
      <xdr:rowOff>43491</xdr:rowOff>
    </xdr:from>
    <xdr:to>
      <xdr:col>10</xdr:col>
      <xdr:colOff>200741</xdr:colOff>
      <xdr:row>15</xdr:row>
      <xdr:rowOff>52970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994683" y="207231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A3</a:t>
          </a:r>
        </a:p>
      </xdr:txBody>
    </xdr:sp>
    <xdr:clientData/>
  </xdr:twoCellAnchor>
  <xdr:twoCellAnchor>
    <xdr:from>
      <xdr:col>5</xdr:col>
      <xdr:colOff>42664</xdr:colOff>
      <xdr:row>10</xdr:row>
      <xdr:rowOff>100365</xdr:rowOff>
    </xdr:from>
    <xdr:to>
      <xdr:col>6</xdr:col>
      <xdr:colOff>537952</xdr:colOff>
      <xdr:row>13</xdr:row>
      <xdr:rowOff>46921</xdr:rowOff>
    </xdr:to>
    <xdr:cxnSp macro="">
      <xdr:nvCxnSpPr>
        <xdr:cNvPr id="7" name="Connecteur en 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4" idx="0"/>
          <a:endCxn id="3" idx="2"/>
        </xdr:cNvCxnSpPr>
      </xdr:nvCxnSpPr>
      <xdr:spPr>
        <a:xfrm rot="5400000" flipH="1" flipV="1">
          <a:off x="3591771" y="1228033"/>
          <a:ext cx="468524" cy="124213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538043</xdr:colOff>
      <xdr:row>10</xdr:row>
      <xdr:rowOff>100365</xdr:rowOff>
    </xdr:from>
    <xdr:to>
      <xdr:col>7</xdr:col>
      <xdr:colOff>627897</xdr:colOff>
      <xdr:row>13</xdr:row>
      <xdr:rowOff>46922</xdr:rowOff>
    </xdr:to>
    <xdr:cxnSp macro="">
      <xdr:nvCxnSpPr>
        <xdr:cNvPr id="8" name="Connecteur en 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stCxn id="5" idx="0"/>
          <a:endCxn id="3" idx="2"/>
        </xdr:cNvCxnSpPr>
      </xdr:nvCxnSpPr>
      <xdr:spPr>
        <a:xfrm rot="16200000" flipV="1">
          <a:off x="4638767" y="1423176"/>
          <a:ext cx="468525" cy="85185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538042</xdr:colOff>
      <xdr:row>10</xdr:row>
      <xdr:rowOff>100365</xdr:rowOff>
    </xdr:from>
    <xdr:to>
      <xdr:col>9</xdr:col>
      <xdr:colOff>377366</xdr:colOff>
      <xdr:row>13</xdr:row>
      <xdr:rowOff>43491</xdr:rowOff>
    </xdr:to>
    <xdr:cxnSp macro="">
      <xdr:nvCxnSpPr>
        <xdr:cNvPr id="9" name="Connecteur en 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6" idx="0"/>
          <a:endCxn id="3" idx="2"/>
        </xdr:cNvCxnSpPr>
      </xdr:nvCxnSpPr>
      <xdr:spPr>
        <a:xfrm rot="16200000" flipV="1">
          <a:off x="5284835" y="777107"/>
          <a:ext cx="457476" cy="21329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532888</xdr:colOff>
      <xdr:row>5</xdr:row>
      <xdr:rowOff>49530</xdr:rowOff>
    </xdr:from>
    <xdr:to>
      <xdr:col>7</xdr:col>
      <xdr:colOff>532126</xdr:colOff>
      <xdr:row>7</xdr:row>
      <xdr:rowOff>88569</xdr:rowOff>
    </xdr:to>
    <xdr:sp macro="" textlink="">
      <xdr:nvSpPr>
        <xdr:cNvPr id="10" name="ZoneTexte 3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679948" y="714375"/>
          <a:ext cx="1523238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PBS (exemple)</a:t>
          </a:r>
        </a:p>
      </xdr:txBody>
    </xdr:sp>
    <xdr:clientData/>
  </xdr:twoCellAnchor>
  <xdr:twoCellAnchor>
    <xdr:from>
      <xdr:col>5</xdr:col>
      <xdr:colOff>266308</xdr:colOff>
      <xdr:row>16</xdr:row>
      <xdr:rowOff>43408</xdr:rowOff>
    </xdr:from>
    <xdr:to>
      <xdr:col>6</xdr:col>
      <xdr:colOff>671696</xdr:colOff>
      <xdr:row>18</xdr:row>
      <xdr:rowOff>52887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420988" y="2586583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A11</a:t>
          </a:r>
        </a:p>
      </xdr:txBody>
    </xdr:sp>
    <xdr:clientData/>
  </xdr:twoCellAnchor>
  <xdr:twoCellAnchor>
    <xdr:from>
      <xdr:col>5</xdr:col>
      <xdr:colOff>266308</xdr:colOff>
      <xdr:row>22</xdr:row>
      <xdr:rowOff>15200</xdr:rowOff>
    </xdr:from>
    <xdr:to>
      <xdr:col>6</xdr:col>
      <xdr:colOff>671696</xdr:colOff>
      <xdr:row>24</xdr:row>
      <xdr:rowOff>40001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420988" y="359469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A13</a:t>
          </a:r>
        </a:p>
      </xdr:txBody>
    </xdr:sp>
    <xdr:clientData/>
  </xdr:twoCellAnchor>
  <xdr:twoCellAnchor>
    <xdr:from>
      <xdr:col>5</xdr:col>
      <xdr:colOff>266308</xdr:colOff>
      <xdr:row>19</xdr:row>
      <xdr:rowOff>33114</xdr:rowOff>
    </xdr:from>
    <xdr:to>
      <xdr:col>6</xdr:col>
      <xdr:colOff>671696</xdr:colOff>
      <xdr:row>21</xdr:row>
      <xdr:rowOff>50254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420988" y="3090639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A12</a:t>
          </a:r>
        </a:p>
      </xdr:txBody>
    </xdr: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17</xdr:row>
      <xdr:rowOff>51978</xdr:rowOff>
    </xdr:to>
    <xdr:cxnSp macro="">
      <xdr:nvCxnSpPr>
        <xdr:cNvPr id="14" name="Connecteur en 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1"/>
          <a:endCxn id="4" idx="2"/>
        </xdr:cNvCxnSpPr>
      </xdr:nvCxnSpPr>
      <xdr:spPr>
        <a:xfrm rot="10800000">
          <a:off x="3204964" y="2442985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23</xdr:row>
      <xdr:rowOff>31390</xdr:rowOff>
    </xdr:to>
    <xdr:cxnSp macro="">
      <xdr:nvCxnSpPr>
        <xdr:cNvPr id="15" name="Connecteur en 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stCxn id="12" idx="1"/>
          <a:endCxn id="4" idx="2"/>
        </xdr:cNvCxnSpPr>
      </xdr:nvCxnSpPr>
      <xdr:spPr>
        <a:xfrm rot="10800000">
          <a:off x="3204964" y="2442985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20</xdr:row>
      <xdr:rowOff>41684</xdr:rowOff>
    </xdr:to>
    <xdr:cxnSp macro="">
      <xdr:nvCxnSpPr>
        <xdr:cNvPr id="16" name="Connecteur en 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13" idx="1"/>
          <a:endCxn id="4" idx="2"/>
        </xdr:cNvCxnSpPr>
      </xdr:nvCxnSpPr>
      <xdr:spPr>
        <a:xfrm rot="10800000">
          <a:off x="3204964" y="2442985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5</xdr:col>
      <xdr:colOff>777597</xdr:colOff>
      <xdr:row>13</xdr:row>
      <xdr:rowOff>6915</xdr:rowOff>
    </xdr:from>
    <xdr:to>
      <xdr:col>7</xdr:col>
      <xdr:colOff>398095</xdr:colOff>
      <xdr:row>16</xdr:row>
      <xdr:rowOff>67791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3917037" y="2721540"/>
          <a:ext cx="1152128" cy="5752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Conception Intégration</a:t>
          </a:r>
        </a:p>
      </xdr:txBody>
    </xdr:sp>
    <xdr:clientData/>
  </xdr:twoCellAnchor>
  <xdr:twoCellAnchor>
    <xdr:from>
      <xdr:col>8</xdr:col>
      <xdr:colOff>95355</xdr:colOff>
      <xdr:row>12</xdr:row>
      <xdr:rowOff>167316</xdr:rowOff>
    </xdr:from>
    <xdr:to>
      <xdr:col>9</xdr:col>
      <xdr:colOff>511678</xdr:colOff>
      <xdr:row>15</xdr:row>
      <xdr:rowOff>13006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536035" y="2710491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584042</xdr:colOff>
      <xdr:row>10</xdr:row>
      <xdr:rowOff>45120</xdr:rowOff>
    </xdr:from>
    <xdr:to>
      <xdr:col>6</xdr:col>
      <xdr:colOff>682235</xdr:colOff>
      <xdr:row>13</xdr:row>
      <xdr:rowOff>7042</xdr:rowOff>
    </xdr:to>
    <xdr:cxnSp macro="">
      <xdr:nvCxnSpPr>
        <xdr:cNvPr id="58" name="Connecteur en angl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55" idx="0"/>
          <a:endCxn id="53" idx="2"/>
        </xdr:cNvCxnSpPr>
      </xdr:nvCxnSpPr>
      <xdr:spPr>
        <a:xfrm rot="5400000" flipH="1" flipV="1">
          <a:off x="4303844" y="2442273"/>
          <a:ext cx="468525" cy="900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681671</xdr:colOff>
      <xdr:row>10</xdr:row>
      <xdr:rowOff>45120</xdr:rowOff>
    </xdr:from>
    <xdr:to>
      <xdr:col>8</xdr:col>
      <xdr:colOff>688377</xdr:colOff>
      <xdr:row>12</xdr:row>
      <xdr:rowOff>167452</xdr:rowOff>
    </xdr:to>
    <xdr:cxnSp macro="">
      <xdr:nvCxnSpPr>
        <xdr:cNvPr id="59" name="Connecteur en 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stCxn id="56" idx="0"/>
          <a:endCxn id="53" idx="2"/>
        </xdr:cNvCxnSpPr>
      </xdr:nvCxnSpPr>
      <xdr:spPr>
        <a:xfrm rot="16200000" flipV="1">
          <a:off x="5123516" y="1712610"/>
          <a:ext cx="457476" cy="15382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22825</xdr:colOff>
      <xdr:row>17</xdr:row>
      <xdr:rowOff>40357</xdr:rowOff>
    </xdr:from>
    <xdr:to>
      <xdr:col>8</xdr:col>
      <xdr:colOff>420583</xdr:colOff>
      <xdr:row>19</xdr:row>
      <xdr:rowOff>49999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4709125" y="3440782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Conception Solution</a:t>
          </a:r>
        </a:p>
      </xdr:txBody>
    </xdr:sp>
    <xdr:clientData/>
  </xdr:twoCellAnchor>
  <xdr:twoCellAnchor>
    <xdr:from>
      <xdr:col>7</xdr:col>
      <xdr:colOff>22825</xdr:colOff>
      <xdr:row>20</xdr:row>
      <xdr:rowOff>30063</xdr:rowOff>
    </xdr:from>
    <xdr:to>
      <xdr:col>8</xdr:col>
      <xdr:colOff>420583</xdr:colOff>
      <xdr:row>22</xdr:row>
      <xdr:rowOff>47203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709125" y="394483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Intégration Solution</a:t>
          </a:r>
        </a:p>
      </xdr:txBody>
    </xdr: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A3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 A1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A2</a:t>
          </a:r>
        </a:p>
      </xdr:txBody>
    </xdr: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21</xdr:row>
      <xdr:rowOff>38633</xdr:rowOff>
    </xdr:to>
    <xdr:cxnSp macro="">
      <xdr:nvCxnSpPr>
        <xdr:cNvPr id="72" name="Connecteur en 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>
          <a:stCxn id="68" idx="1"/>
          <a:endCxn id="55" idx="2"/>
        </xdr:cNvCxnSpPr>
      </xdr:nvCxnSpPr>
      <xdr:spPr>
        <a:xfrm rot="10800000">
          <a:off x="4493101" y="3296766"/>
          <a:ext cx="216024" cy="82809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17</xdr:row>
      <xdr:rowOff>148370</xdr:rowOff>
    </xdr:to>
    <xdr:cxnSp macro="">
      <xdr:nvCxnSpPr>
        <xdr:cNvPr id="73" name="Connecteur en 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70" idx="1"/>
          <a:endCxn id="56" idx="2"/>
        </xdr:cNvCxnSpPr>
      </xdr:nvCxnSpPr>
      <xdr:spPr>
        <a:xfrm rot="10800000">
          <a:off x="6121396" y="3070532"/>
          <a:ext cx="153312" cy="47826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18</xdr:row>
      <xdr:rowOff>48927</xdr:rowOff>
    </xdr:to>
    <xdr:cxnSp macro="">
      <xdr:nvCxnSpPr>
        <xdr:cNvPr id="74" name="Connecteur en 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>
          <a:stCxn id="67" idx="1"/>
          <a:endCxn id="55" idx="2"/>
        </xdr:cNvCxnSpPr>
      </xdr:nvCxnSpPr>
      <xdr:spPr>
        <a:xfrm rot="10800000">
          <a:off x="4493101" y="3296766"/>
          <a:ext cx="216024" cy="3240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20</xdr:row>
      <xdr:rowOff>105956</xdr:rowOff>
    </xdr:to>
    <xdr:cxnSp macro="">
      <xdr:nvCxnSpPr>
        <xdr:cNvPr id="75" name="Connecteur en 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>
          <a:stCxn id="71" idx="1"/>
          <a:endCxn id="56" idx="2"/>
        </xdr:cNvCxnSpPr>
      </xdr:nvCxnSpPr>
      <xdr:spPr>
        <a:xfrm rot="10800000">
          <a:off x="6121396" y="3070532"/>
          <a:ext cx="153312" cy="95019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23</xdr:row>
      <xdr:rowOff>146982</xdr:rowOff>
    </xdr:to>
    <xdr:cxnSp macro="">
      <xdr:nvCxnSpPr>
        <xdr:cNvPr id="76" name="Connecteur en 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stCxn id="69" idx="1"/>
          <a:endCxn id="56" idx="2"/>
        </xdr:cNvCxnSpPr>
      </xdr:nvCxnSpPr>
      <xdr:spPr>
        <a:xfrm rot="10800000">
          <a:off x="6121396" y="3070532"/>
          <a:ext cx="153312" cy="15055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1129189</xdr:colOff>
      <xdr:row>52</xdr:row>
      <xdr:rowOff>91441</xdr:rowOff>
    </xdr:to>
    <xdr:pic>
      <xdr:nvPicPr>
        <xdr:cNvPr id="39631935" name="Image 28">
          <a:extLst>
            <a:ext uri="{FF2B5EF4-FFF2-40B4-BE49-F238E27FC236}">
              <a16:creationId xmlns:a16="http://schemas.microsoft.com/office/drawing/2014/main" id="{00000000-0008-0000-0500-00003FBC5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419600"/>
          <a:ext cx="10294620" cy="428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9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9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9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9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9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9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9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9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9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9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9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9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B1:S25"/>
  <sheetViews>
    <sheetView showGridLines="0" zoomScale="80" zoomScaleNormal="80" zoomScalePageLayoutView="70" workbookViewId="0">
      <selection activeCell="L1" sqref="L1:N1"/>
    </sheetView>
  </sheetViews>
  <sheetFormatPr baseColWidth="10" defaultColWidth="11.5" defaultRowHeight="13"/>
  <cols>
    <col min="1" max="1" width="1.6640625" style="6" customWidth="1"/>
    <col min="2" max="2" width="11.5" style="6"/>
    <col min="3" max="3" width="29.5" style="6" customWidth="1"/>
    <col min="4" max="4" width="0.83203125" style="6" customWidth="1"/>
    <col min="5" max="13" width="10.6640625" style="6" customWidth="1"/>
    <col min="14" max="14" width="15.6640625" style="6" customWidth="1"/>
    <col min="15" max="16384" width="11.5" style="6"/>
  </cols>
  <sheetData>
    <row r="1" spans="2:16" ht="18">
      <c r="B1" s="148"/>
      <c r="C1" s="149"/>
      <c r="D1" s="149"/>
      <c r="E1" s="149"/>
      <c r="F1" s="149"/>
      <c r="G1" s="149"/>
      <c r="H1" s="149"/>
      <c r="I1" s="149"/>
      <c r="J1" s="149"/>
      <c r="K1" s="149"/>
      <c r="L1" s="199" t="s">
        <v>168</v>
      </c>
      <c r="M1" s="200"/>
      <c r="N1" s="201"/>
      <c r="P1" s="30"/>
    </row>
    <row r="2" spans="2:16" ht="12.75" customHeight="1"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202">
        <v>43485</v>
      </c>
      <c r="M2" s="203"/>
      <c r="N2" s="204"/>
    </row>
    <row r="3" spans="2:16" ht="12.75" customHeight="1" thickBot="1"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205" t="s">
        <v>165</v>
      </c>
      <c r="M3" s="206"/>
      <c r="N3" s="207"/>
      <c r="P3" s="30"/>
    </row>
    <row r="4" spans="2:16" ht="12.75" customHeight="1" thickBot="1">
      <c r="P4" s="31"/>
    </row>
    <row r="5" spans="2:16" ht="24" thickBot="1">
      <c r="B5" s="2" t="s">
        <v>21</v>
      </c>
      <c r="C5" s="2"/>
      <c r="D5" s="7"/>
      <c r="E5" s="208" t="s">
        <v>162</v>
      </c>
      <c r="F5" s="208"/>
      <c r="G5" s="208"/>
      <c r="H5" s="208"/>
      <c r="I5" s="208"/>
      <c r="J5" s="208"/>
      <c r="K5" s="208"/>
      <c r="L5" s="208"/>
      <c r="M5" s="208"/>
      <c r="N5" s="208"/>
    </row>
    <row r="6" spans="2:16" ht="12" customHeight="1" thickBot="1">
      <c r="B6" s="8"/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2:16" ht="19" thickBot="1">
      <c r="B7" s="2" t="s">
        <v>137</v>
      </c>
      <c r="C7" s="2"/>
      <c r="D7" s="7"/>
      <c r="E7" s="193" t="s">
        <v>164</v>
      </c>
      <c r="F7" s="194"/>
      <c r="G7" s="194"/>
      <c r="H7" s="194"/>
      <c r="I7" s="194"/>
      <c r="J7" s="194"/>
      <c r="K7" s="194"/>
      <c r="L7" s="194"/>
      <c r="M7" s="194"/>
      <c r="N7" s="195"/>
    </row>
    <row r="8" spans="2:16" ht="9.5" customHeight="1" thickBot="1">
      <c r="B8" s="12"/>
      <c r="C8" s="13"/>
      <c r="D8" s="7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6" ht="54.5" customHeight="1" thickBot="1">
      <c r="B9" s="196" t="s">
        <v>3</v>
      </c>
      <c r="C9" s="196"/>
      <c r="D9" s="7"/>
      <c r="E9" s="197" t="s">
        <v>163</v>
      </c>
      <c r="F9" s="198"/>
      <c r="G9" s="198"/>
      <c r="H9" s="198"/>
      <c r="I9" s="198"/>
      <c r="J9" s="198"/>
      <c r="K9" s="198"/>
      <c r="L9" s="198"/>
      <c r="M9" s="198"/>
      <c r="N9" s="198"/>
    </row>
    <row r="10" spans="2:16" ht="11" customHeight="1" thickBot="1">
      <c r="B10" s="12"/>
      <c r="C10" s="13"/>
      <c r="D10" s="7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2:16" ht="61.25" customHeight="1" thickBot="1">
      <c r="B11" s="2" t="s">
        <v>20</v>
      </c>
      <c r="C11" s="2"/>
      <c r="D11" s="7"/>
      <c r="E11" s="197" t="s">
        <v>167</v>
      </c>
      <c r="F11" s="198"/>
      <c r="G11" s="198"/>
      <c r="H11" s="198"/>
      <c r="I11" s="198"/>
      <c r="J11" s="198"/>
      <c r="K11" s="198"/>
      <c r="L11" s="198"/>
      <c r="M11" s="198"/>
      <c r="N11" s="198"/>
    </row>
    <row r="12" spans="2:16" ht="11" customHeight="1" thickBot="1">
      <c r="B12" s="12"/>
      <c r="C12" s="13"/>
      <c r="D12" s="7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6" ht="122" customHeight="1" thickBot="1">
      <c r="B13" s="2" t="s">
        <v>4</v>
      </c>
      <c r="C13" s="2"/>
      <c r="D13" s="7"/>
      <c r="E13" s="1" t="s">
        <v>166</v>
      </c>
      <c r="F13" s="192"/>
      <c r="G13" s="192"/>
      <c r="H13" s="192"/>
      <c r="I13" s="192"/>
      <c r="J13" s="192"/>
      <c r="K13" s="192"/>
      <c r="L13" s="192"/>
      <c r="M13" s="192"/>
      <c r="N13" s="192"/>
    </row>
    <row r="14" spans="2:16" ht="73.5" customHeight="1">
      <c r="B14" s="15"/>
      <c r="C14" s="1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6" ht="18.75" customHeight="1"/>
    <row r="25" spans="19:19">
      <c r="S25" s="53"/>
    </row>
  </sheetData>
  <sheetProtection selectLockedCells="1" selectUnlockedCells="1"/>
  <mergeCells count="13">
    <mergeCell ref="L1:N1"/>
    <mergeCell ref="L2:N2"/>
    <mergeCell ref="L3:N3"/>
    <mergeCell ref="B5:C5"/>
    <mergeCell ref="E5:N5"/>
    <mergeCell ref="B13:C13"/>
    <mergeCell ref="E13:N13"/>
    <mergeCell ref="B7:C7"/>
    <mergeCell ref="E7:N7"/>
    <mergeCell ref="B9:C9"/>
    <mergeCell ref="E9:N9"/>
    <mergeCell ref="B11:C11"/>
    <mergeCell ref="E11:N11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pageSetUpPr fitToPage="1"/>
  </sheetPr>
  <dimension ref="A1:K11"/>
  <sheetViews>
    <sheetView showGridLines="0" zoomScale="80" zoomScaleNormal="80" workbookViewId="0">
      <selection sqref="A1:I3"/>
    </sheetView>
  </sheetViews>
  <sheetFormatPr baseColWidth="10" defaultColWidth="11.5" defaultRowHeight="13"/>
  <cols>
    <col min="1" max="1" width="16" style="5" customWidth="1"/>
    <col min="2" max="2" width="52" style="5" customWidth="1"/>
    <col min="3" max="3" width="10.6640625" style="5" customWidth="1"/>
    <col min="4" max="4" width="6.6640625" style="5" customWidth="1"/>
    <col min="5" max="5" width="6.33203125" style="4" customWidth="1"/>
    <col min="6" max="6" width="7.1640625" style="4" customWidth="1"/>
    <col min="7" max="7" width="27.6640625" style="4" customWidth="1"/>
    <col min="8" max="8" width="17.1640625" style="4" customWidth="1"/>
    <col min="9" max="9" width="17.5" style="4" customWidth="1"/>
    <col min="10" max="10" width="26.5" style="5" customWidth="1"/>
    <col min="11" max="16384" width="11.5" style="5"/>
  </cols>
  <sheetData>
    <row r="1" spans="1:11" ht="13.5" customHeight="1">
      <c r="A1" s="267" t="str">
        <f>"LISTE DES DECISIONS au "&amp;TEXT(J2,"jj/mm/aaaa")</f>
        <v>LISTE DES DECISIONS au 20/01/2019</v>
      </c>
      <c r="B1" s="254"/>
      <c r="C1" s="254"/>
      <c r="D1" s="254"/>
      <c r="E1" s="254"/>
      <c r="F1" s="254"/>
      <c r="G1" s="254"/>
      <c r="H1" s="254"/>
      <c r="I1" s="255"/>
      <c r="J1" s="209" t="str">
        <f>'1a-Identification Projet'!$L1</f>
        <v>reference TDA62</v>
      </c>
      <c r="K1" s="210"/>
    </row>
    <row r="2" spans="1:11" ht="12.75" customHeight="1">
      <c r="A2" s="257"/>
      <c r="B2" s="257"/>
      <c r="C2" s="257"/>
      <c r="D2" s="257"/>
      <c r="E2" s="257"/>
      <c r="F2" s="257"/>
      <c r="G2" s="257"/>
      <c r="H2" s="257"/>
      <c r="I2" s="258"/>
      <c r="J2" s="211">
        <f>'1a-Identification Projet'!$L2</f>
        <v>43485</v>
      </c>
      <c r="K2" s="212"/>
    </row>
    <row r="3" spans="1:11" ht="16.5" customHeight="1" thickBot="1">
      <c r="A3" s="260"/>
      <c r="B3" s="260"/>
      <c r="C3" s="260"/>
      <c r="D3" s="260"/>
      <c r="E3" s="260"/>
      <c r="F3" s="260"/>
      <c r="G3" s="260"/>
      <c r="H3" s="260"/>
      <c r="I3" s="261"/>
      <c r="J3" s="213" t="str">
        <f>'1a-Identification Projet'!$L3</f>
        <v>L2 DIFS</v>
      </c>
      <c r="K3" s="214"/>
    </row>
    <row r="4" spans="1:11" ht="12.75" customHeight="1" thickBot="1">
      <c r="A4" s="32"/>
      <c r="B4" s="32"/>
      <c r="C4" s="32"/>
      <c r="D4" s="32"/>
    </row>
    <row r="5" spans="1:11" ht="28">
      <c r="A5" s="102" t="s">
        <v>2</v>
      </c>
      <c r="B5" s="264" t="s">
        <v>33</v>
      </c>
      <c r="C5" s="265"/>
      <c r="D5" s="265"/>
      <c r="E5" s="265"/>
      <c r="F5" s="266"/>
      <c r="G5" s="103" t="s">
        <v>27</v>
      </c>
      <c r="H5" s="103" t="s">
        <v>30</v>
      </c>
      <c r="I5" s="103" t="s">
        <v>31</v>
      </c>
      <c r="J5" s="102" t="s">
        <v>32</v>
      </c>
      <c r="K5" s="102" t="s">
        <v>28</v>
      </c>
    </row>
    <row r="6" spans="1:11" ht="16">
      <c r="A6" s="104">
        <v>1</v>
      </c>
      <c r="B6" s="262"/>
      <c r="C6" s="262"/>
      <c r="D6" s="262"/>
      <c r="E6" s="262"/>
      <c r="F6" s="262"/>
      <c r="G6" s="105"/>
      <c r="H6" s="105"/>
      <c r="I6" s="105"/>
      <c r="J6" s="106"/>
      <c r="K6" s="107" t="s">
        <v>29</v>
      </c>
    </row>
    <row r="7" spans="1:11" ht="16">
      <c r="A7" s="104">
        <v>2</v>
      </c>
      <c r="B7" s="262"/>
      <c r="C7" s="262"/>
      <c r="D7" s="262"/>
      <c r="E7" s="262"/>
      <c r="F7" s="262"/>
      <c r="G7" s="105"/>
      <c r="H7" s="105"/>
      <c r="I7" s="105"/>
      <c r="J7" s="106"/>
      <c r="K7" s="107"/>
    </row>
    <row r="8" spans="1:11" ht="16">
      <c r="A8" s="104">
        <v>3</v>
      </c>
      <c r="B8" s="262"/>
      <c r="C8" s="262"/>
      <c r="D8" s="262"/>
      <c r="E8" s="262"/>
      <c r="F8" s="262"/>
      <c r="G8" s="105"/>
      <c r="H8" s="105"/>
      <c r="I8" s="105"/>
      <c r="J8" s="106"/>
      <c r="K8" s="107"/>
    </row>
    <row r="9" spans="1:11" ht="16">
      <c r="A9" s="104">
        <v>4</v>
      </c>
      <c r="B9" s="263"/>
      <c r="C9" s="263"/>
      <c r="D9" s="263"/>
      <c r="E9" s="263"/>
      <c r="F9" s="263"/>
      <c r="G9" s="108"/>
      <c r="H9" s="108"/>
      <c r="I9" s="108"/>
      <c r="J9" s="109"/>
      <c r="K9" s="110"/>
    </row>
    <row r="10" spans="1:11" ht="16">
      <c r="A10" s="104">
        <v>5</v>
      </c>
      <c r="B10" s="263"/>
      <c r="C10" s="263"/>
      <c r="D10" s="263"/>
      <c r="E10" s="263"/>
      <c r="F10" s="263"/>
      <c r="G10" s="108"/>
      <c r="H10" s="108"/>
      <c r="I10" s="108"/>
      <c r="J10" s="111"/>
      <c r="K10" s="110"/>
    </row>
    <row r="11" spans="1:11" ht="16">
      <c r="A11" s="104">
        <v>6</v>
      </c>
      <c r="B11" s="263"/>
      <c r="C11" s="263"/>
      <c r="D11" s="263"/>
      <c r="E11" s="263"/>
      <c r="F11" s="263"/>
      <c r="G11" s="108"/>
      <c r="H11" s="108"/>
      <c r="I11" s="108"/>
      <c r="J11" s="109"/>
      <c r="K11" s="110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6">
    <outlinePr summaryBelow="0" summaryRight="0"/>
    <pageSetUpPr fitToPage="1"/>
  </sheetPr>
  <dimension ref="A1:J33"/>
  <sheetViews>
    <sheetView showGridLines="0" zoomScale="80" zoomScaleNormal="80" workbookViewId="0">
      <selection sqref="A1:H3"/>
    </sheetView>
  </sheetViews>
  <sheetFormatPr baseColWidth="10" defaultColWidth="11.5" defaultRowHeight="13" outlineLevelRow="2"/>
  <cols>
    <col min="1" max="1" width="33.6640625" style="5" customWidth="1"/>
    <col min="2" max="2" width="38.6640625" style="5" customWidth="1"/>
    <col min="3" max="3" width="11" style="5" customWidth="1"/>
    <col min="4" max="4" width="14" style="5" customWidth="1"/>
    <col min="5" max="5" width="15.5" style="5" customWidth="1"/>
    <col min="6" max="6" width="6.33203125" style="4" customWidth="1"/>
    <col min="7" max="7" width="10.83203125" style="4" customWidth="1"/>
    <col min="8" max="8" width="26.6640625" style="4" customWidth="1"/>
    <col min="9" max="9" width="17.1640625" style="4" customWidth="1"/>
    <col min="10" max="10" width="17.5" style="4" customWidth="1"/>
    <col min="11" max="11" width="26.5" style="5" customWidth="1"/>
    <col min="12" max="16384" width="11.5" style="5"/>
  </cols>
  <sheetData>
    <row r="1" spans="1:10" ht="13.5" customHeight="1">
      <c r="A1" s="253" t="str">
        <f>"DOCUMENTS PROJET au "&amp;TEXT(I2,"jj/mm/aaaa")</f>
        <v>DOCUMENTS PROJET au 20/01/2019</v>
      </c>
      <c r="B1" s="267"/>
      <c r="C1" s="267"/>
      <c r="D1" s="267"/>
      <c r="E1" s="267"/>
      <c r="F1" s="267"/>
      <c r="G1" s="267"/>
      <c r="H1" s="268"/>
      <c r="I1" s="209" t="str">
        <f>'1a-Identification Projet'!$L1</f>
        <v>reference TDA62</v>
      </c>
      <c r="J1" s="210"/>
    </row>
    <row r="2" spans="1:10" ht="12.75" customHeight="1">
      <c r="A2" s="269"/>
      <c r="B2" s="270"/>
      <c r="C2" s="270"/>
      <c r="D2" s="270"/>
      <c r="E2" s="270"/>
      <c r="F2" s="270"/>
      <c r="G2" s="270"/>
      <c r="H2" s="271"/>
      <c r="I2" s="211">
        <f>'1a-Identification Projet'!$L2</f>
        <v>43485</v>
      </c>
      <c r="J2" s="212"/>
    </row>
    <row r="3" spans="1:10" ht="16.5" customHeight="1" thickBot="1">
      <c r="A3" s="272"/>
      <c r="B3" s="273"/>
      <c r="C3" s="273"/>
      <c r="D3" s="273"/>
      <c r="E3" s="273"/>
      <c r="F3" s="273"/>
      <c r="G3" s="273"/>
      <c r="H3" s="274"/>
      <c r="I3" s="213" t="str">
        <f>'1a-Identification Projet'!$L3</f>
        <v>L2 DIFS</v>
      </c>
      <c r="J3" s="214"/>
    </row>
    <row r="4" spans="1:10" ht="14" thickBot="1">
      <c r="A4" s="48"/>
      <c r="B4" s="48"/>
      <c r="C4" s="47"/>
      <c r="D4" s="46"/>
      <c r="E4" s="46"/>
      <c r="F4" s="46"/>
      <c r="G4" s="46"/>
      <c r="H4" s="46"/>
      <c r="I4" s="46"/>
      <c r="J4" s="46"/>
    </row>
    <row r="5" spans="1:10" ht="25" thickBot="1">
      <c r="A5" s="62" t="s">
        <v>34</v>
      </c>
      <c r="B5" s="62" t="s">
        <v>35</v>
      </c>
      <c r="C5" s="62" t="s">
        <v>7</v>
      </c>
      <c r="D5" s="62" t="s">
        <v>0</v>
      </c>
      <c r="E5" s="62" t="s">
        <v>36</v>
      </c>
      <c r="F5" s="62" t="s">
        <v>37</v>
      </c>
      <c r="G5" s="62" t="s">
        <v>38</v>
      </c>
      <c r="H5" s="62" t="s">
        <v>39</v>
      </c>
      <c r="I5" s="62" t="s">
        <v>40</v>
      </c>
      <c r="J5" s="62" t="s">
        <v>41</v>
      </c>
    </row>
    <row r="6" spans="1:10" ht="13.5" customHeight="1" thickBot="1">
      <c r="A6" s="63" t="s">
        <v>43</v>
      </c>
      <c r="B6" s="52"/>
      <c r="C6" s="52"/>
      <c r="D6" s="52"/>
      <c r="E6" s="52"/>
      <c r="F6" s="52"/>
      <c r="G6" s="52"/>
      <c r="H6" s="52"/>
      <c r="I6" s="52"/>
      <c r="J6" s="51"/>
    </row>
    <row r="7" spans="1:10" ht="14" thickBot="1">
      <c r="A7" s="65" t="s">
        <v>61</v>
      </c>
      <c r="B7" s="50"/>
      <c r="C7" s="50"/>
      <c r="D7" s="50"/>
      <c r="E7" s="50"/>
      <c r="F7" s="50"/>
      <c r="G7" s="50"/>
      <c r="H7" s="50"/>
      <c r="I7" s="50"/>
      <c r="J7" s="49"/>
    </row>
    <row r="8" spans="1:10" ht="14" outlineLevel="1" thickBot="1">
      <c r="A8" s="66" t="s">
        <v>66</v>
      </c>
      <c r="B8" s="66"/>
      <c r="C8" s="66"/>
      <c r="D8" s="66" t="s">
        <v>89</v>
      </c>
      <c r="E8" s="66"/>
      <c r="F8" s="66"/>
      <c r="G8" s="66"/>
      <c r="H8" s="66"/>
      <c r="I8" s="66"/>
      <c r="J8" s="66" t="s">
        <v>64</v>
      </c>
    </row>
    <row r="9" spans="1:10" ht="14" outlineLevel="2" thickBot="1">
      <c r="A9" s="65" t="s">
        <v>62</v>
      </c>
      <c r="B9" s="50"/>
      <c r="C9" s="50"/>
      <c r="D9" s="50"/>
      <c r="E9" s="50"/>
      <c r="F9" s="50"/>
      <c r="G9" s="50"/>
      <c r="H9" s="50"/>
      <c r="I9" s="50"/>
      <c r="J9" s="49"/>
    </row>
    <row r="10" spans="1:10" outlineLevel="1">
      <c r="A10" s="66" t="s">
        <v>63</v>
      </c>
      <c r="B10" s="66"/>
      <c r="C10" s="66"/>
      <c r="D10" s="66" t="s">
        <v>65</v>
      </c>
      <c r="E10" s="66"/>
      <c r="F10" s="66"/>
      <c r="G10" s="66"/>
      <c r="H10" s="66"/>
      <c r="I10" s="66"/>
      <c r="J10" s="66" t="s">
        <v>64</v>
      </c>
    </row>
    <row r="11" spans="1:10" outlineLevel="2">
      <c r="A11" s="66"/>
      <c r="B11" s="66"/>
      <c r="C11" s="66"/>
      <c r="D11" s="66"/>
      <c r="E11" s="66"/>
      <c r="F11" s="66"/>
      <c r="G11" s="66"/>
      <c r="H11" s="66"/>
      <c r="I11" s="66"/>
      <c r="J11" s="66" t="s">
        <v>42</v>
      </c>
    </row>
    <row r="12" spans="1:10" outlineLevel="2">
      <c r="A12" s="66"/>
      <c r="B12" s="66"/>
      <c r="C12" s="66"/>
      <c r="D12" s="66"/>
      <c r="E12" s="66"/>
      <c r="F12" s="66"/>
      <c r="G12" s="66"/>
      <c r="H12" s="66"/>
      <c r="I12" s="66"/>
      <c r="J12" s="66" t="s">
        <v>42</v>
      </c>
    </row>
    <row r="13" spans="1:10" ht="14" outlineLevel="2" thickBot="1">
      <c r="A13" s="66"/>
      <c r="B13" s="66"/>
      <c r="C13" s="66"/>
      <c r="D13" s="66"/>
      <c r="E13" s="66"/>
      <c r="F13" s="66"/>
      <c r="G13" s="66"/>
      <c r="H13" s="66"/>
      <c r="I13" s="66"/>
      <c r="J13" s="66" t="s">
        <v>42</v>
      </c>
    </row>
    <row r="14" spans="1:10" ht="14" outlineLevel="2" thickBot="1">
      <c r="A14" s="63" t="s">
        <v>44</v>
      </c>
      <c r="B14" s="50"/>
      <c r="C14" s="50"/>
      <c r="D14" s="50"/>
      <c r="E14" s="50"/>
      <c r="F14" s="50"/>
      <c r="G14" s="50"/>
      <c r="H14" s="50"/>
      <c r="I14" s="50"/>
      <c r="J14" s="49"/>
    </row>
    <row r="15" spans="1:10" ht="14" thickBot="1">
      <c r="A15" s="65" t="s">
        <v>71</v>
      </c>
      <c r="B15" s="50"/>
      <c r="C15" s="50"/>
      <c r="D15" s="50"/>
      <c r="E15" s="50"/>
      <c r="F15" s="50"/>
      <c r="G15" s="50"/>
      <c r="H15" s="50"/>
      <c r="I15" s="50"/>
      <c r="J15" s="49"/>
    </row>
    <row r="16" spans="1:10" outlineLevel="1">
      <c r="A16" s="66" t="s">
        <v>67</v>
      </c>
      <c r="B16" s="66"/>
      <c r="C16" s="66"/>
      <c r="D16" s="66" t="s">
        <v>85</v>
      </c>
      <c r="E16" s="66"/>
      <c r="F16" s="66"/>
      <c r="G16" s="66"/>
      <c r="H16" s="66">
        <v>42829</v>
      </c>
      <c r="I16" s="66"/>
      <c r="J16" s="66" t="s">
        <v>42</v>
      </c>
    </row>
    <row r="17" spans="1:10" outlineLevel="2">
      <c r="A17" s="66" t="s">
        <v>68</v>
      </c>
      <c r="B17" s="66"/>
      <c r="C17" s="66"/>
      <c r="D17" s="66" t="s">
        <v>85</v>
      </c>
      <c r="E17" s="66"/>
      <c r="F17" s="66"/>
      <c r="G17" s="66"/>
      <c r="H17" s="66">
        <v>42832</v>
      </c>
      <c r="I17" s="66"/>
      <c r="J17" s="66" t="s">
        <v>42</v>
      </c>
    </row>
    <row r="18" spans="1:10" outlineLevel="2">
      <c r="A18" s="66" t="s">
        <v>69</v>
      </c>
      <c r="B18" s="66"/>
      <c r="C18" s="66"/>
      <c r="D18" s="66" t="s">
        <v>85</v>
      </c>
      <c r="E18" s="66"/>
      <c r="F18" s="66"/>
      <c r="G18" s="66"/>
      <c r="H18" s="66" t="s">
        <v>125</v>
      </c>
      <c r="I18" s="66"/>
      <c r="J18" s="66" t="s">
        <v>42</v>
      </c>
    </row>
    <row r="19" spans="1:10" ht="14" outlineLevel="2" thickBot="1">
      <c r="A19" s="66" t="s">
        <v>70</v>
      </c>
      <c r="B19" s="66"/>
      <c r="C19" s="66"/>
      <c r="D19" s="66" t="s">
        <v>85</v>
      </c>
      <c r="E19" s="66"/>
      <c r="F19" s="66"/>
      <c r="G19" s="66"/>
      <c r="H19" s="66">
        <v>42858</v>
      </c>
      <c r="I19" s="66"/>
      <c r="J19" s="66" t="s">
        <v>42</v>
      </c>
    </row>
    <row r="20" spans="1:10" ht="14" outlineLevel="2" thickBot="1">
      <c r="A20" s="65" t="s">
        <v>82</v>
      </c>
      <c r="B20" s="50"/>
      <c r="C20" s="50"/>
      <c r="D20" s="50"/>
      <c r="E20" s="50"/>
      <c r="F20" s="50"/>
      <c r="G20" s="50"/>
      <c r="H20" s="50"/>
      <c r="I20" s="50"/>
      <c r="J20" s="49"/>
    </row>
    <row r="21" spans="1:10" outlineLevel="1">
      <c r="A21" s="66" t="s">
        <v>72</v>
      </c>
      <c r="B21" s="66"/>
      <c r="C21" s="66"/>
      <c r="D21" s="66" t="s">
        <v>86</v>
      </c>
      <c r="E21" s="66"/>
      <c r="F21" s="66"/>
      <c r="G21" s="66"/>
      <c r="H21" s="66">
        <v>42838</v>
      </c>
      <c r="I21" s="66"/>
      <c r="J21" s="66" t="s">
        <v>42</v>
      </c>
    </row>
    <row r="22" spans="1:10" outlineLevel="2">
      <c r="A22" s="66" t="s">
        <v>73</v>
      </c>
      <c r="B22" s="66"/>
      <c r="C22" s="66"/>
      <c r="D22" s="66" t="s">
        <v>86</v>
      </c>
      <c r="E22" s="66"/>
      <c r="F22" s="66"/>
      <c r="G22" s="66"/>
      <c r="H22" s="66">
        <v>42838</v>
      </c>
      <c r="I22" s="66"/>
      <c r="J22" s="66" t="s">
        <v>42</v>
      </c>
    </row>
    <row r="23" spans="1:10" outlineLevel="2">
      <c r="A23" s="66" t="s">
        <v>74</v>
      </c>
      <c r="B23" s="66"/>
      <c r="C23" s="66"/>
      <c r="D23" s="66" t="s">
        <v>86</v>
      </c>
      <c r="E23" s="66"/>
      <c r="F23" s="66"/>
      <c r="G23" s="66"/>
      <c r="H23" s="66">
        <v>42864</v>
      </c>
      <c r="I23" s="66"/>
      <c r="J23" s="66" t="s">
        <v>42</v>
      </c>
    </row>
    <row r="24" spans="1:10" outlineLevel="2">
      <c r="A24" s="66" t="s">
        <v>75</v>
      </c>
      <c r="B24" s="66"/>
      <c r="C24" s="66"/>
      <c r="D24" s="66" t="s">
        <v>87</v>
      </c>
      <c r="E24" s="66"/>
      <c r="F24" s="66"/>
      <c r="G24" s="66"/>
      <c r="H24" s="66">
        <v>42843</v>
      </c>
      <c r="I24" s="66"/>
      <c r="J24" s="66" t="s">
        <v>42</v>
      </c>
    </row>
    <row r="25" spans="1:10" outlineLevel="2">
      <c r="A25" s="66" t="s">
        <v>76</v>
      </c>
      <c r="B25" s="66"/>
      <c r="C25" s="66"/>
      <c r="D25" s="66" t="s">
        <v>87</v>
      </c>
      <c r="E25" s="66"/>
      <c r="F25" s="66"/>
      <c r="G25" s="66"/>
      <c r="H25" s="66">
        <v>42843</v>
      </c>
      <c r="I25" s="66"/>
      <c r="J25" s="66" t="s">
        <v>42</v>
      </c>
    </row>
    <row r="26" spans="1:10" outlineLevel="2">
      <c r="A26" s="66" t="s">
        <v>77</v>
      </c>
      <c r="B26" s="66"/>
      <c r="C26" s="66"/>
      <c r="D26" s="66" t="s">
        <v>87</v>
      </c>
      <c r="E26" s="66"/>
      <c r="F26" s="66"/>
      <c r="G26" s="66"/>
      <c r="H26" s="66">
        <v>26</v>
      </c>
      <c r="I26" s="66"/>
      <c r="J26" s="66" t="s">
        <v>42</v>
      </c>
    </row>
    <row r="27" spans="1:10" outlineLevel="2">
      <c r="A27" s="66" t="s">
        <v>78</v>
      </c>
      <c r="B27" s="66"/>
      <c r="C27" s="66"/>
      <c r="D27" s="66" t="s">
        <v>88</v>
      </c>
      <c r="E27" s="66"/>
      <c r="F27" s="66"/>
      <c r="G27" s="66"/>
      <c r="H27" s="66">
        <v>42839</v>
      </c>
      <c r="I27" s="66"/>
      <c r="J27" s="66" t="s">
        <v>42</v>
      </c>
    </row>
    <row r="28" spans="1:10" outlineLevel="2">
      <c r="A28" s="66" t="s">
        <v>81</v>
      </c>
      <c r="B28" s="66"/>
      <c r="C28" s="66"/>
      <c r="D28" s="66" t="s">
        <v>88</v>
      </c>
      <c r="E28" s="66"/>
      <c r="F28" s="66"/>
      <c r="G28" s="66"/>
      <c r="H28" s="66">
        <v>18</v>
      </c>
      <c r="I28" s="66"/>
      <c r="J28" s="66" t="s">
        <v>42</v>
      </c>
    </row>
    <row r="29" spans="1:10" outlineLevel="2">
      <c r="A29" s="66" t="s">
        <v>79</v>
      </c>
      <c r="B29" s="66"/>
      <c r="C29" s="66"/>
      <c r="D29" s="66" t="s">
        <v>88</v>
      </c>
      <c r="E29" s="66"/>
      <c r="F29" s="66"/>
      <c r="G29" s="66"/>
      <c r="H29" s="66">
        <v>42851</v>
      </c>
      <c r="I29" s="66"/>
      <c r="J29" s="66" t="s">
        <v>42</v>
      </c>
    </row>
    <row r="30" spans="1:10" ht="14" outlineLevel="2" thickBot="1">
      <c r="A30" s="66" t="s">
        <v>80</v>
      </c>
      <c r="B30" s="66"/>
      <c r="C30" s="66"/>
      <c r="D30" s="66" t="s">
        <v>88</v>
      </c>
      <c r="E30" s="66"/>
      <c r="F30" s="66"/>
      <c r="G30" s="66"/>
      <c r="H30" s="66">
        <v>26</v>
      </c>
      <c r="I30" s="66"/>
      <c r="J30" s="66" t="s">
        <v>42</v>
      </c>
    </row>
    <row r="31" spans="1:10" ht="14" outlineLevel="2" thickBot="1">
      <c r="A31" s="65" t="s">
        <v>83</v>
      </c>
      <c r="B31" s="50"/>
      <c r="C31" s="50"/>
      <c r="D31" s="50"/>
      <c r="E31" s="50"/>
      <c r="F31" s="50"/>
      <c r="G31" s="50"/>
      <c r="H31" s="50"/>
      <c r="I31" s="50"/>
      <c r="J31" s="49"/>
    </row>
    <row r="32" spans="1:10" outlineLevel="1">
      <c r="A32" s="66" t="s">
        <v>84</v>
      </c>
      <c r="B32" s="66"/>
      <c r="C32" s="66"/>
      <c r="D32" s="66" t="s">
        <v>86</v>
      </c>
      <c r="E32" s="66"/>
      <c r="F32" s="66"/>
      <c r="G32" s="66"/>
      <c r="H32" s="66">
        <v>42864</v>
      </c>
      <c r="I32" s="66"/>
      <c r="J32" s="66" t="s">
        <v>42</v>
      </c>
    </row>
    <row r="33" outlineLevel="2"/>
  </sheetData>
  <mergeCells count="4">
    <mergeCell ref="I1:J1"/>
    <mergeCell ref="I2:J2"/>
    <mergeCell ref="I3:J3"/>
    <mergeCell ref="A1:H3"/>
  </mergeCells>
  <dataValidations count="1">
    <dataValidation type="list" allowBlank="1" showInputMessage="1" showErrorMessage="1" sqref="J8 J10:J13 J16:J19 J21:J30 J32" xr:uid="{00000000-0002-0000-0A00-000000000000}">
      <formula1>"à realiser,en cours,en validaion,validé,périodic"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7">
    <outlinePr summaryBelow="0" summaryRight="0"/>
    <pageSetUpPr fitToPage="1"/>
  </sheetPr>
  <dimension ref="A1:L14"/>
  <sheetViews>
    <sheetView showGridLines="0" zoomScale="80" zoomScaleNormal="80" workbookViewId="0">
      <selection activeCell="H68" sqref="H68"/>
    </sheetView>
  </sheetViews>
  <sheetFormatPr baseColWidth="10" defaultColWidth="11.5" defaultRowHeight="13" outlineLevelRow="2"/>
  <cols>
    <col min="1" max="1" width="32.5" style="5" customWidth="1"/>
    <col min="2" max="2" width="76.33203125" style="5" customWidth="1"/>
    <col min="3" max="3" width="19.5" style="4" customWidth="1"/>
    <col min="4" max="4" width="17.1640625" style="4" customWidth="1"/>
    <col min="5" max="5" width="17.5" style="4" customWidth="1"/>
    <col min="6" max="6" width="26.5" style="5" customWidth="1"/>
    <col min="7" max="16384" width="11.5" style="5"/>
  </cols>
  <sheetData>
    <row r="1" spans="1:12" ht="13.5" customHeight="1">
      <c r="A1" s="275" t="str">
        <f>"LIVRABLES PROJET au "&amp;TEXT(D2,"jj/mm/aaaa")</f>
        <v>LIVRABLES PROJET au 20/01/2019</v>
      </c>
      <c r="B1" s="276"/>
      <c r="C1" s="276"/>
      <c r="D1" s="209" t="str">
        <f>'1a-Identification Projet'!$L1</f>
        <v>reference TDA62</v>
      </c>
      <c r="E1" s="210"/>
    </row>
    <row r="2" spans="1:12" ht="12.75" customHeight="1">
      <c r="A2" s="277"/>
      <c r="B2" s="278"/>
      <c r="C2" s="278"/>
      <c r="D2" s="211">
        <f>'1a-Identification Projet'!$L2</f>
        <v>43485</v>
      </c>
      <c r="E2" s="212"/>
    </row>
    <row r="3" spans="1:12" ht="16.5" customHeight="1" thickBot="1">
      <c r="A3" s="279"/>
      <c r="B3" s="280"/>
      <c r="C3" s="280"/>
      <c r="D3" s="213" t="str">
        <f>'1a-Identification Projet'!$L3</f>
        <v>L2 DIFS</v>
      </c>
      <c r="E3" s="214"/>
    </row>
    <row r="4" spans="1:12" ht="12.75" customHeight="1" thickBot="1">
      <c r="B4" s="32"/>
    </row>
    <row r="5" spans="1:12" ht="25" thickBot="1">
      <c r="A5" s="62" t="s">
        <v>45</v>
      </c>
      <c r="B5" s="64" t="s">
        <v>46</v>
      </c>
      <c r="C5" s="62" t="s">
        <v>47</v>
      </c>
      <c r="D5" s="62" t="s">
        <v>40</v>
      </c>
      <c r="E5" s="62" t="s">
        <v>41</v>
      </c>
    </row>
    <row r="6" spans="1:12" ht="13.5" customHeight="1" thickBot="1">
      <c r="A6" s="63" t="s">
        <v>90</v>
      </c>
      <c r="B6" s="50"/>
      <c r="C6" s="50"/>
      <c r="D6" s="50"/>
      <c r="E6" s="49"/>
    </row>
    <row r="7" spans="1:12">
      <c r="A7" s="66" t="s">
        <v>91</v>
      </c>
      <c r="B7" s="66"/>
      <c r="C7" s="66">
        <v>42856</v>
      </c>
      <c r="D7" s="66"/>
      <c r="E7" s="66" t="s">
        <v>42</v>
      </c>
    </row>
    <row r="8" spans="1:12" outlineLevel="2">
      <c r="A8" s="66" t="s">
        <v>92</v>
      </c>
      <c r="B8" s="66"/>
      <c r="C8" s="66">
        <v>42851</v>
      </c>
      <c r="D8" s="66"/>
      <c r="E8" s="66" t="s">
        <v>42</v>
      </c>
    </row>
    <row r="9" spans="1:12" outlineLevel="2">
      <c r="A9" s="66" t="s">
        <v>95</v>
      </c>
      <c r="B9" s="66"/>
      <c r="C9" s="66">
        <v>42849</v>
      </c>
      <c r="D9" s="66"/>
      <c r="E9" s="66" t="s">
        <v>42</v>
      </c>
      <c r="F9" s="4"/>
      <c r="G9" s="4"/>
      <c r="H9" s="4"/>
      <c r="I9" s="4"/>
      <c r="J9" s="4"/>
      <c r="K9" s="4"/>
      <c r="L9" s="4"/>
    </row>
    <row r="10" spans="1:12" s="4" customFormat="1" outlineLevel="2">
      <c r="A10" s="66" t="s">
        <v>96</v>
      </c>
      <c r="B10" s="66"/>
      <c r="C10" s="66">
        <v>42845</v>
      </c>
      <c r="D10" s="66"/>
      <c r="E10" s="66" t="s">
        <v>42</v>
      </c>
    </row>
    <row r="11" spans="1:12" s="4" customFormat="1" outlineLevel="2">
      <c r="A11" s="66" t="s">
        <v>97</v>
      </c>
      <c r="B11" s="66"/>
      <c r="C11" s="66">
        <v>42846</v>
      </c>
      <c r="D11" s="66"/>
      <c r="E11" s="66" t="s">
        <v>42</v>
      </c>
    </row>
    <row r="12" spans="1:12" s="4" customFormat="1" outlineLevel="2">
      <c r="A12" s="66" t="s">
        <v>93</v>
      </c>
      <c r="B12" s="66"/>
      <c r="C12" s="66">
        <v>42843</v>
      </c>
      <c r="D12" s="66"/>
      <c r="E12" s="66" t="s">
        <v>42</v>
      </c>
      <c r="F12" s="5"/>
      <c r="G12" s="5"/>
      <c r="H12" s="5"/>
      <c r="I12" s="5"/>
      <c r="J12" s="5"/>
      <c r="K12" s="5"/>
      <c r="L12" s="5"/>
    </row>
    <row r="13" spans="1:12" outlineLevel="2">
      <c r="A13" s="66" t="s">
        <v>94</v>
      </c>
      <c r="B13" s="66"/>
      <c r="C13" s="66">
        <v>42851</v>
      </c>
      <c r="D13" s="66"/>
      <c r="E13" s="66" t="s">
        <v>42</v>
      </c>
    </row>
    <row r="14" spans="1:12" outlineLevel="2">
      <c r="E14" s="5"/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13" xr:uid="{00000000-0002-0000-0B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0">
    <pageSetUpPr fitToPage="1"/>
  </sheetPr>
  <dimension ref="A1:N26"/>
  <sheetViews>
    <sheetView showGridLines="0" zoomScale="80" zoomScaleNormal="80" workbookViewId="0">
      <selection activeCell="T3" sqref="T3"/>
    </sheetView>
  </sheetViews>
  <sheetFormatPr baseColWidth="10" defaultColWidth="11.5" defaultRowHeight="13"/>
  <cols>
    <col min="1" max="1" width="1.6640625" style="5" customWidth="1"/>
    <col min="2" max="2" width="14" style="5" customWidth="1"/>
    <col min="3" max="3" width="29" style="5" customWidth="1"/>
    <col min="4" max="5" width="17" style="5" customWidth="1"/>
    <col min="6" max="6" width="16.1640625" style="5" customWidth="1"/>
    <col min="7" max="8" width="11.5" style="5"/>
    <col min="9" max="10" width="17" style="5" customWidth="1"/>
    <col min="11" max="12" width="11.5" style="5"/>
    <col min="13" max="13" width="17.1640625" style="5" customWidth="1"/>
    <col min="14" max="16384" width="11.5" style="5"/>
  </cols>
  <sheetData>
    <row r="1" spans="1:14">
      <c r="A1" s="18"/>
      <c r="B1" s="275" t="str">
        <f>"PLANNING COURANT  au "&amp;TEXT(K2,"jj/mm/aaaa")</f>
        <v>PLANNING COURANT  au 20/01/2019</v>
      </c>
      <c r="C1" s="281"/>
      <c r="D1" s="276"/>
      <c r="E1" s="276"/>
      <c r="F1" s="276"/>
      <c r="G1" s="276"/>
      <c r="H1" s="276"/>
      <c r="I1" s="276"/>
      <c r="J1" s="282"/>
      <c r="K1" s="229" t="str">
        <f>'1a-Identification Projet'!$L$1</f>
        <v>reference TDA62</v>
      </c>
      <c r="L1" s="230"/>
      <c r="M1" s="231"/>
      <c r="N1" s="21"/>
    </row>
    <row r="2" spans="1:14" s="18" customFormat="1" ht="12.75" customHeight="1">
      <c r="B2" s="277"/>
      <c r="C2" s="283"/>
      <c r="D2" s="278"/>
      <c r="E2" s="278"/>
      <c r="F2" s="278"/>
      <c r="G2" s="278"/>
      <c r="H2" s="278"/>
      <c r="I2" s="278"/>
      <c r="J2" s="284"/>
      <c r="K2" s="220">
        <f>'1a-Identification Projet'!$L$2</f>
        <v>43485</v>
      </c>
      <c r="L2" s="221"/>
      <c r="M2" s="222"/>
      <c r="N2" s="21"/>
    </row>
    <row r="3" spans="1:14" s="18" customFormat="1" ht="12.75" customHeight="1" thickBot="1">
      <c r="B3" s="279"/>
      <c r="C3" s="280"/>
      <c r="D3" s="280"/>
      <c r="E3" s="280"/>
      <c r="F3" s="280"/>
      <c r="G3" s="280"/>
      <c r="H3" s="280"/>
      <c r="I3" s="280"/>
      <c r="J3" s="285"/>
      <c r="K3" s="223" t="str">
        <f>'1a-Identification Projet'!$L$3</f>
        <v>L2 DIFS</v>
      </c>
      <c r="L3" s="224"/>
      <c r="M3" s="225"/>
      <c r="N3" s="21"/>
    </row>
    <row r="4" spans="1:14" s="18" customFormat="1" ht="12.75" customHeight="1">
      <c r="A4" s="5"/>
      <c r="B4" s="5"/>
      <c r="C4" s="5"/>
      <c r="D4" s="5"/>
      <c r="E4" s="19"/>
      <c r="F4" s="19"/>
      <c r="G4" s="19"/>
      <c r="H4" s="19"/>
      <c r="I4" s="19"/>
      <c r="J4" s="19"/>
      <c r="K4" s="19"/>
      <c r="L4" s="20"/>
      <c r="M4" s="20"/>
      <c r="N4" s="21"/>
    </row>
    <row r="5" spans="1:14" ht="13.5" customHeight="1">
      <c r="A5" s="21"/>
      <c r="D5" s="19"/>
      <c r="E5" s="19"/>
      <c r="F5" s="19"/>
      <c r="G5" s="19"/>
      <c r="H5" s="19"/>
      <c r="I5" s="19"/>
      <c r="J5" s="19"/>
      <c r="K5" s="20"/>
      <c r="L5" s="20"/>
      <c r="N5" s="21"/>
    </row>
    <row r="6" spans="1:14" s="21" customFormat="1" ht="29.25" customHeight="1" thickBot="1">
      <c r="B6" s="5"/>
      <c r="C6" s="5"/>
      <c r="D6" s="19"/>
      <c r="E6" s="19"/>
      <c r="F6" s="19"/>
      <c r="G6" s="19"/>
      <c r="H6" s="19"/>
      <c r="I6" s="19"/>
      <c r="J6" s="19"/>
      <c r="K6" s="20"/>
      <c r="L6" s="20"/>
      <c r="M6" s="5"/>
    </row>
    <row r="7" spans="1:14" s="21" customFormat="1" ht="14" thickBot="1">
      <c r="B7" s="5"/>
      <c r="C7" s="5"/>
      <c r="D7" s="232" t="s">
        <v>155</v>
      </c>
      <c r="E7" s="233"/>
      <c r="F7" s="233"/>
      <c r="G7" s="233"/>
      <c r="H7" s="234"/>
      <c r="I7" s="235" t="s">
        <v>153</v>
      </c>
      <c r="J7" s="236"/>
      <c r="K7" s="236"/>
      <c r="L7" s="237"/>
      <c r="M7" s="161" t="s">
        <v>156</v>
      </c>
    </row>
    <row r="8" spans="1:14" s="21" customFormat="1" ht="45">
      <c r="B8" s="177" t="s">
        <v>161</v>
      </c>
      <c r="C8" s="188" t="s">
        <v>98</v>
      </c>
      <c r="D8" s="166" t="s">
        <v>150</v>
      </c>
      <c r="E8" s="117" t="s">
        <v>158</v>
      </c>
      <c r="F8" s="117" t="s">
        <v>99</v>
      </c>
      <c r="G8" s="117" t="s">
        <v>100</v>
      </c>
      <c r="H8" s="167" t="s">
        <v>154</v>
      </c>
      <c r="I8" s="158" t="s">
        <v>151</v>
      </c>
      <c r="J8" s="117" t="s">
        <v>159</v>
      </c>
      <c r="K8" s="117" t="s">
        <v>152</v>
      </c>
      <c r="L8" s="167" t="s">
        <v>101</v>
      </c>
      <c r="M8" s="162" t="s">
        <v>160</v>
      </c>
    </row>
    <row r="9" spans="1:14" s="21" customFormat="1" ht="13.5" customHeight="1">
      <c r="B9" s="178">
        <v>1</v>
      </c>
      <c r="C9" s="189" t="s">
        <v>21</v>
      </c>
      <c r="D9" s="168">
        <f>+MIN(D10:D26)</f>
        <v>42828</v>
      </c>
      <c r="E9" s="155">
        <f>+MAX(E10:E26)</f>
        <v>42864</v>
      </c>
      <c r="F9" s="156" t="s">
        <v>157</v>
      </c>
      <c r="G9" s="156" t="s">
        <v>157</v>
      </c>
      <c r="H9" s="169">
        <f>+SUM(H10:H26)</f>
        <v>228.9</v>
      </c>
      <c r="I9" s="159">
        <f>+MIN(I10:I26)</f>
        <v>42828</v>
      </c>
      <c r="J9" s="155">
        <f>+MAX(J10:J26)</f>
        <v>42864</v>
      </c>
      <c r="K9" s="157">
        <f>+SUM(K10:K26)</f>
        <v>12</v>
      </c>
      <c r="L9" s="169">
        <f>+SUM(L10:L26)</f>
        <v>228.9</v>
      </c>
      <c r="M9" s="163">
        <f>+SUM(M10:M26)</f>
        <v>12</v>
      </c>
    </row>
    <row r="10" spans="1:14" s="21" customFormat="1" ht="13.5" customHeight="1">
      <c r="B10" s="179">
        <v>2</v>
      </c>
      <c r="C10" s="190" t="s">
        <v>102</v>
      </c>
      <c r="D10" s="170">
        <v>42828</v>
      </c>
      <c r="E10" s="154">
        <v>42829</v>
      </c>
      <c r="F10" s="118"/>
      <c r="G10" s="119" t="s">
        <v>103</v>
      </c>
      <c r="H10" s="171">
        <v>14</v>
      </c>
      <c r="I10" s="160">
        <v>42828</v>
      </c>
      <c r="J10" s="154">
        <v>42829</v>
      </c>
      <c r="K10" s="120">
        <v>12</v>
      </c>
      <c r="L10" s="171">
        <v>14</v>
      </c>
      <c r="M10" s="164">
        <f t="shared" ref="M10:M26" si="0">+K10+L10-H10</f>
        <v>12</v>
      </c>
    </row>
    <row r="11" spans="1:14" s="21" customFormat="1" ht="13.5" customHeight="1">
      <c r="B11" s="179">
        <v>3</v>
      </c>
      <c r="C11" s="190" t="s">
        <v>104</v>
      </c>
      <c r="D11" s="170">
        <v>42830</v>
      </c>
      <c r="E11" s="154">
        <v>42832</v>
      </c>
      <c r="F11" s="119">
        <v>2</v>
      </c>
      <c r="G11" s="119" t="s">
        <v>85</v>
      </c>
      <c r="H11" s="171">
        <v>21</v>
      </c>
      <c r="I11" s="160">
        <v>42830</v>
      </c>
      <c r="J11" s="154">
        <v>42832</v>
      </c>
      <c r="K11" s="120">
        <v>0</v>
      </c>
      <c r="L11" s="171">
        <v>21</v>
      </c>
      <c r="M11" s="164">
        <f t="shared" si="0"/>
        <v>0</v>
      </c>
    </row>
    <row r="12" spans="1:14" s="21" customFormat="1" ht="13.5" customHeight="1">
      <c r="B12" s="179">
        <v>4</v>
      </c>
      <c r="C12" s="190" t="s">
        <v>105</v>
      </c>
      <c r="D12" s="170">
        <v>42835</v>
      </c>
      <c r="E12" s="154">
        <v>42853</v>
      </c>
      <c r="F12" s="119">
        <v>3</v>
      </c>
      <c r="G12" s="119" t="s">
        <v>106</v>
      </c>
      <c r="H12" s="171">
        <v>10.5</v>
      </c>
      <c r="I12" s="160">
        <v>42835</v>
      </c>
      <c r="J12" s="154">
        <v>42853</v>
      </c>
      <c r="K12" s="120">
        <v>0</v>
      </c>
      <c r="L12" s="171">
        <v>10.5</v>
      </c>
      <c r="M12" s="164">
        <f t="shared" si="0"/>
        <v>0</v>
      </c>
    </row>
    <row r="13" spans="1:14" s="21" customFormat="1" ht="13.5" customHeight="1">
      <c r="B13" s="179">
        <v>5</v>
      </c>
      <c r="C13" s="190" t="s">
        <v>107</v>
      </c>
      <c r="D13" s="170">
        <v>42857</v>
      </c>
      <c r="E13" s="154">
        <v>42858</v>
      </c>
      <c r="F13" s="119" t="s">
        <v>108</v>
      </c>
      <c r="G13" s="119" t="s">
        <v>85</v>
      </c>
      <c r="H13" s="171">
        <v>14</v>
      </c>
      <c r="I13" s="160">
        <v>42857</v>
      </c>
      <c r="J13" s="154">
        <v>42858</v>
      </c>
      <c r="K13" s="120">
        <v>0</v>
      </c>
      <c r="L13" s="171">
        <v>14</v>
      </c>
      <c r="M13" s="164">
        <f t="shared" si="0"/>
        <v>0</v>
      </c>
    </row>
    <row r="14" spans="1:14" s="21" customFormat="1" ht="13.5" customHeight="1">
      <c r="B14" s="179">
        <v>6</v>
      </c>
      <c r="C14" s="190" t="s">
        <v>109</v>
      </c>
      <c r="D14" s="170">
        <v>42835</v>
      </c>
      <c r="E14" s="154">
        <v>42838</v>
      </c>
      <c r="F14" s="119">
        <v>3</v>
      </c>
      <c r="G14" s="119" t="s">
        <v>110</v>
      </c>
      <c r="H14" s="171">
        <v>29.4</v>
      </c>
      <c r="I14" s="160">
        <v>42835</v>
      </c>
      <c r="J14" s="154">
        <v>42838</v>
      </c>
      <c r="K14" s="120">
        <v>0</v>
      </c>
      <c r="L14" s="171">
        <v>29.4</v>
      </c>
      <c r="M14" s="164">
        <f t="shared" si="0"/>
        <v>0</v>
      </c>
    </row>
    <row r="15" spans="1:14" s="21" customFormat="1" ht="13.5" customHeight="1">
      <c r="B15" s="179">
        <v>7</v>
      </c>
      <c r="C15" s="190" t="s">
        <v>111</v>
      </c>
      <c r="D15" s="170">
        <v>42839</v>
      </c>
      <c r="E15" s="154">
        <v>42843</v>
      </c>
      <c r="F15" s="119">
        <v>6</v>
      </c>
      <c r="G15" s="119" t="s">
        <v>87</v>
      </c>
      <c r="H15" s="171">
        <v>21</v>
      </c>
      <c r="I15" s="160">
        <v>42839</v>
      </c>
      <c r="J15" s="154">
        <v>42843</v>
      </c>
      <c r="K15" s="120">
        <v>0</v>
      </c>
      <c r="L15" s="171">
        <v>21</v>
      </c>
      <c r="M15" s="164">
        <f t="shared" si="0"/>
        <v>0</v>
      </c>
    </row>
    <row r="16" spans="1:14" s="21" customFormat="1" ht="13.5" customHeight="1">
      <c r="B16" s="179">
        <v>8</v>
      </c>
      <c r="C16" s="190" t="s">
        <v>112</v>
      </c>
      <c r="D16" s="170">
        <v>42844</v>
      </c>
      <c r="E16" s="154">
        <v>42849</v>
      </c>
      <c r="F16" s="119">
        <v>7</v>
      </c>
      <c r="G16" s="119" t="s">
        <v>88</v>
      </c>
      <c r="H16" s="171">
        <v>28</v>
      </c>
      <c r="I16" s="160">
        <v>42844</v>
      </c>
      <c r="J16" s="154">
        <v>42849</v>
      </c>
      <c r="K16" s="120">
        <v>0</v>
      </c>
      <c r="L16" s="171">
        <v>28</v>
      </c>
      <c r="M16" s="164">
        <f t="shared" si="0"/>
        <v>0</v>
      </c>
    </row>
    <row r="17" spans="1:14" s="21" customFormat="1" ht="13.5" customHeight="1">
      <c r="B17" s="179">
        <v>9</v>
      </c>
      <c r="C17" s="190" t="s">
        <v>113</v>
      </c>
      <c r="D17" s="170">
        <v>42844</v>
      </c>
      <c r="E17" s="154">
        <v>42845</v>
      </c>
      <c r="F17" s="119">
        <v>7</v>
      </c>
      <c r="G17" s="119" t="s">
        <v>87</v>
      </c>
      <c r="H17" s="171">
        <v>14</v>
      </c>
      <c r="I17" s="160">
        <v>42844</v>
      </c>
      <c r="J17" s="154">
        <v>42845</v>
      </c>
      <c r="K17" s="120">
        <v>0</v>
      </c>
      <c r="L17" s="171">
        <v>14</v>
      </c>
      <c r="M17" s="164">
        <f t="shared" si="0"/>
        <v>0</v>
      </c>
    </row>
    <row r="18" spans="1:14" s="21" customFormat="1" ht="13.5" customHeight="1">
      <c r="B18" s="179">
        <v>10</v>
      </c>
      <c r="C18" s="190" t="s">
        <v>114</v>
      </c>
      <c r="D18" s="170">
        <v>42846</v>
      </c>
      <c r="E18" s="154">
        <v>42846</v>
      </c>
      <c r="F18" s="119">
        <v>7</v>
      </c>
      <c r="G18" s="119" t="s">
        <v>87</v>
      </c>
      <c r="H18" s="171">
        <v>7</v>
      </c>
      <c r="I18" s="160">
        <v>42846</v>
      </c>
      <c r="J18" s="154">
        <v>42846</v>
      </c>
      <c r="K18" s="120">
        <v>0</v>
      </c>
      <c r="L18" s="171">
        <v>7</v>
      </c>
      <c r="M18" s="164">
        <f t="shared" si="0"/>
        <v>0</v>
      </c>
    </row>
    <row r="19" spans="1:14" s="21" customFormat="1" ht="13.5" customHeight="1">
      <c r="B19" s="179">
        <v>11</v>
      </c>
      <c r="C19" s="190" t="s">
        <v>115</v>
      </c>
      <c r="D19" s="170">
        <v>42850</v>
      </c>
      <c r="E19" s="154">
        <v>42851</v>
      </c>
      <c r="F19" s="119" t="s">
        <v>116</v>
      </c>
      <c r="G19" s="119" t="s">
        <v>87</v>
      </c>
      <c r="H19" s="171">
        <v>14</v>
      </c>
      <c r="I19" s="160">
        <v>42850</v>
      </c>
      <c r="J19" s="154">
        <v>42851</v>
      </c>
      <c r="K19" s="120">
        <v>0</v>
      </c>
      <c r="L19" s="171">
        <v>14</v>
      </c>
      <c r="M19" s="164">
        <f t="shared" si="0"/>
        <v>0</v>
      </c>
    </row>
    <row r="20" spans="1:14" s="21" customFormat="1" ht="13.5" customHeight="1">
      <c r="B20" s="179">
        <v>12</v>
      </c>
      <c r="C20" s="190" t="s">
        <v>117</v>
      </c>
      <c r="D20" s="170">
        <v>42839</v>
      </c>
      <c r="E20" s="154">
        <v>42843</v>
      </c>
      <c r="F20" s="119">
        <v>6</v>
      </c>
      <c r="G20" s="119" t="s">
        <v>88</v>
      </c>
      <c r="H20" s="171">
        <v>21</v>
      </c>
      <c r="I20" s="160">
        <v>42839</v>
      </c>
      <c r="J20" s="154">
        <v>42843</v>
      </c>
      <c r="K20" s="120">
        <v>0</v>
      </c>
      <c r="L20" s="171">
        <v>21</v>
      </c>
      <c r="M20" s="164">
        <f t="shared" si="0"/>
        <v>0</v>
      </c>
    </row>
    <row r="21" spans="1:14" s="21" customFormat="1" ht="13.5" customHeight="1">
      <c r="B21" s="179">
        <v>13</v>
      </c>
      <c r="C21" s="190" t="s">
        <v>118</v>
      </c>
      <c r="D21" s="170">
        <v>42850</v>
      </c>
      <c r="E21" s="154">
        <v>42851</v>
      </c>
      <c r="F21" s="119">
        <v>6</v>
      </c>
      <c r="G21" s="119" t="s">
        <v>88</v>
      </c>
      <c r="H21" s="171">
        <v>14</v>
      </c>
      <c r="I21" s="160">
        <v>42850</v>
      </c>
      <c r="J21" s="154">
        <v>42851</v>
      </c>
      <c r="K21" s="120">
        <v>0</v>
      </c>
      <c r="L21" s="171">
        <v>14</v>
      </c>
      <c r="M21" s="164">
        <f t="shared" si="0"/>
        <v>0</v>
      </c>
    </row>
    <row r="22" spans="1:14" s="21" customFormat="1" ht="13.5" customHeight="1">
      <c r="B22" s="179">
        <v>14</v>
      </c>
      <c r="C22" s="190" t="s">
        <v>119</v>
      </c>
      <c r="D22" s="170">
        <v>42852</v>
      </c>
      <c r="E22" s="154">
        <v>42856</v>
      </c>
      <c r="F22" s="119" t="s">
        <v>120</v>
      </c>
      <c r="G22" s="119" t="s">
        <v>86</v>
      </c>
      <c r="H22" s="171">
        <v>21</v>
      </c>
      <c r="I22" s="160">
        <v>42852</v>
      </c>
      <c r="J22" s="154">
        <v>42856</v>
      </c>
      <c r="K22" s="120">
        <v>0</v>
      </c>
      <c r="L22" s="171">
        <v>21</v>
      </c>
      <c r="M22" s="164">
        <f t="shared" si="0"/>
        <v>0</v>
      </c>
    </row>
    <row r="23" spans="1:14" s="21" customFormat="1" ht="13.5" customHeight="1">
      <c r="B23" s="179">
        <v>15</v>
      </c>
      <c r="C23" s="190" t="s">
        <v>121</v>
      </c>
      <c r="D23" s="170">
        <v>42832</v>
      </c>
      <c r="E23" s="154">
        <v>42832</v>
      </c>
      <c r="F23" s="119">
        <v>2</v>
      </c>
      <c r="G23" s="118"/>
      <c r="H23" s="171">
        <v>0</v>
      </c>
      <c r="I23" s="160">
        <v>42832</v>
      </c>
      <c r="J23" s="154">
        <v>42832</v>
      </c>
      <c r="K23" s="120">
        <v>0</v>
      </c>
      <c r="L23" s="171">
        <v>0</v>
      </c>
      <c r="M23" s="164">
        <f t="shared" si="0"/>
        <v>0</v>
      </c>
    </row>
    <row r="24" spans="1:14" s="21" customFormat="1" ht="13.5" customHeight="1">
      <c r="B24" s="179">
        <v>16</v>
      </c>
      <c r="C24" s="190" t="s">
        <v>122</v>
      </c>
      <c r="D24" s="170">
        <v>42839</v>
      </c>
      <c r="E24" s="154">
        <v>42839</v>
      </c>
      <c r="F24" s="119">
        <v>3</v>
      </c>
      <c r="G24" s="118"/>
      <c r="H24" s="171">
        <v>0</v>
      </c>
      <c r="I24" s="160">
        <v>42839</v>
      </c>
      <c r="J24" s="154">
        <v>42839</v>
      </c>
      <c r="K24" s="120">
        <v>0</v>
      </c>
      <c r="L24" s="171">
        <v>0</v>
      </c>
      <c r="M24" s="164">
        <f t="shared" si="0"/>
        <v>0</v>
      </c>
    </row>
    <row r="25" spans="1:14" s="21" customFormat="1" ht="13.5" customHeight="1">
      <c r="A25" s="3"/>
      <c r="B25" s="179">
        <v>17</v>
      </c>
      <c r="C25" s="190" t="s">
        <v>123</v>
      </c>
      <c r="D25" s="170">
        <v>42864</v>
      </c>
      <c r="E25" s="154">
        <v>42864</v>
      </c>
      <c r="F25" s="119">
        <v>14</v>
      </c>
      <c r="G25" s="118"/>
      <c r="H25" s="171">
        <v>0</v>
      </c>
      <c r="I25" s="160">
        <v>42864</v>
      </c>
      <c r="J25" s="154">
        <v>42864</v>
      </c>
      <c r="K25" s="120">
        <v>0</v>
      </c>
      <c r="L25" s="171">
        <v>0</v>
      </c>
      <c r="M25" s="164">
        <f t="shared" si="0"/>
        <v>0</v>
      </c>
      <c r="N25" s="5"/>
    </row>
    <row r="26" spans="1:14" ht="17" thickBot="1">
      <c r="B26" s="180">
        <v>18</v>
      </c>
      <c r="C26" s="191" t="s">
        <v>124</v>
      </c>
      <c r="D26" s="172">
        <v>42864</v>
      </c>
      <c r="E26" s="173">
        <v>42864</v>
      </c>
      <c r="F26" s="181">
        <v>5</v>
      </c>
      <c r="G26" s="182"/>
      <c r="H26" s="175">
        <v>0</v>
      </c>
      <c r="I26" s="176">
        <v>42864</v>
      </c>
      <c r="J26" s="173">
        <v>42864</v>
      </c>
      <c r="K26" s="174">
        <v>0</v>
      </c>
      <c r="L26" s="175">
        <v>0</v>
      </c>
      <c r="M26" s="165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sqref="A1:F3"/>
    </sheetView>
  </sheetViews>
  <sheetFormatPr baseColWidth="10" defaultColWidth="11.5" defaultRowHeight="13"/>
  <cols>
    <col min="1" max="1" width="19.6640625" style="5" customWidth="1"/>
    <col min="2" max="2" width="11.5" style="5" customWidth="1"/>
    <col min="3" max="3" width="14.6640625" style="5" customWidth="1"/>
    <col min="4" max="4" width="12.1640625" style="5" customWidth="1"/>
    <col min="5" max="5" width="85.1640625" style="4" customWidth="1"/>
    <col min="6" max="6" width="28.5" style="4" customWidth="1"/>
    <col min="7" max="7" width="17.1640625" style="4" customWidth="1"/>
    <col min="8" max="8" width="17.5" style="4" customWidth="1"/>
    <col min="9" max="9" width="26.5" style="5" customWidth="1"/>
    <col min="10" max="16384" width="11.5" style="5"/>
  </cols>
  <sheetData>
    <row r="1" spans="1:8" ht="13.5" customHeight="1">
      <c r="A1" s="275" t="str">
        <f>"BILAN au "&amp;TEXT(G2,"jj/mm/aaaa")</f>
        <v>BILAN au 20/01/2019</v>
      </c>
      <c r="B1" s="276"/>
      <c r="C1" s="276"/>
      <c r="D1" s="276"/>
      <c r="E1" s="276"/>
      <c r="F1" s="276"/>
      <c r="G1" s="286" t="str">
        <f>'1a-Identification Projet'!$L1</f>
        <v>reference TDA62</v>
      </c>
      <c r="H1" s="287"/>
    </row>
    <row r="2" spans="1:8" ht="12.75" customHeight="1">
      <c r="A2" s="277"/>
      <c r="B2" s="278"/>
      <c r="C2" s="278"/>
      <c r="D2" s="278"/>
      <c r="E2" s="278"/>
      <c r="F2" s="278"/>
      <c r="G2" s="211">
        <f>'1a-Identification Projet'!$L2</f>
        <v>43485</v>
      </c>
      <c r="H2" s="212"/>
    </row>
    <row r="3" spans="1:8" ht="16.5" customHeight="1" thickBot="1">
      <c r="A3" s="279"/>
      <c r="B3" s="280"/>
      <c r="C3" s="280"/>
      <c r="D3" s="280"/>
      <c r="E3" s="280"/>
      <c r="F3" s="280"/>
      <c r="G3" s="213" t="str">
        <f>'1a-Identification Projet'!$L3</f>
        <v>L2 DIFS</v>
      </c>
      <c r="H3" s="214"/>
    </row>
    <row r="4" spans="1:8" ht="12.75" customHeight="1">
      <c r="B4" s="32"/>
      <c r="C4" s="32"/>
      <c r="D4" s="32"/>
    </row>
    <row r="5" spans="1:8" ht="14.25" customHeight="1"/>
    <row r="6" spans="1:8">
      <c r="A6" s="83" t="s">
        <v>147</v>
      </c>
    </row>
    <row r="7" spans="1:8">
      <c r="A7" s="215"/>
      <c r="B7" s="216"/>
      <c r="C7" s="216"/>
      <c r="D7" s="216"/>
      <c r="E7" s="216"/>
      <c r="F7" s="216"/>
      <c r="G7" s="216"/>
      <c r="H7" s="216"/>
    </row>
    <row r="8" spans="1:8" ht="87" customHeight="1">
      <c r="A8" s="215"/>
      <c r="B8" s="216"/>
      <c r="C8" s="216"/>
      <c r="D8" s="216"/>
      <c r="E8" s="216"/>
      <c r="F8" s="216"/>
      <c r="G8" s="216"/>
      <c r="H8" s="216"/>
    </row>
    <row r="9" spans="1:8">
      <c r="A9" s="83" t="s">
        <v>149</v>
      </c>
    </row>
    <row r="10" spans="1:8">
      <c r="A10" s="215"/>
      <c r="B10" s="216"/>
      <c r="C10" s="216"/>
      <c r="D10" s="216"/>
      <c r="E10" s="216"/>
      <c r="F10" s="216"/>
      <c r="G10" s="216"/>
      <c r="H10" s="216"/>
    </row>
    <row r="11" spans="1:8" ht="93.75" customHeight="1">
      <c r="A11" s="215"/>
      <c r="B11" s="216"/>
      <c r="C11" s="216"/>
      <c r="D11" s="216"/>
      <c r="E11" s="216"/>
      <c r="F11" s="216"/>
      <c r="G11" s="216"/>
      <c r="H11" s="216"/>
    </row>
    <row r="12" spans="1:8">
      <c r="A12" s="83" t="s">
        <v>148</v>
      </c>
    </row>
    <row r="13" spans="1:8">
      <c r="A13" s="215"/>
      <c r="B13" s="216"/>
      <c r="C13" s="216"/>
      <c r="D13" s="216"/>
      <c r="E13" s="216"/>
      <c r="F13" s="216"/>
      <c r="G13" s="216"/>
      <c r="H13" s="216"/>
    </row>
    <row r="14" spans="1:8" ht="93.75" customHeight="1">
      <c r="A14" s="215"/>
      <c r="B14" s="216"/>
      <c r="C14" s="216"/>
      <c r="D14" s="216"/>
      <c r="E14" s="216"/>
      <c r="F14" s="216"/>
      <c r="G14" s="216"/>
      <c r="H14" s="216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outlinePr summaryBelow="0" summaryRight="0"/>
    <pageSetUpPr fitToPage="1"/>
  </sheetPr>
  <dimension ref="A1:O19"/>
  <sheetViews>
    <sheetView showGridLines="0" tabSelected="1" topLeftCell="A9" zoomScale="400" zoomScaleNormal="120" workbookViewId="0">
      <selection activeCell="A17" sqref="A17"/>
    </sheetView>
  </sheetViews>
  <sheetFormatPr baseColWidth="10" defaultColWidth="11.5" defaultRowHeight="13" outlineLevelRow="2"/>
  <cols>
    <col min="1" max="1" width="19.6640625" style="5" customWidth="1"/>
    <col min="2" max="2" width="11.5" style="5" customWidth="1"/>
    <col min="3" max="3" width="14.6640625" style="5" customWidth="1"/>
    <col min="4" max="4" width="12.1640625" style="5" customWidth="1"/>
    <col min="5" max="5" width="85.1640625" style="4" customWidth="1"/>
    <col min="6" max="6" width="28.5" style="4" customWidth="1"/>
    <col min="7" max="7" width="17.1640625" style="4" customWidth="1"/>
    <col min="8" max="8" width="21.6640625" style="4" customWidth="1"/>
    <col min="9" max="9" width="26.5" style="5" customWidth="1"/>
    <col min="10" max="16384" width="11.5" style="5"/>
  </cols>
  <sheetData>
    <row r="1" spans="1:15" ht="13.5" customHeight="1">
      <c r="A1" s="141"/>
      <c r="B1" s="143"/>
      <c r="C1" s="143"/>
      <c r="D1" s="143"/>
      <c r="E1" s="143"/>
      <c r="F1" s="143"/>
      <c r="G1" s="209" t="str">
        <f>'1a-Identification Projet'!$L1</f>
        <v>reference TDA62</v>
      </c>
      <c r="H1" s="210"/>
    </row>
    <row r="2" spans="1:15" ht="12.75" customHeight="1">
      <c r="A2" s="133"/>
      <c r="B2" s="144"/>
      <c r="C2" s="144"/>
      <c r="D2" s="144"/>
      <c r="E2" s="144"/>
      <c r="F2" s="144"/>
      <c r="G2" s="211">
        <f>'1a-Identification Projet'!$L2</f>
        <v>43485</v>
      </c>
      <c r="H2" s="212"/>
    </row>
    <row r="3" spans="1:15" ht="16.5" customHeight="1" thickBot="1">
      <c r="A3" s="142"/>
      <c r="B3" s="145"/>
      <c r="C3" s="145"/>
      <c r="D3" s="145"/>
      <c r="E3" s="145"/>
      <c r="F3" s="145"/>
      <c r="G3" s="213" t="str">
        <f>'1a-Identification Projet'!$L3</f>
        <v>L2 DIFS</v>
      </c>
      <c r="H3" s="214"/>
    </row>
    <row r="4" spans="1:15" ht="12.75" customHeight="1">
      <c r="B4" s="32"/>
      <c r="C4" s="32"/>
      <c r="D4" s="32"/>
    </row>
    <row r="5" spans="1:15" ht="14.25" customHeight="1"/>
    <row r="6" spans="1:15">
      <c r="A6" s="83" t="s">
        <v>135</v>
      </c>
    </row>
    <row r="7" spans="1:15" ht="90.5" customHeight="1">
      <c r="A7" s="288" t="s">
        <v>169</v>
      </c>
      <c r="B7" s="289"/>
      <c r="C7" s="289"/>
      <c r="D7" s="289"/>
      <c r="E7" s="289"/>
      <c r="F7" s="289"/>
      <c r="G7" s="289"/>
      <c r="H7" s="289"/>
    </row>
    <row r="8" spans="1:15" ht="15" customHeight="1" thickBot="1">
      <c r="A8" s="83" t="s">
        <v>136</v>
      </c>
      <c r="B8" s="48"/>
      <c r="C8" s="48"/>
      <c r="D8" s="48"/>
      <c r="E8" s="46"/>
      <c r="F8" s="46"/>
      <c r="G8" s="46"/>
      <c r="H8" s="46"/>
    </row>
    <row r="9" spans="1:15" ht="49" thickBot="1">
      <c r="A9" s="135" t="s">
        <v>140</v>
      </c>
      <c r="B9" s="135" t="s">
        <v>144</v>
      </c>
      <c r="C9" s="135" t="s">
        <v>138</v>
      </c>
      <c r="D9" s="135" t="s">
        <v>145</v>
      </c>
      <c r="E9" s="136" t="s">
        <v>134</v>
      </c>
      <c r="F9" s="136" t="s">
        <v>146</v>
      </c>
      <c r="G9" s="146" t="s">
        <v>139</v>
      </c>
      <c r="H9" s="147"/>
    </row>
    <row r="10" spans="1:15">
      <c r="A10" s="137" t="s">
        <v>141</v>
      </c>
      <c r="B10" s="137" t="s">
        <v>142</v>
      </c>
      <c r="C10" s="137" t="s">
        <v>170</v>
      </c>
      <c r="D10" s="137" t="s">
        <v>29</v>
      </c>
      <c r="E10" s="138" t="s">
        <v>171</v>
      </c>
      <c r="F10" s="138" t="s">
        <v>183</v>
      </c>
      <c r="G10" s="139"/>
      <c r="H10" s="140"/>
    </row>
    <row r="11" spans="1:15" outlineLevel="2">
      <c r="A11" s="137" t="s">
        <v>141</v>
      </c>
      <c r="B11" s="137" t="s">
        <v>172</v>
      </c>
      <c r="C11" s="137" t="s">
        <v>174</v>
      </c>
      <c r="D11" s="137" t="s">
        <v>29</v>
      </c>
      <c r="E11" s="138" t="s">
        <v>175</v>
      </c>
      <c r="F11" s="138" t="s">
        <v>183</v>
      </c>
      <c r="G11" s="139"/>
      <c r="H11" s="140"/>
    </row>
    <row r="12" spans="1:15" outlineLevel="2">
      <c r="A12" s="137" t="s">
        <v>141</v>
      </c>
      <c r="B12" s="137" t="s">
        <v>173</v>
      </c>
      <c r="C12" s="137" t="s">
        <v>176</v>
      </c>
      <c r="D12" s="137" t="s">
        <v>29</v>
      </c>
      <c r="E12" s="138" t="s">
        <v>177</v>
      </c>
      <c r="F12" s="138" t="s">
        <v>183</v>
      </c>
      <c r="G12" s="139"/>
      <c r="H12" s="140"/>
      <c r="I12" s="4"/>
      <c r="J12" s="4"/>
      <c r="K12" s="4"/>
      <c r="L12" s="4"/>
      <c r="M12" s="4"/>
      <c r="N12" s="4"/>
      <c r="O12" s="4"/>
    </row>
    <row r="13" spans="1:15" s="4" customFormat="1" outlineLevel="2">
      <c r="A13" s="137" t="s">
        <v>141</v>
      </c>
      <c r="B13" s="137" t="s">
        <v>178</v>
      </c>
      <c r="C13" s="137" t="s">
        <v>179</v>
      </c>
      <c r="D13" s="137" t="s">
        <v>29</v>
      </c>
      <c r="E13" s="138" t="s">
        <v>180</v>
      </c>
      <c r="F13" s="138" t="s">
        <v>183</v>
      </c>
      <c r="G13" s="139"/>
      <c r="H13" s="140"/>
    </row>
    <row r="14" spans="1:15" s="4" customFormat="1" outlineLevel="2">
      <c r="A14" s="137" t="s">
        <v>141</v>
      </c>
      <c r="B14" s="137" t="s">
        <v>181</v>
      </c>
      <c r="C14" s="137" t="s">
        <v>185</v>
      </c>
      <c r="D14" s="137" t="s">
        <v>29</v>
      </c>
      <c r="E14" s="138" t="s">
        <v>182</v>
      </c>
      <c r="F14" s="138" t="s">
        <v>183</v>
      </c>
      <c r="G14" s="139"/>
      <c r="H14" s="140"/>
    </row>
    <row r="15" spans="1:15" s="4" customFormat="1" outlineLevel="2">
      <c r="A15" s="137" t="s">
        <v>141</v>
      </c>
      <c r="B15" s="137" t="s">
        <v>184</v>
      </c>
      <c r="C15" s="137" t="s">
        <v>186</v>
      </c>
      <c r="D15" s="137" t="s">
        <v>29</v>
      </c>
      <c r="E15" s="138" t="s">
        <v>188</v>
      </c>
      <c r="F15" s="138"/>
      <c r="G15" s="139"/>
      <c r="H15" s="140"/>
      <c r="I15" s="5"/>
      <c r="J15" s="5"/>
      <c r="K15" s="5"/>
      <c r="L15" s="5"/>
      <c r="M15" s="5"/>
      <c r="N15" s="5"/>
      <c r="O15" s="5"/>
    </row>
    <row r="16" spans="1:15" outlineLevel="2">
      <c r="A16" s="137" t="s">
        <v>141</v>
      </c>
      <c r="B16" s="137" t="s">
        <v>187</v>
      </c>
      <c r="C16" s="137" t="s">
        <v>189</v>
      </c>
      <c r="D16" s="137" t="s">
        <v>29</v>
      </c>
      <c r="E16" s="138" t="s">
        <v>190</v>
      </c>
      <c r="F16" s="138"/>
      <c r="G16" s="139"/>
      <c r="H16" s="140"/>
    </row>
    <row r="17" spans="1:8" outlineLevel="2">
      <c r="A17" s="290" t="s">
        <v>141</v>
      </c>
      <c r="B17" s="290"/>
      <c r="C17" s="290"/>
      <c r="D17" s="290"/>
      <c r="E17" s="290"/>
      <c r="F17" s="290"/>
      <c r="G17" s="291"/>
      <c r="H17" s="292"/>
    </row>
    <row r="18" spans="1:8" outlineLevel="2">
      <c r="A18" s="290"/>
      <c r="B18" s="290"/>
      <c r="C18" s="290"/>
      <c r="D18" s="290"/>
      <c r="E18" s="290"/>
      <c r="F18" s="290"/>
      <c r="G18" s="291"/>
      <c r="H18" s="292"/>
    </row>
    <row r="19" spans="1:8" outlineLevel="2">
      <c r="A19" s="5" t="s">
        <v>141</v>
      </c>
    </row>
  </sheetData>
  <mergeCells count="4">
    <mergeCell ref="G1:H1"/>
    <mergeCell ref="G2:H2"/>
    <mergeCell ref="G3:H3"/>
    <mergeCell ref="A7:H7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0">
    <pageSetUpPr fitToPage="1"/>
  </sheetPr>
  <dimension ref="A1:M40"/>
  <sheetViews>
    <sheetView showGridLines="0" zoomScale="80" zoomScaleNormal="80" workbookViewId="0">
      <selection activeCell="I46" sqref="I46"/>
    </sheetView>
  </sheetViews>
  <sheetFormatPr baseColWidth="10" defaultColWidth="11.5" defaultRowHeight="13"/>
  <cols>
    <col min="1" max="1" width="1.6640625" style="5" customWidth="1"/>
    <col min="2" max="16384" width="11.5" style="5"/>
  </cols>
  <sheetData>
    <row r="1" spans="1:13" ht="18">
      <c r="A1" s="18"/>
      <c r="B1" s="121"/>
      <c r="C1" s="122"/>
      <c r="D1" s="122"/>
      <c r="E1" s="122"/>
      <c r="F1" s="122"/>
      <c r="G1" s="122"/>
      <c r="H1" s="122"/>
      <c r="I1" s="122"/>
      <c r="J1" s="122"/>
      <c r="K1" s="217" t="str">
        <f>'1a-Identification Projet'!$L$1</f>
        <v>reference TDA62</v>
      </c>
      <c r="L1" s="218"/>
      <c r="M1" s="219"/>
    </row>
    <row r="2" spans="1:13" s="18" customFormat="1" ht="12.75" customHeight="1">
      <c r="B2" s="123"/>
      <c r="C2" s="124"/>
      <c r="D2" s="124"/>
      <c r="E2" s="124"/>
      <c r="F2" s="124"/>
      <c r="G2" s="124"/>
      <c r="H2" s="124"/>
      <c r="I2" s="124"/>
      <c r="J2" s="124"/>
      <c r="K2" s="220">
        <f>'1a-Identification Projet'!$L$2</f>
        <v>43485</v>
      </c>
      <c r="L2" s="221"/>
      <c r="M2" s="222"/>
    </row>
    <row r="3" spans="1:13" s="18" customFormat="1" ht="12.7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223" t="str">
        <f>'1a-Identification Projet'!$L$3</f>
        <v>L2 DIFS</v>
      </c>
      <c r="L3" s="224"/>
      <c r="M3" s="225"/>
    </row>
    <row r="4" spans="1:13" s="18" customFormat="1" ht="12.75" customHeight="1">
      <c r="A4" s="5"/>
      <c r="B4" s="5"/>
      <c r="C4" s="5"/>
      <c r="D4" s="19"/>
      <c r="E4" s="19"/>
      <c r="F4" s="19"/>
      <c r="G4" s="19"/>
      <c r="H4" s="19"/>
      <c r="I4" s="19"/>
      <c r="J4" s="19"/>
      <c r="K4" s="20"/>
      <c r="L4" s="20"/>
      <c r="M4" s="5"/>
    </row>
    <row r="5" spans="1:13" ht="13.5" customHeight="1">
      <c r="D5" s="19"/>
      <c r="E5" s="19"/>
      <c r="F5" s="19"/>
      <c r="G5" s="19"/>
      <c r="H5" s="19"/>
      <c r="I5" s="19"/>
      <c r="J5" s="19"/>
      <c r="K5" s="20"/>
      <c r="L5" s="20"/>
    </row>
    <row r="6" spans="1:13" ht="13.5" customHeight="1">
      <c r="D6" s="19"/>
      <c r="E6" s="19"/>
      <c r="F6" s="19"/>
      <c r="G6" s="19"/>
      <c r="H6" s="19"/>
      <c r="I6" s="19"/>
      <c r="J6" s="19"/>
      <c r="K6" s="20"/>
      <c r="L6" s="20"/>
    </row>
    <row r="7" spans="1:13" ht="13.5" customHeight="1">
      <c r="A7" s="21"/>
      <c r="B7" s="21"/>
      <c r="C7" s="21"/>
      <c r="D7" s="19"/>
      <c r="E7" s="19"/>
      <c r="F7" s="19"/>
      <c r="G7" s="19"/>
      <c r="H7" s="19"/>
      <c r="I7" s="19"/>
      <c r="J7" s="19"/>
      <c r="K7" s="20"/>
      <c r="L7" s="20"/>
      <c r="M7" s="21"/>
    </row>
    <row r="8" spans="1:13" s="21" customFormat="1" ht="13.5" customHeight="1">
      <c r="D8" s="19"/>
      <c r="E8" s="19"/>
      <c r="F8" s="19"/>
      <c r="G8" s="19"/>
      <c r="H8" s="19"/>
      <c r="I8" s="19"/>
      <c r="J8" s="19"/>
      <c r="K8" s="20"/>
      <c r="L8" s="20"/>
    </row>
    <row r="9" spans="1:13" s="21" customFormat="1" ht="13.5" customHeight="1">
      <c r="D9" s="19"/>
      <c r="E9" s="19"/>
      <c r="F9" s="19"/>
      <c r="G9" s="19"/>
      <c r="H9" s="19"/>
      <c r="I9" s="19"/>
      <c r="J9" s="19"/>
      <c r="K9" s="20"/>
      <c r="L9" s="20"/>
    </row>
    <row r="10" spans="1:13" s="21" customFormat="1" ht="13.5" customHeight="1">
      <c r="D10" s="19"/>
      <c r="E10" s="19"/>
      <c r="F10" s="19"/>
      <c r="G10" s="19"/>
      <c r="H10" s="19"/>
      <c r="I10" s="19"/>
      <c r="J10" s="19"/>
      <c r="K10" s="20"/>
      <c r="L10" s="20"/>
    </row>
    <row r="11" spans="1:13" s="21" customFormat="1" ht="13.5" customHeight="1">
      <c r="D11" s="19"/>
      <c r="E11" s="19"/>
      <c r="F11" s="19"/>
      <c r="G11" s="19"/>
      <c r="H11" s="19"/>
      <c r="I11" s="19"/>
      <c r="J11" s="19"/>
      <c r="K11" s="20"/>
      <c r="L11" s="20"/>
    </row>
    <row r="12" spans="1:13" s="21" customFormat="1" ht="13.5" customHeight="1">
      <c r="D12" s="19"/>
      <c r="E12" s="19"/>
      <c r="F12" s="19"/>
      <c r="G12" s="19"/>
      <c r="H12" s="19"/>
      <c r="I12" s="19"/>
      <c r="J12" s="19"/>
      <c r="K12" s="20"/>
      <c r="L12" s="20"/>
    </row>
    <row r="13" spans="1:13" s="21" customFormat="1" ht="13.5" customHeight="1">
      <c r="D13" s="19"/>
      <c r="E13" s="19"/>
      <c r="F13" s="19"/>
      <c r="G13" s="19"/>
      <c r="H13" s="19"/>
      <c r="I13" s="19"/>
      <c r="J13" s="19"/>
      <c r="K13" s="20"/>
      <c r="L13" s="20"/>
    </row>
    <row r="14" spans="1:13" s="21" customFormat="1" ht="13.5" customHeight="1">
      <c r="D14" s="19"/>
      <c r="E14" s="19"/>
      <c r="F14" s="19"/>
      <c r="G14" s="19"/>
      <c r="H14" s="19"/>
      <c r="I14" s="19"/>
      <c r="J14" s="19"/>
      <c r="K14" s="20"/>
      <c r="L14" s="20"/>
    </row>
    <row r="15" spans="1:13" s="21" customFormat="1" ht="13.5" customHeight="1">
      <c r="D15" s="19"/>
      <c r="E15" s="19"/>
      <c r="F15" s="19"/>
      <c r="G15" s="19"/>
      <c r="H15" s="19"/>
      <c r="I15" s="19"/>
      <c r="J15" s="19"/>
      <c r="K15" s="20"/>
      <c r="L15" s="20"/>
    </row>
    <row r="16" spans="1:13" s="21" customFormat="1" ht="13.5" customHeight="1">
      <c r="D16" s="19"/>
      <c r="E16" s="19"/>
      <c r="F16" s="19"/>
      <c r="G16" s="19"/>
      <c r="H16" s="19"/>
      <c r="I16" s="19"/>
      <c r="J16" s="19"/>
      <c r="K16" s="20"/>
      <c r="L16" s="20"/>
    </row>
    <row r="17" spans="4:12" s="21" customFormat="1" ht="13.5" customHeight="1">
      <c r="D17" s="19"/>
      <c r="E17" s="19"/>
      <c r="F17" s="19"/>
      <c r="G17" s="19"/>
      <c r="H17" s="19"/>
      <c r="I17" s="19"/>
      <c r="J17" s="19"/>
      <c r="K17" s="20"/>
      <c r="L17" s="20"/>
    </row>
    <row r="18" spans="4:12" s="21" customFormat="1" ht="13.5" customHeight="1">
      <c r="D18" s="19"/>
      <c r="E18" s="19"/>
      <c r="F18" s="19"/>
      <c r="G18" s="19"/>
      <c r="H18" s="19"/>
      <c r="I18" s="19"/>
      <c r="J18" s="19"/>
      <c r="K18" s="20"/>
      <c r="L18" s="20"/>
    </row>
    <row r="19" spans="4:12" s="21" customFormat="1" ht="13.5" customHeight="1">
      <c r="D19" s="19"/>
      <c r="E19" s="19"/>
      <c r="F19" s="19"/>
      <c r="G19" s="19"/>
      <c r="H19" s="19"/>
      <c r="I19" s="19"/>
      <c r="J19" s="19"/>
      <c r="K19" s="20"/>
      <c r="L19" s="20"/>
    </row>
    <row r="20" spans="4:12" s="21" customFormat="1" ht="13.5" customHeight="1">
      <c r="D20" s="19"/>
      <c r="E20" s="19"/>
      <c r="F20" s="19"/>
      <c r="G20" s="19"/>
      <c r="H20" s="19"/>
      <c r="I20" s="19"/>
      <c r="J20" s="19"/>
      <c r="K20" s="20"/>
      <c r="L20" s="20"/>
    </row>
    <row r="21" spans="4:12" s="21" customFormat="1" ht="13.5" customHeight="1">
      <c r="D21" s="19"/>
      <c r="E21" s="19"/>
      <c r="F21" s="19"/>
      <c r="G21" s="19"/>
      <c r="H21" s="19"/>
      <c r="I21" s="19"/>
      <c r="J21" s="19"/>
      <c r="K21" s="20"/>
      <c r="L21" s="20"/>
    </row>
    <row r="22" spans="4:12" s="21" customFormat="1" ht="13.5" customHeight="1">
      <c r="D22" s="19"/>
      <c r="E22" s="19"/>
      <c r="F22" s="19"/>
      <c r="G22" s="19"/>
      <c r="H22" s="19"/>
      <c r="I22" s="19"/>
      <c r="J22" s="19"/>
      <c r="K22" s="20"/>
      <c r="L22" s="20"/>
    </row>
    <row r="23" spans="4:12" s="21" customFormat="1" ht="13.5" customHeight="1">
      <c r="D23" s="19"/>
      <c r="E23" s="19"/>
      <c r="F23" s="19"/>
      <c r="G23" s="19"/>
      <c r="H23" s="19"/>
      <c r="I23" s="19"/>
      <c r="J23" s="19"/>
      <c r="K23" s="20"/>
      <c r="L23" s="20"/>
    </row>
    <row r="24" spans="4:12" s="21" customFormat="1" ht="13.5" customHeight="1">
      <c r="D24" s="19"/>
      <c r="E24" s="19"/>
      <c r="F24" s="19"/>
      <c r="G24" s="19"/>
      <c r="H24" s="19"/>
      <c r="I24" s="19"/>
      <c r="J24" s="19"/>
      <c r="K24" s="20"/>
      <c r="L24" s="20"/>
    </row>
    <row r="25" spans="4:12" s="21" customFormat="1" ht="13.5" customHeight="1">
      <c r="D25" s="19"/>
      <c r="E25" s="19"/>
      <c r="F25" s="19"/>
      <c r="G25" s="19"/>
      <c r="H25" s="19"/>
      <c r="I25" s="19"/>
      <c r="J25" s="19"/>
      <c r="K25" s="20"/>
      <c r="L25" s="20"/>
    </row>
    <row r="26" spans="4:12" s="21" customFormat="1" ht="13.5" customHeight="1">
      <c r="D26" s="19"/>
      <c r="E26" s="19"/>
      <c r="F26" s="19"/>
      <c r="G26" s="19"/>
      <c r="H26" s="19"/>
      <c r="I26" s="19"/>
      <c r="J26" s="19"/>
      <c r="K26" s="20"/>
      <c r="L26" s="20"/>
    </row>
    <row r="27" spans="4:12" s="21" customFormat="1" ht="13.5" customHeight="1">
      <c r="D27" s="19"/>
      <c r="E27" s="19"/>
      <c r="F27" s="19"/>
      <c r="G27" s="19"/>
      <c r="H27" s="19"/>
      <c r="I27" s="19"/>
      <c r="J27" s="19"/>
      <c r="K27" s="20"/>
      <c r="L27" s="20"/>
    </row>
    <row r="28" spans="4:12" s="21" customFormat="1" ht="13.5" customHeight="1">
      <c r="D28" s="19"/>
      <c r="E28" s="19"/>
      <c r="F28" s="19"/>
      <c r="G28" s="19"/>
      <c r="H28" s="19"/>
      <c r="I28" s="19"/>
      <c r="J28" s="19"/>
      <c r="K28" s="20"/>
      <c r="L28" s="20"/>
    </row>
    <row r="29" spans="4:12" s="21" customFormat="1" ht="13.5" customHeight="1">
      <c r="D29" s="19"/>
      <c r="E29" s="19"/>
      <c r="F29" s="19"/>
      <c r="G29" s="19"/>
      <c r="H29" s="19"/>
      <c r="I29" s="19"/>
      <c r="J29" s="19"/>
      <c r="K29" s="20"/>
      <c r="L29" s="20"/>
    </row>
    <row r="30" spans="4:12" s="21" customFormat="1" ht="13.5" customHeight="1">
      <c r="D30" s="19"/>
      <c r="E30" s="19"/>
      <c r="F30" s="19"/>
      <c r="G30" s="19"/>
      <c r="H30" s="19"/>
      <c r="I30" s="19"/>
      <c r="J30" s="19"/>
      <c r="K30" s="20"/>
      <c r="L30" s="20"/>
    </row>
    <row r="31" spans="4:12" s="21" customFormat="1" ht="13.5" customHeight="1">
      <c r="D31" s="19"/>
      <c r="E31" s="19"/>
      <c r="F31" s="19"/>
      <c r="G31" s="19"/>
      <c r="H31" s="19"/>
      <c r="I31" s="19"/>
      <c r="J31" s="19"/>
      <c r="K31" s="20"/>
      <c r="L31" s="20"/>
    </row>
    <row r="32" spans="4:12" s="21" customFormat="1" ht="13.5" customHeight="1">
      <c r="D32" s="19"/>
      <c r="E32" s="19"/>
      <c r="F32" s="19"/>
      <c r="G32" s="19"/>
      <c r="H32" s="19"/>
      <c r="I32" s="19"/>
      <c r="J32" s="19"/>
      <c r="K32" s="20"/>
      <c r="L32" s="20"/>
    </row>
    <row r="33" spans="1:13" s="21" customFormat="1" ht="13.5" customHeight="1">
      <c r="D33" s="19"/>
      <c r="E33" s="19"/>
      <c r="F33" s="19"/>
      <c r="G33" s="19"/>
      <c r="H33" s="19"/>
      <c r="I33" s="19"/>
      <c r="J33" s="19"/>
      <c r="K33" s="20"/>
      <c r="L33" s="20"/>
    </row>
    <row r="34" spans="1:13" s="21" customFormat="1" ht="13.5" customHeight="1">
      <c r="D34" s="19"/>
      <c r="E34" s="19"/>
      <c r="F34" s="19"/>
      <c r="G34" s="19"/>
      <c r="H34" s="19"/>
      <c r="I34" s="19"/>
      <c r="J34" s="19"/>
      <c r="K34" s="20"/>
      <c r="L34" s="20"/>
    </row>
    <row r="35" spans="1:13" s="21" customFormat="1" ht="13.5" customHeight="1">
      <c r="D35" s="19"/>
      <c r="E35" s="19"/>
      <c r="F35" s="19"/>
      <c r="G35" s="19"/>
      <c r="H35" s="19"/>
      <c r="I35" s="19"/>
      <c r="J35" s="19"/>
      <c r="K35" s="20"/>
      <c r="L35" s="20"/>
    </row>
    <row r="36" spans="1:13" s="21" customFormat="1" ht="13.5" customHeight="1">
      <c r="D36" s="19"/>
      <c r="E36" s="19"/>
      <c r="F36" s="19"/>
      <c r="G36" s="19"/>
      <c r="H36" s="19"/>
      <c r="I36" s="19"/>
      <c r="J36" s="19"/>
      <c r="K36" s="20"/>
      <c r="L36" s="20"/>
    </row>
    <row r="37" spans="1:13" s="21" customFormat="1" ht="13.5" customHeight="1">
      <c r="D37" s="19"/>
      <c r="E37" s="19"/>
      <c r="F37" s="19"/>
      <c r="G37" s="19"/>
      <c r="H37" s="19"/>
      <c r="I37" s="19"/>
      <c r="J37" s="19"/>
      <c r="K37" s="20"/>
      <c r="L37" s="20"/>
    </row>
    <row r="38" spans="1:13" s="21" customFormat="1" ht="13.5" customHeight="1">
      <c r="D38" s="19"/>
      <c r="E38" s="19"/>
      <c r="F38" s="19"/>
      <c r="G38" s="19"/>
      <c r="H38" s="19"/>
      <c r="I38" s="19"/>
      <c r="J38" s="19"/>
      <c r="K38" s="20"/>
      <c r="L38" s="20"/>
    </row>
    <row r="39" spans="1:13" s="21" customFormat="1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8">
    <pageSetUpPr fitToPage="1"/>
  </sheetPr>
  <dimension ref="A1:M40"/>
  <sheetViews>
    <sheetView showGridLines="0" zoomScale="80" zoomScaleNormal="80" workbookViewId="0">
      <selection activeCell="J35" sqref="J35"/>
    </sheetView>
  </sheetViews>
  <sheetFormatPr baseColWidth="10" defaultColWidth="11.5" defaultRowHeight="13"/>
  <cols>
    <col min="1" max="1" width="1.6640625" style="5" customWidth="1"/>
    <col min="2" max="16384" width="11.5" style="5"/>
  </cols>
  <sheetData>
    <row r="1" spans="1:13" ht="18">
      <c r="A1" s="18"/>
      <c r="B1" s="121"/>
      <c r="C1" s="122"/>
      <c r="D1" s="122"/>
      <c r="E1" s="122"/>
      <c r="F1" s="122"/>
      <c r="G1" s="122"/>
      <c r="H1" s="122"/>
      <c r="I1" s="122"/>
      <c r="J1" s="122"/>
      <c r="K1" s="217" t="str">
        <f>'1a-Identification Projet'!$L$1</f>
        <v>reference TDA62</v>
      </c>
      <c r="L1" s="218"/>
      <c r="M1" s="219"/>
    </row>
    <row r="2" spans="1:13" s="18" customFormat="1" ht="12.75" customHeight="1">
      <c r="B2" s="123"/>
      <c r="C2" s="124"/>
      <c r="D2" s="124"/>
      <c r="E2" s="124"/>
      <c r="F2" s="124"/>
      <c r="G2" s="124"/>
      <c r="H2" s="124"/>
      <c r="I2" s="124"/>
      <c r="J2" s="124"/>
      <c r="K2" s="220">
        <f>'1a-Identification Projet'!$L$2</f>
        <v>43485</v>
      </c>
      <c r="L2" s="221"/>
      <c r="M2" s="222"/>
    </row>
    <row r="3" spans="1:13" s="18" customFormat="1" ht="12.7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223" t="str">
        <f>'1a-Identification Projet'!$L$3</f>
        <v>L2 DIFS</v>
      </c>
      <c r="L3" s="224"/>
      <c r="M3" s="225"/>
    </row>
    <row r="4" spans="1:13" s="18" customFormat="1" ht="12.75" customHeight="1">
      <c r="A4" s="5"/>
      <c r="B4" s="5"/>
      <c r="C4" s="5"/>
      <c r="D4" s="19"/>
      <c r="E4" s="19"/>
      <c r="F4" s="19"/>
      <c r="G4" s="19"/>
      <c r="H4" s="19"/>
      <c r="I4" s="19"/>
      <c r="J4" s="19"/>
      <c r="K4" s="20"/>
      <c r="L4" s="20"/>
      <c r="M4" s="5"/>
    </row>
    <row r="5" spans="1:13" ht="13.5" customHeight="1">
      <c r="D5" s="19"/>
      <c r="E5" s="19"/>
      <c r="F5" s="19"/>
      <c r="G5" s="19"/>
      <c r="H5" s="19"/>
      <c r="I5" s="19"/>
      <c r="J5" s="19"/>
      <c r="K5" s="20"/>
      <c r="L5" s="20"/>
    </row>
    <row r="6" spans="1:13" ht="13.5" customHeight="1">
      <c r="D6" s="19"/>
      <c r="E6" s="19"/>
      <c r="F6" s="19"/>
      <c r="G6" s="19"/>
      <c r="H6" s="19"/>
      <c r="I6" s="19"/>
      <c r="J6" s="19"/>
      <c r="K6" s="20"/>
      <c r="L6" s="20"/>
    </row>
    <row r="7" spans="1:13" ht="13.5" customHeight="1">
      <c r="A7" s="21"/>
      <c r="B7" s="21"/>
      <c r="C7" s="21"/>
      <c r="D7" s="19"/>
      <c r="E7" s="19"/>
      <c r="F7" s="19"/>
      <c r="G7" s="19"/>
      <c r="H7" s="19"/>
      <c r="I7" s="19"/>
      <c r="J7" s="19"/>
      <c r="K7" s="20"/>
      <c r="L7" s="20"/>
      <c r="M7" s="21"/>
    </row>
    <row r="8" spans="1:13" s="21" customFormat="1" ht="13.5" customHeight="1">
      <c r="D8" s="19"/>
      <c r="E8" s="19"/>
      <c r="F8" s="19"/>
      <c r="G8" s="19"/>
      <c r="H8" s="19"/>
      <c r="I8" s="19"/>
      <c r="J8" s="19"/>
      <c r="K8" s="20"/>
      <c r="L8" s="20"/>
    </row>
    <row r="9" spans="1:13" s="21" customFormat="1" ht="13.5" customHeight="1">
      <c r="D9" s="19"/>
      <c r="E9" s="19"/>
      <c r="F9" s="19"/>
      <c r="G9" s="19"/>
      <c r="H9" s="19"/>
      <c r="I9" s="19"/>
      <c r="J9" s="19"/>
      <c r="K9" s="20"/>
      <c r="L9" s="20"/>
    </row>
    <row r="10" spans="1:13" s="21" customFormat="1" ht="13.5" customHeight="1">
      <c r="D10" s="19"/>
      <c r="E10" s="19"/>
      <c r="F10" s="19"/>
      <c r="G10" s="19"/>
      <c r="H10" s="19"/>
      <c r="I10" s="19"/>
      <c r="J10" s="19"/>
      <c r="K10" s="20"/>
      <c r="L10" s="20"/>
    </row>
    <row r="11" spans="1:13" s="21" customFormat="1" ht="13.5" customHeight="1">
      <c r="D11" s="19"/>
      <c r="E11" s="19"/>
      <c r="F11" s="19"/>
      <c r="G11" s="19"/>
      <c r="H11" s="19"/>
      <c r="I11" s="19"/>
      <c r="J11" s="19"/>
      <c r="K11" s="20"/>
      <c r="L11" s="20"/>
    </row>
    <row r="12" spans="1:13" s="21" customFormat="1" ht="13.5" customHeight="1">
      <c r="D12" s="19"/>
      <c r="E12" s="19"/>
      <c r="F12" s="19"/>
      <c r="G12" s="19"/>
      <c r="H12" s="19"/>
      <c r="I12" s="19"/>
      <c r="J12" s="19"/>
      <c r="K12" s="20"/>
      <c r="L12" s="20"/>
    </row>
    <row r="13" spans="1:13" s="21" customFormat="1" ht="13.5" customHeight="1">
      <c r="D13" s="19"/>
      <c r="E13" s="19"/>
      <c r="F13" s="19"/>
      <c r="G13" s="19"/>
      <c r="H13" s="19"/>
      <c r="I13" s="19"/>
      <c r="J13" s="19"/>
      <c r="K13" s="20"/>
      <c r="L13" s="20"/>
    </row>
    <row r="14" spans="1:13" s="21" customFormat="1" ht="13.5" customHeight="1">
      <c r="D14" s="19"/>
      <c r="E14" s="19"/>
      <c r="F14" s="19"/>
      <c r="G14" s="19"/>
      <c r="H14" s="19"/>
      <c r="I14" s="19"/>
      <c r="J14" s="19"/>
      <c r="K14" s="20"/>
      <c r="L14" s="20"/>
    </row>
    <row r="15" spans="1:13" s="21" customFormat="1" ht="13.5" customHeight="1">
      <c r="D15" s="19"/>
      <c r="E15" s="19"/>
      <c r="F15" s="19"/>
      <c r="G15" s="19"/>
      <c r="H15" s="19"/>
      <c r="I15" s="19"/>
      <c r="J15" s="19"/>
      <c r="K15" s="20"/>
      <c r="L15" s="20"/>
    </row>
    <row r="16" spans="1:13" s="21" customFormat="1" ht="13.5" customHeight="1">
      <c r="D16" s="19"/>
      <c r="E16" s="19"/>
      <c r="F16" s="19"/>
      <c r="G16" s="19"/>
      <c r="H16" s="19"/>
      <c r="I16" s="19"/>
      <c r="J16" s="19"/>
      <c r="K16" s="20"/>
      <c r="L16" s="20"/>
    </row>
    <row r="17" spans="4:12" s="21" customFormat="1" ht="13.5" customHeight="1">
      <c r="D17" s="19"/>
      <c r="E17" s="19"/>
      <c r="F17" s="19"/>
      <c r="G17" s="19"/>
      <c r="H17" s="19"/>
      <c r="I17" s="19"/>
      <c r="J17" s="19"/>
      <c r="K17" s="20"/>
      <c r="L17" s="20"/>
    </row>
    <row r="18" spans="4:12" s="21" customFormat="1" ht="13.5" customHeight="1">
      <c r="D18" s="19"/>
      <c r="E18" s="19"/>
      <c r="F18" s="19"/>
      <c r="G18" s="19"/>
      <c r="H18" s="19"/>
      <c r="I18" s="19"/>
      <c r="J18" s="19"/>
      <c r="K18" s="20"/>
      <c r="L18" s="20"/>
    </row>
    <row r="19" spans="4:12" s="21" customFormat="1" ht="13.5" customHeight="1">
      <c r="D19" s="19"/>
      <c r="E19" s="19"/>
      <c r="F19" s="19"/>
      <c r="G19" s="19"/>
      <c r="H19" s="19"/>
      <c r="I19" s="19"/>
      <c r="J19" s="19"/>
      <c r="K19" s="20"/>
      <c r="L19" s="20"/>
    </row>
    <row r="20" spans="4:12" s="21" customFormat="1" ht="13.5" customHeight="1">
      <c r="D20" s="19"/>
      <c r="E20" s="19"/>
      <c r="F20" s="19"/>
      <c r="G20" s="19"/>
      <c r="H20" s="19"/>
      <c r="I20" s="19"/>
      <c r="J20" s="19"/>
      <c r="K20" s="20"/>
      <c r="L20" s="20"/>
    </row>
    <row r="21" spans="4:12" s="21" customFormat="1" ht="13.5" customHeight="1">
      <c r="D21" s="19"/>
      <c r="E21" s="19"/>
      <c r="F21" s="19"/>
      <c r="G21" s="19"/>
      <c r="H21" s="19"/>
      <c r="I21" s="19"/>
      <c r="J21" s="19"/>
      <c r="K21" s="20"/>
      <c r="L21" s="20"/>
    </row>
    <row r="22" spans="4:12" s="21" customFormat="1" ht="13.5" customHeight="1">
      <c r="D22" s="19"/>
      <c r="E22" s="19"/>
      <c r="F22" s="19"/>
      <c r="G22" s="19"/>
      <c r="H22" s="19"/>
      <c r="I22" s="19"/>
      <c r="J22" s="19"/>
      <c r="K22" s="20"/>
      <c r="L22" s="20"/>
    </row>
    <row r="23" spans="4:12" s="21" customFormat="1" ht="13.5" customHeight="1">
      <c r="D23" s="19"/>
      <c r="E23" s="19"/>
      <c r="F23" s="19"/>
      <c r="G23" s="19"/>
      <c r="H23" s="19"/>
      <c r="I23" s="19"/>
      <c r="J23" s="19"/>
      <c r="K23" s="20"/>
      <c r="L23" s="20"/>
    </row>
    <row r="24" spans="4:12" s="21" customFormat="1" ht="13.5" customHeight="1">
      <c r="D24" s="19"/>
      <c r="E24" s="19"/>
      <c r="F24" s="19"/>
      <c r="G24" s="19"/>
      <c r="H24" s="19"/>
      <c r="I24" s="19"/>
      <c r="J24" s="19"/>
      <c r="K24" s="20"/>
      <c r="L24" s="20"/>
    </row>
    <row r="25" spans="4:12" s="21" customFormat="1" ht="13.5" customHeight="1">
      <c r="D25" s="19"/>
      <c r="E25" s="19"/>
      <c r="F25" s="19"/>
      <c r="G25" s="19"/>
      <c r="H25" s="19"/>
      <c r="I25" s="19"/>
      <c r="J25" s="19"/>
      <c r="K25" s="20"/>
      <c r="L25" s="20"/>
    </row>
    <row r="26" spans="4:12" s="21" customFormat="1" ht="13.5" customHeight="1">
      <c r="D26" s="19"/>
      <c r="E26" s="19"/>
      <c r="F26" s="19"/>
      <c r="G26" s="19"/>
      <c r="H26" s="19"/>
      <c r="I26" s="19"/>
      <c r="J26" s="19"/>
      <c r="K26" s="20"/>
      <c r="L26" s="20"/>
    </row>
    <row r="27" spans="4:12" s="21" customFormat="1" ht="13.5" customHeight="1">
      <c r="D27" s="19"/>
      <c r="E27" s="19"/>
      <c r="F27" s="19"/>
      <c r="G27" s="19"/>
      <c r="H27" s="19"/>
      <c r="I27" s="19"/>
      <c r="J27" s="19"/>
      <c r="K27" s="20"/>
      <c r="L27" s="20"/>
    </row>
    <row r="28" spans="4:12" s="21" customFormat="1" ht="13.5" customHeight="1">
      <c r="D28" s="19"/>
      <c r="E28" s="19"/>
      <c r="F28" s="19"/>
      <c r="G28" s="19"/>
      <c r="H28" s="19"/>
      <c r="I28" s="19"/>
      <c r="J28" s="19"/>
      <c r="K28" s="20"/>
      <c r="L28" s="20"/>
    </row>
    <row r="29" spans="4:12" s="21" customFormat="1" ht="13.5" customHeight="1">
      <c r="D29" s="19"/>
      <c r="E29" s="19"/>
      <c r="F29" s="19"/>
      <c r="G29" s="19"/>
      <c r="H29" s="19"/>
      <c r="I29" s="19"/>
      <c r="J29" s="19"/>
      <c r="K29" s="20"/>
      <c r="L29" s="20"/>
    </row>
    <row r="30" spans="4:12" s="21" customFormat="1" ht="13.5" customHeight="1">
      <c r="D30" s="19"/>
      <c r="E30" s="19"/>
      <c r="F30" s="19"/>
      <c r="G30" s="19"/>
      <c r="H30" s="19"/>
      <c r="I30" s="19"/>
      <c r="J30" s="19"/>
      <c r="K30" s="20"/>
      <c r="L30" s="20"/>
    </row>
    <row r="31" spans="4:12" s="21" customFormat="1" ht="13.5" customHeight="1">
      <c r="D31" s="19"/>
      <c r="E31" s="19"/>
      <c r="F31" s="19"/>
      <c r="G31" s="19"/>
      <c r="H31" s="19"/>
      <c r="I31" s="19"/>
      <c r="J31" s="19"/>
      <c r="K31" s="20"/>
      <c r="L31" s="20"/>
    </row>
    <row r="32" spans="4:12" s="21" customFormat="1" ht="13.5" customHeight="1">
      <c r="D32" s="19"/>
      <c r="E32" s="19"/>
      <c r="F32" s="19"/>
      <c r="G32" s="19"/>
      <c r="H32" s="19"/>
      <c r="I32" s="19"/>
      <c r="J32" s="19"/>
      <c r="K32" s="20"/>
      <c r="L32" s="20"/>
    </row>
    <row r="33" spans="1:13" s="21" customFormat="1" ht="13.5" customHeight="1">
      <c r="D33" s="19"/>
      <c r="E33" s="19"/>
      <c r="F33" s="19"/>
      <c r="G33" s="19"/>
      <c r="H33" s="19"/>
      <c r="I33" s="19"/>
      <c r="J33" s="19"/>
      <c r="K33" s="20"/>
      <c r="L33" s="20"/>
    </row>
    <row r="34" spans="1:13" s="21" customFormat="1" ht="13.5" customHeight="1">
      <c r="D34" s="19"/>
      <c r="E34" s="19"/>
      <c r="F34" s="19"/>
      <c r="G34" s="19"/>
      <c r="H34" s="19"/>
      <c r="I34" s="19"/>
      <c r="J34" s="19"/>
      <c r="K34" s="20"/>
      <c r="L34" s="20"/>
    </row>
    <row r="35" spans="1:13" s="21" customFormat="1" ht="13.5" customHeight="1">
      <c r="D35" s="19"/>
      <c r="E35" s="19"/>
      <c r="F35" s="19"/>
      <c r="G35" s="19"/>
      <c r="H35" s="19"/>
      <c r="I35" s="19"/>
      <c r="J35" s="19"/>
      <c r="K35" s="20"/>
      <c r="L35" s="20"/>
    </row>
    <row r="36" spans="1:13" s="21" customFormat="1" ht="13.5" customHeight="1">
      <c r="D36" s="19"/>
      <c r="E36" s="19"/>
      <c r="F36" s="19"/>
      <c r="G36" s="19"/>
      <c r="H36" s="19"/>
      <c r="I36" s="19"/>
      <c r="J36" s="19"/>
      <c r="K36" s="20"/>
      <c r="L36" s="20"/>
    </row>
    <row r="37" spans="1:13" s="21" customFormat="1" ht="13.5" customHeight="1">
      <c r="D37" s="19"/>
      <c r="E37" s="19"/>
      <c r="F37" s="19"/>
      <c r="G37" s="19"/>
      <c r="H37" s="19"/>
      <c r="I37" s="19"/>
      <c r="J37" s="19"/>
      <c r="K37" s="20"/>
      <c r="L37" s="20"/>
    </row>
    <row r="38" spans="1:13" s="21" customFormat="1" ht="13.5" customHeight="1">
      <c r="D38" s="19"/>
      <c r="E38" s="19"/>
      <c r="F38" s="19"/>
      <c r="G38" s="19"/>
      <c r="H38" s="19"/>
      <c r="I38" s="19"/>
      <c r="J38" s="19"/>
      <c r="K38" s="20"/>
      <c r="L38" s="20"/>
    </row>
    <row r="39" spans="1:13" s="21" customFormat="1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pageSetUpPr fitToPage="1"/>
  </sheetPr>
  <dimension ref="A1:M38"/>
  <sheetViews>
    <sheetView showGridLines="0" zoomScale="80" zoomScaleNormal="80" workbookViewId="0">
      <selection activeCell="K46" sqref="K46"/>
    </sheetView>
  </sheetViews>
  <sheetFormatPr baseColWidth="10" defaultColWidth="11.5" defaultRowHeight="13"/>
  <cols>
    <col min="1" max="1" width="1.6640625" style="5" customWidth="1"/>
    <col min="2" max="16384" width="11.5" style="5"/>
  </cols>
  <sheetData>
    <row r="1" spans="1:13" ht="18">
      <c r="A1" s="18"/>
      <c r="B1" s="121"/>
      <c r="C1" s="122"/>
      <c r="D1" s="122"/>
      <c r="E1" s="122"/>
      <c r="F1" s="122"/>
      <c r="G1" s="122"/>
      <c r="H1" s="122"/>
      <c r="I1" s="122"/>
      <c r="J1" s="122"/>
      <c r="K1" s="217" t="str">
        <f>'1a-Identification Projet'!$L$1</f>
        <v>reference TDA62</v>
      </c>
      <c r="L1" s="218"/>
      <c r="M1" s="219"/>
    </row>
    <row r="2" spans="1:13" s="18" customFormat="1" ht="12.75" customHeight="1">
      <c r="B2" s="123"/>
      <c r="C2" s="124"/>
      <c r="D2" s="124"/>
      <c r="E2" s="124"/>
      <c r="F2" s="124"/>
      <c r="G2" s="124"/>
      <c r="H2" s="124"/>
      <c r="I2" s="124"/>
      <c r="J2" s="124"/>
      <c r="K2" s="220">
        <f>'1a-Identification Projet'!$L$2</f>
        <v>43485</v>
      </c>
      <c r="L2" s="221"/>
      <c r="M2" s="222"/>
    </row>
    <row r="3" spans="1:13" s="18" customFormat="1" ht="12.7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223" t="str">
        <f>'1a-Identification Projet'!$L$3</f>
        <v>L2 DIFS</v>
      </c>
      <c r="L3" s="224"/>
      <c r="M3" s="225"/>
    </row>
    <row r="4" spans="1:13" s="18" customFormat="1" ht="12.75" customHeight="1">
      <c r="A4" s="5"/>
      <c r="B4" s="5"/>
      <c r="C4" s="5"/>
      <c r="D4" s="19"/>
      <c r="E4" s="19"/>
      <c r="F4" s="19"/>
      <c r="G4" s="19"/>
      <c r="H4" s="19"/>
      <c r="I4" s="19"/>
      <c r="J4" s="19"/>
      <c r="K4" s="20"/>
      <c r="L4" s="20"/>
      <c r="M4" s="5"/>
    </row>
    <row r="5" spans="1:13" ht="13.5" customHeight="1">
      <c r="A5" s="21"/>
      <c r="B5" s="21"/>
      <c r="C5" s="21"/>
      <c r="D5" s="19"/>
      <c r="E5" s="19"/>
      <c r="F5" s="19"/>
      <c r="G5" s="19"/>
      <c r="H5" s="19"/>
      <c r="I5" s="19"/>
      <c r="J5" s="19"/>
      <c r="K5" s="20"/>
      <c r="L5" s="20"/>
      <c r="M5" s="21"/>
    </row>
    <row r="6" spans="1:13" s="21" customFormat="1" ht="13.5" customHeight="1">
      <c r="D6" s="19"/>
      <c r="E6" s="19"/>
      <c r="F6" s="19"/>
      <c r="G6" s="19"/>
      <c r="H6" s="19"/>
      <c r="I6" s="19"/>
      <c r="J6" s="19"/>
      <c r="K6" s="20"/>
      <c r="L6" s="20"/>
    </row>
    <row r="7" spans="1:13" s="21" customFormat="1" ht="13.5" customHeight="1">
      <c r="D7" s="19"/>
      <c r="E7" s="19"/>
      <c r="F7" s="19"/>
      <c r="G7" s="19"/>
      <c r="H7" s="19"/>
      <c r="I7" s="19"/>
      <c r="J7" s="19"/>
      <c r="K7" s="20"/>
      <c r="L7" s="20"/>
    </row>
    <row r="8" spans="1:13" s="21" customFormat="1" ht="13.5" customHeight="1">
      <c r="D8" s="19"/>
      <c r="E8" s="19"/>
      <c r="F8" s="19"/>
      <c r="G8" s="19"/>
      <c r="H8" s="19"/>
      <c r="I8" s="19"/>
      <c r="J8" s="19"/>
      <c r="K8" s="20"/>
      <c r="L8" s="20"/>
    </row>
    <row r="9" spans="1:13" s="21" customFormat="1" ht="13.5" customHeight="1">
      <c r="D9" s="19"/>
      <c r="E9" s="19"/>
      <c r="F9" s="19"/>
      <c r="G9" s="19"/>
      <c r="H9" s="19"/>
      <c r="I9" s="19"/>
      <c r="J9" s="19"/>
      <c r="K9" s="20"/>
      <c r="L9" s="20"/>
    </row>
    <row r="10" spans="1:13" s="21" customFormat="1" ht="13.5" customHeight="1">
      <c r="D10" s="19"/>
      <c r="E10" s="19"/>
      <c r="F10" s="19"/>
      <c r="G10" s="19"/>
      <c r="H10" s="19"/>
      <c r="I10" s="19"/>
      <c r="J10" s="19"/>
      <c r="K10" s="20"/>
      <c r="L10" s="20"/>
    </row>
    <row r="11" spans="1:13" s="21" customFormat="1" ht="13.5" customHeight="1">
      <c r="D11" s="19"/>
      <c r="E11" s="19"/>
      <c r="F11" s="19"/>
      <c r="G11" s="19"/>
      <c r="H11" s="19"/>
      <c r="I11" s="19"/>
      <c r="J11" s="19"/>
      <c r="K11" s="20"/>
      <c r="L11" s="20"/>
    </row>
    <row r="12" spans="1:13" s="21" customFormat="1" ht="13.5" customHeight="1">
      <c r="D12" s="19"/>
      <c r="E12" s="19"/>
      <c r="F12" s="19"/>
      <c r="G12" s="19"/>
      <c r="H12" s="19"/>
      <c r="I12" s="19"/>
      <c r="J12" s="19"/>
      <c r="K12" s="20"/>
      <c r="L12" s="20"/>
    </row>
    <row r="13" spans="1:13" s="21" customFormat="1" ht="13.5" customHeight="1">
      <c r="D13" s="19"/>
      <c r="E13" s="19"/>
      <c r="F13" s="19"/>
      <c r="G13" s="19"/>
      <c r="H13" s="19"/>
      <c r="I13" s="19"/>
      <c r="J13" s="19"/>
      <c r="K13" s="20"/>
      <c r="L13" s="20"/>
    </row>
    <row r="14" spans="1:13" s="21" customFormat="1" ht="13.5" customHeight="1">
      <c r="D14" s="19"/>
      <c r="E14" s="19"/>
      <c r="F14" s="19"/>
      <c r="G14" s="19"/>
      <c r="H14" s="19"/>
      <c r="I14" s="19"/>
      <c r="J14" s="19"/>
      <c r="K14" s="20"/>
      <c r="L14" s="20"/>
    </row>
    <row r="15" spans="1:13" s="21" customFormat="1" ht="13.5" customHeight="1">
      <c r="D15" s="19"/>
      <c r="E15" s="19"/>
      <c r="F15" s="19"/>
      <c r="G15" s="19"/>
      <c r="H15" s="19"/>
      <c r="I15" s="19"/>
      <c r="J15" s="19"/>
      <c r="K15" s="20"/>
      <c r="L15" s="20"/>
    </row>
    <row r="16" spans="1:13" s="21" customFormat="1" ht="13.5" customHeight="1">
      <c r="D16" s="19"/>
      <c r="E16" s="19"/>
      <c r="F16" s="19"/>
      <c r="G16" s="19"/>
      <c r="H16" s="19"/>
      <c r="I16" s="19"/>
      <c r="J16" s="19"/>
      <c r="K16" s="20"/>
      <c r="L16" s="20"/>
    </row>
    <row r="17" spans="3:12" s="21" customFormat="1" ht="13.5" customHeight="1">
      <c r="D17" s="19"/>
      <c r="E17" s="19"/>
      <c r="F17" s="19"/>
      <c r="G17" s="19"/>
      <c r="H17" s="19"/>
      <c r="I17" s="19"/>
      <c r="J17" s="19"/>
      <c r="K17" s="20"/>
      <c r="L17" s="20"/>
    </row>
    <row r="18" spans="3:12" s="21" customFormat="1" ht="13.5" customHeight="1">
      <c r="D18" s="19"/>
      <c r="E18" s="19"/>
      <c r="F18" s="19"/>
      <c r="G18" s="19"/>
      <c r="H18" s="19"/>
      <c r="I18" s="19"/>
      <c r="J18" s="19"/>
      <c r="K18" s="20"/>
      <c r="L18" s="20"/>
    </row>
    <row r="19" spans="3:12" s="21" customFormat="1" ht="13.5" customHeight="1">
      <c r="D19" s="19"/>
      <c r="E19" s="19"/>
      <c r="F19" s="19"/>
      <c r="G19" s="19"/>
      <c r="H19" s="19"/>
      <c r="I19" s="19"/>
      <c r="J19" s="19"/>
      <c r="K19" s="20"/>
      <c r="L19" s="20"/>
    </row>
    <row r="20" spans="3:12" s="21" customFormat="1" ht="13.5" customHeight="1">
      <c r="D20" s="19"/>
      <c r="E20" s="19"/>
      <c r="F20" s="19"/>
      <c r="G20" s="19"/>
      <c r="H20" s="19"/>
      <c r="I20" s="19"/>
      <c r="J20" s="19"/>
      <c r="K20" s="20"/>
      <c r="L20" s="20"/>
    </row>
    <row r="21" spans="3:12" s="21" customFormat="1" ht="13.5" customHeight="1">
      <c r="D21" s="19"/>
      <c r="E21" s="19"/>
      <c r="F21" s="19"/>
      <c r="G21" s="19"/>
      <c r="H21" s="19"/>
      <c r="I21" s="19"/>
      <c r="J21" s="19"/>
      <c r="K21" s="20"/>
      <c r="L21" s="20"/>
    </row>
    <row r="22" spans="3:12" s="21" customFormat="1" ht="13.5" customHeight="1">
      <c r="D22" s="19"/>
      <c r="E22" s="19"/>
      <c r="F22" s="19"/>
      <c r="G22" s="19"/>
      <c r="H22" s="19"/>
      <c r="I22" s="19"/>
      <c r="J22" s="19"/>
      <c r="K22" s="20"/>
      <c r="L22" s="20"/>
    </row>
    <row r="23" spans="3:12" s="21" customFormat="1" ht="13.5" customHeight="1">
      <c r="D23" s="19"/>
      <c r="E23" s="19"/>
      <c r="F23" s="19"/>
      <c r="G23" s="19"/>
      <c r="H23" s="19"/>
      <c r="I23" s="19"/>
      <c r="J23" s="19"/>
      <c r="K23" s="20"/>
      <c r="L23" s="20"/>
    </row>
    <row r="24" spans="3:12" s="21" customFormat="1" ht="13.5" customHeight="1">
      <c r="D24" s="19"/>
      <c r="E24" s="19"/>
      <c r="F24" s="19"/>
      <c r="G24" s="19"/>
      <c r="H24" s="19"/>
      <c r="I24" s="19"/>
      <c r="J24" s="19"/>
      <c r="K24" s="20"/>
      <c r="L24" s="20"/>
    </row>
    <row r="25" spans="3:12" s="21" customFormat="1" ht="13.5" customHeight="1">
      <c r="D25" s="19"/>
      <c r="E25" s="19"/>
      <c r="F25" s="19"/>
      <c r="G25" s="19"/>
      <c r="H25" s="19"/>
      <c r="I25" s="19"/>
      <c r="J25" s="19"/>
      <c r="K25" s="20"/>
      <c r="L25" s="20"/>
    </row>
    <row r="26" spans="3:12" s="21" customFormat="1" ht="13.5" customHeight="1">
      <c r="D26" s="19"/>
      <c r="E26" s="19"/>
      <c r="F26" s="19"/>
      <c r="G26" s="19"/>
      <c r="H26" s="19"/>
      <c r="I26" s="19"/>
      <c r="J26" s="19"/>
      <c r="K26" s="20"/>
      <c r="L26" s="20"/>
    </row>
    <row r="27" spans="3:12" s="21" customFormat="1" ht="13.5" customHeight="1">
      <c r="D27" s="19"/>
      <c r="E27" s="19"/>
      <c r="F27" s="19"/>
      <c r="G27" s="19"/>
      <c r="H27" s="19"/>
      <c r="I27" s="19"/>
      <c r="J27" s="19"/>
      <c r="K27" s="20"/>
      <c r="L27" s="20"/>
    </row>
    <row r="28" spans="3:12" s="21" customFormat="1" ht="13.5" customHeight="1">
      <c r="C28" s="226" t="s">
        <v>54</v>
      </c>
      <c r="D28" s="227"/>
      <c r="E28" s="228"/>
      <c r="F28" s="112" t="s">
        <v>85</v>
      </c>
      <c r="G28" s="112" t="s">
        <v>86</v>
      </c>
      <c r="H28" s="112" t="s">
        <v>87</v>
      </c>
      <c r="I28" s="112" t="s">
        <v>88</v>
      </c>
      <c r="K28" s="20"/>
      <c r="L28" s="20"/>
    </row>
    <row r="29" spans="3:12" s="21" customFormat="1" ht="29.25" customHeight="1">
      <c r="C29" s="114" t="s">
        <v>48</v>
      </c>
      <c r="D29" s="116"/>
      <c r="E29" s="115"/>
      <c r="F29" s="113" t="s">
        <v>55</v>
      </c>
      <c r="G29" s="113" t="s">
        <v>57</v>
      </c>
      <c r="H29" s="113"/>
      <c r="I29" s="113"/>
      <c r="J29" s="19"/>
      <c r="K29" s="20"/>
      <c r="L29" s="20"/>
    </row>
    <row r="30" spans="3:12" s="21" customFormat="1" ht="13.5" customHeight="1">
      <c r="C30" s="114" t="s">
        <v>49</v>
      </c>
      <c r="D30" s="116"/>
      <c r="E30" s="115"/>
      <c r="F30" s="113" t="s">
        <v>55</v>
      </c>
      <c r="G30" s="113"/>
      <c r="H30" s="113"/>
      <c r="I30" s="113"/>
      <c r="J30" s="19"/>
      <c r="K30" s="20"/>
      <c r="L30" s="20"/>
    </row>
    <row r="31" spans="3:12" s="21" customFormat="1" ht="13.5" customHeight="1">
      <c r="C31" s="114" t="s">
        <v>50</v>
      </c>
      <c r="D31" s="116"/>
      <c r="E31" s="115"/>
      <c r="F31" s="113" t="s">
        <v>56</v>
      </c>
      <c r="G31" s="113" t="s">
        <v>55</v>
      </c>
      <c r="H31" s="113"/>
      <c r="I31" s="113"/>
      <c r="J31" s="19"/>
      <c r="K31" s="20"/>
      <c r="L31" s="20"/>
    </row>
    <row r="32" spans="3:12" s="21" customFormat="1" ht="13.5" customHeight="1">
      <c r="C32" s="114" t="s">
        <v>51</v>
      </c>
      <c r="D32" s="116"/>
      <c r="E32" s="115"/>
      <c r="F32" s="113"/>
      <c r="G32" s="113" t="s">
        <v>56</v>
      </c>
      <c r="H32" s="113" t="s">
        <v>55</v>
      </c>
      <c r="I32" s="113" t="s">
        <v>57</v>
      </c>
      <c r="J32" s="19"/>
      <c r="K32" s="20"/>
      <c r="L32" s="20"/>
    </row>
    <row r="33" spans="1:13" s="21" customFormat="1" ht="13.5" customHeight="1">
      <c r="C33" s="114" t="s">
        <v>52</v>
      </c>
      <c r="D33" s="116"/>
      <c r="E33" s="115"/>
      <c r="F33" s="113"/>
      <c r="G33" s="113" t="s">
        <v>56</v>
      </c>
      <c r="H33" s="113"/>
      <c r="I33" s="113" t="s">
        <v>55</v>
      </c>
      <c r="J33" s="19"/>
      <c r="K33" s="20"/>
      <c r="L33" s="20"/>
    </row>
    <row r="34" spans="1:13" s="21" customFormat="1" ht="13.5" customHeight="1">
      <c r="A34" s="5"/>
      <c r="B34" s="5"/>
      <c r="C34" s="114" t="s">
        <v>53</v>
      </c>
      <c r="D34" s="116"/>
      <c r="E34" s="115"/>
      <c r="F34" s="113"/>
      <c r="G34" s="113" t="s">
        <v>56</v>
      </c>
      <c r="H34" s="113"/>
      <c r="I34" s="113" t="s">
        <v>55</v>
      </c>
      <c r="J34" s="5"/>
      <c r="K34" s="5"/>
      <c r="L34" s="5"/>
      <c r="M34" s="5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3">
      <c r="C36" s="5" t="s">
        <v>58</v>
      </c>
    </row>
    <row r="37" spans="1:13">
      <c r="C37" s="5" t="s">
        <v>59</v>
      </c>
    </row>
    <row r="38" spans="1:13">
      <c r="C38" s="5" t="s">
        <v>60</v>
      </c>
    </row>
  </sheetData>
  <sheetProtection selectLockedCells="1" selectUnlockedCells="1"/>
  <mergeCells count="4">
    <mergeCell ref="K1:M1"/>
    <mergeCell ref="K2:M2"/>
    <mergeCell ref="K3:M3"/>
    <mergeCell ref="C28:E28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9">
    <pageSetUpPr fitToPage="1"/>
  </sheetPr>
  <dimension ref="A1:M27"/>
  <sheetViews>
    <sheetView showGridLines="0" zoomScale="80" zoomScaleNormal="80" workbookViewId="0">
      <selection activeCell="B7" sqref="B7:C25"/>
    </sheetView>
  </sheetViews>
  <sheetFormatPr baseColWidth="10" defaultColWidth="11.5" defaultRowHeight="13"/>
  <cols>
    <col min="1" max="1" width="1.6640625" style="5" customWidth="1"/>
    <col min="2" max="2" width="14.33203125" style="5" customWidth="1"/>
    <col min="3" max="3" width="29" style="5" customWidth="1"/>
    <col min="4" max="5" width="17" style="5" customWidth="1"/>
    <col min="6" max="6" width="16.1640625" style="5" customWidth="1"/>
    <col min="7" max="8" width="11.5" style="5"/>
    <col min="9" max="10" width="17" style="5" customWidth="1"/>
    <col min="11" max="12" width="11.5" style="5"/>
    <col min="13" max="13" width="17.1640625" style="5" customWidth="1"/>
    <col min="14" max="16384" width="11.5" style="5"/>
  </cols>
  <sheetData>
    <row r="1" spans="1:13" ht="18">
      <c r="A1" s="18"/>
      <c r="B1" s="121"/>
      <c r="C1" s="183"/>
      <c r="D1" s="122"/>
      <c r="E1" s="122"/>
      <c r="F1" s="122"/>
      <c r="G1" s="122"/>
      <c r="H1" s="122"/>
      <c r="I1" s="122"/>
      <c r="J1" s="122"/>
      <c r="K1" s="229" t="str">
        <f>'1a-Identification Projet'!$L$1</f>
        <v>reference TDA62</v>
      </c>
      <c r="L1" s="230"/>
      <c r="M1" s="231"/>
    </row>
    <row r="2" spans="1:13" s="18" customFormat="1" ht="12.75" customHeight="1">
      <c r="B2" s="123"/>
      <c r="C2" s="124"/>
      <c r="D2" s="124"/>
      <c r="E2" s="124"/>
      <c r="F2" s="124"/>
      <c r="G2" s="124"/>
      <c r="H2" s="124"/>
      <c r="I2" s="124"/>
      <c r="J2" s="124"/>
      <c r="K2" s="220">
        <f>'1a-Identification Projet'!$L$2</f>
        <v>43485</v>
      </c>
      <c r="L2" s="221"/>
      <c r="M2" s="222"/>
    </row>
    <row r="3" spans="1:13" s="18" customFormat="1" ht="12.7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223" t="str">
        <f>'1a-Identification Projet'!$L$3</f>
        <v>L2 DIFS</v>
      </c>
      <c r="L3" s="224"/>
      <c r="M3" s="225"/>
    </row>
    <row r="4" spans="1:13" s="18" customFormat="1" ht="12.75" customHeight="1">
      <c r="A4" s="5"/>
      <c r="B4" s="5"/>
      <c r="C4" s="5"/>
      <c r="D4" s="19"/>
      <c r="E4" s="19"/>
      <c r="F4" s="19"/>
      <c r="G4" s="19"/>
      <c r="H4" s="19"/>
      <c r="I4" s="19"/>
      <c r="J4" s="19"/>
      <c r="K4" s="20"/>
      <c r="L4" s="20"/>
      <c r="M4" s="5"/>
    </row>
    <row r="5" spans="1:13" s="18" customFormat="1" ht="12.75" customHeight="1" thickBot="1">
      <c r="A5" s="5"/>
      <c r="B5" s="5"/>
      <c r="C5" s="5"/>
      <c r="D5" s="19"/>
      <c r="E5" s="19"/>
      <c r="F5" s="19"/>
      <c r="G5" s="19"/>
      <c r="H5" s="19"/>
      <c r="I5" s="19"/>
      <c r="J5" s="19"/>
      <c r="K5" s="20"/>
      <c r="L5" s="20"/>
      <c r="M5" s="5"/>
    </row>
    <row r="6" spans="1:13" s="18" customFormat="1" ht="12.75" customHeight="1" thickBot="1">
      <c r="A6" s="5"/>
      <c r="B6" s="5"/>
      <c r="C6" s="5"/>
      <c r="D6" s="232" t="s">
        <v>155</v>
      </c>
      <c r="E6" s="233"/>
      <c r="F6" s="233"/>
      <c r="G6" s="233"/>
      <c r="H6" s="234"/>
      <c r="I6" s="235" t="s">
        <v>153</v>
      </c>
      <c r="J6" s="236"/>
      <c r="K6" s="236"/>
      <c r="L6" s="237"/>
      <c r="M6" s="161" t="s">
        <v>156</v>
      </c>
    </row>
    <row r="7" spans="1:13" ht="45">
      <c r="A7" s="21"/>
      <c r="B7" s="177" t="s">
        <v>161</v>
      </c>
      <c r="C7" s="188" t="s">
        <v>98</v>
      </c>
      <c r="D7" s="184" t="s">
        <v>150</v>
      </c>
      <c r="E7" s="117" t="s">
        <v>158</v>
      </c>
      <c r="F7" s="117" t="s">
        <v>99</v>
      </c>
      <c r="G7" s="117" t="s">
        <v>100</v>
      </c>
      <c r="H7" s="167" t="s">
        <v>154</v>
      </c>
      <c r="I7" s="158" t="s">
        <v>151</v>
      </c>
      <c r="J7" s="117" t="s">
        <v>159</v>
      </c>
      <c r="K7" s="117" t="s">
        <v>152</v>
      </c>
      <c r="L7" s="167" t="s">
        <v>101</v>
      </c>
      <c r="M7" s="162" t="s">
        <v>160</v>
      </c>
    </row>
    <row r="8" spans="1:13" s="21" customFormat="1" ht="29.25" customHeight="1">
      <c r="B8" s="178">
        <v>1</v>
      </c>
      <c r="C8" s="189" t="s">
        <v>21</v>
      </c>
      <c r="D8" s="185">
        <f>+MIN(D9:D25)</f>
        <v>42828</v>
      </c>
      <c r="E8" s="155">
        <f>+MAX(E9:E25)</f>
        <v>42864</v>
      </c>
      <c r="F8" s="156" t="s">
        <v>157</v>
      </c>
      <c r="G8" s="156" t="s">
        <v>157</v>
      </c>
      <c r="H8" s="169">
        <f>+SUM(H9:H25)</f>
        <v>228.9</v>
      </c>
      <c r="I8" s="159">
        <f>+MIN(I9:I25)</f>
        <v>0</v>
      </c>
      <c r="J8" s="155">
        <f>+MAX(J9:J25)</f>
        <v>0</v>
      </c>
      <c r="K8" s="157">
        <f>+SUM(K9:K25)</f>
        <v>0</v>
      </c>
      <c r="L8" s="169">
        <f>+SUM(L9:L25)</f>
        <v>228.9</v>
      </c>
      <c r="M8" s="163">
        <f>+SUM(M9:M25)</f>
        <v>0</v>
      </c>
    </row>
    <row r="9" spans="1:13" s="21" customFormat="1" ht="13.5" customHeight="1">
      <c r="B9" s="179">
        <v>2</v>
      </c>
      <c r="C9" s="190" t="s">
        <v>102</v>
      </c>
      <c r="D9" s="186">
        <v>42828</v>
      </c>
      <c r="E9" s="154">
        <v>42829</v>
      </c>
      <c r="F9" s="118"/>
      <c r="G9" s="119" t="s">
        <v>103</v>
      </c>
      <c r="H9" s="171">
        <v>14</v>
      </c>
      <c r="I9" s="160"/>
      <c r="J9" s="154"/>
      <c r="K9" s="120"/>
      <c r="L9" s="171">
        <v>14</v>
      </c>
      <c r="M9" s="164">
        <f t="shared" ref="M9:M25" si="0">+K9+L9-H9</f>
        <v>0</v>
      </c>
    </row>
    <row r="10" spans="1:13" s="21" customFormat="1" ht="13.5" customHeight="1">
      <c r="B10" s="179">
        <v>3</v>
      </c>
      <c r="C10" s="190" t="s">
        <v>104</v>
      </c>
      <c r="D10" s="186">
        <v>42830</v>
      </c>
      <c r="E10" s="154">
        <v>42832</v>
      </c>
      <c r="F10" s="120">
        <v>2</v>
      </c>
      <c r="G10" s="119" t="s">
        <v>85</v>
      </c>
      <c r="H10" s="171">
        <v>21</v>
      </c>
      <c r="I10" s="160"/>
      <c r="J10" s="154"/>
      <c r="K10" s="120"/>
      <c r="L10" s="171">
        <v>21</v>
      </c>
      <c r="M10" s="164">
        <f t="shared" si="0"/>
        <v>0</v>
      </c>
    </row>
    <row r="11" spans="1:13" s="21" customFormat="1" ht="13.5" customHeight="1">
      <c r="B11" s="179">
        <v>4</v>
      </c>
      <c r="C11" s="190" t="s">
        <v>105</v>
      </c>
      <c r="D11" s="186">
        <v>42835</v>
      </c>
      <c r="E11" s="154">
        <v>42853</v>
      </c>
      <c r="F11" s="120">
        <v>3</v>
      </c>
      <c r="G11" s="119" t="s">
        <v>106</v>
      </c>
      <c r="H11" s="171">
        <v>10.5</v>
      </c>
      <c r="I11" s="160"/>
      <c r="J11" s="154"/>
      <c r="K11" s="120"/>
      <c r="L11" s="171">
        <v>10.5</v>
      </c>
      <c r="M11" s="164">
        <f t="shared" si="0"/>
        <v>0</v>
      </c>
    </row>
    <row r="12" spans="1:13" s="21" customFormat="1" ht="13.5" customHeight="1">
      <c r="B12" s="179">
        <v>5</v>
      </c>
      <c r="C12" s="190" t="s">
        <v>107</v>
      </c>
      <c r="D12" s="186">
        <v>42857</v>
      </c>
      <c r="E12" s="154">
        <v>42858</v>
      </c>
      <c r="F12" s="120" t="s">
        <v>108</v>
      </c>
      <c r="G12" s="119" t="s">
        <v>85</v>
      </c>
      <c r="H12" s="171">
        <v>14</v>
      </c>
      <c r="I12" s="160"/>
      <c r="J12" s="154"/>
      <c r="K12" s="120"/>
      <c r="L12" s="171">
        <v>14</v>
      </c>
      <c r="M12" s="164">
        <f t="shared" si="0"/>
        <v>0</v>
      </c>
    </row>
    <row r="13" spans="1:13" s="21" customFormat="1" ht="13.5" customHeight="1">
      <c r="B13" s="179">
        <v>6</v>
      </c>
      <c r="C13" s="190" t="s">
        <v>109</v>
      </c>
      <c r="D13" s="186">
        <v>42835</v>
      </c>
      <c r="E13" s="154">
        <v>42838</v>
      </c>
      <c r="F13" s="120">
        <v>3</v>
      </c>
      <c r="G13" s="119" t="s">
        <v>110</v>
      </c>
      <c r="H13" s="171">
        <v>29.4</v>
      </c>
      <c r="I13" s="160"/>
      <c r="J13" s="154"/>
      <c r="K13" s="120"/>
      <c r="L13" s="171">
        <v>29.4</v>
      </c>
      <c r="M13" s="164">
        <f t="shared" si="0"/>
        <v>0</v>
      </c>
    </row>
    <row r="14" spans="1:13" s="21" customFormat="1" ht="13.5" customHeight="1">
      <c r="B14" s="179">
        <v>7</v>
      </c>
      <c r="C14" s="190" t="s">
        <v>111</v>
      </c>
      <c r="D14" s="186">
        <v>42839</v>
      </c>
      <c r="E14" s="154">
        <v>42843</v>
      </c>
      <c r="F14" s="120">
        <v>6</v>
      </c>
      <c r="G14" s="119" t="s">
        <v>87</v>
      </c>
      <c r="H14" s="171">
        <v>21</v>
      </c>
      <c r="I14" s="160"/>
      <c r="J14" s="154"/>
      <c r="K14" s="120"/>
      <c r="L14" s="171">
        <v>21</v>
      </c>
      <c r="M14" s="164">
        <f t="shared" si="0"/>
        <v>0</v>
      </c>
    </row>
    <row r="15" spans="1:13" s="21" customFormat="1" ht="13.5" customHeight="1">
      <c r="B15" s="179">
        <v>8</v>
      </c>
      <c r="C15" s="190" t="s">
        <v>112</v>
      </c>
      <c r="D15" s="186">
        <v>42844</v>
      </c>
      <c r="E15" s="154">
        <v>42849</v>
      </c>
      <c r="F15" s="120">
        <v>7</v>
      </c>
      <c r="G15" s="119" t="s">
        <v>88</v>
      </c>
      <c r="H15" s="171">
        <v>28</v>
      </c>
      <c r="I15" s="160"/>
      <c r="J15" s="154"/>
      <c r="K15" s="120"/>
      <c r="L15" s="171">
        <v>28</v>
      </c>
      <c r="M15" s="164">
        <f t="shared" si="0"/>
        <v>0</v>
      </c>
    </row>
    <row r="16" spans="1:13" s="21" customFormat="1" ht="13.5" customHeight="1">
      <c r="B16" s="179">
        <v>9</v>
      </c>
      <c r="C16" s="190" t="s">
        <v>113</v>
      </c>
      <c r="D16" s="186">
        <v>42844</v>
      </c>
      <c r="E16" s="154">
        <v>42845</v>
      </c>
      <c r="F16" s="120">
        <v>7</v>
      </c>
      <c r="G16" s="119" t="s">
        <v>87</v>
      </c>
      <c r="H16" s="171">
        <v>14</v>
      </c>
      <c r="I16" s="160"/>
      <c r="J16" s="154"/>
      <c r="K16" s="120"/>
      <c r="L16" s="171">
        <v>14</v>
      </c>
      <c r="M16" s="164">
        <f t="shared" si="0"/>
        <v>0</v>
      </c>
    </row>
    <row r="17" spans="1:13" s="21" customFormat="1" ht="13.5" customHeight="1">
      <c r="B17" s="179">
        <v>10</v>
      </c>
      <c r="C17" s="190" t="s">
        <v>114</v>
      </c>
      <c r="D17" s="186">
        <v>42846</v>
      </c>
      <c r="E17" s="154">
        <v>42846</v>
      </c>
      <c r="F17" s="120">
        <v>7</v>
      </c>
      <c r="G17" s="119" t="s">
        <v>87</v>
      </c>
      <c r="H17" s="171">
        <v>7</v>
      </c>
      <c r="I17" s="160"/>
      <c r="J17" s="154"/>
      <c r="K17" s="120"/>
      <c r="L17" s="171">
        <v>7</v>
      </c>
      <c r="M17" s="164">
        <f t="shared" si="0"/>
        <v>0</v>
      </c>
    </row>
    <row r="18" spans="1:13" s="21" customFormat="1" ht="13.5" customHeight="1">
      <c r="B18" s="179">
        <v>11</v>
      </c>
      <c r="C18" s="190" t="s">
        <v>115</v>
      </c>
      <c r="D18" s="186">
        <v>42850</v>
      </c>
      <c r="E18" s="154">
        <v>42851</v>
      </c>
      <c r="F18" s="120" t="s">
        <v>116</v>
      </c>
      <c r="G18" s="119" t="s">
        <v>87</v>
      </c>
      <c r="H18" s="171">
        <v>14</v>
      </c>
      <c r="I18" s="160"/>
      <c r="J18" s="154"/>
      <c r="K18" s="120"/>
      <c r="L18" s="171">
        <v>14</v>
      </c>
      <c r="M18" s="164">
        <f t="shared" si="0"/>
        <v>0</v>
      </c>
    </row>
    <row r="19" spans="1:13" s="21" customFormat="1" ht="13.5" customHeight="1">
      <c r="B19" s="179">
        <v>12</v>
      </c>
      <c r="C19" s="190" t="s">
        <v>117</v>
      </c>
      <c r="D19" s="186">
        <v>42839</v>
      </c>
      <c r="E19" s="154">
        <v>42843</v>
      </c>
      <c r="F19" s="120">
        <v>6</v>
      </c>
      <c r="G19" s="119" t="s">
        <v>88</v>
      </c>
      <c r="H19" s="171">
        <v>21</v>
      </c>
      <c r="I19" s="160"/>
      <c r="J19" s="154"/>
      <c r="K19" s="120"/>
      <c r="L19" s="171">
        <v>21</v>
      </c>
      <c r="M19" s="164">
        <f t="shared" si="0"/>
        <v>0</v>
      </c>
    </row>
    <row r="20" spans="1:13" s="21" customFormat="1" ht="13.5" customHeight="1">
      <c r="B20" s="179">
        <v>13</v>
      </c>
      <c r="C20" s="190" t="s">
        <v>118</v>
      </c>
      <c r="D20" s="186">
        <v>42850</v>
      </c>
      <c r="E20" s="154">
        <v>42851</v>
      </c>
      <c r="F20" s="120">
        <v>6</v>
      </c>
      <c r="G20" s="119" t="s">
        <v>88</v>
      </c>
      <c r="H20" s="171">
        <v>14</v>
      </c>
      <c r="I20" s="160"/>
      <c r="J20" s="154"/>
      <c r="K20" s="120"/>
      <c r="L20" s="171">
        <v>14</v>
      </c>
      <c r="M20" s="164">
        <f t="shared" si="0"/>
        <v>0</v>
      </c>
    </row>
    <row r="21" spans="1:13" s="21" customFormat="1" ht="13.5" customHeight="1">
      <c r="B21" s="179">
        <v>14</v>
      </c>
      <c r="C21" s="190" t="s">
        <v>119</v>
      </c>
      <c r="D21" s="186">
        <v>42852</v>
      </c>
      <c r="E21" s="154">
        <v>42856</v>
      </c>
      <c r="F21" s="120" t="s">
        <v>120</v>
      </c>
      <c r="G21" s="119" t="s">
        <v>86</v>
      </c>
      <c r="H21" s="171">
        <v>21</v>
      </c>
      <c r="I21" s="160"/>
      <c r="J21" s="154"/>
      <c r="K21" s="120"/>
      <c r="L21" s="171">
        <v>21</v>
      </c>
      <c r="M21" s="164">
        <f t="shared" si="0"/>
        <v>0</v>
      </c>
    </row>
    <row r="22" spans="1:13" s="21" customFormat="1" ht="13.5" customHeight="1">
      <c r="B22" s="179">
        <v>15</v>
      </c>
      <c r="C22" s="190" t="s">
        <v>121</v>
      </c>
      <c r="D22" s="186">
        <v>42832</v>
      </c>
      <c r="E22" s="154">
        <v>42832</v>
      </c>
      <c r="F22" s="120">
        <v>2</v>
      </c>
      <c r="G22" s="118"/>
      <c r="H22" s="171">
        <v>0</v>
      </c>
      <c r="I22" s="160"/>
      <c r="J22" s="154"/>
      <c r="K22" s="120"/>
      <c r="L22" s="171">
        <v>0</v>
      </c>
      <c r="M22" s="164">
        <f t="shared" si="0"/>
        <v>0</v>
      </c>
    </row>
    <row r="23" spans="1:13" s="21" customFormat="1" ht="13.5" customHeight="1">
      <c r="B23" s="179">
        <v>16</v>
      </c>
      <c r="C23" s="190" t="s">
        <v>122</v>
      </c>
      <c r="D23" s="186">
        <v>42839</v>
      </c>
      <c r="E23" s="154">
        <v>42839</v>
      </c>
      <c r="F23" s="120">
        <v>3</v>
      </c>
      <c r="G23" s="118"/>
      <c r="H23" s="171">
        <v>0</v>
      </c>
      <c r="I23" s="160"/>
      <c r="J23" s="154"/>
      <c r="K23" s="120"/>
      <c r="L23" s="171">
        <v>0</v>
      </c>
      <c r="M23" s="164">
        <f t="shared" si="0"/>
        <v>0</v>
      </c>
    </row>
    <row r="24" spans="1:13" s="21" customFormat="1" ht="13.5" customHeight="1">
      <c r="B24" s="179">
        <v>17</v>
      </c>
      <c r="C24" s="190" t="s">
        <v>123</v>
      </c>
      <c r="D24" s="186">
        <v>42864</v>
      </c>
      <c r="E24" s="154">
        <v>42864</v>
      </c>
      <c r="F24" s="120">
        <v>14</v>
      </c>
      <c r="G24" s="118"/>
      <c r="H24" s="171">
        <v>0</v>
      </c>
      <c r="I24" s="160"/>
      <c r="J24" s="154"/>
      <c r="K24" s="120"/>
      <c r="L24" s="171">
        <v>0</v>
      </c>
      <c r="M24" s="164">
        <f t="shared" si="0"/>
        <v>0</v>
      </c>
    </row>
    <row r="25" spans="1:13" s="21" customFormat="1" ht="13.5" customHeight="1" thickBot="1">
      <c r="B25" s="180">
        <v>18</v>
      </c>
      <c r="C25" s="191" t="s">
        <v>124</v>
      </c>
      <c r="D25" s="187">
        <v>42864</v>
      </c>
      <c r="E25" s="173">
        <v>42864</v>
      </c>
      <c r="F25" s="174">
        <v>5</v>
      </c>
      <c r="G25" s="182"/>
      <c r="H25" s="175">
        <v>0</v>
      </c>
      <c r="I25" s="176"/>
      <c r="J25" s="173"/>
      <c r="K25" s="174"/>
      <c r="L25" s="175">
        <v>0</v>
      </c>
      <c r="M25" s="165">
        <f t="shared" si="0"/>
        <v>0</v>
      </c>
    </row>
    <row r="26" spans="1:13" s="21" customFormat="1" ht="13.5" customHeight="1">
      <c r="D26" s="19"/>
      <c r="E26" s="19"/>
      <c r="F26" s="19"/>
      <c r="G26" s="19"/>
      <c r="H26" s="19"/>
      <c r="I26" s="19"/>
      <c r="J26" s="19"/>
      <c r="K26" s="20"/>
      <c r="L26" s="20"/>
    </row>
    <row r="27" spans="1:13" s="21" customFormat="1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/>
    </row>
  </sheetData>
  <sheetProtection selectLockedCells="1" selectUnlockedCells="1"/>
  <mergeCells count="5">
    <mergeCell ref="K1:M1"/>
    <mergeCell ref="K2:M2"/>
    <mergeCell ref="K3:M3"/>
    <mergeCell ref="D6:H6"/>
    <mergeCell ref="I6:L6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A1:I22"/>
  <sheetViews>
    <sheetView showGridLines="0" showZeros="0" zoomScale="80" zoomScaleNormal="80" workbookViewId="0">
      <selection activeCell="P8" sqref="P8"/>
    </sheetView>
  </sheetViews>
  <sheetFormatPr baseColWidth="10" defaultColWidth="11.5" defaultRowHeight="13"/>
  <cols>
    <col min="1" max="1" width="40.83203125" style="5" customWidth="1"/>
    <col min="2" max="2" width="55.33203125" style="5" customWidth="1"/>
    <col min="3" max="3" width="13.5" style="5" customWidth="1"/>
    <col min="4" max="4" width="13.33203125" style="5" customWidth="1"/>
    <col min="5" max="5" width="8.33203125" style="5" customWidth="1"/>
    <col min="6" max="6" width="13.33203125" style="5" customWidth="1"/>
    <col min="7" max="8" width="13" style="5" customWidth="1"/>
    <col min="9" max="9" width="12.5" style="5" customWidth="1"/>
    <col min="10" max="10" width="20" style="5" customWidth="1"/>
    <col min="11" max="16384" width="11.5" style="5"/>
  </cols>
  <sheetData>
    <row r="1" spans="1:9">
      <c r="A1" s="247" t="str">
        <f>"Risques / opportunités au "&amp;TEXT(F2,"jj/MM/AAAA")</f>
        <v>Risques / opportunités au 20/01/2019</v>
      </c>
      <c r="B1" s="248"/>
      <c r="C1" s="248"/>
      <c r="D1" s="248"/>
      <c r="E1" s="248"/>
      <c r="F1" s="238" t="str">
        <f>'1a-Identification Projet'!$L1</f>
        <v>reference TDA62</v>
      </c>
      <c r="G1" s="239"/>
      <c r="H1" s="239"/>
      <c r="I1" s="240"/>
    </row>
    <row r="2" spans="1:9" ht="12.75" customHeight="1">
      <c r="A2" s="249"/>
      <c r="B2" s="250"/>
      <c r="C2" s="250"/>
      <c r="D2" s="250"/>
      <c r="E2" s="250"/>
      <c r="F2" s="241">
        <f>'1a-Identification Projet'!$L2</f>
        <v>43485</v>
      </c>
      <c r="G2" s="242"/>
      <c r="H2" s="242"/>
      <c r="I2" s="243"/>
    </row>
    <row r="3" spans="1:9" ht="12.75" customHeight="1" thickBot="1">
      <c r="A3" s="251"/>
      <c r="B3" s="252"/>
      <c r="C3" s="252"/>
      <c r="D3" s="252"/>
      <c r="E3" s="252"/>
      <c r="F3" s="244" t="str">
        <f>'1a-Identification Projet'!$L3</f>
        <v>L2 DIFS</v>
      </c>
      <c r="G3" s="245"/>
      <c r="H3" s="245"/>
      <c r="I3" s="246"/>
    </row>
    <row r="4" spans="1:9">
      <c r="A4" s="3"/>
      <c r="B4" s="3"/>
      <c r="C4" s="3"/>
      <c r="D4" s="3"/>
      <c r="E4" s="3"/>
      <c r="F4" s="37"/>
      <c r="G4" s="37"/>
      <c r="H4" s="37"/>
      <c r="I4" s="37"/>
    </row>
    <row r="5" spans="1:9" ht="14" thickBot="1">
      <c r="A5" s="3"/>
      <c r="B5" s="3"/>
      <c r="C5" s="3"/>
      <c r="D5" s="3"/>
      <c r="E5" s="3"/>
      <c r="F5" s="37"/>
      <c r="G5" s="37"/>
      <c r="H5" s="37"/>
      <c r="I5" s="37"/>
    </row>
    <row r="6" spans="1:9" ht="45">
      <c r="A6" s="58" t="s">
        <v>11</v>
      </c>
      <c r="B6" s="59" t="s">
        <v>12</v>
      </c>
      <c r="C6" s="59" t="s">
        <v>25</v>
      </c>
      <c r="D6" s="59" t="s">
        <v>14</v>
      </c>
      <c r="E6" s="59" t="s">
        <v>26</v>
      </c>
      <c r="F6" s="59" t="s">
        <v>16</v>
      </c>
      <c r="G6" s="59" t="s">
        <v>143</v>
      </c>
      <c r="H6" s="59" t="s">
        <v>17</v>
      </c>
      <c r="I6" s="60" t="s">
        <v>0</v>
      </c>
    </row>
    <row r="7" spans="1:9">
      <c r="A7" s="67"/>
      <c r="B7" s="69"/>
      <c r="C7" s="70"/>
      <c r="D7" s="71"/>
      <c r="E7" s="70">
        <f>C7*D7</f>
        <v>0</v>
      </c>
      <c r="F7" s="72"/>
      <c r="G7" s="72"/>
      <c r="H7" s="72"/>
      <c r="I7" s="73"/>
    </row>
    <row r="8" spans="1:9" ht="21" customHeight="1">
      <c r="A8" s="67"/>
      <c r="B8" s="69"/>
      <c r="C8" s="70"/>
      <c r="D8" s="71"/>
      <c r="E8" s="70">
        <f>C8*D8</f>
        <v>0</v>
      </c>
      <c r="F8" s="72"/>
      <c r="G8" s="72"/>
      <c r="H8" s="72"/>
      <c r="I8" s="73"/>
    </row>
    <row r="9" spans="1:9" ht="21" customHeight="1">
      <c r="A9" s="68"/>
      <c r="B9" s="69"/>
      <c r="C9" s="70"/>
      <c r="D9" s="71"/>
      <c r="E9" s="70">
        <f>C9*D9</f>
        <v>0</v>
      </c>
      <c r="F9" s="72"/>
      <c r="G9" s="72"/>
      <c r="H9" s="72"/>
      <c r="I9" s="73"/>
    </row>
    <row r="10" spans="1:9" ht="21" customHeight="1">
      <c r="A10" s="68"/>
      <c r="B10" s="69"/>
      <c r="C10" s="70"/>
      <c r="D10" s="71"/>
      <c r="E10" s="70">
        <f>C10*D10</f>
        <v>0</v>
      </c>
      <c r="F10" s="72"/>
      <c r="G10" s="72"/>
      <c r="H10" s="72"/>
      <c r="I10" s="73"/>
    </row>
    <row r="11" spans="1:9" ht="21" customHeight="1">
      <c r="A11" s="68"/>
      <c r="B11" s="69"/>
      <c r="C11" s="70"/>
      <c r="D11" s="71"/>
      <c r="E11" s="70">
        <f>C11*D11</f>
        <v>0</v>
      </c>
      <c r="F11" s="72"/>
      <c r="G11" s="72"/>
      <c r="H11" s="72"/>
      <c r="I11" s="73"/>
    </row>
    <row r="12" spans="1:9" ht="21" customHeight="1">
      <c r="A12" s="74"/>
      <c r="B12" s="75" t="s">
        <v>19</v>
      </c>
      <c r="C12" s="70">
        <f>SUM(C7:C11)</f>
        <v>0</v>
      </c>
      <c r="D12" s="69"/>
      <c r="E12" s="70">
        <f>SUM(E7:E11)</f>
        <v>0</v>
      </c>
      <c r="F12" s="76"/>
      <c r="G12" s="76"/>
      <c r="H12" s="77"/>
      <c r="I12" s="73"/>
    </row>
    <row r="13" spans="1:9" s="83" customFormat="1" ht="21" customHeight="1">
      <c r="A13" s="42"/>
      <c r="B13" s="43"/>
      <c r="C13" s="44"/>
      <c r="D13" s="44"/>
      <c r="E13" s="44"/>
      <c r="F13" s="44"/>
      <c r="G13" s="44"/>
      <c r="H13" s="44"/>
      <c r="I13" s="44"/>
    </row>
    <row r="14" spans="1:9" ht="14" thickBot="1"/>
    <row r="15" spans="1:9" ht="60">
      <c r="A15" s="61" t="s">
        <v>18</v>
      </c>
      <c r="B15" s="59" t="s">
        <v>12</v>
      </c>
      <c r="C15" s="59" t="s">
        <v>13</v>
      </c>
      <c r="D15" s="59" t="s">
        <v>14</v>
      </c>
      <c r="E15" s="59" t="s">
        <v>15</v>
      </c>
      <c r="F15" s="59" t="s">
        <v>16</v>
      </c>
      <c r="G15" s="59" t="s">
        <v>143</v>
      </c>
      <c r="H15" s="59" t="s">
        <v>17</v>
      </c>
      <c r="I15" s="60" t="s">
        <v>0</v>
      </c>
    </row>
    <row r="16" spans="1:9">
      <c r="A16" s="78"/>
      <c r="B16" s="79"/>
      <c r="C16" s="70"/>
      <c r="D16" s="71"/>
      <c r="E16" s="70">
        <f>C16*D16</f>
        <v>0</v>
      </c>
      <c r="F16" s="72"/>
      <c r="G16" s="72"/>
      <c r="H16" s="72"/>
      <c r="I16" s="80"/>
    </row>
    <row r="17" spans="1:9" ht="21" customHeight="1">
      <c r="A17" s="78"/>
      <c r="B17" s="79"/>
      <c r="C17" s="70"/>
      <c r="D17" s="71"/>
      <c r="E17" s="70">
        <f>C17*D17</f>
        <v>0</v>
      </c>
      <c r="F17" s="72"/>
      <c r="G17" s="72"/>
      <c r="H17" s="72"/>
      <c r="I17" s="80"/>
    </row>
    <row r="18" spans="1:9" ht="21" customHeight="1">
      <c r="A18" s="81"/>
      <c r="B18" s="79"/>
      <c r="C18" s="70"/>
      <c r="D18" s="71"/>
      <c r="E18" s="70">
        <f>C18*D18</f>
        <v>0</v>
      </c>
      <c r="F18" s="72"/>
      <c r="G18" s="72"/>
      <c r="H18" s="72"/>
      <c r="I18" s="80"/>
    </row>
    <row r="19" spans="1:9" ht="21" customHeight="1">
      <c r="A19" s="81"/>
      <c r="B19" s="79"/>
      <c r="C19" s="70"/>
      <c r="D19" s="71"/>
      <c r="E19" s="70">
        <f>C19*D19</f>
        <v>0</v>
      </c>
      <c r="F19" s="72"/>
      <c r="G19" s="72"/>
      <c r="H19" s="72"/>
      <c r="I19" s="80"/>
    </row>
    <row r="20" spans="1:9" ht="21" customHeight="1">
      <c r="A20" s="81"/>
      <c r="B20" s="79"/>
      <c r="C20" s="70"/>
      <c r="D20" s="71"/>
      <c r="E20" s="70">
        <f>C20*D20</f>
        <v>0</v>
      </c>
      <c r="F20" s="72"/>
      <c r="G20" s="72"/>
      <c r="H20" s="72"/>
      <c r="I20" s="80"/>
    </row>
    <row r="21" spans="1:9" ht="21" customHeight="1">
      <c r="A21" s="82"/>
      <c r="B21" s="75" t="s">
        <v>1</v>
      </c>
      <c r="C21" s="70">
        <f>SUM(C16:C20)</f>
        <v>0</v>
      </c>
      <c r="D21" s="77"/>
      <c r="E21" s="70">
        <f>SUM(E16:E20)</f>
        <v>0</v>
      </c>
      <c r="F21" s="77"/>
      <c r="G21" s="77"/>
      <c r="H21" s="77"/>
      <c r="I21" s="80"/>
    </row>
    <row r="22" spans="1:9" s="83" customFormat="1" ht="21" customHeight="1">
      <c r="A22" s="5"/>
      <c r="B22" s="5"/>
      <c r="C22" s="5"/>
      <c r="D22" s="5"/>
      <c r="E22" s="5"/>
      <c r="F22" s="5"/>
      <c r="G22" s="5"/>
      <c r="H22" s="5"/>
      <c r="I22" s="5"/>
    </row>
  </sheetData>
  <mergeCells count="4">
    <mergeCell ref="F1:I1"/>
    <mergeCell ref="F2:I2"/>
    <mergeCell ref="F3:I3"/>
    <mergeCell ref="A1:E3"/>
  </mergeCells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2">
    <outlinePr summaryBelow="0" summaryRight="0"/>
    <pageSetUpPr fitToPage="1"/>
  </sheetPr>
  <dimension ref="A1:Q53"/>
  <sheetViews>
    <sheetView showGridLines="0" zoomScale="80" zoomScaleNormal="80" zoomScalePageLayoutView="60" workbookViewId="0">
      <selection activeCell="H45" sqref="H45"/>
    </sheetView>
  </sheetViews>
  <sheetFormatPr baseColWidth="10" defaultColWidth="11.5" defaultRowHeight="13" outlineLevelRow="1"/>
  <cols>
    <col min="1" max="1" width="88.6640625" style="23" customWidth="1"/>
    <col min="2" max="2" width="85.33203125" style="23" customWidth="1"/>
    <col min="3" max="3" width="1.6640625" style="24" customWidth="1"/>
    <col min="4" max="4" width="4.6640625" style="24" customWidth="1"/>
    <col min="5" max="17" width="11.5" style="24"/>
    <col min="18" max="16384" width="11.5" style="23"/>
  </cols>
  <sheetData>
    <row r="1" spans="1:11" ht="18">
      <c r="A1" s="127"/>
      <c r="B1" s="128" t="str">
        <f>'1a-Identification Projet'!$L$1</f>
        <v>reference TDA62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ht="12.75" customHeight="1">
      <c r="A2" s="129"/>
      <c r="B2" s="130">
        <f>'1a-Identification Projet'!$L$2</f>
        <v>43485</v>
      </c>
      <c r="C2" s="25"/>
      <c r="D2" s="25"/>
      <c r="E2" s="25"/>
      <c r="F2" s="25"/>
      <c r="G2" s="25"/>
      <c r="H2" s="25"/>
      <c r="I2" s="25"/>
      <c r="J2" s="25"/>
      <c r="K2" s="25"/>
    </row>
    <row r="3" spans="1:11" ht="12.75" customHeight="1" thickBot="1">
      <c r="A3" s="131"/>
      <c r="B3" s="132" t="str">
        <f>'1a-Identification Projet'!$L$3</f>
        <v>L2 DIFS</v>
      </c>
      <c r="C3" s="25"/>
      <c r="D3" s="25"/>
      <c r="E3" s="25"/>
      <c r="F3" s="25"/>
      <c r="G3" s="25"/>
      <c r="H3" s="25"/>
      <c r="I3" s="25"/>
      <c r="J3" s="25"/>
      <c r="K3" s="25"/>
    </row>
    <row r="4" spans="1:11" ht="12.75" customHeight="1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</row>
    <row r="5" spans="1:11" ht="19" thickBot="1">
      <c r="A5" s="54" t="s">
        <v>22</v>
      </c>
      <c r="B5" s="55"/>
      <c r="C5" s="27"/>
      <c r="D5" s="27"/>
      <c r="E5" s="27"/>
    </row>
    <row r="6" spans="1:11" ht="17" thickBot="1">
      <c r="A6" s="100" t="s">
        <v>5</v>
      </c>
      <c r="B6" s="101" t="s">
        <v>6</v>
      </c>
      <c r="C6" s="27"/>
      <c r="D6" s="27"/>
      <c r="E6" s="27"/>
    </row>
    <row r="7" spans="1:11" ht="24" customHeight="1" outlineLevel="1">
      <c r="A7" s="134"/>
      <c r="B7" s="134"/>
      <c r="C7" s="27"/>
      <c r="D7" s="27"/>
      <c r="E7" s="27"/>
    </row>
    <row r="8" spans="1:11" ht="16" outlineLevel="1">
      <c r="A8" s="134"/>
      <c r="B8" s="134"/>
      <c r="C8" s="27"/>
      <c r="D8" s="27"/>
      <c r="E8" s="27"/>
    </row>
    <row r="9" spans="1:11" ht="16" outlineLevel="1">
      <c r="A9" s="134"/>
      <c r="B9" s="134"/>
      <c r="C9" s="27"/>
      <c r="D9" s="27"/>
      <c r="E9" s="27"/>
    </row>
    <row r="10" spans="1:11" ht="16" outlineLevel="1">
      <c r="A10" s="38"/>
      <c r="B10" s="40"/>
      <c r="C10" s="27"/>
      <c r="D10" s="27"/>
      <c r="E10" s="27"/>
    </row>
    <row r="11" spans="1:11" ht="16" outlineLevel="1">
      <c r="A11" s="39"/>
      <c r="B11" s="41"/>
      <c r="C11" s="27"/>
      <c r="D11" s="27"/>
      <c r="E11" s="27"/>
    </row>
    <row r="12" spans="1:11" ht="19" outlineLevel="1" thickBot="1">
      <c r="A12" s="54" t="s">
        <v>23</v>
      </c>
      <c r="B12" s="55"/>
      <c r="C12" s="27"/>
      <c r="D12" s="27"/>
      <c r="E12" s="27"/>
    </row>
    <row r="13" spans="1:11" ht="17" thickBot="1">
      <c r="A13" s="100" t="s">
        <v>5</v>
      </c>
      <c r="B13" s="101" t="s">
        <v>6</v>
      </c>
      <c r="C13" s="27"/>
      <c r="D13" s="27"/>
      <c r="E13" s="27"/>
    </row>
    <row r="14" spans="1:11" ht="24" customHeight="1" outlineLevel="1">
      <c r="A14" s="134"/>
      <c r="B14" s="134"/>
      <c r="C14" s="27"/>
      <c r="D14" s="27"/>
      <c r="E14" s="27"/>
    </row>
    <row r="15" spans="1:11" ht="16" outlineLevel="1">
      <c r="A15" s="134"/>
      <c r="B15" s="134"/>
      <c r="C15" s="27"/>
      <c r="D15" s="27"/>
      <c r="E15" s="27"/>
    </row>
    <row r="16" spans="1:11" ht="16" outlineLevel="1">
      <c r="A16" s="134"/>
      <c r="B16" s="134"/>
      <c r="C16" s="27"/>
      <c r="D16" s="27"/>
      <c r="E16" s="27"/>
    </row>
    <row r="17" spans="1:5" ht="16" outlineLevel="1">
      <c r="A17" s="38"/>
      <c r="B17" s="40"/>
      <c r="C17" s="27"/>
      <c r="D17" s="27"/>
      <c r="E17" s="27"/>
    </row>
    <row r="18" spans="1:5" ht="16" outlineLevel="1">
      <c r="A18" s="39"/>
      <c r="B18" s="41"/>
      <c r="C18" s="27"/>
      <c r="D18" s="27"/>
      <c r="E18" s="27"/>
    </row>
    <row r="19" spans="1:5" ht="18" outlineLevel="1">
      <c r="A19" s="45" t="s">
        <v>24</v>
      </c>
      <c r="B19" s="26"/>
      <c r="C19" s="27"/>
      <c r="D19" s="27"/>
      <c r="E19" s="27"/>
    </row>
    <row r="20" spans="1:5">
      <c r="A20" s="26"/>
      <c r="B20" s="26"/>
      <c r="C20" s="27"/>
      <c r="D20" s="27"/>
      <c r="E20" s="27"/>
    </row>
    <row r="21" spans="1:5">
      <c r="A21" s="26"/>
      <c r="B21" s="26"/>
      <c r="C21" s="27"/>
      <c r="D21" s="27"/>
      <c r="E21" s="27"/>
    </row>
    <row r="22" spans="1:5">
      <c r="A22" s="26"/>
      <c r="B22" s="26"/>
      <c r="C22" s="27"/>
      <c r="D22" s="27"/>
      <c r="E22" s="27"/>
    </row>
    <row r="23" spans="1:5">
      <c r="A23" s="26"/>
      <c r="B23" s="26"/>
      <c r="C23" s="27"/>
      <c r="D23" s="27"/>
      <c r="E23" s="27"/>
    </row>
    <row r="24" spans="1:5">
      <c r="A24" s="26"/>
      <c r="B24" s="26"/>
      <c r="C24" s="27"/>
      <c r="D24" s="27"/>
      <c r="E24" s="27"/>
    </row>
    <row r="25" spans="1:5">
      <c r="A25" s="26"/>
      <c r="B25" s="26"/>
      <c r="C25" s="27"/>
      <c r="D25" s="27"/>
      <c r="E25" s="27"/>
    </row>
    <row r="26" spans="1:5">
      <c r="A26" s="26"/>
      <c r="B26" s="26"/>
      <c r="C26" s="27"/>
      <c r="D26" s="27"/>
      <c r="E26" s="27"/>
    </row>
    <row r="27" spans="1:5">
      <c r="A27" s="26"/>
      <c r="B27" s="26"/>
      <c r="C27" s="27"/>
      <c r="D27" s="27"/>
      <c r="E27" s="27"/>
    </row>
    <row r="28" spans="1:5">
      <c r="A28" s="26"/>
      <c r="B28" s="26"/>
      <c r="C28" s="27"/>
      <c r="D28" s="27"/>
      <c r="E28" s="27"/>
    </row>
    <row r="29" spans="1:5">
      <c r="A29" s="26"/>
      <c r="B29" s="26"/>
      <c r="C29" s="27"/>
      <c r="D29" s="27"/>
      <c r="E29" s="27"/>
    </row>
    <row r="30" spans="1:5">
      <c r="A30" s="26"/>
      <c r="B30" s="26"/>
      <c r="C30" s="27"/>
      <c r="D30" s="27"/>
      <c r="E30" s="27"/>
    </row>
    <row r="31" spans="1:5">
      <c r="A31" s="26"/>
      <c r="B31" s="26"/>
      <c r="C31" s="27"/>
      <c r="D31" s="27"/>
      <c r="E31" s="27"/>
    </row>
    <row r="32" spans="1:5">
      <c r="A32" s="26"/>
      <c r="B32" s="26"/>
      <c r="C32" s="27"/>
      <c r="D32" s="27"/>
      <c r="E32" s="27"/>
    </row>
    <row r="33" spans="1:5">
      <c r="A33" s="26"/>
      <c r="B33" s="26"/>
      <c r="C33" s="27"/>
      <c r="D33" s="27"/>
      <c r="E33" s="27"/>
    </row>
    <row r="34" spans="1:5">
      <c r="A34" s="26"/>
      <c r="B34" s="26"/>
      <c r="C34" s="27"/>
      <c r="D34" s="27"/>
      <c r="E34" s="27"/>
    </row>
    <row r="35" spans="1:5">
      <c r="A35" s="26"/>
      <c r="B35" s="26"/>
      <c r="C35" s="27"/>
      <c r="D35" s="27"/>
      <c r="E35" s="27"/>
    </row>
    <row r="36" spans="1:5">
      <c r="A36" s="26"/>
      <c r="B36" s="26"/>
      <c r="C36" s="27"/>
      <c r="D36" s="27"/>
      <c r="E36" s="27"/>
    </row>
    <row r="37" spans="1:5">
      <c r="A37" s="26"/>
      <c r="B37" s="26"/>
      <c r="C37" s="27"/>
      <c r="D37" s="27"/>
      <c r="E37" s="27"/>
    </row>
    <row r="38" spans="1:5">
      <c r="A38" s="26"/>
      <c r="B38" s="26"/>
      <c r="C38" s="27"/>
      <c r="D38" s="27"/>
      <c r="E38" s="27"/>
    </row>
    <row r="39" spans="1:5">
      <c r="A39" s="26"/>
      <c r="B39" s="26"/>
      <c r="C39" s="27"/>
      <c r="D39" s="27"/>
      <c r="E39" s="27"/>
    </row>
    <row r="40" spans="1:5">
      <c r="A40" s="26"/>
      <c r="B40" s="26"/>
      <c r="C40" s="27"/>
      <c r="D40" s="27"/>
      <c r="E40" s="27"/>
    </row>
    <row r="41" spans="1:5">
      <c r="A41" s="26"/>
      <c r="B41" s="26"/>
      <c r="C41" s="27"/>
      <c r="D41" s="27"/>
      <c r="E41" s="27"/>
    </row>
    <row r="42" spans="1:5">
      <c r="A42" s="26"/>
      <c r="B42" s="26"/>
      <c r="C42" s="27"/>
      <c r="D42" s="27"/>
      <c r="E42" s="27"/>
    </row>
    <row r="43" spans="1:5">
      <c r="A43" s="26"/>
      <c r="B43" s="26"/>
      <c r="C43" s="27"/>
      <c r="D43" s="27"/>
      <c r="E43" s="27"/>
    </row>
    <row r="44" spans="1:5">
      <c r="A44" s="26"/>
      <c r="B44" s="26"/>
      <c r="C44" s="27"/>
      <c r="D44" s="27"/>
      <c r="E44" s="27"/>
    </row>
    <row r="45" spans="1:5">
      <c r="A45" s="26"/>
      <c r="B45" s="26"/>
      <c r="C45" s="27"/>
      <c r="D45" s="27"/>
      <c r="E45" s="27"/>
    </row>
    <row r="46" spans="1:5">
      <c r="A46" s="26"/>
      <c r="B46" s="26"/>
      <c r="C46" s="27"/>
      <c r="D46" s="27"/>
      <c r="E46" s="27"/>
    </row>
    <row r="47" spans="1:5">
      <c r="A47" s="26"/>
      <c r="B47" s="26"/>
      <c r="C47" s="27"/>
      <c r="D47" s="27"/>
      <c r="E47" s="27"/>
    </row>
    <row r="48" spans="1:5">
      <c r="A48" s="26"/>
      <c r="B48" s="26"/>
      <c r="C48" s="27"/>
      <c r="D48" s="27"/>
      <c r="E48" s="27"/>
    </row>
    <row r="49" spans="1:5">
      <c r="A49" s="26"/>
      <c r="B49" s="26"/>
      <c r="C49" s="27"/>
      <c r="D49" s="27"/>
      <c r="E49" s="27"/>
    </row>
    <row r="50" spans="1:5">
      <c r="A50" s="26"/>
      <c r="B50" s="26"/>
      <c r="C50" s="27"/>
      <c r="D50" s="27"/>
      <c r="E50" s="27"/>
    </row>
    <row r="51" spans="1:5">
      <c r="A51" s="26"/>
      <c r="B51" s="26"/>
      <c r="C51" s="27"/>
      <c r="D51" s="27"/>
      <c r="E51" s="27"/>
    </row>
    <row r="52" spans="1:5">
      <c r="A52" s="26"/>
      <c r="B52" s="26"/>
      <c r="C52" s="27"/>
      <c r="D52" s="27"/>
      <c r="E52" s="27"/>
    </row>
    <row r="53" spans="1:5">
      <c r="A53" s="26"/>
      <c r="B53" s="26"/>
      <c r="C53" s="27"/>
      <c r="D53" s="27"/>
      <c r="E53" s="27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5">
    <pageSetUpPr fitToPage="1"/>
  </sheetPr>
  <dimension ref="A1:BI14"/>
  <sheetViews>
    <sheetView showGridLines="0" zoomScale="80" zoomScaleNormal="80" workbookViewId="0">
      <selection activeCell="L35" sqref="L35"/>
    </sheetView>
  </sheetViews>
  <sheetFormatPr baseColWidth="10" defaultColWidth="11.5" defaultRowHeight="13"/>
  <cols>
    <col min="1" max="1" width="7.83203125" style="5" customWidth="1"/>
    <col min="2" max="2" width="58.5" style="5" customWidth="1"/>
    <col min="3" max="3" width="15" style="5" customWidth="1"/>
    <col min="4" max="4" width="13.5" style="5" customWidth="1"/>
    <col min="5" max="5" width="18" style="5" customWidth="1"/>
    <col min="6" max="6" width="11.5" style="4" customWidth="1"/>
    <col min="7" max="7" width="11" style="4" customWidth="1"/>
    <col min="8" max="8" width="18.83203125" style="5" customWidth="1"/>
    <col min="9" max="9" width="11.5" style="5"/>
    <col min="10" max="10" width="12.1640625" style="5" customWidth="1"/>
    <col min="11" max="11" width="37.1640625" style="5" customWidth="1"/>
    <col min="12" max="16384" width="11.5" style="5"/>
  </cols>
  <sheetData>
    <row r="1" spans="1:61" ht="13.5" customHeight="1">
      <c r="A1" s="253" t="str">
        <f>"LISTE DES ACTIONS au "&amp;TEXT(J2,"jj/mm/aaaa")</f>
        <v>LISTE DES ACTIONS au 20/01/2019</v>
      </c>
      <c r="B1" s="254"/>
      <c r="C1" s="254"/>
      <c r="D1" s="254"/>
      <c r="E1" s="254"/>
      <c r="F1" s="254"/>
      <c r="G1" s="254"/>
      <c r="H1" s="254"/>
      <c r="I1" s="255"/>
      <c r="J1" s="209" t="str">
        <f>'1a-Identification Projet'!$L1</f>
        <v>reference TDA62</v>
      </c>
      <c r="K1" s="210"/>
    </row>
    <row r="2" spans="1:61" ht="12.75" customHeight="1">
      <c r="A2" s="256"/>
      <c r="B2" s="257"/>
      <c r="C2" s="257"/>
      <c r="D2" s="257"/>
      <c r="E2" s="257"/>
      <c r="F2" s="257"/>
      <c r="G2" s="257"/>
      <c r="H2" s="257"/>
      <c r="I2" s="258"/>
      <c r="J2" s="211">
        <f>'1a-Identification Projet'!$L2</f>
        <v>43485</v>
      </c>
      <c r="K2" s="212"/>
    </row>
    <row r="3" spans="1:61" ht="16.5" customHeight="1" thickBot="1">
      <c r="A3" s="259"/>
      <c r="B3" s="260"/>
      <c r="C3" s="260"/>
      <c r="D3" s="260"/>
      <c r="E3" s="260"/>
      <c r="F3" s="260"/>
      <c r="G3" s="260"/>
      <c r="H3" s="260"/>
      <c r="I3" s="261"/>
      <c r="J3" s="213" t="str">
        <f>'1a-Identification Projet'!$L3</f>
        <v>L2 DIFS</v>
      </c>
      <c r="K3" s="214"/>
    </row>
    <row r="4" spans="1:61" ht="12.75" customHeight="1" thickBot="1">
      <c r="B4" s="32"/>
      <c r="C4" s="32"/>
      <c r="D4" s="32"/>
      <c r="E4" s="32"/>
    </row>
    <row r="5" spans="1:61" ht="29" thickBot="1">
      <c r="A5" s="56" t="s">
        <v>8</v>
      </c>
      <c r="B5" s="56" t="s">
        <v>126</v>
      </c>
      <c r="C5" s="56" t="s">
        <v>9</v>
      </c>
      <c r="D5" s="56" t="s">
        <v>10</v>
      </c>
      <c r="E5" s="56" t="s">
        <v>133</v>
      </c>
      <c r="F5" s="56" t="s">
        <v>127</v>
      </c>
      <c r="G5" s="56" t="s">
        <v>128</v>
      </c>
      <c r="H5" s="56" t="s">
        <v>129</v>
      </c>
      <c r="I5" s="56" t="s">
        <v>130</v>
      </c>
      <c r="J5" s="56" t="s">
        <v>131</v>
      </c>
      <c r="K5" s="57" t="s">
        <v>132</v>
      </c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61" s="36" customFormat="1" ht="16">
      <c r="A6" s="84"/>
      <c r="B6" s="85"/>
      <c r="C6" s="86"/>
      <c r="D6" s="87"/>
      <c r="E6" s="88"/>
      <c r="F6" s="88"/>
      <c r="G6" s="88"/>
      <c r="H6" s="87"/>
      <c r="I6" s="89"/>
      <c r="J6" s="90"/>
      <c r="K6" s="91"/>
      <c r="L6" s="33"/>
      <c r="M6" s="33"/>
      <c r="N6" s="33"/>
      <c r="O6" s="33"/>
      <c r="P6" s="33"/>
      <c r="Q6" s="33"/>
      <c r="R6" s="33"/>
      <c r="S6" s="33"/>
      <c r="T6" s="33"/>
      <c r="U6" s="34"/>
      <c r="V6" s="34"/>
      <c r="W6" s="3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s="29" customFormat="1" ht="16">
      <c r="A7" s="84"/>
      <c r="B7" s="85"/>
      <c r="C7" s="86"/>
      <c r="D7" s="87"/>
      <c r="E7" s="88"/>
      <c r="F7" s="88"/>
      <c r="G7" s="88"/>
      <c r="H7" s="87"/>
      <c r="I7" s="89"/>
      <c r="J7" s="90"/>
      <c r="K7" s="85"/>
      <c r="L7" s="33"/>
      <c r="M7" s="33"/>
      <c r="N7" s="33"/>
      <c r="O7" s="33"/>
      <c r="P7" s="33"/>
      <c r="Q7" s="33"/>
      <c r="R7" s="33"/>
      <c r="S7" s="33"/>
      <c r="T7" s="33"/>
      <c r="U7" s="34"/>
      <c r="V7" s="34"/>
      <c r="W7" s="3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s="29" customFormat="1" ht="16">
      <c r="A8" s="92"/>
      <c r="B8" s="93"/>
      <c r="C8" s="86"/>
      <c r="D8" s="86"/>
      <c r="E8" s="94"/>
      <c r="F8" s="94"/>
      <c r="G8" s="94"/>
      <c r="H8" s="86"/>
      <c r="I8" s="95"/>
      <c r="J8" s="96"/>
      <c r="K8" s="93"/>
      <c r="L8" s="33"/>
      <c r="M8" s="33"/>
      <c r="N8" s="33"/>
      <c r="O8" s="33"/>
      <c r="P8" s="33"/>
      <c r="Q8" s="33"/>
      <c r="R8" s="33"/>
      <c r="S8" s="33"/>
      <c r="T8" s="33"/>
      <c r="U8" s="34"/>
      <c r="V8" s="34"/>
      <c r="W8" s="3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s="29" customFormat="1" ht="16">
      <c r="A9" s="92"/>
      <c r="B9" s="97"/>
      <c r="C9" s="86"/>
      <c r="D9" s="86"/>
      <c r="E9" s="94"/>
      <c r="F9" s="94"/>
      <c r="G9" s="94"/>
      <c r="H9" s="86"/>
      <c r="I9" s="95"/>
      <c r="J9" s="96"/>
      <c r="K9" s="93"/>
      <c r="L9" s="33"/>
      <c r="M9" s="33"/>
      <c r="N9" s="33"/>
      <c r="O9" s="33"/>
      <c r="P9" s="33"/>
      <c r="Q9" s="33"/>
      <c r="R9" s="33"/>
      <c r="S9" s="33"/>
      <c r="T9" s="33"/>
      <c r="U9" s="34"/>
      <c r="V9" s="34"/>
      <c r="W9" s="3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s="29" customFormat="1" ht="16">
      <c r="A10" s="92"/>
      <c r="B10" s="97"/>
      <c r="C10" s="86"/>
      <c r="D10" s="86"/>
      <c r="E10" s="94"/>
      <c r="F10" s="94"/>
      <c r="G10" s="94"/>
      <c r="H10" s="86"/>
      <c r="I10" s="98"/>
      <c r="J10" s="96"/>
      <c r="K10" s="99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4"/>
      <c r="W10" s="3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s="29" customFormat="1" ht="16">
      <c r="A11" s="92"/>
      <c r="B11" s="97"/>
      <c r="C11" s="86"/>
      <c r="D11" s="86"/>
      <c r="E11" s="94"/>
      <c r="F11" s="94"/>
      <c r="G11" s="94"/>
      <c r="H11" s="86"/>
      <c r="I11" s="98"/>
      <c r="J11" s="96"/>
      <c r="K11" s="9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4"/>
      <c r="W11" s="3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29" customFormat="1" ht="16">
      <c r="A12" s="92"/>
      <c r="B12" s="97"/>
      <c r="C12" s="86"/>
      <c r="D12" s="86"/>
      <c r="E12" s="94"/>
      <c r="F12" s="94"/>
      <c r="G12" s="94"/>
      <c r="H12" s="86"/>
      <c r="I12" s="95"/>
      <c r="J12" s="96"/>
      <c r="K12" s="9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4"/>
      <c r="W12" s="3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s="29" customFormat="1">
      <c r="A13" s="5"/>
      <c r="B13" s="5"/>
      <c r="C13" s="5"/>
      <c r="D13" s="5"/>
      <c r="E13" s="5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>
      <c r="G14" s="28"/>
    </row>
  </sheetData>
  <mergeCells count="4">
    <mergeCell ref="J1:K1"/>
    <mergeCell ref="J2:K2"/>
    <mergeCell ref="J3:K3"/>
    <mergeCell ref="A1:I3"/>
  </mergeCells>
  <conditionalFormatting sqref="A7:K10">
    <cfRule type="expression" dxfId="8" priority="22" stopIfTrue="1">
      <formula>IF($H7="Done",TRUE,FALSE)</formula>
    </cfRule>
    <cfRule type="expression" dxfId="7" priority="23" stopIfTrue="1">
      <formula>IF($H7="Cancelled",TRUE,FALSE)</formula>
    </cfRule>
    <cfRule type="expression" dxfId="6" priority="24" stopIfTrue="1">
      <formula>IF($H7="Pending",TRUE,FALSE)</formula>
    </cfRule>
  </conditionalFormatting>
  <conditionalFormatting sqref="A12:K12">
    <cfRule type="expression" dxfId="5" priority="4" stopIfTrue="1">
      <formula>IF($H12="Done",TRUE,FALSE)</formula>
    </cfRule>
    <cfRule type="expression" dxfId="4" priority="5" stopIfTrue="1">
      <formula>IF($H12="Cancelled",TRUE,FALSE)</formula>
    </cfRule>
    <cfRule type="expression" dxfId="3" priority="6" stopIfTrue="1">
      <formula>IF($H12="Pending",TRUE,FALSE)</formula>
    </cfRule>
  </conditionalFormatting>
  <conditionalFormatting sqref="A6:K6">
    <cfRule type="expression" dxfId="2" priority="1" stopIfTrue="1">
      <formula>IF($H6="Done",TRUE,FALSE)</formula>
    </cfRule>
    <cfRule type="expression" dxfId="1" priority="2" stopIfTrue="1">
      <formula>IF($H6="Cancelled",TRUE,FALSE)</formula>
    </cfRule>
    <cfRule type="expression" dxfId="0" priority="3" stopIfTrue="1">
      <formula>IF($H6="Pending",TRUE,FALSE)</formula>
    </cfRule>
  </conditionalFormatting>
  <dataValidations count="2">
    <dataValidation type="list" allowBlank="1" showInputMessage="1" showErrorMessage="1" sqref="H6:H12" xr:uid="{00000000-0002-0000-0800-000000000000}">
      <formula1>"Pending,Cancelled,Done,In Progress"</formula1>
    </dataValidation>
    <dataValidation type="list" allowBlank="1" showInputMessage="1" showErrorMessage="1" sqref="C6:C12" xr:uid="{00000000-0002-0000-0800-000001000000}">
      <formula1>"SSR,PDR,CDR,TRR, Revue de PROJET"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1a-Identification Projet</vt:lpstr>
      <vt:lpstr>1b- Besoin capturé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2020-02-03T16:32:19Z</dcterms:modified>
</cp:coreProperties>
</file>