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Y:\excel_project1\"/>
    </mc:Choice>
  </mc:AlternateContent>
  <xr:revisionPtr revIDLastSave="0" documentId="13_ncr:1_{47D699CE-E695-44D9-B28C-FE9A479B2769}" xr6:coauthVersionLast="47" xr6:coauthVersionMax="47" xr10:uidLastSave="{00000000-0000-0000-0000-000000000000}"/>
  <bookViews>
    <workbookView xWindow="14295" yWindow="0" windowWidth="14610" windowHeight="15585" activeTab="2" xr2:uid="{00000000-000D-0000-FFFF-FFFF00000000}"/>
  </bookViews>
  <sheets>
    <sheet name="products" sheetId="3" r:id="rId1"/>
    <sheet name="Data" sheetId="2" r:id="rId2"/>
    <sheet name="1" sheetId="4" r:id="rId3"/>
  </sheets>
  <definedNames>
    <definedName name="ExternalData_1" localSheetId="1" hidden="1">Data!$A$1:$G$301</definedName>
    <definedName name="ExternalData_2" localSheetId="0" hidden="1">products!$A$1:$B$23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4" l="1"/>
  <c r="D13" i="4"/>
  <c r="D12" i="4"/>
  <c r="D9" i="4"/>
  <c r="D10" i="4" s="1"/>
  <c r="D8" i="4"/>
  <c r="D7" i="4"/>
  <c r="D6" i="4"/>
  <c r="C13" i="4"/>
  <c r="C12" i="4"/>
  <c r="C9" i="4"/>
  <c r="C10" i="4" s="1"/>
  <c r="C8" i="4"/>
  <c r="C7" i="4"/>
  <c r="C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86BCC4-E08B-4245-A56E-B30E81B5BCD1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E8630EBD-FEC1-4E78-B4FA-585F99140574}" keepAlive="1" name="Query - products" description="Connection to the 'products' query in the workbook." type="5" refreshedVersion="8" background="1" saveData="1">
    <dbPr connection="Provider=Microsoft.Mashup.OleDb.1;Data Source=$Workbook$;Location=products;Extended Properties=&quot;&quot;" command="SELECT * FROM [products]"/>
  </connection>
</connections>
</file>

<file path=xl/sharedStrings.xml><?xml version="1.0" encoding="utf-8"?>
<sst xmlns="http://schemas.openxmlformats.org/spreadsheetml/2006/main" count="953" uniqueCount="65">
  <si>
    <t>Sales Person</t>
  </si>
  <si>
    <t>Geography</t>
  </si>
  <si>
    <t>Product</t>
  </si>
  <si>
    <t>Amount</t>
  </si>
  <si>
    <t>Units</t>
  </si>
  <si>
    <t>Cost per unit</t>
  </si>
  <si>
    <t>Cost</t>
  </si>
  <si>
    <t>Ram Mahesh</t>
  </si>
  <si>
    <t>New Zealand</t>
  </si>
  <si>
    <t>70% Dark Bites</t>
  </si>
  <si>
    <t>Brien Boise</t>
  </si>
  <si>
    <t>USA</t>
  </si>
  <si>
    <t>Choco Coated Almonds</t>
  </si>
  <si>
    <t>Husein Augar</t>
  </si>
  <si>
    <t>Almond Choco</t>
  </si>
  <si>
    <t>Carla Molina</t>
  </si>
  <si>
    <t>Canada</t>
  </si>
  <si>
    <t>Drinking Coco</t>
  </si>
  <si>
    <t>Curtice Advani</t>
  </si>
  <si>
    <t>UK</t>
  </si>
  <si>
    <t>White Choc</t>
  </si>
  <si>
    <t>Peanut Butter Cubes</t>
  </si>
  <si>
    <t>Australia</t>
  </si>
  <si>
    <t>Smooth Sliky Salty</t>
  </si>
  <si>
    <t>After Nines</t>
  </si>
  <si>
    <t>Ches Bonnell</t>
  </si>
  <si>
    <t>50% Dark Bites</t>
  </si>
  <si>
    <t>Gigi Bohling</t>
  </si>
  <si>
    <t>Barr Faughny</t>
  </si>
  <si>
    <t>Gunar Cockshoot</t>
  </si>
  <si>
    <t>Eclairs</t>
  </si>
  <si>
    <t>Mint Chip Choco</t>
  </si>
  <si>
    <t>India</t>
  </si>
  <si>
    <t>Milk Bars</t>
  </si>
  <si>
    <t>Manuka Honey Choco</t>
  </si>
  <si>
    <t>Orange Choco</t>
  </si>
  <si>
    <t>Fruit &amp; Nut Bars</t>
  </si>
  <si>
    <t>Oby Sorrel</t>
  </si>
  <si>
    <t>99% Dark &amp; Pure</t>
  </si>
  <si>
    <t>Raspberry Choco</t>
  </si>
  <si>
    <t>85% Dark Bars</t>
  </si>
  <si>
    <t>Organic Choco Syrup</t>
  </si>
  <si>
    <t>Caramel Stuffed Bars</t>
  </si>
  <si>
    <t>Spicy Special Slims</t>
  </si>
  <si>
    <t>Baker's Choco Chips</t>
  </si>
  <si>
    <t>Questions</t>
  </si>
  <si>
    <t>Quick statistics</t>
  </si>
  <si>
    <t>Exploratory Data Analysis (EDA) with CF</t>
  </si>
  <si>
    <t>Sales by country (with formulas)</t>
  </si>
  <si>
    <t>Sales by country (with pivots)</t>
  </si>
  <si>
    <t>Top 5 products by $ per unit</t>
  </si>
  <si>
    <t>Are there any anomalies in the data?</t>
  </si>
  <si>
    <t>Best Sales person by country</t>
  </si>
  <si>
    <t>Profits by product (using products table)</t>
  </si>
  <si>
    <t>Dynamic country-level Sales Report</t>
  </si>
  <si>
    <t>Which products to discontinue?</t>
  </si>
  <si>
    <t>Average</t>
  </si>
  <si>
    <t>Median</t>
  </si>
  <si>
    <t>Min</t>
  </si>
  <si>
    <t>Max</t>
  </si>
  <si>
    <t>Range</t>
  </si>
  <si>
    <t>First Q</t>
  </si>
  <si>
    <t>Third Q</t>
  </si>
  <si>
    <t>Total variety of products</t>
  </si>
  <si>
    <r>
      <rPr>
        <b/>
        <sz val="28"/>
        <color theme="1"/>
        <rFont val="Calibri"/>
        <family val="2"/>
        <scheme val="minor"/>
      </rPr>
      <t>1</t>
    </r>
    <r>
      <rPr>
        <sz val="28"/>
        <color theme="1"/>
        <rFont val="Calibri"/>
        <family val="2"/>
        <scheme val="minor"/>
      </rPr>
      <t xml:space="preserve">   Quick statistics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</si>
</sst>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2" fillId="0" borderId="0" xfId="0" applyFont="1"/>
    <xf numFmtId="0" fontId="1" fillId="2" borderId="0" xfId="0" applyFont="1" applyFill="1" applyAlignment="1">
      <alignment horizontal="right"/>
    </xf>
    <xf numFmtId="0" fontId="0" fillId="0" borderId="1" xfId="0" applyBorder="1"/>
    <xf numFmtId="6" fontId="0" fillId="0" borderId="1" xfId="0" applyNumberFormat="1" applyBorder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F74539A1-2204-4705-8157-203BE78B152E}" autoFormatId="16" applyNumberFormats="0" applyBorderFormats="0" applyFontFormats="0" applyPatternFormats="0" applyAlignmentFormats="0" applyWidthHeightFormats="0">
  <queryTableRefresh nextId="3">
    <queryTableFields count="2">
      <queryTableField id="1" name="Product" tableColumnId="1"/>
      <queryTableField id="2" name="Cost per uni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8B6F61C-C411-44E1-853B-1DB3EB3A380E}" autoFormatId="16" applyNumberFormats="0" applyBorderFormats="0" applyFontFormats="0" applyPatternFormats="0" applyAlignmentFormats="0" applyWidthHeightFormats="0">
  <queryTableRefresh nextId="8">
    <queryTableFields count="7">
      <queryTableField id="1" name="Sales Person" tableColumnId="1"/>
      <queryTableField id="2" name="Geography" tableColumnId="2"/>
      <queryTableField id="3" name="Product" tableColumnId="3"/>
      <queryTableField id="4" name="Amount" tableColumnId="4"/>
      <queryTableField id="5" name="Units" tableColumnId="5"/>
      <queryTableField id="6" name="Cost per unit" tableColumnId="6"/>
      <queryTableField id="7" name="Cost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4341AB-5BC6-4DCF-BA24-D8F86F3A4A74}" name="products" displayName="products" ref="A1:B23" tableType="queryTable" totalsRowShown="0">
  <autoFilter ref="A1:B23" xr:uid="{EA4341AB-5BC6-4DCF-BA24-D8F86F3A4A74}"/>
  <tableColumns count="2">
    <tableColumn id="1" xr3:uid="{B4608A57-8C23-4DC8-88DE-F2A0F01B88F0}" uniqueName="1" name="Product" queryTableFieldId="1" dataDxfId="0"/>
    <tableColumn id="2" xr3:uid="{0A22F85B-6CC6-4BB8-A0A0-C12075BFB013}" uniqueName="2" name="Cost per unit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94FC6F-D27C-4CAF-90E4-D6909A7F2F59}" name="data" displayName="data" ref="A1:G301" tableType="queryTable" totalsRowShown="0">
  <autoFilter ref="A1:G301" xr:uid="{BF94FC6F-D27C-4CAF-90E4-D6909A7F2F59}"/>
  <tableColumns count="7">
    <tableColumn id="1" xr3:uid="{49E9EFA9-8DE9-478F-9A0B-C3B3F2922DCC}" uniqueName="1" name="Sales Person" queryTableFieldId="1" dataDxfId="3"/>
    <tableColumn id="2" xr3:uid="{7E3B9BD3-6DBF-4168-8D51-B74512BAC10E}" uniqueName="2" name="Geography" queryTableFieldId="2" dataDxfId="2"/>
    <tableColumn id="3" xr3:uid="{9062AA6D-440E-4D6C-91AF-636633976BEF}" uniqueName="3" name="Product" queryTableFieldId="3" dataDxfId="1"/>
    <tableColumn id="4" xr3:uid="{60B905CC-1661-42E9-8C1A-FE5848740524}" uniqueName="4" name="Amount" queryTableFieldId="4"/>
    <tableColumn id="5" xr3:uid="{F2EACF94-BC41-4C70-8089-853D67C523F5}" uniqueName="5" name="Units" queryTableFieldId="5"/>
    <tableColumn id="6" xr3:uid="{D17F5F44-3777-4886-9E78-74952662D1C7}" uniqueName="6" name="Cost per unit" queryTableFieldId="6"/>
    <tableColumn id="7" xr3:uid="{9FE90BFF-7B89-40BF-9496-0FC1B3FB2DAE}" uniqueName="7" name="Cost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0AA20-F9F7-407A-B106-DD557DB00ABA}">
  <dimension ref="A1:B23"/>
  <sheetViews>
    <sheetView workbookViewId="0">
      <selection activeCell="A21" sqref="A21"/>
    </sheetView>
  </sheetViews>
  <sheetFormatPr defaultRowHeight="15" x14ac:dyDescent="0.25"/>
  <cols>
    <col min="1" max="1" width="21.85546875" customWidth="1"/>
    <col min="2" max="2" width="14.5703125" customWidth="1"/>
  </cols>
  <sheetData>
    <row r="1" spans="1:2" x14ac:dyDescent="0.25">
      <c r="A1" t="s">
        <v>2</v>
      </c>
      <c r="B1" t="s">
        <v>5</v>
      </c>
    </row>
    <row r="2" spans="1:2" x14ac:dyDescent="0.25">
      <c r="A2" s="1" t="s">
        <v>33</v>
      </c>
      <c r="B2">
        <v>9.33</v>
      </c>
    </row>
    <row r="3" spans="1:2" x14ac:dyDescent="0.25">
      <c r="A3" s="1" t="s">
        <v>26</v>
      </c>
      <c r="B3">
        <v>11.7</v>
      </c>
    </row>
    <row r="4" spans="1:2" x14ac:dyDescent="0.25">
      <c r="A4" s="1" t="s">
        <v>14</v>
      </c>
      <c r="B4">
        <v>11.88</v>
      </c>
    </row>
    <row r="5" spans="1:2" x14ac:dyDescent="0.25">
      <c r="A5" s="1" t="s">
        <v>39</v>
      </c>
      <c r="B5">
        <v>11.73</v>
      </c>
    </row>
    <row r="6" spans="1:2" x14ac:dyDescent="0.25">
      <c r="A6" s="1" t="s">
        <v>31</v>
      </c>
      <c r="B6">
        <v>8.7899999999999991</v>
      </c>
    </row>
    <row r="7" spans="1:2" x14ac:dyDescent="0.25">
      <c r="A7" s="1" t="s">
        <v>30</v>
      </c>
      <c r="B7">
        <v>3.11</v>
      </c>
    </row>
    <row r="8" spans="1:2" x14ac:dyDescent="0.25">
      <c r="A8" s="1" t="s">
        <v>17</v>
      </c>
      <c r="B8">
        <v>6.47</v>
      </c>
    </row>
    <row r="9" spans="1:2" x14ac:dyDescent="0.25">
      <c r="A9" s="1" t="s">
        <v>38</v>
      </c>
      <c r="B9">
        <v>7.64</v>
      </c>
    </row>
    <row r="10" spans="1:2" x14ac:dyDescent="0.25">
      <c r="A10" s="1" t="s">
        <v>35</v>
      </c>
      <c r="B10">
        <v>10.62</v>
      </c>
    </row>
    <row r="11" spans="1:2" x14ac:dyDescent="0.25">
      <c r="A11" s="1" t="s">
        <v>43</v>
      </c>
      <c r="B11">
        <v>9</v>
      </c>
    </row>
    <row r="12" spans="1:2" x14ac:dyDescent="0.25">
      <c r="A12" s="1" t="s">
        <v>24</v>
      </c>
      <c r="B12">
        <v>9.77</v>
      </c>
    </row>
    <row r="13" spans="1:2" x14ac:dyDescent="0.25">
      <c r="A13" s="1" t="s">
        <v>36</v>
      </c>
      <c r="B13">
        <v>6.49</v>
      </c>
    </row>
    <row r="14" spans="1:2" x14ac:dyDescent="0.25">
      <c r="A14" s="1" t="s">
        <v>40</v>
      </c>
      <c r="B14">
        <v>4.97</v>
      </c>
    </row>
    <row r="15" spans="1:2" x14ac:dyDescent="0.25">
      <c r="A15" s="1" t="s">
        <v>20</v>
      </c>
      <c r="B15">
        <v>13.15</v>
      </c>
    </row>
    <row r="16" spans="1:2" x14ac:dyDescent="0.25">
      <c r="A16" s="1" t="s">
        <v>44</v>
      </c>
      <c r="B16">
        <v>5.6</v>
      </c>
    </row>
    <row r="17" spans="1:2" x14ac:dyDescent="0.25">
      <c r="A17" s="1" t="s">
        <v>41</v>
      </c>
      <c r="B17">
        <v>16.73</v>
      </c>
    </row>
    <row r="18" spans="1:2" x14ac:dyDescent="0.25">
      <c r="A18" s="1" t="s">
        <v>42</v>
      </c>
      <c r="B18">
        <v>10.38</v>
      </c>
    </row>
    <row r="19" spans="1:2" x14ac:dyDescent="0.25">
      <c r="A19" s="1" t="s">
        <v>34</v>
      </c>
      <c r="B19">
        <v>7.16</v>
      </c>
    </row>
    <row r="20" spans="1:2" x14ac:dyDescent="0.25">
      <c r="A20" s="1" t="s">
        <v>9</v>
      </c>
      <c r="B20">
        <v>14.49</v>
      </c>
    </row>
    <row r="21" spans="1:2" x14ac:dyDescent="0.25">
      <c r="A21" s="1" t="s">
        <v>23</v>
      </c>
      <c r="B21">
        <v>5.79</v>
      </c>
    </row>
    <row r="22" spans="1:2" x14ac:dyDescent="0.25">
      <c r="A22" s="1" t="s">
        <v>12</v>
      </c>
      <c r="B22">
        <v>8.65</v>
      </c>
    </row>
    <row r="23" spans="1:2" x14ac:dyDescent="0.25">
      <c r="A23" s="1" t="s">
        <v>21</v>
      </c>
      <c r="B23">
        <v>12.37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2668E-73F3-462B-B1E8-9CE8410A09FB}">
  <dimension ref="A1:K301"/>
  <sheetViews>
    <sheetView topLeftCell="A265" workbookViewId="0">
      <selection sqref="A1:G301"/>
    </sheetView>
  </sheetViews>
  <sheetFormatPr defaultRowHeight="15" x14ac:dyDescent="0.25"/>
  <cols>
    <col min="1" max="1" width="16" customWidth="1"/>
    <col min="2" max="2" width="13" customWidth="1"/>
    <col min="3" max="3" width="21.85546875" customWidth="1"/>
    <col min="4" max="4" width="10.42578125" customWidth="1"/>
    <col min="5" max="5" width="8" customWidth="1"/>
    <col min="6" max="6" width="14.5703125" customWidth="1"/>
    <col min="7" max="7" width="8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25">
      <c r="A2" s="1" t="s">
        <v>7</v>
      </c>
      <c r="B2" s="1" t="s">
        <v>8</v>
      </c>
      <c r="C2" s="1" t="s">
        <v>9</v>
      </c>
      <c r="D2">
        <v>1624</v>
      </c>
      <c r="E2">
        <v>114</v>
      </c>
      <c r="F2">
        <v>14.49</v>
      </c>
      <c r="G2">
        <v>1651.8600000000001</v>
      </c>
    </row>
    <row r="3" spans="1:11" x14ac:dyDescent="0.25">
      <c r="A3" s="1" t="s">
        <v>10</v>
      </c>
      <c r="B3" s="1" t="s">
        <v>11</v>
      </c>
      <c r="C3" s="1" t="s">
        <v>12</v>
      </c>
      <c r="D3">
        <v>6706</v>
      </c>
      <c r="E3">
        <v>459</v>
      </c>
      <c r="F3">
        <v>8.65</v>
      </c>
      <c r="G3">
        <v>3970.3500000000004</v>
      </c>
    </row>
    <row r="4" spans="1:11" x14ac:dyDescent="0.25">
      <c r="A4" s="1" t="s">
        <v>13</v>
      </c>
      <c r="B4" s="1" t="s">
        <v>11</v>
      </c>
      <c r="C4" s="1" t="s">
        <v>14</v>
      </c>
      <c r="D4">
        <v>959</v>
      </c>
      <c r="E4">
        <v>147</v>
      </c>
      <c r="F4">
        <v>11.88</v>
      </c>
      <c r="G4">
        <v>1746.3600000000001</v>
      </c>
      <c r="J4" t="s">
        <v>45</v>
      </c>
    </row>
    <row r="5" spans="1:11" x14ac:dyDescent="0.25">
      <c r="A5" s="1" t="s">
        <v>15</v>
      </c>
      <c r="B5" s="1" t="s">
        <v>16</v>
      </c>
      <c r="C5" s="1" t="s">
        <v>17</v>
      </c>
      <c r="D5">
        <v>9632</v>
      </c>
      <c r="E5">
        <v>288</v>
      </c>
      <c r="F5">
        <v>6.47</v>
      </c>
      <c r="G5">
        <v>1863.36</v>
      </c>
      <c r="J5">
        <v>1</v>
      </c>
      <c r="K5" t="s">
        <v>46</v>
      </c>
    </row>
    <row r="6" spans="1:11" x14ac:dyDescent="0.25">
      <c r="A6" s="1" t="s">
        <v>18</v>
      </c>
      <c r="B6" s="1" t="s">
        <v>19</v>
      </c>
      <c r="C6" s="1" t="s">
        <v>20</v>
      </c>
      <c r="D6">
        <v>2100</v>
      </c>
      <c r="E6">
        <v>414</v>
      </c>
      <c r="F6">
        <v>13.15</v>
      </c>
      <c r="G6">
        <v>5444.1</v>
      </c>
      <c r="J6">
        <v>2</v>
      </c>
      <c r="K6" t="s">
        <v>47</v>
      </c>
    </row>
    <row r="7" spans="1:11" x14ac:dyDescent="0.25">
      <c r="A7" s="1" t="s">
        <v>7</v>
      </c>
      <c r="B7" s="1" t="s">
        <v>11</v>
      </c>
      <c r="C7" s="1" t="s">
        <v>21</v>
      </c>
      <c r="D7">
        <v>8869</v>
      </c>
      <c r="E7">
        <v>432</v>
      </c>
      <c r="F7">
        <v>12.37</v>
      </c>
      <c r="G7">
        <v>5343.8399999999992</v>
      </c>
      <c r="J7">
        <v>3</v>
      </c>
      <c r="K7" t="s">
        <v>48</v>
      </c>
    </row>
    <row r="8" spans="1:11" x14ac:dyDescent="0.25">
      <c r="A8" s="1" t="s">
        <v>18</v>
      </c>
      <c r="B8" s="1" t="s">
        <v>22</v>
      </c>
      <c r="C8" s="1" t="s">
        <v>23</v>
      </c>
      <c r="D8">
        <v>2681</v>
      </c>
      <c r="E8">
        <v>54</v>
      </c>
      <c r="F8">
        <v>5.79</v>
      </c>
      <c r="G8">
        <v>312.66000000000003</v>
      </c>
      <c r="J8">
        <v>4</v>
      </c>
      <c r="K8" t="s">
        <v>49</v>
      </c>
    </row>
    <row r="9" spans="1:11" x14ac:dyDescent="0.25">
      <c r="A9" s="1" t="s">
        <v>10</v>
      </c>
      <c r="B9" s="1" t="s">
        <v>11</v>
      </c>
      <c r="C9" s="1" t="s">
        <v>24</v>
      </c>
      <c r="D9">
        <v>5012</v>
      </c>
      <c r="E9">
        <v>210</v>
      </c>
      <c r="F9">
        <v>9.77</v>
      </c>
      <c r="G9">
        <v>2051.6999999999998</v>
      </c>
      <c r="J9">
        <v>5</v>
      </c>
      <c r="K9" t="s">
        <v>50</v>
      </c>
    </row>
    <row r="10" spans="1:11" x14ac:dyDescent="0.25">
      <c r="A10" s="1" t="s">
        <v>25</v>
      </c>
      <c r="B10" s="1" t="s">
        <v>22</v>
      </c>
      <c r="C10" s="1" t="s">
        <v>26</v>
      </c>
      <c r="D10">
        <v>1281</v>
      </c>
      <c r="E10">
        <v>75</v>
      </c>
      <c r="F10">
        <v>11.7</v>
      </c>
      <c r="G10">
        <v>877.5</v>
      </c>
      <c r="J10">
        <v>6</v>
      </c>
      <c r="K10" t="s">
        <v>51</v>
      </c>
    </row>
    <row r="11" spans="1:11" x14ac:dyDescent="0.25">
      <c r="A11" s="1" t="s">
        <v>27</v>
      </c>
      <c r="B11" s="1" t="s">
        <v>8</v>
      </c>
      <c r="C11" s="1" t="s">
        <v>26</v>
      </c>
      <c r="D11">
        <v>4991</v>
      </c>
      <c r="E11">
        <v>12</v>
      </c>
      <c r="F11">
        <v>11.7</v>
      </c>
      <c r="G11">
        <v>140.39999999999998</v>
      </c>
      <c r="J11">
        <v>7</v>
      </c>
      <c r="K11" t="s">
        <v>52</v>
      </c>
    </row>
    <row r="12" spans="1:11" x14ac:dyDescent="0.25">
      <c r="A12" s="1" t="s">
        <v>28</v>
      </c>
      <c r="B12" s="1" t="s">
        <v>19</v>
      </c>
      <c r="C12" s="1" t="s">
        <v>20</v>
      </c>
      <c r="D12">
        <v>1785</v>
      </c>
      <c r="E12">
        <v>462</v>
      </c>
      <c r="F12">
        <v>13.15</v>
      </c>
      <c r="G12">
        <v>6075.3</v>
      </c>
      <c r="J12">
        <v>8</v>
      </c>
      <c r="K12" t="s">
        <v>53</v>
      </c>
    </row>
    <row r="13" spans="1:11" x14ac:dyDescent="0.25">
      <c r="A13" s="1" t="s">
        <v>29</v>
      </c>
      <c r="B13" s="1" t="s">
        <v>8</v>
      </c>
      <c r="C13" s="1" t="s">
        <v>30</v>
      </c>
      <c r="D13">
        <v>3983</v>
      </c>
      <c r="E13">
        <v>144</v>
      </c>
      <c r="F13">
        <v>3.11</v>
      </c>
      <c r="G13">
        <v>447.84</v>
      </c>
      <c r="J13">
        <v>9</v>
      </c>
      <c r="K13" t="s">
        <v>54</v>
      </c>
    </row>
    <row r="14" spans="1:11" x14ac:dyDescent="0.25">
      <c r="A14" s="1" t="s">
        <v>13</v>
      </c>
      <c r="B14" s="1" t="s">
        <v>22</v>
      </c>
      <c r="C14" s="1" t="s">
        <v>31</v>
      </c>
      <c r="D14">
        <v>2646</v>
      </c>
      <c r="E14">
        <v>120</v>
      </c>
      <c r="F14">
        <v>8.7899999999999991</v>
      </c>
      <c r="G14">
        <v>1054.8</v>
      </c>
      <c r="J14">
        <v>10</v>
      </c>
      <c r="K14" t="s">
        <v>55</v>
      </c>
    </row>
    <row r="15" spans="1:11" x14ac:dyDescent="0.25">
      <c r="A15" s="1" t="s">
        <v>28</v>
      </c>
      <c r="B15" s="1" t="s">
        <v>32</v>
      </c>
      <c r="C15" s="1" t="s">
        <v>33</v>
      </c>
      <c r="D15">
        <v>252</v>
      </c>
      <c r="E15">
        <v>54</v>
      </c>
      <c r="F15">
        <v>9.33</v>
      </c>
      <c r="G15">
        <v>503.82</v>
      </c>
    </row>
    <row r="16" spans="1:11" x14ac:dyDescent="0.25">
      <c r="A16" s="1" t="s">
        <v>29</v>
      </c>
      <c r="B16" s="1" t="s">
        <v>11</v>
      </c>
      <c r="C16" s="1" t="s">
        <v>20</v>
      </c>
      <c r="D16">
        <v>2464</v>
      </c>
      <c r="E16">
        <v>234</v>
      </c>
      <c r="F16">
        <v>13.15</v>
      </c>
      <c r="G16">
        <v>3077.1</v>
      </c>
    </row>
    <row r="17" spans="1:7" x14ac:dyDescent="0.25">
      <c r="A17" s="1" t="s">
        <v>29</v>
      </c>
      <c r="B17" s="1" t="s">
        <v>11</v>
      </c>
      <c r="C17" s="1" t="s">
        <v>34</v>
      </c>
      <c r="D17">
        <v>2114</v>
      </c>
      <c r="E17">
        <v>66</v>
      </c>
      <c r="F17">
        <v>7.16</v>
      </c>
      <c r="G17">
        <v>472.56</v>
      </c>
    </row>
    <row r="18" spans="1:7" x14ac:dyDescent="0.25">
      <c r="A18" s="1" t="s">
        <v>18</v>
      </c>
      <c r="B18" s="1" t="s">
        <v>8</v>
      </c>
      <c r="C18" s="1" t="s">
        <v>23</v>
      </c>
      <c r="D18">
        <v>7693</v>
      </c>
      <c r="E18">
        <v>87</v>
      </c>
      <c r="F18">
        <v>5.79</v>
      </c>
      <c r="G18">
        <v>503.73</v>
      </c>
    </row>
    <row r="19" spans="1:7" x14ac:dyDescent="0.25">
      <c r="A19" s="1" t="s">
        <v>27</v>
      </c>
      <c r="B19" s="1" t="s">
        <v>32</v>
      </c>
      <c r="C19" s="1" t="s">
        <v>35</v>
      </c>
      <c r="D19">
        <v>15610</v>
      </c>
      <c r="E19">
        <v>339</v>
      </c>
      <c r="F19">
        <v>10.62</v>
      </c>
      <c r="G19">
        <v>3600.18</v>
      </c>
    </row>
    <row r="20" spans="1:7" x14ac:dyDescent="0.25">
      <c r="A20" s="1" t="s">
        <v>15</v>
      </c>
      <c r="B20" s="1" t="s">
        <v>32</v>
      </c>
      <c r="C20" s="1" t="s">
        <v>24</v>
      </c>
      <c r="D20">
        <v>336</v>
      </c>
      <c r="E20">
        <v>144</v>
      </c>
      <c r="F20">
        <v>9.77</v>
      </c>
      <c r="G20">
        <v>1406.8799999999999</v>
      </c>
    </row>
    <row r="21" spans="1:7" x14ac:dyDescent="0.25">
      <c r="A21" s="1" t="s">
        <v>28</v>
      </c>
      <c r="B21" s="1" t="s">
        <v>19</v>
      </c>
      <c r="C21" s="1" t="s">
        <v>35</v>
      </c>
      <c r="D21">
        <v>9443</v>
      </c>
      <c r="E21">
        <v>162</v>
      </c>
      <c r="F21">
        <v>10.62</v>
      </c>
      <c r="G21">
        <v>1720.4399999999998</v>
      </c>
    </row>
    <row r="22" spans="1:7" x14ac:dyDescent="0.25">
      <c r="A22" s="1" t="s">
        <v>13</v>
      </c>
      <c r="B22" s="1" t="s">
        <v>32</v>
      </c>
      <c r="C22" s="1" t="s">
        <v>36</v>
      </c>
      <c r="D22">
        <v>8155</v>
      </c>
      <c r="E22">
        <v>90</v>
      </c>
      <c r="F22">
        <v>6.49</v>
      </c>
      <c r="G22">
        <v>584.1</v>
      </c>
    </row>
    <row r="23" spans="1:7" x14ac:dyDescent="0.25">
      <c r="A23" s="1" t="s">
        <v>10</v>
      </c>
      <c r="B23" s="1" t="s">
        <v>22</v>
      </c>
      <c r="C23" s="1" t="s">
        <v>36</v>
      </c>
      <c r="D23">
        <v>1701</v>
      </c>
      <c r="E23">
        <v>234</v>
      </c>
      <c r="F23">
        <v>6.49</v>
      </c>
      <c r="G23">
        <v>1518.66</v>
      </c>
    </row>
    <row r="24" spans="1:7" x14ac:dyDescent="0.25">
      <c r="A24" s="1" t="s">
        <v>37</v>
      </c>
      <c r="B24" s="1" t="s">
        <v>22</v>
      </c>
      <c r="C24" s="1" t="s">
        <v>24</v>
      </c>
      <c r="D24">
        <v>2205</v>
      </c>
      <c r="E24">
        <v>141</v>
      </c>
      <c r="F24">
        <v>9.77</v>
      </c>
      <c r="G24">
        <v>1377.57</v>
      </c>
    </row>
    <row r="25" spans="1:7" x14ac:dyDescent="0.25">
      <c r="A25" s="1" t="s">
        <v>10</v>
      </c>
      <c r="B25" s="1" t="s">
        <v>8</v>
      </c>
      <c r="C25" s="1" t="s">
        <v>38</v>
      </c>
      <c r="D25">
        <v>1771</v>
      </c>
      <c r="E25">
        <v>204</v>
      </c>
      <c r="F25">
        <v>7.64</v>
      </c>
      <c r="G25">
        <v>1558.56</v>
      </c>
    </row>
    <row r="26" spans="1:7" x14ac:dyDescent="0.25">
      <c r="A26" s="1" t="s">
        <v>15</v>
      </c>
      <c r="B26" s="1" t="s">
        <v>11</v>
      </c>
      <c r="C26" s="1" t="s">
        <v>39</v>
      </c>
      <c r="D26">
        <v>2114</v>
      </c>
      <c r="E26">
        <v>186</v>
      </c>
      <c r="F26">
        <v>11.73</v>
      </c>
      <c r="G26">
        <v>2181.7800000000002</v>
      </c>
    </row>
    <row r="27" spans="1:7" x14ac:dyDescent="0.25">
      <c r="A27" s="1" t="s">
        <v>15</v>
      </c>
      <c r="B27" s="1" t="s">
        <v>16</v>
      </c>
      <c r="C27" s="1" t="s">
        <v>33</v>
      </c>
      <c r="D27">
        <v>10311</v>
      </c>
      <c r="E27">
        <v>231</v>
      </c>
      <c r="F27">
        <v>9.33</v>
      </c>
      <c r="G27">
        <v>2155.23</v>
      </c>
    </row>
    <row r="28" spans="1:7" x14ac:dyDescent="0.25">
      <c r="A28" s="1" t="s">
        <v>29</v>
      </c>
      <c r="B28" s="1" t="s">
        <v>19</v>
      </c>
      <c r="C28" s="1" t="s">
        <v>31</v>
      </c>
      <c r="D28">
        <v>21</v>
      </c>
      <c r="E28">
        <v>168</v>
      </c>
      <c r="F28">
        <v>8.7899999999999991</v>
      </c>
      <c r="G28">
        <v>1476.7199999999998</v>
      </c>
    </row>
    <row r="29" spans="1:7" x14ac:dyDescent="0.25">
      <c r="A29" s="1" t="s">
        <v>37</v>
      </c>
      <c r="B29" s="1" t="s">
        <v>11</v>
      </c>
      <c r="C29" s="1" t="s">
        <v>35</v>
      </c>
      <c r="D29">
        <v>1974</v>
      </c>
      <c r="E29">
        <v>195</v>
      </c>
      <c r="F29">
        <v>10.62</v>
      </c>
      <c r="G29">
        <v>2070.8999999999996</v>
      </c>
    </row>
    <row r="30" spans="1:7" x14ac:dyDescent="0.25">
      <c r="A30" s="1" t="s">
        <v>27</v>
      </c>
      <c r="B30" s="1" t="s">
        <v>16</v>
      </c>
      <c r="C30" s="1" t="s">
        <v>36</v>
      </c>
      <c r="D30">
        <v>6314</v>
      </c>
      <c r="E30">
        <v>15</v>
      </c>
      <c r="F30">
        <v>6.49</v>
      </c>
      <c r="G30">
        <v>97.350000000000009</v>
      </c>
    </row>
    <row r="31" spans="1:7" x14ac:dyDescent="0.25">
      <c r="A31" s="1" t="s">
        <v>37</v>
      </c>
      <c r="B31" s="1" t="s">
        <v>8</v>
      </c>
      <c r="C31" s="1" t="s">
        <v>36</v>
      </c>
      <c r="D31">
        <v>4683</v>
      </c>
      <c r="E31">
        <v>30</v>
      </c>
      <c r="F31">
        <v>6.49</v>
      </c>
      <c r="G31">
        <v>194.70000000000002</v>
      </c>
    </row>
    <row r="32" spans="1:7" x14ac:dyDescent="0.25">
      <c r="A32" s="1" t="s">
        <v>15</v>
      </c>
      <c r="B32" s="1" t="s">
        <v>8</v>
      </c>
      <c r="C32" s="1" t="s">
        <v>40</v>
      </c>
      <c r="D32">
        <v>6398</v>
      </c>
      <c r="E32">
        <v>102</v>
      </c>
      <c r="F32">
        <v>4.97</v>
      </c>
      <c r="G32">
        <v>506.94</v>
      </c>
    </row>
    <row r="33" spans="1:7" x14ac:dyDescent="0.25">
      <c r="A33" s="1" t="s">
        <v>28</v>
      </c>
      <c r="B33" s="1" t="s">
        <v>11</v>
      </c>
      <c r="C33" s="1" t="s">
        <v>38</v>
      </c>
      <c r="D33">
        <v>553</v>
      </c>
      <c r="E33">
        <v>15</v>
      </c>
      <c r="F33">
        <v>7.64</v>
      </c>
      <c r="G33">
        <v>114.6</v>
      </c>
    </row>
    <row r="34" spans="1:7" x14ac:dyDescent="0.25">
      <c r="A34" s="1" t="s">
        <v>10</v>
      </c>
      <c r="B34" s="1" t="s">
        <v>19</v>
      </c>
      <c r="C34" s="1" t="s">
        <v>9</v>
      </c>
      <c r="D34">
        <v>7021</v>
      </c>
      <c r="E34">
        <v>183</v>
      </c>
      <c r="F34">
        <v>14.49</v>
      </c>
      <c r="G34">
        <v>2651.67</v>
      </c>
    </row>
    <row r="35" spans="1:7" x14ac:dyDescent="0.25">
      <c r="A35" s="1" t="s">
        <v>7</v>
      </c>
      <c r="B35" s="1" t="s">
        <v>19</v>
      </c>
      <c r="C35" s="1" t="s">
        <v>24</v>
      </c>
      <c r="D35">
        <v>5817</v>
      </c>
      <c r="E35">
        <v>12</v>
      </c>
      <c r="F35">
        <v>9.77</v>
      </c>
      <c r="G35">
        <v>117.24</v>
      </c>
    </row>
    <row r="36" spans="1:7" x14ac:dyDescent="0.25">
      <c r="A36" s="1" t="s">
        <v>15</v>
      </c>
      <c r="B36" s="1" t="s">
        <v>19</v>
      </c>
      <c r="C36" s="1" t="s">
        <v>26</v>
      </c>
      <c r="D36">
        <v>3976</v>
      </c>
      <c r="E36">
        <v>72</v>
      </c>
      <c r="F36">
        <v>11.7</v>
      </c>
      <c r="G36">
        <v>842.4</v>
      </c>
    </row>
    <row r="37" spans="1:7" x14ac:dyDescent="0.25">
      <c r="A37" s="1" t="s">
        <v>18</v>
      </c>
      <c r="B37" s="1" t="s">
        <v>22</v>
      </c>
      <c r="C37" s="1" t="s">
        <v>41</v>
      </c>
      <c r="D37">
        <v>1134</v>
      </c>
      <c r="E37">
        <v>282</v>
      </c>
      <c r="F37">
        <v>16.73</v>
      </c>
      <c r="G37">
        <v>4717.8599999999997</v>
      </c>
    </row>
    <row r="38" spans="1:7" x14ac:dyDescent="0.25">
      <c r="A38" s="1" t="s">
        <v>28</v>
      </c>
      <c r="B38" s="1" t="s">
        <v>19</v>
      </c>
      <c r="C38" s="1" t="s">
        <v>42</v>
      </c>
      <c r="D38">
        <v>6027</v>
      </c>
      <c r="E38">
        <v>144</v>
      </c>
      <c r="F38">
        <v>10.38</v>
      </c>
      <c r="G38">
        <v>1494.72</v>
      </c>
    </row>
    <row r="39" spans="1:7" x14ac:dyDescent="0.25">
      <c r="A39" s="1" t="s">
        <v>18</v>
      </c>
      <c r="B39" s="1" t="s">
        <v>8</v>
      </c>
      <c r="C39" s="1" t="s">
        <v>31</v>
      </c>
      <c r="D39">
        <v>1904</v>
      </c>
      <c r="E39">
        <v>405</v>
      </c>
      <c r="F39">
        <v>8.7899999999999991</v>
      </c>
      <c r="G39">
        <v>3559.95</v>
      </c>
    </row>
    <row r="40" spans="1:7" x14ac:dyDescent="0.25">
      <c r="A40" s="1" t="s">
        <v>25</v>
      </c>
      <c r="B40" s="1" t="s">
        <v>32</v>
      </c>
      <c r="C40" s="1" t="s">
        <v>12</v>
      </c>
      <c r="D40">
        <v>3262</v>
      </c>
      <c r="E40">
        <v>75</v>
      </c>
      <c r="F40">
        <v>8.65</v>
      </c>
      <c r="G40">
        <v>648.75</v>
      </c>
    </row>
    <row r="41" spans="1:7" x14ac:dyDescent="0.25">
      <c r="A41" s="1" t="s">
        <v>7</v>
      </c>
      <c r="B41" s="1" t="s">
        <v>32</v>
      </c>
      <c r="C41" s="1" t="s">
        <v>41</v>
      </c>
      <c r="D41">
        <v>2289</v>
      </c>
      <c r="E41">
        <v>135</v>
      </c>
      <c r="F41">
        <v>16.73</v>
      </c>
      <c r="G41">
        <v>2258.5500000000002</v>
      </c>
    </row>
    <row r="42" spans="1:7" x14ac:dyDescent="0.25">
      <c r="A42" s="1" t="s">
        <v>27</v>
      </c>
      <c r="B42" s="1" t="s">
        <v>32</v>
      </c>
      <c r="C42" s="1" t="s">
        <v>41</v>
      </c>
      <c r="D42">
        <v>6986</v>
      </c>
      <c r="E42">
        <v>21</v>
      </c>
      <c r="F42">
        <v>16.73</v>
      </c>
      <c r="G42">
        <v>351.33</v>
      </c>
    </row>
    <row r="43" spans="1:7" x14ac:dyDescent="0.25">
      <c r="A43" s="1" t="s">
        <v>28</v>
      </c>
      <c r="B43" s="1" t="s">
        <v>22</v>
      </c>
      <c r="C43" s="1" t="s">
        <v>36</v>
      </c>
      <c r="D43">
        <v>4417</v>
      </c>
      <c r="E43">
        <v>153</v>
      </c>
      <c r="F43">
        <v>6.49</v>
      </c>
      <c r="G43">
        <v>992.97</v>
      </c>
    </row>
    <row r="44" spans="1:7" x14ac:dyDescent="0.25">
      <c r="A44" s="1" t="s">
        <v>18</v>
      </c>
      <c r="B44" s="1" t="s">
        <v>32</v>
      </c>
      <c r="C44" s="1" t="s">
        <v>39</v>
      </c>
      <c r="D44">
        <v>1442</v>
      </c>
      <c r="E44">
        <v>15</v>
      </c>
      <c r="F44">
        <v>11.73</v>
      </c>
      <c r="G44">
        <v>175.95000000000002</v>
      </c>
    </row>
    <row r="45" spans="1:7" x14ac:dyDescent="0.25">
      <c r="A45" s="1" t="s">
        <v>29</v>
      </c>
      <c r="B45" s="1" t="s">
        <v>11</v>
      </c>
      <c r="C45" s="1" t="s">
        <v>26</v>
      </c>
      <c r="D45">
        <v>2415</v>
      </c>
      <c r="E45">
        <v>255</v>
      </c>
      <c r="F45">
        <v>11.7</v>
      </c>
      <c r="G45">
        <v>2983.5</v>
      </c>
    </row>
    <row r="46" spans="1:7" x14ac:dyDescent="0.25">
      <c r="A46" s="1" t="s">
        <v>28</v>
      </c>
      <c r="B46" s="1" t="s">
        <v>8</v>
      </c>
      <c r="C46" s="1" t="s">
        <v>38</v>
      </c>
      <c r="D46">
        <v>238</v>
      </c>
      <c r="E46">
        <v>18</v>
      </c>
      <c r="F46">
        <v>7.64</v>
      </c>
      <c r="G46">
        <v>137.51999999999998</v>
      </c>
    </row>
    <row r="47" spans="1:7" x14ac:dyDescent="0.25">
      <c r="A47" s="1" t="s">
        <v>18</v>
      </c>
      <c r="B47" s="1" t="s">
        <v>8</v>
      </c>
      <c r="C47" s="1" t="s">
        <v>36</v>
      </c>
      <c r="D47">
        <v>4949</v>
      </c>
      <c r="E47">
        <v>189</v>
      </c>
      <c r="F47">
        <v>6.49</v>
      </c>
      <c r="G47">
        <v>1226.6100000000001</v>
      </c>
    </row>
    <row r="48" spans="1:7" x14ac:dyDescent="0.25">
      <c r="A48" s="1" t="s">
        <v>27</v>
      </c>
      <c r="B48" s="1" t="s">
        <v>22</v>
      </c>
      <c r="C48" s="1" t="s">
        <v>12</v>
      </c>
      <c r="D48">
        <v>5075</v>
      </c>
      <c r="E48">
        <v>21</v>
      </c>
      <c r="F48">
        <v>8.65</v>
      </c>
      <c r="G48">
        <v>181.65</v>
      </c>
    </row>
    <row r="49" spans="1:7" x14ac:dyDescent="0.25">
      <c r="A49" s="1" t="s">
        <v>29</v>
      </c>
      <c r="B49" s="1" t="s">
        <v>16</v>
      </c>
      <c r="C49" s="1" t="s">
        <v>31</v>
      </c>
      <c r="D49">
        <v>9198</v>
      </c>
      <c r="E49">
        <v>36</v>
      </c>
      <c r="F49">
        <v>8.7899999999999991</v>
      </c>
      <c r="G49">
        <v>316.43999999999994</v>
      </c>
    </row>
    <row r="50" spans="1:7" x14ac:dyDescent="0.25">
      <c r="A50" s="1" t="s">
        <v>18</v>
      </c>
      <c r="B50" s="1" t="s">
        <v>32</v>
      </c>
      <c r="C50" s="1" t="s">
        <v>34</v>
      </c>
      <c r="D50">
        <v>3339</v>
      </c>
      <c r="E50">
        <v>75</v>
      </c>
      <c r="F50">
        <v>7.16</v>
      </c>
      <c r="G50">
        <v>537</v>
      </c>
    </row>
    <row r="51" spans="1:7" x14ac:dyDescent="0.25">
      <c r="A51" s="1" t="s">
        <v>7</v>
      </c>
      <c r="B51" s="1" t="s">
        <v>32</v>
      </c>
      <c r="C51" s="1" t="s">
        <v>30</v>
      </c>
      <c r="D51">
        <v>5019</v>
      </c>
      <c r="E51">
        <v>156</v>
      </c>
      <c r="F51">
        <v>3.11</v>
      </c>
      <c r="G51">
        <v>485.15999999999997</v>
      </c>
    </row>
    <row r="52" spans="1:7" x14ac:dyDescent="0.25">
      <c r="A52" s="1" t="s">
        <v>27</v>
      </c>
      <c r="B52" s="1" t="s">
        <v>16</v>
      </c>
      <c r="C52" s="1" t="s">
        <v>31</v>
      </c>
      <c r="D52">
        <v>16184</v>
      </c>
      <c r="E52">
        <v>39</v>
      </c>
      <c r="F52">
        <v>8.7899999999999991</v>
      </c>
      <c r="G52">
        <v>342.80999999999995</v>
      </c>
    </row>
    <row r="53" spans="1:7" x14ac:dyDescent="0.25">
      <c r="A53" s="1" t="s">
        <v>18</v>
      </c>
      <c r="B53" s="1" t="s">
        <v>16</v>
      </c>
      <c r="C53" s="1" t="s">
        <v>43</v>
      </c>
      <c r="D53">
        <v>497</v>
      </c>
      <c r="E53">
        <v>63</v>
      </c>
      <c r="F53">
        <v>9</v>
      </c>
      <c r="G53">
        <v>567</v>
      </c>
    </row>
    <row r="54" spans="1:7" x14ac:dyDescent="0.25">
      <c r="A54" s="1" t="s">
        <v>28</v>
      </c>
      <c r="B54" s="1" t="s">
        <v>16</v>
      </c>
      <c r="C54" s="1" t="s">
        <v>34</v>
      </c>
      <c r="D54">
        <v>8211</v>
      </c>
      <c r="E54">
        <v>75</v>
      </c>
      <c r="F54">
        <v>7.16</v>
      </c>
      <c r="G54">
        <v>537</v>
      </c>
    </row>
    <row r="55" spans="1:7" x14ac:dyDescent="0.25">
      <c r="A55" s="1" t="s">
        <v>28</v>
      </c>
      <c r="B55" s="1" t="s">
        <v>22</v>
      </c>
      <c r="C55" s="1" t="s">
        <v>42</v>
      </c>
      <c r="D55">
        <v>6580</v>
      </c>
      <c r="E55">
        <v>183</v>
      </c>
      <c r="F55">
        <v>10.38</v>
      </c>
      <c r="G55">
        <v>1899.5400000000002</v>
      </c>
    </row>
    <row r="56" spans="1:7" x14ac:dyDescent="0.25">
      <c r="A56" s="1" t="s">
        <v>15</v>
      </c>
      <c r="B56" s="1" t="s">
        <v>11</v>
      </c>
      <c r="C56" s="1" t="s">
        <v>33</v>
      </c>
      <c r="D56">
        <v>4760</v>
      </c>
      <c r="E56">
        <v>69</v>
      </c>
      <c r="F56">
        <v>9.33</v>
      </c>
      <c r="G56">
        <v>643.77</v>
      </c>
    </row>
    <row r="57" spans="1:7" x14ac:dyDescent="0.25">
      <c r="A57" s="1" t="s">
        <v>7</v>
      </c>
      <c r="B57" s="1" t="s">
        <v>16</v>
      </c>
      <c r="C57" s="1" t="s">
        <v>20</v>
      </c>
      <c r="D57">
        <v>5439</v>
      </c>
      <c r="E57">
        <v>30</v>
      </c>
      <c r="F57">
        <v>13.15</v>
      </c>
      <c r="G57">
        <v>394.5</v>
      </c>
    </row>
    <row r="58" spans="1:7" x14ac:dyDescent="0.25">
      <c r="A58" s="1" t="s">
        <v>15</v>
      </c>
      <c r="B58" s="1" t="s">
        <v>32</v>
      </c>
      <c r="C58" s="1" t="s">
        <v>30</v>
      </c>
      <c r="D58">
        <v>1463</v>
      </c>
      <c r="E58">
        <v>39</v>
      </c>
      <c r="F58">
        <v>3.11</v>
      </c>
      <c r="G58">
        <v>121.28999999999999</v>
      </c>
    </row>
    <row r="59" spans="1:7" x14ac:dyDescent="0.25">
      <c r="A59" s="1" t="s">
        <v>29</v>
      </c>
      <c r="B59" s="1" t="s">
        <v>32</v>
      </c>
      <c r="C59" s="1" t="s">
        <v>12</v>
      </c>
      <c r="D59">
        <v>7777</v>
      </c>
      <c r="E59">
        <v>504</v>
      </c>
      <c r="F59">
        <v>8.65</v>
      </c>
      <c r="G59">
        <v>4359.6000000000004</v>
      </c>
    </row>
    <row r="60" spans="1:7" x14ac:dyDescent="0.25">
      <c r="A60" s="1" t="s">
        <v>13</v>
      </c>
      <c r="B60" s="1" t="s">
        <v>8</v>
      </c>
      <c r="C60" s="1" t="s">
        <v>34</v>
      </c>
      <c r="D60">
        <v>1085</v>
      </c>
      <c r="E60">
        <v>273</v>
      </c>
      <c r="F60">
        <v>7.16</v>
      </c>
      <c r="G60">
        <v>1954.68</v>
      </c>
    </row>
    <row r="61" spans="1:7" x14ac:dyDescent="0.25">
      <c r="A61" s="1" t="s">
        <v>27</v>
      </c>
      <c r="B61" s="1" t="s">
        <v>8</v>
      </c>
      <c r="C61" s="1" t="s">
        <v>23</v>
      </c>
      <c r="D61">
        <v>182</v>
      </c>
      <c r="E61">
        <v>48</v>
      </c>
      <c r="F61">
        <v>5.79</v>
      </c>
      <c r="G61">
        <v>277.92</v>
      </c>
    </row>
    <row r="62" spans="1:7" x14ac:dyDescent="0.25">
      <c r="A62" s="1" t="s">
        <v>18</v>
      </c>
      <c r="B62" s="1" t="s">
        <v>32</v>
      </c>
      <c r="C62" s="1" t="s">
        <v>41</v>
      </c>
      <c r="D62">
        <v>4242</v>
      </c>
      <c r="E62">
        <v>207</v>
      </c>
      <c r="F62">
        <v>16.73</v>
      </c>
      <c r="G62">
        <v>3463.11</v>
      </c>
    </row>
    <row r="63" spans="1:7" x14ac:dyDescent="0.25">
      <c r="A63" s="1" t="s">
        <v>18</v>
      </c>
      <c r="B63" s="1" t="s">
        <v>16</v>
      </c>
      <c r="C63" s="1" t="s">
        <v>12</v>
      </c>
      <c r="D63">
        <v>6118</v>
      </c>
      <c r="E63">
        <v>9</v>
      </c>
      <c r="F63">
        <v>8.65</v>
      </c>
      <c r="G63">
        <v>77.850000000000009</v>
      </c>
    </row>
    <row r="64" spans="1:7" x14ac:dyDescent="0.25">
      <c r="A64" s="1" t="s">
        <v>37</v>
      </c>
      <c r="B64" s="1" t="s">
        <v>16</v>
      </c>
      <c r="C64" s="1" t="s">
        <v>36</v>
      </c>
      <c r="D64">
        <v>2317</v>
      </c>
      <c r="E64">
        <v>261</v>
      </c>
      <c r="F64">
        <v>6.49</v>
      </c>
      <c r="G64">
        <v>1693.89</v>
      </c>
    </row>
    <row r="65" spans="1:7" x14ac:dyDescent="0.25">
      <c r="A65" s="1" t="s">
        <v>18</v>
      </c>
      <c r="B65" s="1" t="s">
        <v>22</v>
      </c>
      <c r="C65" s="1" t="s">
        <v>31</v>
      </c>
      <c r="D65">
        <v>938</v>
      </c>
      <c r="E65">
        <v>6</v>
      </c>
      <c r="F65">
        <v>8.7899999999999991</v>
      </c>
      <c r="G65">
        <v>52.739999999999995</v>
      </c>
    </row>
    <row r="66" spans="1:7" x14ac:dyDescent="0.25">
      <c r="A66" s="1" t="s">
        <v>10</v>
      </c>
      <c r="B66" s="1" t="s">
        <v>8</v>
      </c>
      <c r="C66" s="1" t="s">
        <v>39</v>
      </c>
      <c r="D66">
        <v>9709</v>
      </c>
      <c r="E66">
        <v>30</v>
      </c>
      <c r="F66">
        <v>11.73</v>
      </c>
      <c r="G66">
        <v>351.90000000000003</v>
      </c>
    </row>
    <row r="67" spans="1:7" x14ac:dyDescent="0.25">
      <c r="A67" s="1" t="s">
        <v>25</v>
      </c>
      <c r="B67" s="1" t="s">
        <v>32</v>
      </c>
      <c r="C67" s="1" t="s">
        <v>35</v>
      </c>
      <c r="D67">
        <v>2205</v>
      </c>
      <c r="E67">
        <v>138</v>
      </c>
      <c r="F67">
        <v>10.62</v>
      </c>
      <c r="G67">
        <v>1465.56</v>
      </c>
    </row>
    <row r="68" spans="1:7" x14ac:dyDescent="0.25">
      <c r="A68" s="1" t="s">
        <v>25</v>
      </c>
      <c r="B68" s="1" t="s">
        <v>8</v>
      </c>
      <c r="C68" s="1" t="s">
        <v>30</v>
      </c>
      <c r="D68">
        <v>4487</v>
      </c>
      <c r="E68">
        <v>111</v>
      </c>
      <c r="F68">
        <v>3.11</v>
      </c>
      <c r="G68">
        <v>345.21</v>
      </c>
    </row>
    <row r="69" spans="1:7" x14ac:dyDescent="0.25">
      <c r="A69" s="1" t="s">
        <v>27</v>
      </c>
      <c r="B69" s="1" t="s">
        <v>11</v>
      </c>
      <c r="C69" s="1" t="s">
        <v>17</v>
      </c>
      <c r="D69">
        <v>2415</v>
      </c>
      <c r="E69">
        <v>15</v>
      </c>
      <c r="F69">
        <v>6.47</v>
      </c>
      <c r="G69">
        <v>97.05</v>
      </c>
    </row>
    <row r="70" spans="1:7" x14ac:dyDescent="0.25">
      <c r="A70" s="1" t="s">
        <v>7</v>
      </c>
      <c r="B70" s="1" t="s">
        <v>32</v>
      </c>
      <c r="C70" s="1" t="s">
        <v>38</v>
      </c>
      <c r="D70">
        <v>4018</v>
      </c>
      <c r="E70">
        <v>162</v>
      </c>
      <c r="F70">
        <v>7.64</v>
      </c>
      <c r="G70">
        <v>1237.6799999999998</v>
      </c>
    </row>
    <row r="71" spans="1:7" x14ac:dyDescent="0.25">
      <c r="A71" s="1" t="s">
        <v>27</v>
      </c>
      <c r="B71" s="1" t="s">
        <v>32</v>
      </c>
      <c r="C71" s="1" t="s">
        <v>38</v>
      </c>
      <c r="D71">
        <v>861</v>
      </c>
      <c r="E71">
        <v>195</v>
      </c>
      <c r="F71">
        <v>7.64</v>
      </c>
      <c r="G71">
        <v>1489.8</v>
      </c>
    </row>
    <row r="72" spans="1:7" x14ac:dyDescent="0.25">
      <c r="A72" s="1" t="s">
        <v>37</v>
      </c>
      <c r="B72" s="1" t="s">
        <v>22</v>
      </c>
      <c r="C72" s="1" t="s">
        <v>26</v>
      </c>
      <c r="D72">
        <v>5586</v>
      </c>
      <c r="E72">
        <v>525</v>
      </c>
      <c r="F72">
        <v>11.7</v>
      </c>
      <c r="G72">
        <v>6142.5</v>
      </c>
    </row>
    <row r="73" spans="1:7" x14ac:dyDescent="0.25">
      <c r="A73" s="1" t="s">
        <v>25</v>
      </c>
      <c r="B73" s="1" t="s">
        <v>32</v>
      </c>
      <c r="C73" s="1" t="s">
        <v>21</v>
      </c>
      <c r="D73">
        <v>2226</v>
      </c>
      <c r="E73">
        <v>48</v>
      </c>
      <c r="F73">
        <v>12.37</v>
      </c>
      <c r="G73">
        <v>593.76</v>
      </c>
    </row>
    <row r="74" spans="1:7" x14ac:dyDescent="0.25">
      <c r="A74" s="1" t="s">
        <v>13</v>
      </c>
      <c r="B74" s="1" t="s">
        <v>32</v>
      </c>
      <c r="C74" s="1" t="s">
        <v>42</v>
      </c>
      <c r="D74">
        <v>14329</v>
      </c>
      <c r="E74">
        <v>150</v>
      </c>
      <c r="F74">
        <v>10.38</v>
      </c>
      <c r="G74">
        <v>1557.0000000000002</v>
      </c>
    </row>
    <row r="75" spans="1:7" x14ac:dyDescent="0.25">
      <c r="A75" s="1" t="s">
        <v>13</v>
      </c>
      <c r="B75" s="1" t="s">
        <v>32</v>
      </c>
      <c r="C75" s="1" t="s">
        <v>35</v>
      </c>
      <c r="D75">
        <v>8463</v>
      </c>
      <c r="E75">
        <v>492</v>
      </c>
      <c r="F75">
        <v>10.62</v>
      </c>
      <c r="G75">
        <v>5225.04</v>
      </c>
    </row>
    <row r="76" spans="1:7" x14ac:dyDescent="0.25">
      <c r="A76" s="1" t="s">
        <v>27</v>
      </c>
      <c r="B76" s="1" t="s">
        <v>32</v>
      </c>
      <c r="C76" s="1" t="s">
        <v>34</v>
      </c>
      <c r="D76">
        <v>2891</v>
      </c>
      <c r="E76">
        <v>102</v>
      </c>
      <c r="F76">
        <v>7.16</v>
      </c>
      <c r="G76">
        <v>730.32</v>
      </c>
    </row>
    <row r="77" spans="1:7" x14ac:dyDescent="0.25">
      <c r="A77" s="1" t="s">
        <v>29</v>
      </c>
      <c r="B77" s="1" t="s">
        <v>16</v>
      </c>
      <c r="C77" s="1" t="s">
        <v>36</v>
      </c>
      <c r="D77">
        <v>3773</v>
      </c>
      <c r="E77">
        <v>165</v>
      </c>
      <c r="F77">
        <v>6.49</v>
      </c>
      <c r="G77">
        <v>1070.8500000000001</v>
      </c>
    </row>
    <row r="78" spans="1:7" x14ac:dyDescent="0.25">
      <c r="A78" s="1" t="s">
        <v>15</v>
      </c>
      <c r="B78" s="1" t="s">
        <v>16</v>
      </c>
      <c r="C78" s="1" t="s">
        <v>42</v>
      </c>
      <c r="D78">
        <v>854</v>
      </c>
      <c r="E78">
        <v>309</v>
      </c>
      <c r="F78">
        <v>10.38</v>
      </c>
      <c r="G78">
        <v>3207.42</v>
      </c>
    </row>
    <row r="79" spans="1:7" x14ac:dyDescent="0.25">
      <c r="A79" s="1" t="s">
        <v>18</v>
      </c>
      <c r="B79" s="1" t="s">
        <v>16</v>
      </c>
      <c r="C79" s="1" t="s">
        <v>30</v>
      </c>
      <c r="D79">
        <v>4970</v>
      </c>
      <c r="E79">
        <v>156</v>
      </c>
      <c r="F79">
        <v>3.11</v>
      </c>
      <c r="G79">
        <v>485.15999999999997</v>
      </c>
    </row>
    <row r="80" spans="1:7" x14ac:dyDescent="0.25">
      <c r="A80" s="1" t="s">
        <v>13</v>
      </c>
      <c r="B80" s="1" t="s">
        <v>11</v>
      </c>
      <c r="C80" s="1" t="s">
        <v>44</v>
      </c>
      <c r="D80">
        <v>98</v>
      </c>
      <c r="E80">
        <v>159</v>
      </c>
      <c r="F80">
        <v>5.6</v>
      </c>
      <c r="G80">
        <v>890.4</v>
      </c>
    </row>
    <row r="81" spans="1:7" x14ac:dyDescent="0.25">
      <c r="A81" s="1" t="s">
        <v>27</v>
      </c>
      <c r="B81" s="1" t="s">
        <v>11</v>
      </c>
      <c r="C81" s="1" t="s">
        <v>39</v>
      </c>
      <c r="D81">
        <v>13391</v>
      </c>
      <c r="E81">
        <v>201</v>
      </c>
      <c r="F81">
        <v>11.73</v>
      </c>
      <c r="G81">
        <v>2357.73</v>
      </c>
    </row>
    <row r="82" spans="1:7" x14ac:dyDescent="0.25">
      <c r="A82" s="1" t="s">
        <v>10</v>
      </c>
      <c r="B82" s="1" t="s">
        <v>19</v>
      </c>
      <c r="C82" s="1" t="s">
        <v>23</v>
      </c>
      <c r="D82">
        <v>8890</v>
      </c>
      <c r="E82">
        <v>210</v>
      </c>
      <c r="F82">
        <v>5.79</v>
      </c>
      <c r="G82">
        <v>1215.9000000000001</v>
      </c>
    </row>
    <row r="83" spans="1:7" x14ac:dyDescent="0.25">
      <c r="A83" s="1" t="s">
        <v>28</v>
      </c>
      <c r="B83" s="1" t="s">
        <v>22</v>
      </c>
      <c r="C83" s="1" t="s">
        <v>33</v>
      </c>
      <c r="D83">
        <v>56</v>
      </c>
      <c r="E83">
        <v>51</v>
      </c>
      <c r="F83">
        <v>9.33</v>
      </c>
      <c r="G83">
        <v>475.83</v>
      </c>
    </row>
    <row r="84" spans="1:7" x14ac:dyDescent="0.25">
      <c r="A84" s="1" t="s">
        <v>29</v>
      </c>
      <c r="B84" s="1" t="s">
        <v>16</v>
      </c>
      <c r="C84" s="1" t="s">
        <v>20</v>
      </c>
      <c r="D84">
        <v>3339</v>
      </c>
      <c r="E84">
        <v>39</v>
      </c>
      <c r="F84">
        <v>13.15</v>
      </c>
      <c r="G84">
        <v>512.85</v>
      </c>
    </row>
    <row r="85" spans="1:7" x14ac:dyDescent="0.25">
      <c r="A85" s="1" t="s">
        <v>37</v>
      </c>
      <c r="B85" s="1" t="s">
        <v>11</v>
      </c>
      <c r="C85" s="1" t="s">
        <v>17</v>
      </c>
      <c r="D85">
        <v>3808</v>
      </c>
      <c r="E85">
        <v>279</v>
      </c>
      <c r="F85">
        <v>6.47</v>
      </c>
      <c r="G85">
        <v>1805.1299999999999</v>
      </c>
    </row>
    <row r="86" spans="1:7" x14ac:dyDescent="0.25">
      <c r="A86" s="1" t="s">
        <v>37</v>
      </c>
      <c r="B86" s="1" t="s">
        <v>22</v>
      </c>
      <c r="C86" s="1" t="s">
        <v>33</v>
      </c>
      <c r="D86">
        <v>63</v>
      </c>
      <c r="E86">
        <v>123</v>
      </c>
      <c r="F86">
        <v>9.33</v>
      </c>
      <c r="G86">
        <v>1147.5899999999999</v>
      </c>
    </row>
    <row r="87" spans="1:7" x14ac:dyDescent="0.25">
      <c r="A87" s="1" t="s">
        <v>28</v>
      </c>
      <c r="B87" s="1" t="s">
        <v>19</v>
      </c>
      <c r="C87" s="1" t="s">
        <v>41</v>
      </c>
      <c r="D87">
        <v>7812</v>
      </c>
      <c r="E87">
        <v>81</v>
      </c>
      <c r="F87">
        <v>16.73</v>
      </c>
      <c r="G87">
        <v>1355.13</v>
      </c>
    </row>
    <row r="88" spans="1:7" x14ac:dyDescent="0.25">
      <c r="A88" s="1" t="s">
        <v>7</v>
      </c>
      <c r="B88" s="1" t="s">
        <v>8</v>
      </c>
      <c r="C88" s="1" t="s">
        <v>38</v>
      </c>
      <c r="D88">
        <v>7693</v>
      </c>
      <c r="E88">
        <v>21</v>
      </c>
      <c r="F88">
        <v>7.64</v>
      </c>
      <c r="G88">
        <v>160.44</v>
      </c>
    </row>
    <row r="89" spans="1:7" x14ac:dyDescent="0.25">
      <c r="A89" s="1" t="s">
        <v>29</v>
      </c>
      <c r="B89" s="1" t="s">
        <v>16</v>
      </c>
      <c r="C89" s="1" t="s">
        <v>42</v>
      </c>
      <c r="D89">
        <v>973</v>
      </c>
      <c r="E89">
        <v>162</v>
      </c>
      <c r="F89">
        <v>10.38</v>
      </c>
      <c r="G89">
        <v>1681.5600000000002</v>
      </c>
    </row>
    <row r="90" spans="1:7" x14ac:dyDescent="0.25">
      <c r="A90" s="1" t="s">
        <v>37</v>
      </c>
      <c r="B90" s="1" t="s">
        <v>11</v>
      </c>
      <c r="C90" s="1" t="s">
        <v>43</v>
      </c>
      <c r="D90">
        <v>567</v>
      </c>
      <c r="E90">
        <v>228</v>
      </c>
      <c r="F90">
        <v>9</v>
      </c>
      <c r="G90">
        <v>2052</v>
      </c>
    </row>
    <row r="91" spans="1:7" x14ac:dyDescent="0.25">
      <c r="A91" s="1" t="s">
        <v>37</v>
      </c>
      <c r="B91" s="1" t="s">
        <v>16</v>
      </c>
      <c r="C91" s="1" t="s">
        <v>34</v>
      </c>
      <c r="D91">
        <v>2471</v>
      </c>
      <c r="E91">
        <v>342</v>
      </c>
      <c r="F91">
        <v>7.16</v>
      </c>
      <c r="G91">
        <v>2448.7200000000003</v>
      </c>
    </row>
    <row r="92" spans="1:7" x14ac:dyDescent="0.25">
      <c r="A92" s="1" t="s">
        <v>27</v>
      </c>
      <c r="B92" s="1" t="s">
        <v>22</v>
      </c>
      <c r="C92" s="1" t="s">
        <v>33</v>
      </c>
      <c r="D92">
        <v>7189</v>
      </c>
      <c r="E92">
        <v>54</v>
      </c>
      <c r="F92">
        <v>9.33</v>
      </c>
      <c r="G92">
        <v>503.82</v>
      </c>
    </row>
    <row r="93" spans="1:7" x14ac:dyDescent="0.25">
      <c r="A93" s="1" t="s">
        <v>15</v>
      </c>
      <c r="B93" s="1" t="s">
        <v>11</v>
      </c>
      <c r="C93" s="1" t="s">
        <v>42</v>
      </c>
      <c r="D93">
        <v>7455</v>
      </c>
      <c r="E93">
        <v>216</v>
      </c>
      <c r="F93">
        <v>10.38</v>
      </c>
      <c r="G93">
        <v>2242.0800000000004</v>
      </c>
    </row>
    <row r="94" spans="1:7" x14ac:dyDescent="0.25">
      <c r="A94" s="1" t="s">
        <v>29</v>
      </c>
      <c r="B94" s="1" t="s">
        <v>32</v>
      </c>
      <c r="C94" s="1" t="s">
        <v>44</v>
      </c>
      <c r="D94">
        <v>3108</v>
      </c>
      <c r="E94">
        <v>54</v>
      </c>
      <c r="F94">
        <v>5.6</v>
      </c>
      <c r="G94">
        <v>302.39999999999998</v>
      </c>
    </row>
    <row r="95" spans="1:7" x14ac:dyDescent="0.25">
      <c r="A95" s="1" t="s">
        <v>18</v>
      </c>
      <c r="B95" s="1" t="s">
        <v>22</v>
      </c>
      <c r="C95" s="1" t="s">
        <v>20</v>
      </c>
      <c r="D95">
        <v>469</v>
      </c>
      <c r="E95">
        <v>75</v>
      </c>
      <c r="F95">
        <v>13.15</v>
      </c>
      <c r="G95">
        <v>986.25</v>
      </c>
    </row>
    <row r="96" spans="1:7" x14ac:dyDescent="0.25">
      <c r="A96" s="1" t="s">
        <v>13</v>
      </c>
      <c r="B96" s="1" t="s">
        <v>8</v>
      </c>
      <c r="C96" s="1" t="s">
        <v>36</v>
      </c>
      <c r="D96">
        <v>2737</v>
      </c>
      <c r="E96">
        <v>93</v>
      </c>
      <c r="F96">
        <v>6.49</v>
      </c>
      <c r="G96">
        <v>603.57000000000005</v>
      </c>
    </row>
    <row r="97" spans="1:7" x14ac:dyDescent="0.25">
      <c r="A97" s="1" t="s">
        <v>13</v>
      </c>
      <c r="B97" s="1" t="s">
        <v>8</v>
      </c>
      <c r="C97" s="1" t="s">
        <v>20</v>
      </c>
      <c r="D97">
        <v>4305</v>
      </c>
      <c r="E97">
        <v>156</v>
      </c>
      <c r="F97">
        <v>13.15</v>
      </c>
      <c r="G97">
        <v>2051.4</v>
      </c>
    </row>
    <row r="98" spans="1:7" x14ac:dyDescent="0.25">
      <c r="A98" s="1" t="s">
        <v>13</v>
      </c>
      <c r="B98" s="1" t="s">
        <v>22</v>
      </c>
      <c r="C98" s="1" t="s">
        <v>30</v>
      </c>
      <c r="D98">
        <v>2408</v>
      </c>
      <c r="E98">
        <v>9</v>
      </c>
      <c r="F98">
        <v>3.11</v>
      </c>
      <c r="G98">
        <v>27.99</v>
      </c>
    </row>
    <row r="99" spans="1:7" x14ac:dyDescent="0.25">
      <c r="A99" s="1" t="s">
        <v>29</v>
      </c>
      <c r="B99" s="1" t="s">
        <v>16</v>
      </c>
      <c r="C99" s="1" t="s">
        <v>38</v>
      </c>
      <c r="D99">
        <v>1281</v>
      </c>
      <c r="E99">
        <v>18</v>
      </c>
      <c r="F99">
        <v>7.64</v>
      </c>
      <c r="G99">
        <v>137.51999999999998</v>
      </c>
    </row>
    <row r="100" spans="1:7" x14ac:dyDescent="0.25">
      <c r="A100" s="1" t="s">
        <v>7</v>
      </c>
      <c r="B100" s="1" t="s">
        <v>11</v>
      </c>
      <c r="C100" s="1" t="s">
        <v>12</v>
      </c>
      <c r="D100">
        <v>12348</v>
      </c>
      <c r="E100">
        <v>234</v>
      </c>
      <c r="F100">
        <v>8.65</v>
      </c>
      <c r="G100">
        <v>2024.1000000000001</v>
      </c>
    </row>
    <row r="101" spans="1:7" x14ac:dyDescent="0.25">
      <c r="A101" s="1" t="s">
        <v>29</v>
      </c>
      <c r="B101" s="1" t="s">
        <v>32</v>
      </c>
      <c r="C101" s="1" t="s">
        <v>42</v>
      </c>
      <c r="D101">
        <v>3689</v>
      </c>
      <c r="E101">
        <v>312</v>
      </c>
      <c r="F101">
        <v>10.38</v>
      </c>
      <c r="G101">
        <v>3238.5600000000004</v>
      </c>
    </row>
    <row r="102" spans="1:7" x14ac:dyDescent="0.25">
      <c r="A102" s="1" t="s">
        <v>25</v>
      </c>
      <c r="B102" s="1" t="s">
        <v>16</v>
      </c>
      <c r="C102" s="1" t="s">
        <v>38</v>
      </c>
      <c r="D102">
        <v>2870</v>
      </c>
      <c r="E102">
        <v>300</v>
      </c>
      <c r="F102">
        <v>7.64</v>
      </c>
      <c r="G102">
        <v>2292</v>
      </c>
    </row>
    <row r="103" spans="1:7" x14ac:dyDescent="0.25">
      <c r="A103" s="1" t="s">
        <v>28</v>
      </c>
      <c r="B103" s="1" t="s">
        <v>16</v>
      </c>
      <c r="C103" s="1" t="s">
        <v>41</v>
      </c>
      <c r="D103">
        <v>798</v>
      </c>
      <c r="E103">
        <v>519</v>
      </c>
      <c r="F103">
        <v>16.73</v>
      </c>
      <c r="G103">
        <v>8682.8700000000008</v>
      </c>
    </row>
    <row r="104" spans="1:7" x14ac:dyDescent="0.25">
      <c r="A104" s="1" t="s">
        <v>15</v>
      </c>
      <c r="B104" s="1" t="s">
        <v>8</v>
      </c>
      <c r="C104" s="1" t="s">
        <v>43</v>
      </c>
      <c r="D104">
        <v>2933</v>
      </c>
      <c r="E104">
        <v>9</v>
      </c>
      <c r="F104">
        <v>9</v>
      </c>
      <c r="G104">
        <v>81</v>
      </c>
    </row>
    <row r="105" spans="1:7" x14ac:dyDescent="0.25">
      <c r="A105" s="1" t="s">
        <v>27</v>
      </c>
      <c r="B105" s="1" t="s">
        <v>11</v>
      </c>
      <c r="C105" s="1" t="s">
        <v>14</v>
      </c>
      <c r="D105">
        <v>2744</v>
      </c>
      <c r="E105">
        <v>9</v>
      </c>
      <c r="F105">
        <v>11.88</v>
      </c>
      <c r="G105">
        <v>106.92</v>
      </c>
    </row>
    <row r="106" spans="1:7" x14ac:dyDescent="0.25">
      <c r="A106" s="1" t="s">
        <v>7</v>
      </c>
      <c r="B106" s="1" t="s">
        <v>16</v>
      </c>
      <c r="C106" s="1" t="s">
        <v>21</v>
      </c>
      <c r="D106">
        <v>9772</v>
      </c>
      <c r="E106">
        <v>90</v>
      </c>
      <c r="F106">
        <v>12.37</v>
      </c>
      <c r="G106">
        <v>1113.3</v>
      </c>
    </row>
    <row r="107" spans="1:7" x14ac:dyDescent="0.25">
      <c r="A107" s="1" t="s">
        <v>25</v>
      </c>
      <c r="B107" s="1" t="s">
        <v>32</v>
      </c>
      <c r="C107" s="1" t="s">
        <v>20</v>
      </c>
      <c r="D107">
        <v>1568</v>
      </c>
      <c r="E107">
        <v>96</v>
      </c>
      <c r="F107">
        <v>13.15</v>
      </c>
      <c r="G107">
        <v>1262.4000000000001</v>
      </c>
    </row>
    <row r="108" spans="1:7" x14ac:dyDescent="0.25">
      <c r="A108" s="1" t="s">
        <v>28</v>
      </c>
      <c r="B108" s="1" t="s">
        <v>16</v>
      </c>
      <c r="C108" s="1" t="s">
        <v>31</v>
      </c>
      <c r="D108">
        <v>11417</v>
      </c>
      <c r="E108">
        <v>21</v>
      </c>
      <c r="F108">
        <v>8.7899999999999991</v>
      </c>
      <c r="G108">
        <v>184.58999999999997</v>
      </c>
    </row>
    <row r="109" spans="1:7" x14ac:dyDescent="0.25">
      <c r="A109" s="1" t="s">
        <v>7</v>
      </c>
      <c r="B109" s="1" t="s">
        <v>32</v>
      </c>
      <c r="C109" s="1" t="s">
        <v>44</v>
      </c>
      <c r="D109">
        <v>6748</v>
      </c>
      <c r="E109">
        <v>48</v>
      </c>
      <c r="F109">
        <v>5.6</v>
      </c>
      <c r="G109">
        <v>268.79999999999995</v>
      </c>
    </row>
    <row r="110" spans="1:7" x14ac:dyDescent="0.25">
      <c r="A110" s="1" t="s">
        <v>37</v>
      </c>
      <c r="B110" s="1" t="s">
        <v>16</v>
      </c>
      <c r="C110" s="1" t="s">
        <v>41</v>
      </c>
      <c r="D110">
        <v>1407</v>
      </c>
      <c r="E110">
        <v>72</v>
      </c>
      <c r="F110">
        <v>16.73</v>
      </c>
      <c r="G110">
        <v>1204.56</v>
      </c>
    </row>
    <row r="111" spans="1:7" x14ac:dyDescent="0.25">
      <c r="A111" s="1" t="s">
        <v>10</v>
      </c>
      <c r="B111" s="1" t="s">
        <v>11</v>
      </c>
      <c r="C111" s="1" t="s">
        <v>34</v>
      </c>
      <c r="D111">
        <v>2023</v>
      </c>
      <c r="E111">
        <v>168</v>
      </c>
      <c r="F111">
        <v>7.16</v>
      </c>
      <c r="G111">
        <v>1202.8800000000001</v>
      </c>
    </row>
    <row r="112" spans="1:7" x14ac:dyDescent="0.25">
      <c r="A112" s="1" t="s">
        <v>27</v>
      </c>
      <c r="B112" s="1" t="s">
        <v>19</v>
      </c>
      <c r="C112" s="1" t="s">
        <v>44</v>
      </c>
      <c r="D112">
        <v>5236</v>
      </c>
      <c r="E112">
        <v>51</v>
      </c>
      <c r="F112">
        <v>5.6</v>
      </c>
      <c r="G112">
        <v>285.59999999999997</v>
      </c>
    </row>
    <row r="113" spans="1:7" x14ac:dyDescent="0.25">
      <c r="A113" s="1" t="s">
        <v>15</v>
      </c>
      <c r="B113" s="1" t="s">
        <v>16</v>
      </c>
      <c r="C113" s="1" t="s">
        <v>38</v>
      </c>
      <c r="D113">
        <v>1925</v>
      </c>
      <c r="E113">
        <v>192</v>
      </c>
      <c r="F113">
        <v>7.64</v>
      </c>
      <c r="G113">
        <v>1466.8799999999999</v>
      </c>
    </row>
    <row r="114" spans="1:7" x14ac:dyDescent="0.25">
      <c r="A114" s="1" t="s">
        <v>25</v>
      </c>
      <c r="B114" s="1" t="s">
        <v>8</v>
      </c>
      <c r="C114" s="1" t="s">
        <v>26</v>
      </c>
      <c r="D114">
        <v>6608</v>
      </c>
      <c r="E114">
        <v>225</v>
      </c>
      <c r="F114">
        <v>11.7</v>
      </c>
      <c r="G114">
        <v>2632.5</v>
      </c>
    </row>
    <row r="115" spans="1:7" x14ac:dyDescent="0.25">
      <c r="A115" s="1" t="s">
        <v>18</v>
      </c>
      <c r="B115" s="1" t="s">
        <v>32</v>
      </c>
      <c r="C115" s="1" t="s">
        <v>44</v>
      </c>
      <c r="D115">
        <v>8008</v>
      </c>
      <c r="E115">
        <v>456</v>
      </c>
      <c r="F115">
        <v>5.6</v>
      </c>
      <c r="G115">
        <v>2553.6</v>
      </c>
    </row>
    <row r="116" spans="1:7" x14ac:dyDescent="0.25">
      <c r="A116" s="1" t="s">
        <v>37</v>
      </c>
      <c r="B116" s="1" t="s">
        <v>32</v>
      </c>
      <c r="C116" s="1" t="s">
        <v>20</v>
      </c>
      <c r="D116">
        <v>1428</v>
      </c>
      <c r="E116">
        <v>93</v>
      </c>
      <c r="F116">
        <v>13.15</v>
      </c>
      <c r="G116">
        <v>1222.95</v>
      </c>
    </row>
    <row r="117" spans="1:7" x14ac:dyDescent="0.25">
      <c r="A117" s="1" t="s">
        <v>18</v>
      </c>
      <c r="B117" s="1" t="s">
        <v>32</v>
      </c>
      <c r="C117" s="1" t="s">
        <v>14</v>
      </c>
      <c r="D117">
        <v>525</v>
      </c>
      <c r="E117">
        <v>48</v>
      </c>
      <c r="F117">
        <v>11.88</v>
      </c>
      <c r="G117">
        <v>570.24</v>
      </c>
    </row>
    <row r="118" spans="1:7" x14ac:dyDescent="0.25">
      <c r="A118" s="1" t="s">
        <v>18</v>
      </c>
      <c r="B118" s="1" t="s">
        <v>8</v>
      </c>
      <c r="C118" s="1" t="s">
        <v>17</v>
      </c>
      <c r="D118">
        <v>1505</v>
      </c>
      <c r="E118">
        <v>102</v>
      </c>
      <c r="F118">
        <v>6.47</v>
      </c>
      <c r="G118">
        <v>659.93999999999994</v>
      </c>
    </row>
    <row r="119" spans="1:7" x14ac:dyDescent="0.25">
      <c r="A119" s="1" t="s">
        <v>25</v>
      </c>
      <c r="B119" s="1" t="s">
        <v>11</v>
      </c>
      <c r="C119" s="1" t="s">
        <v>9</v>
      </c>
      <c r="D119">
        <v>6755</v>
      </c>
      <c r="E119">
        <v>252</v>
      </c>
      <c r="F119">
        <v>14.49</v>
      </c>
      <c r="G119">
        <v>3651.48</v>
      </c>
    </row>
    <row r="120" spans="1:7" x14ac:dyDescent="0.25">
      <c r="A120" s="1" t="s">
        <v>28</v>
      </c>
      <c r="B120" s="1" t="s">
        <v>8</v>
      </c>
      <c r="C120" s="1" t="s">
        <v>17</v>
      </c>
      <c r="D120">
        <v>11571</v>
      </c>
      <c r="E120">
        <v>138</v>
      </c>
      <c r="F120">
        <v>6.47</v>
      </c>
      <c r="G120">
        <v>892.86</v>
      </c>
    </row>
    <row r="121" spans="1:7" x14ac:dyDescent="0.25">
      <c r="A121" s="1" t="s">
        <v>7</v>
      </c>
      <c r="B121" s="1" t="s">
        <v>22</v>
      </c>
      <c r="C121" s="1" t="s">
        <v>20</v>
      </c>
      <c r="D121">
        <v>2541</v>
      </c>
      <c r="E121">
        <v>90</v>
      </c>
      <c r="F121">
        <v>13.15</v>
      </c>
      <c r="G121">
        <v>1183.5</v>
      </c>
    </row>
    <row r="122" spans="1:7" x14ac:dyDescent="0.25">
      <c r="A122" s="1" t="s">
        <v>15</v>
      </c>
      <c r="B122" s="1" t="s">
        <v>8</v>
      </c>
      <c r="C122" s="1" t="s">
        <v>9</v>
      </c>
      <c r="D122">
        <v>1526</v>
      </c>
      <c r="E122">
        <v>240</v>
      </c>
      <c r="F122">
        <v>14.49</v>
      </c>
      <c r="G122">
        <v>3477.6</v>
      </c>
    </row>
    <row r="123" spans="1:7" x14ac:dyDescent="0.25">
      <c r="A123" s="1" t="s">
        <v>7</v>
      </c>
      <c r="B123" s="1" t="s">
        <v>22</v>
      </c>
      <c r="C123" s="1" t="s">
        <v>14</v>
      </c>
      <c r="D123">
        <v>6125</v>
      </c>
      <c r="E123">
        <v>102</v>
      </c>
      <c r="F123">
        <v>11.88</v>
      </c>
      <c r="G123">
        <v>1211.76</v>
      </c>
    </row>
    <row r="124" spans="1:7" x14ac:dyDescent="0.25">
      <c r="A124" s="1" t="s">
        <v>15</v>
      </c>
      <c r="B124" s="1" t="s">
        <v>11</v>
      </c>
      <c r="C124" s="1" t="s">
        <v>41</v>
      </c>
      <c r="D124">
        <v>847</v>
      </c>
      <c r="E124">
        <v>129</v>
      </c>
      <c r="F124">
        <v>16.73</v>
      </c>
      <c r="G124">
        <v>2158.17</v>
      </c>
    </row>
    <row r="125" spans="1:7" x14ac:dyDescent="0.25">
      <c r="A125" s="1" t="s">
        <v>10</v>
      </c>
      <c r="B125" s="1" t="s">
        <v>11</v>
      </c>
      <c r="C125" s="1" t="s">
        <v>41</v>
      </c>
      <c r="D125">
        <v>4753</v>
      </c>
      <c r="E125">
        <v>300</v>
      </c>
      <c r="F125">
        <v>16.73</v>
      </c>
      <c r="G125">
        <v>5019</v>
      </c>
    </row>
    <row r="126" spans="1:7" x14ac:dyDescent="0.25">
      <c r="A126" s="1" t="s">
        <v>18</v>
      </c>
      <c r="B126" s="1" t="s">
        <v>22</v>
      </c>
      <c r="C126" s="1" t="s">
        <v>21</v>
      </c>
      <c r="D126">
        <v>959</v>
      </c>
      <c r="E126">
        <v>135</v>
      </c>
      <c r="F126">
        <v>12.37</v>
      </c>
      <c r="G126">
        <v>1669.9499999999998</v>
      </c>
    </row>
    <row r="127" spans="1:7" x14ac:dyDescent="0.25">
      <c r="A127" s="1" t="s">
        <v>25</v>
      </c>
      <c r="B127" s="1" t="s">
        <v>11</v>
      </c>
      <c r="C127" s="1" t="s">
        <v>40</v>
      </c>
      <c r="D127">
        <v>2793</v>
      </c>
      <c r="E127">
        <v>114</v>
      </c>
      <c r="F127">
        <v>4.97</v>
      </c>
      <c r="G127">
        <v>566.57999999999993</v>
      </c>
    </row>
    <row r="128" spans="1:7" x14ac:dyDescent="0.25">
      <c r="A128" s="1" t="s">
        <v>25</v>
      </c>
      <c r="B128" s="1" t="s">
        <v>11</v>
      </c>
      <c r="C128" s="1" t="s">
        <v>26</v>
      </c>
      <c r="D128">
        <v>4606</v>
      </c>
      <c r="E128">
        <v>63</v>
      </c>
      <c r="F128">
        <v>11.7</v>
      </c>
      <c r="G128">
        <v>737.09999999999991</v>
      </c>
    </row>
    <row r="129" spans="1:7" x14ac:dyDescent="0.25">
      <c r="A129" s="1" t="s">
        <v>25</v>
      </c>
      <c r="B129" s="1" t="s">
        <v>16</v>
      </c>
      <c r="C129" s="1" t="s">
        <v>34</v>
      </c>
      <c r="D129">
        <v>5551</v>
      </c>
      <c r="E129">
        <v>252</v>
      </c>
      <c r="F129">
        <v>7.16</v>
      </c>
      <c r="G129">
        <v>1804.32</v>
      </c>
    </row>
    <row r="130" spans="1:7" x14ac:dyDescent="0.25">
      <c r="A130" s="1" t="s">
        <v>37</v>
      </c>
      <c r="B130" s="1" t="s">
        <v>16</v>
      </c>
      <c r="C130" s="1" t="s">
        <v>12</v>
      </c>
      <c r="D130">
        <v>6657</v>
      </c>
      <c r="E130">
        <v>303</v>
      </c>
      <c r="F130">
        <v>8.65</v>
      </c>
      <c r="G130">
        <v>2620.9500000000003</v>
      </c>
    </row>
    <row r="131" spans="1:7" x14ac:dyDescent="0.25">
      <c r="A131" s="1" t="s">
        <v>25</v>
      </c>
      <c r="B131" s="1" t="s">
        <v>19</v>
      </c>
      <c r="C131" s="1" t="s">
        <v>30</v>
      </c>
      <c r="D131">
        <v>4438</v>
      </c>
      <c r="E131">
        <v>246</v>
      </c>
      <c r="F131">
        <v>3.11</v>
      </c>
      <c r="G131">
        <v>765.06</v>
      </c>
    </row>
    <row r="132" spans="1:7" x14ac:dyDescent="0.25">
      <c r="A132" s="1" t="s">
        <v>10</v>
      </c>
      <c r="B132" s="1" t="s">
        <v>22</v>
      </c>
      <c r="C132" s="1" t="s">
        <v>24</v>
      </c>
      <c r="D132">
        <v>168</v>
      </c>
      <c r="E132">
        <v>84</v>
      </c>
      <c r="F132">
        <v>9.77</v>
      </c>
      <c r="G132">
        <v>820.68</v>
      </c>
    </row>
    <row r="133" spans="1:7" x14ac:dyDescent="0.25">
      <c r="A133" s="1" t="s">
        <v>25</v>
      </c>
      <c r="B133" s="1" t="s">
        <v>32</v>
      </c>
      <c r="C133" s="1" t="s">
        <v>30</v>
      </c>
      <c r="D133">
        <v>7777</v>
      </c>
      <c r="E133">
        <v>39</v>
      </c>
      <c r="F133">
        <v>3.11</v>
      </c>
      <c r="G133">
        <v>121.28999999999999</v>
      </c>
    </row>
    <row r="134" spans="1:7" x14ac:dyDescent="0.25">
      <c r="A134" s="1" t="s">
        <v>27</v>
      </c>
      <c r="B134" s="1" t="s">
        <v>16</v>
      </c>
      <c r="C134" s="1" t="s">
        <v>30</v>
      </c>
      <c r="D134">
        <v>3339</v>
      </c>
      <c r="E134">
        <v>348</v>
      </c>
      <c r="F134">
        <v>3.11</v>
      </c>
      <c r="G134">
        <v>1082.28</v>
      </c>
    </row>
    <row r="135" spans="1:7" x14ac:dyDescent="0.25">
      <c r="A135" s="1" t="s">
        <v>25</v>
      </c>
      <c r="B135" s="1" t="s">
        <v>8</v>
      </c>
      <c r="C135" s="1" t="s">
        <v>21</v>
      </c>
      <c r="D135">
        <v>6391</v>
      </c>
      <c r="E135">
        <v>48</v>
      </c>
      <c r="F135">
        <v>12.37</v>
      </c>
      <c r="G135">
        <v>593.76</v>
      </c>
    </row>
    <row r="136" spans="1:7" x14ac:dyDescent="0.25">
      <c r="A136" s="1" t="s">
        <v>27</v>
      </c>
      <c r="B136" s="1" t="s">
        <v>8</v>
      </c>
      <c r="C136" s="1" t="s">
        <v>24</v>
      </c>
      <c r="D136">
        <v>518</v>
      </c>
      <c r="E136">
        <v>75</v>
      </c>
      <c r="F136">
        <v>9.77</v>
      </c>
      <c r="G136">
        <v>732.75</v>
      </c>
    </row>
    <row r="137" spans="1:7" x14ac:dyDescent="0.25">
      <c r="A137" s="1" t="s">
        <v>25</v>
      </c>
      <c r="B137" s="1" t="s">
        <v>22</v>
      </c>
      <c r="C137" s="1" t="s">
        <v>42</v>
      </c>
      <c r="D137">
        <v>5677</v>
      </c>
      <c r="E137">
        <v>258</v>
      </c>
      <c r="F137">
        <v>10.38</v>
      </c>
      <c r="G137">
        <v>2678.0400000000004</v>
      </c>
    </row>
    <row r="138" spans="1:7" x14ac:dyDescent="0.25">
      <c r="A138" s="1" t="s">
        <v>18</v>
      </c>
      <c r="B138" s="1" t="s">
        <v>19</v>
      </c>
      <c r="C138" s="1" t="s">
        <v>30</v>
      </c>
      <c r="D138">
        <v>6048</v>
      </c>
      <c r="E138">
        <v>27</v>
      </c>
      <c r="F138">
        <v>3.11</v>
      </c>
      <c r="G138">
        <v>83.97</v>
      </c>
    </row>
    <row r="139" spans="1:7" x14ac:dyDescent="0.25">
      <c r="A139" s="1" t="s">
        <v>10</v>
      </c>
      <c r="B139" s="1" t="s">
        <v>22</v>
      </c>
      <c r="C139" s="1" t="s">
        <v>12</v>
      </c>
      <c r="D139">
        <v>3752</v>
      </c>
      <c r="E139">
        <v>213</v>
      </c>
      <c r="F139">
        <v>8.65</v>
      </c>
      <c r="G139">
        <v>1842.45</v>
      </c>
    </row>
    <row r="140" spans="1:7" x14ac:dyDescent="0.25">
      <c r="A140" s="1" t="s">
        <v>27</v>
      </c>
      <c r="B140" s="1" t="s">
        <v>11</v>
      </c>
      <c r="C140" s="1" t="s">
        <v>34</v>
      </c>
      <c r="D140">
        <v>4480</v>
      </c>
      <c r="E140">
        <v>357</v>
      </c>
      <c r="F140">
        <v>7.16</v>
      </c>
      <c r="G140">
        <v>2556.12</v>
      </c>
    </row>
    <row r="141" spans="1:7" x14ac:dyDescent="0.25">
      <c r="A141" s="1" t="s">
        <v>13</v>
      </c>
      <c r="B141" s="1" t="s">
        <v>8</v>
      </c>
      <c r="C141" s="1" t="s">
        <v>14</v>
      </c>
      <c r="D141">
        <v>259</v>
      </c>
      <c r="E141">
        <v>207</v>
      </c>
      <c r="F141">
        <v>11.88</v>
      </c>
      <c r="G141">
        <v>2459.1600000000003</v>
      </c>
    </row>
    <row r="142" spans="1:7" x14ac:dyDescent="0.25">
      <c r="A142" s="1" t="s">
        <v>10</v>
      </c>
      <c r="B142" s="1" t="s">
        <v>8</v>
      </c>
      <c r="C142" s="1" t="s">
        <v>9</v>
      </c>
      <c r="D142">
        <v>42</v>
      </c>
      <c r="E142">
        <v>150</v>
      </c>
      <c r="F142">
        <v>14.49</v>
      </c>
      <c r="G142">
        <v>2173.5</v>
      </c>
    </row>
    <row r="143" spans="1:7" x14ac:dyDescent="0.25">
      <c r="A143" s="1" t="s">
        <v>15</v>
      </c>
      <c r="B143" s="1" t="s">
        <v>16</v>
      </c>
      <c r="C143" s="1" t="s">
        <v>44</v>
      </c>
      <c r="D143">
        <v>98</v>
      </c>
      <c r="E143">
        <v>204</v>
      </c>
      <c r="F143">
        <v>5.6</v>
      </c>
      <c r="G143">
        <v>1142.3999999999999</v>
      </c>
    </row>
    <row r="144" spans="1:7" x14ac:dyDescent="0.25">
      <c r="A144" s="1" t="s">
        <v>25</v>
      </c>
      <c r="B144" s="1" t="s">
        <v>11</v>
      </c>
      <c r="C144" s="1" t="s">
        <v>41</v>
      </c>
      <c r="D144">
        <v>2478</v>
      </c>
      <c r="E144">
        <v>21</v>
      </c>
      <c r="F144">
        <v>16.73</v>
      </c>
      <c r="G144">
        <v>351.33</v>
      </c>
    </row>
    <row r="145" spans="1:7" x14ac:dyDescent="0.25">
      <c r="A145" s="1" t="s">
        <v>15</v>
      </c>
      <c r="B145" s="1" t="s">
        <v>32</v>
      </c>
      <c r="C145" s="1" t="s">
        <v>21</v>
      </c>
      <c r="D145">
        <v>7847</v>
      </c>
      <c r="E145">
        <v>174</v>
      </c>
      <c r="F145">
        <v>12.37</v>
      </c>
      <c r="G145">
        <v>2152.3799999999997</v>
      </c>
    </row>
    <row r="146" spans="1:7" x14ac:dyDescent="0.25">
      <c r="A146" s="1" t="s">
        <v>28</v>
      </c>
      <c r="B146" s="1" t="s">
        <v>8</v>
      </c>
      <c r="C146" s="1" t="s">
        <v>30</v>
      </c>
      <c r="D146">
        <v>9926</v>
      </c>
      <c r="E146">
        <v>201</v>
      </c>
      <c r="F146">
        <v>3.11</v>
      </c>
      <c r="G146">
        <v>625.11</v>
      </c>
    </row>
    <row r="147" spans="1:7" x14ac:dyDescent="0.25">
      <c r="A147" s="1" t="s">
        <v>10</v>
      </c>
      <c r="B147" s="1" t="s">
        <v>22</v>
      </c>
      <c r="C147" s="1" t="s">
        <v>33</v>
      </c>
      <c r="D147">
        <v>819</v>
      </c>
      <c r="E147">
        <v>510</v>
      </c>
      <c r="F147">
        <v>9.33</v>
      </c>
      <c r="G147">
        <v>4758.3</v>
      </c>
    </row>
    <row r="148" spans="1:7" x14ac:dyDescent="0.25">
      <c r="A148" s="1" t="s">
        <v>18</v>
      </c>
      <c r="B148" s="1" t="s">
        <v>19</v>
      </c>
      <c r="C148" s="1" t="s">
        <v>34</v>
      </c>
      <c r="D148">
        <v>3052</v>
      </c>
      <c r="E148">
        <v>378</v>
      </c>
      <c r="F148">
        <v>7.16</v>
      </c>
      <c r="G148">
        <v>2706.48</v>
      </c>
    </row>
    <row r="149" spans="1:7" x14ac:dyDescent="0.25">
      <c r="A149" s="1" t="s">
        <v>13</v>
      </c>
      <c r="B149" s="1" t="s">
        <v>32</v>
      </c>
      <c r="C149" s="1" t="s">
        <v>43</v>
      </c>
      <c r="D149">
        <v>6832</v>
      </c>
      <c r="E149">
        <v>27</v>
      </c>
      <c r="F149">
        <v>9</v>
      </c>
      <c r="G149">
        <v>243</v>
      </c>
    </row>
    <row r="150" spans="1:7" x14ac:dyDescent="0.25">
      <c r="A150" s="1" t="s">
        <v>28</v>
      </c>
      <c r="B150" s="1" t="s">
        <v>19</v>
      </c>
      <c r="C150" s="1" t="s">
        <v>31</v>
      </c>
      <c r="D150">
        <v>2016</v>
      </c>
      <c r="E150">
        <v>117</v>
      </c>
      <c r="F150">
        <v>8.7899999999999991</v>
      </c>
      <c r="G150">
        <v>1028.4299999999998</v>
      </c>
    </row>
    <row r="151" spans="1:7" x14ac:dyDescent="0.25">
      <c r="A151" s="1" t="s">
        <v>18</v>
      </c>
      <c r="B151" s="1" t="s">
        <v>22</v>
      </c>
      <c r="C151" s="1" t="s">
        <v>43</v>
      </c>
      <c r="D151">
        <v>7322</v>
      </c>
      <c r="E151">
        <v>36</v>
      </c>
      <c r="F151">
        <v>9</v>
      </c>
      <c r="G151">
        <v>324</v>
      </c>
    </row>
    <row r="152" spans="1:7" x14ac:dyDescent="0.25">
      <c r="A152" s="1" t="s">
        <v>10</v>
      </c>
      <c r="B152" s="1" t="s">
        <v>11</v>
      </c>
      <c r="C152" s="1" t="s">
        <v>21</v>
      </c>
      <c r="D152">
        <v>357</v>
      </c>
      <c r="E152">
        <v>126</v>
      </c>
      <c r="F152">
        <v>12.37</v>
      </c>
      <c r="G152">
        <v>1558.62</v>
      </c>
    </row>
    <row r="153" spans="1:7" x14ac:dyDescent="0.25">
      <c r="A153" s="1" t="s">
        <v>13</v>
      </c>
      <c r="B153" s="1" t="s">
        <v>19</v>
      </c>
      <c r="C153" s="1" t="s">
        <v>20</v>
      </c>
      <c r="D153">
        <v>3192</v>
      </c>
      <c r="E153">
        <v>72</v>
      </c>
      <c r="F153">
        <v>13.15</v>
      </c>
      <c r="G153">
        <v>946.80000000000007</v>
      </c>
    </row>
    <row r="154" spans="1:7" x14ac:dyDescent="0.25">
      <c r="A154" s="1" t="s">
        <v>25</v>
      </c>
      <c r="B154" s="1" t="s">
        <v>16</v>
      </c>
      <c r="C154" s="1" t="s">
        <v>24</v>
      </c>
      <c r="D154">
        <v>8435</v>
      </c>
      <c r="E154">
        <v>42</v>
      </c>
      <c r="F154">
        <v>9.77</v>
      </c>
      <c r="G154">
        <v>410.34</v>
      </c>
    </row>
    <row r="155" spans="1:7" x14ac:dyDescent="0.25">
      <c r="A155" s="1" t="s">
        <v>7</v>
      </c>
      <c r="B155" s="1" t="s">
        <v>19</v>
      </c>
      <c r="C155" s="1" t="s">
        <v>34</v>
      </c>
      <c r="D155">
        <v>0</v>
      </c>
      <c r="E155">
        <v>135</v>
      </c>
      <c r="F155">
        <v>7.16</v>
      </c>
      <c r="G155">
        <v>966.6</v>
      </c>
    </row>
    <row r="156" spans="1:7" x14ac:dyDescent="0.25">
      <c r="A156" s="1" t="s">
        <v>25</v>
      </c>
      <c r="B156" s="1" t="s">
        <v>32</v>
      </c>
      <c r="C156" s="1" t="s">
        <v>40</v>
      </c>
      <c r="D156">
        <v>8862</v>
      </c>
      <c r="E156">
        <v>189</v>
      </c>
      <c r="F156">
        <v>4.97</v>
      </c>
      <c r="G156">
        <v>939.32999999999993</v>
      </c>
    </row>
    <row r="157" spans="1:7" x14ac:dyDescent="0.25">
      <c r="A157" s="1" t="s">
        <v>18</v>
      </c>
      <c r="B157" s="1" t="s">
        <v>8</v>
      </c>
      <c r="C157" s="1" t="s">
        <v>42</v>
      </c>
      <c r="D157">
        <v>3556</v>
      </c>
      <c r="E157">
        <v>459</v>
      </c>
      <c r="F157">
        <v>10.38</v>
      </c>
      <c r="G157">
        <v>4764.42</v>
      </c>
    </row>
    <row r="158" spans="1:7" x14ac:dyDescent="0.25">
      <c r="A158" s="1" t="s">
        <v>27</v>
      </c>
      <c r="B158" s="1" t="s">
        <v>32</v>
      </c>
      <c r="C158" s="1" t="s">
        <v>39</v>
      </c>
      <c r="D158">
        <v>7280</v>
      </c>
      <c r="E158">
        <v>201</v>
      </c>
      <c r="F158">
        <v>11.73</v>
      </c>
      <c r="G158">
        <v>2357.73</v>
      </c>
    </row>
    <row r="159" spans="1:7" x14ac:dyDescent="0.25">
      <c r="A159" s="1" t="s">
        <v>18</v>
      </c>
      <c r="B159" s="1" t="s">
        <v>32</v>
      </c>
      <c r="C159" s="1" t="s">
        <v>9</v>
      </c>
      <c r="D159">
        <v>3402</v>
      </c>
      <c r="E159">
        <v>366</v>
      </c>
      <c r="F159">
        <v>14.49</v>
      </c>
      <c r="G159">
        <v>5303.34</v>
      </c>
    </row>
    <row r="160" spans="1:7" x14ac:dyDescent="0.25">
      <c r="A160" s="1" t="s">
        <v>29</v>
      </c>
      <c r="B160" s="1" t="s">
        <v>8</v>
      </c>
      <c r="C160" s="1" t="s">
        <v>34</v>
      </c>
      <c r="D160">
        <v>4592</v>
      </c>
      <c r="E160">
        <v>324</v>
      </c>
      <c r="F160">
        <v>7.16</v>
      </c>
      <c r="G160">
        <v>2319.84</v>
      </c>
    </row>
    <row r="161" spans="1:7" x14ac:dyDescent="0.25">
      <c r="A161" s="1" t="s">
        <v>13</v>
      </c>
      <c r="B161" s="1" t="s">
        <v>11</v>
      </c>
      <c r="C161" s="1" t="s">
        <v>39</v>
      </c>
      <c r="D161">
        <v>7833</v>
      </c>
      <c r="E161">
        <v>243</v>
      </c>
      <c r="F161">
        <v>11.73</v>
      </c>
      <c r="G161">
        <v>2850.3900000000003</v>
      </c>
    </row>
    <row r="162" spans="1:7" x14ac:dyDescent="0.25">
      <c r="A162" s="1" t="s">
        <v>28</v>
      </c>
      <c r="B162" s="1" t="s">
        <v>19</v>
      </c>
      <c r="C162" s="1" t="s">
        <v>43</v>
      </c>
      <c r="D162">
        <v>7651</v>
      </c>
      <c r="E162">
        <v>213</v>
      </c>
      <c r="F162">
        <v>9</v>
      </c>
      <c r="G162">
        <v>1917</v>
      </c>
    </row>
    <row r="163" spans="1:7" x14ac:dyDescent="0.25">
      <c r="A163" s="1" t="s">
        <v>7</v>
      </c>
      <c r="B163" s="1" t="s">
        <v>11</v>
      </c>
      <c r="C163" s="1" t="s">
        <v>9</v>
      </c>
      <c r="D163">
        <v>2275</v>
      </c>
      <c r="E163">
        <v>447</v>
      </c>
      <c r="F163">
        <v>14.49</v>
      </c>
      <c r="G163">
        <v>6477.03</v>
      </c>
    </row>
    <row r="164" spans="1:7" x14ac:dyDescent="0.25">
      <c r="A164" s="1" t="s">
        <v>7</v>
      </c>
      <c r="B164" s="1" t="s">
        <v>22</v>
      </c>
      <c r="C164" s="1" t="s">
        <v>33</v>
      </c>
      <c r="D164">
        <v>5670</v>
      </c>
      <c r="E164">
        <v>297</v>
      </c>
      <c r="F164">
        <v>9.33</v>
      </c>
      <c r="G164">
        <v>2771.01</v>
      </c>
    </row>
    <row r="165" spans="1:7" x14ac:dyDescent="0.25">
      <c r="A165" s="1" t="s">
        <v>25</v>
      </c>
      <c r="B165" s="1" t="s">
        <v>11</v>
      </c>
      <c r="C165" s="1" t="s">
        <v>31</v>
      </c>
      <c r="D165">
        <v>2135</v>
      </c>
      <c r="E165">
        <v>27</v>
      </c>
      <c r="F165">
        <v>8.7899999999999991</v>
      </c>
      <c r="G165">
        <v>237.32999999999998</v>
      </c>
    </row>
    <row r="166" spans="1:7" x14ac:dyDescent="0.25">
      <c r="A166" s="1" t="s">
        <v>7</v>
      </c>
      <c r="B166" s="1" t="s">
        <v>32</v>
      </c>
      <c r="C166" s="1" t="s">
        <v>36</v>
      </c>
      <c r="D166">
        <v>2779</v>
      </c>
      <c r="E166">
        <v>75</v>
      </c>
      <c r="F166">
        <v>6.49</v>
      </c>
      <c r="G166">
        <v>486.75</v>
      </c>
    </row>
    <row r="167" spans="1:7" x14ac:dyDescent="0.25">
      <c r="A167" s="1" t="s">
        <v>37</v>
      </c>
      <c r="B167" s="1" t="s">
        <v>19</v>
      </c>
      <c r="C167" s="1" t="s">
        <v>21</v>
      </c>
      <c r="D167">
        <v>12950</v>
      </c>
      <c r="E167">
        <v>30</v>
      </c>
      <c r="F167">
        <v>12.37</v>
      </c>
      <c r="G167">
        <v>371.09999999999997</v>
      </c>
    </row>
    <row r="168" spans="1:7" x14ac:dyDescent="0.25">
      <c r="A168" s="1" t="s">
        <v>25</v>
      </c>
      <c r="B168" s="1" t="s">
        <v>16</v>
      </c>
      <c r="C168" s="1" t="s">
        <v>17</v>
      </c>
      <c r="D168">
        <v>2646</v>
      </c>
      <c r="E168">
        <v>177</v>
      </c>
      <c r="F168">
        <v>6.47</v>
      </c>
      <c r="G168">
        <v>1145.19</v>
      </c>
    </row>
    <row r="169" spans="1:7" x14ac:dyDescent="0.25">
      <c r="A169" s="1" t="s">
        <v>7</v>
      </c>
      <c r="B169" s="1" t="s">
        <v>32</v>
      </c>
      <c r="C169" s="1" t="s">
        <v>21</v>
      </c>
      <c r="D169">
        <v>3794</v>
      </c>
      <c r="E169">
        <v>159</v>
      </c>
      <c r="F169">
        <v>12.37</v>
      </c>
      <c r="G169">
        <v>1966.83</v>
      </c>
    </row>
    <row r="170" spans="1:7" x14ac:dyDescent="0.25">
      <c r="A170" s="1" t="s">
        <v>29</v>
      </c>
      <c r="B170" s="1" t="s">
        <v>11</v>
      </c>
      <c r="C170" s="1" t="s">
        <v>21</v>
      </c>
      <c r="D170">
        <v>819</v>
      </c>
      <c r="E170">
        <v>306</v>
      </c>
      <c r="F170">
        <v>12.37</v>
      </c>
      <c r="G170">
        <v>3785.22</v>
      </c>
    </row>
    <row r="171" spans="1:7" x14ac:dyDescent="0.25">
      <c r="A171" s="1" t="s">
        <v>29</v>
      </c>
      <c r="B171" s="1" t="s">
        <v>32</v>
      </c>
      <c r="C171" s="1" t="s">
        <v>35</v>
      </c>
      <c r="D171">
        <v>2583</v>
      </c>
      <c r="E171">
        <v>18</v>
      </c>
      <c r="F171">
        <v>10.62</v>
      </c>
      <c r="G171">
        <v>191.16</v>
      </c>
    </row>
    <row r="172" spans="1:7" x14ac:dyDescent="0.25">
      <c r="A172" s="1" t="s">
        <v>25</v>
      </c>
      <c r="B172" s="1" t="s">
        <v>11</v>
      </c>
      <c r="C172" s="1" t="s">
        <v>38</v>
      </c>
      <c r="D172">
        <v>4585</v>
      </c>
      <c r="E172">
        <v>240</v>
      </c>
      <c r="F172">
        <v>7.64</v>
      </c>
      <c r="G172">
        <v>1833.6</v>
      </c>
    </row>
    <row r="173" spans="1:7" x14ac:dyDescent="0.25">
      <c r="A173" s="1" t="s">
        <v>27</v>
      </c>
      <c r="B173" s="1" t="s">
        <v>32</v>
      </c>
      <c r="C173" s="1" t="s">
        <v>21</v>
      </c>
      <c r="D173">
        <v>1652</v>
      </c>
      <c r="E173">
        <v>93</v>
      </c>
      <c r="F173">
        <v>12.37</v>
      </c>
      <c r="G173">
        <v>1150.4099999999999</v>
      </c>
    </row>
    <row r="174" spans="1:7" x14ac:dyDescent="0.25">
      <c r="A174" s="1" t="s">
        <v>37</v>
      </c>
      <c r="B174" s="1" t="s">
        <v>32</v>
      </c>
      <c r="C174" s="1" t="s">
        <v>44</v>
      </c>
      <c r="D174">
        <v>4991</v>
      </c>
      <c r="E174">
        <v>9</v>
      </c>
      <c r="F174">
        <v>5.6</v>
      </c>
      <c r="G174">
        <v>50.4</v>
      </c>
    </row>
    <row r="175" spans="1:7" x14ac:dyDescent="0.25">
      <c r="A175" s="1" t="s">
        <v>10</v>
      </c>
      <c r="B175" s="1" t="s">
        <v>32</v>
      </c>
      <c r="C175" s="1" t="s">
        <v>31</v>
      </c>
      <c r="D175">
        <v>2009</v>
      </c>
      <c r="E175">
        <v>219</v>
      </c>
      <c r="F175">
        <v>8.7899999999999991</v>
      </c>
      <c r="G175">
        <v>1925.0099999999998</v>
      </c>
    </row>
    <row r="176" spans="1:7" x14ac:dyDescent="0.25">
      <c r="A176" s="1" t="s">
        <v>28</v>
      </c>
      <c r="B176" s="1" t="s">
        <v>19</v>
      </c>
      <c r="C176" s="1" t="s">
        <v>24</v>
      </c>
      <c r="D176">
        <v>1568</v>
      </c>
      <c r="E176">
        <v>141</v>
      </c>
      <c r="F176">
        <v>9.77</v>
      </c>
      <c r="G176">
        <v>1377.57</v>
      </c>
    </row>
    <row r="177" spans="1:7" x14ac:dyDescent="0.25">
      <c r="A177" s="1" t="s">
        <v>15</v>
      </c>
      <c r="B177" s="1" t="s">
        <v>8</v>
      </c>
      <c r="C177" s="1" t="s">
        <v>35</v>
      </c>
      <c r="D177">
        <v>3388</v>
      </c>
      <c r="E177">
        <v>123</v>
      </c>
      <c r="F177">
        <v>10.62</v>
      </c>
      <c r="G177">
        <v>1306.26</v>
      </c>
    </row>
    <row r="178" spans="1:7" x14ac:dyDescent="0.25">
      <c r="A178" s="1" t="s">
        <v>7</v>
      </c>
      <c r="B178" s="1" t="s">
        <v>22</v>
      </c>
      <c r="C178" s="1" t="s">
        <v>40</v>
      </c>
      <c r="D178">
        <v>623</v>
      </c>
      <c r="E178">
        <v>51</v>
      </c>
      <c r="F178">
        <v>4.97</v>
      </c>
      <c r="G178">
        <v>253.47</v>
      </c>
    </row>
    <row r="179" spans="1:7" x14ac:dyDescent="0.25">
      <c r="A179" s="1" t="s">
        <v>18</v>
      </c>
      <c r="B179" s="1" t="s">
        <v>16</v>
      </c>
      <c r="C179" s="1" t="s">
        <v>14</v>
      </c>
      <c r="D179">
        <v>10073</v>
      </c>
      <c r="E179">
        <v>120</v>
      </c>
      <c r="F179">
        <v>11.88</v>
      </c>
      <c r="G179">
        <v>1425.6000000000001</v>
      </c>
    </row>
    <row r="180" spans="1:7" x14ac:dyDescent="0.25">
      <c r="A180" s="1" t="s">
        <v>10</v>
      </c>
      <c r="B180" s="1" t="s">
        <v>19</v>
      </c>
      <c r="C180" s="1" t="s">
        <v>44</v>
      </c>
      <c r="D180">
        <v>1561</v>
      </c>
      <c r="E180">
        <v>27</v>
      </c>
      <c r="F180">
        <v>5.6</v>
      </c>
      <c r="G180">
        <v>151.19999999999999</v>
      </c>
    </row>
    <row r="181" spans="1:7" x14ac:dyDescent="0.25">
      <c r="A181" s="1" t="s">
        <v>13</v>
      </c>
      <c r="B181" s="1" t="s">
        <v>16</v>
      </c>
      <c r="C181" s="1" t="s">
        <v>41</v>
      </c>
      <c r="D181">
        <v>11522</v>
      </c>
      <c r="E181">
        <v>204</v>
      </c>
      <c r="F181">
        <v>16.73</v>
      </c>
      <c r="G181">
        <v>3412.92</v>
      </c>
    </row>
    <row r="182" spans="1:7" x14ac:dyDescent="0.25">
      <c r="A182" s="1" t="s">
        <v>18</v>
      </c>
      <c r="B182" s="1" t="s">
        <v>22</v>
      </c>
      <c r="C182" s="1" t="s">
        <v>33</v>
      </c>
      <c r="D182">
        <v>2317</v>
      </c>
      <c r="E182">
        <v>123</v>
      </c>
      <c r="F182">
        <v>9.33</v>
      </c>
      <c r="G182">
        <v>1147.5899999999999</v>
      </c>
    </row>
    <row r="183" spans="1:7" x14ac:dyDescent="0.25">
      <c r="A183" s="1" t="s">
        <v>37</v>
      </c>
      <c r="B183" s="1" t="s">
        <v>8</v>
      </c>
      <c r="C183" s="1" t="s">
        <v>42</v>
      </c>
      <c r="D183">
        <v>3059</v>
      </c>
      <c r="E183">
        <v>27</v>
      </c>
      <c r="F183">
        <v>10.38</v>
      </c>
      <c r="G183">
        <v>280.26000000000005</v>
      </c>
    </row>
    <row r="184" spans="1:7" x14ac:dyDescent="0.25">
      <c r="A184" s="1" t="s">
        <v>15</v>
      </c>
      <c r="B184" s="1" t="s">
        <v>8</v>
      </c>
      <c r="C184" s="1" t="s">
        <v>44</v>
      </c>
      <c r="D184">
        <v>2324</v>
      </c>
      <c r="E184">
        <v>177</v>
      </c>
      <c r="F184">
        <v>5.6</v>
      </c>
      <c r="G184">
        <v>991.19999999999993</v>
      </c>
    </row>
    <row r="185" spans="1:7" x14ac:dyDescent="0.25">
      <c r="A185" s="1" t="s">
        <v>29</v>
      </c>
      <c r="B185" s="1" t="s">
        <v>19</v>
      </c>
      <c r="C185" s="1" t="s">
        <v>44</v>
      </c>
      <c r="D185">
        <v>4956</v>
      </c>
      <c r="E185">
        <v>171</v>
      </c>
      <c r="F185">
        <v>5.6</v>
      </c>
      <c r="G185">
        <v>957.59999999999991</v>
      </c>
    </row>
    <row r="186" spans="1:7" x14ac:dyDescent="0.25">
      <c r="A186" s="1" t="s">
        <v>37</v>
      </c>
      <c r="B186" s="1" t="s">
        <v>32</v>
      </c>
      <c r="C186" s="1" t="s">
        <v>38</v>
      </c>
      <c r="D186">
        <v>5355</v>
      </c>
      <c r="E186">
        <v>204</v>
      </c>
      <c r="F186">
        <v>7.64</v>
      </c>
      <c r="G186">
        <v>1558.56</v>
      </c>
    </row>
    <row r="187" spans="1:7" x14ac:dyDescent="0.25">
      <c r="A187" s="1" t="s">
        <v>29</v>
      </c>
      <c r="B187" s="1" t="s">
        <v>32</v>
      </c>
      <c r="C187" s="1" t="s">
        <v>26</v>
      </c>
      <c r="D187">
        <v>7259</v>
      </c>
      <c r="E187">
        <v>276</v>
      </c>
      <c r="F187">
        <v>11.7</v>
      </c>
      <c r="G187">
        <v>3229.2</v>
      </c>
    </row>
    <row r="188" spans="1:7" x14ac:dyDescent="0.25">
      <c r="A188" s="1" t="s">
        <v>10</v>
      </c>
      <c r="B188" s="1" t="s">
        <v>8</v>
      </c>
      <c r="C188" s="1" t="s">
        <v>44</v>
      </c>
      <c r="D188">
        <v>6279</v>
      </c>
      <c r="E188">
        <v>45</v>
      </c>
      <c r="F188">
        <v>5.6</v>
      </c>
      <c r="G188">
        <v>251.99999999999997</v>
      </c>
    </row>
    <row r="189" spans="1:7" x14ac:dyDescent="0.25">
      <c r="A189" s="1" t="s">
        <v>7</v>
      </c>
      <c r="B189" s="1" t="s">
        <v>22</v>
      </c>
      <c r="C189" s="1" t="s">
        <v>34</v>
      </c>
      <c r="D189">
        <v>2541</v>
      </c>
      <c r="E189">
        <v>45</v>
      </c>
      <c r="F189">
        <v>7.16</v>
      </c>
      <c r="G189">
        <v>322.2</v>
      </c>
    </row>
    <row r="190" spans="1:7" x14ac:dyDescent="0.25">
      <c r="A190" s="1" t="s">
        <v>18</v>
      </c>
      <c r="B190" s="1" t="s">
        <v>11</v>
      </c>
      <c r="C190" s="1" t="s">
        <v>41</v>
      </c>
      <c r="D190">
        <v>3864</v>
      </c>
      <c r="E190">
        <v>177</v>
      </c>
      <c r="F190">
        <v>16.73</v>
      </c>
      <c r="G190">
        <v>2961.21</v>
      </c>
    </row>
    <row r="191" spans="1:7" x14ac:dyDescent="0.25">
      <c r="A191" s="1" t="s">
        <v>27</v>
      </c>
      <c r="B191" s="1" t="s">
        <v>16</v>
      </c>
      <c r="C191" s="1" t="s">
        <v>33</v>
      </c>
      <c r="D191">
        <v>6146</v>
      </c>
      <c r="E191">
        <v>63</v>
      </c>
      <c r="F191">
        <v>9.33</v>
      </c>
      <c r="G191">
        <v>587.79</v>
      </c>
    </row>
    <row r="192" spans="1:7" x14ac:dyDescent="0.25">
      <c r="A192" s="1" t="s">
        <v>13</v>
      </c>
      <c r="B192" s="1" t="s">
        <v>19</v>
      </c>
      <c r="C192" s="1" t="s">
        <v>17</v>
      </c>
      <c r="D192">
        <v>2639</v>
      </c>
      <c r="E192">
        <v>204</v>
      </c>
      <c r="F192">
        <v>6.47</v>
      </c>
      <c r="G192">
        <v>1319.8799999999999</v>
      </c>
    </row>
    <row r="193" spans="1:7" x14ac:dyDescent="0.25">
      <c r="A193" s="1" t="s">
        <v>10</v>
      </c>
      <c r="B193" s="1" t="s">
        <v>8</v>
      </c>
      <c r="C193" s="1" t="s">
        <v>24</v>
      </c>
      <c r="D193">
        <v>1890</v>
      </c>
      <c r="E193">
        <v>195</v>
      </c>
      <c r="F193">
        <v>9.77</v>
      </c>
      <c r="G193">
        <v>1905.1499999999999</v>
      </c>
    </row>
    <row r="194" spans="1:7" x14ac:dyDescent="0.25">
      <c r="A194" s="1" t="s">
        <v>25</v>
      </c>
      <c r="B194" s="1" t="s">
        <v>32</v>
      </c>
      <c r="C194" s="1" t="s">
        <v>26</v>
      </c>
      <c r="D194">
        <v>1932</v>
      </c>
      <c r="E194">
        <v>369</v>
      </c>
      <c r="F194">
        <v>11.7</v>
      </c>
      <c r="G194">
        <v>4317.3</v>
      </c>
    </row>
    <row r="195" spans="1:7" x14ac:dyDescent="0.25">
      <c r="A195" s="1" t="s">
        <v>29</v>
      </c>
      <c r="B195" s="1" t="s">
        <v>32</v>
      </c>
      <c r="C195" s="1" t="s">
        <v>20</v>
      </c>
      <c r="D195">
        <v>6300</v>
      </c>
      <c r="E195">
        <v>42</v>
      </c>
      <c r="F195">
        <v>13.15</v>
      </c>
      <c r="G195">
        <v>552.30000000000007</v>
      </c>
    </row>
    <row r="196" spans="1:7" x14ac:dyDescent="0.25">
      <c r="A196" s="1" t="s">
        <v>18</v>
      </c>
      <c r="B196" s="1" t="s">
        <v>8</v>
      </c>
      <c r="C196" s="1" t="s">
        <v>9</v>
      </c>
      <c r="D196">
        <v>560</v>
      </c>
      <c r="E196">
        <v>81</v>
      </c>
      <c r="F196">
        <v>14.49</v>
      </c>
      <c r="G196">
        <v>1173.69</v>
      </c>
    </row>
    <row r="197" spans="1:7" x14ac:dyDescent="0.25">
      <c r="A197" s="1" t="s">
        <v>13</v>
      </c>
      <c r="B197" s="1" t="s">
        <v>8</v>
      </c>
      <c r="C197" s="1" t="s">
        <v>44</v>
      </c>
      <c r="D197">
        <v>2856</v>
      </c>
      <c r="E197">
        <v>246</v>
      </c>
      <c r="F197">
        <v>5.6</v>
      </c>
      <c r="G197">
        <v>1377.6</v>
      </c>
    </row>
    <row r="198" spans="1:7" x14ac:dyDescent="0.25">
      <c r="A198" s="1" t="s">
        <v>13</v>
      </c>
      <c r="B198" s="1" t="s">
        <v>32</v>
      </c>
      <c r="C198" s="1" t="s">
        <v>30</v>
      </c>
      <c r="D198">
        <v>707</v>
      </c>
      <c r="E198">
        <v>174</v>
      </c>
      <c r="F198">
        <v>3.11</v>
      </c>
      <c r="G198">
        <v>541.14</v>
      </c>
    </row>
    <row r="199" spans="1:7" x14ac:dyDescent="0.25">
      <c r="A199" s="1" t="s">
        <v>10</v>
      </c>
      <c r="B199" s="1" t="s">
        <v>11</v>
      </c>
      <c r="C199" s="1" t="s">
        <v>9</v>
      </c>
      <c r="D199">
        <v>3598</v>
      </c>
      <c r="E199">
        <v>81</v>
      </c>
      <c r="F199">
        <v>14.49</v>
      </c>
      <c r="G199">
        <v>1173.69</v>
      </c>
    </row>
    <row r="200" spans="1:7" x14ac:dyDescent="0.25">
      <c r="A200" s="1" t="s">
        <v>7</v>
      </c>
      <c r="B200" s="1" t="s">
        <v>11</v>
      </c>
      <c r="C200" s="1" t="s">
        <v>24</v>
      </c>
      <c r="D200">
        <v>6853</v>
      </c>
      <c r="E200">
        <v>372</v>
      </c>
      <c r="F200">
        <v>9.77</v>
      </c>
      <c r="G200">
        <v>3634.44</v>
      </c>
    </row>
    <row r="201" spans="1:7" x14ac:dyDescent="0.25">
      <c r="A201" s="1" t="s">
        <v>7</v>
      </c>
      <c r="B201" s="1" t="s">
        <v>11</v>
      </c>
      <c r="C201" s="1" t="s">
        <v>31</v>
      </c>
      <c r="D201">
        <v>4725</v>
      </c>
      <c r="E201">
        <v>174</v>
      </c>
      <c r="F201">
        <v>8.7899999999999991</v>
      </c>
      <c r="G201">
        <v>1529.4599999999998</v>
      </c>
    </row>
    <row r="202" spans="1:7" x14ac:dyDescent="0.25">
      <c r="A202" s="1" t="s">
        <v>15</v>
      </c>
      <c r="B202" s="1" t="s">
        <v>16</v>
      </c>
      <c r="C202" s="1" t="s">
        <v>12</v>
      </c>
      <c r="D202">
        <v>10304</v>
      </c>
      <c r="E202">
        <v>84</v>
      </c>
      <c r="F202">
        <v>8.65</v>
      </c>
      <c r="G202">
        <v>726.6</v>
      </c>
    </row>
    <row r="203" spans="1:7" x14ac:dyDescent="0.25">
      <c r="A203" s="1" t="s">
        <v>15</v>
      </c>
      <c r="B203" s="1" t="s">
        <v>32</v>
      </c>
      <c r="C203" s="1" t="s">
        <v>31</v>
      </c>
      <c r="D203">
        <v>1274</v>
      </c>
      <c r="E203">
        <v>225</v>
      </c>
      <c r="F203">
        <v>8.7899999999999991</v>
      </c>
      <c r="G203">
        <v>1977.7499999999998</v>
      </c>
    </row>
    <row r="204" spans="1:7" x14ac:dyDescent="0.25">
      <c r="A204" s="1" t="s">
        <v>27</v>
      </c>
      <c r="B204" s="1" t="s">
        <v>16</v>
      </c>
      <c r="C204" s="1" t="s">
        <v>9</v>
      </c>
      <c r="D204">
        <v>1526</v>
      </c>
      <c r="E204">
        <v>105</v>
      </c>
      <c r="F204">
        <v>14.49</v>
      </c>
      <c r="G204">
        <v>1521.45</v>
      </c>
    </row>
    <row r="205" spans="1:7" x14ac:dyDescent="0.25">
      <c r="A205" s="1" t="s">
        <v>7</v>
      </c>
      <c r="B205" s="1" t="s">
        <v>19</v>
      </c>
      <c r="C205" s="1" t="s">
        <v>42</v>
      </c>
      <c r="D205">
        <v>3101</v>
      </c>
      <c r="E205">
        <v>225</v>
      </c>
      <c r="F205">
        <v>10.38</v>
      </c>
      <c r="G205">
        <v>2335.5</v>
      </c>
    </row>
    <row r="206" spans="1:7" x14ac:dyDescent="0.25">
      <c r="A206" s="1" t="s">
        <v>28</v>
      </c>
      <c r="B206" s="1" t="s">
        <v>8</v>
      </c>
      <c r="C206" s="1" t="s">
        <v>26</v>
      </c>
      <c r="D206">
        <v>1057</v>
      </c>
      <c r="E206">
        <v>54</v>
      </c>
      <c r="F206">
        <v>11.7</v>
      </c>
      <c r="G206">
        <v>631.79999999999995</v>
      </c>
    </row>
    <row r="207" spans="1:7" x14ac:dyDescent="0.25">
      <c r="A207" s="1" t="s">
        <v>25</v>
      </c>
      <c r="B207" s="1" t="s">
        <v>8</v>
      </c>
      <c r="C207" s="1" t="s">
        <v>44</v>
      </c>
      <c r="D207">
        <v>5306</v>
      </c>
      <c r="E207">
        <v>0</v>
      </c>
      <c r="F207">
        <v>5.6</v>
      </c>
      <c r="G207">
        <v>0</v>
      </c>
    </row>
    <row r="208" spans="1:7" x14ac:dyDescent="0.25">
      <c r="A208" s="1" t="s">
        <v>27</v>
      </c>
      <c r="B208" s="1" t="s">
        <v>19</v>
      </c>
      <c r="C208" s="1" t="s">
        <v>40</v>
      </c>
      <c r="D208">
        <v>4018</v>
      </c>
      <c r="E208">
        <v>171</v>
      </c>
      <c r="F208">
        <v>4.97</v>
      </c>
      <c r="G208">
        <v>849.87</v>
      </c>
    </row>
    <row r="209" spans="1:7" x14ac:dyDescent="0.25">
      <c r="A209" s="1" t="s">
        <v>13</v>
      </c>
      <c r="B209" s="1" t="s">
        <v>32</v>
      </c>
      <c r="C209" s="1" t="s">
        <v>31</v>
      </c>
      <c r="D209">
        <v>938</v>
      </c>
      <c r="E209">
        <v>189</v>
      </c>
      <c r="F209">
        <v>8.7899999999999991</v>
      </c>
      <c r="G209">
        <v>1661.31</v>
      </c>
    </row>
    <row r="210" spans="1:7" x14ac:dyDescent="0.25">
      <c r="A210" s="1" t="s">
        <v>25</v>
      </c>
      <c r="B210" s="1" t="s">
        <v>22</v>
      </c>
      <c r="C210" s="1" t="s">
        <v>17</v>
      </c>
      <c r="D210">
        <v>1778</v>
      </c>
      <c r="E210">
        <v>270</v>
      </c>
      <c r="F210">
        <v>6.47</v>
      </c>
      <c r="G210">
        <v>1746.8999999999999</v>
      </c>
    </row>
    <row r="211" spans="1:7" x14ac:dyDescent="0.25">
      <c r="A211" s="1" t="s">
        <v>18</v>
      </c>
      <c r="B211" s="1" t="s">
        <v>19</v>
      </c>
      <c r="C211" s="1" t="s">
        <v>9</v>
      </c>
      <c r="D211">
        <v>1638</v>
      </c>
      <c r="E211">
        <v>63</v>
      </c>
      <c r="F211">
        <v>14.49</v>
      </c>
      <c r="G211">
        <v>912.87</v>
      </c>
    </row>
    <row r="212" spans="1:7" x14ac:dyDescent="0.25">
      <c r="A212" s="1" t="s">
        <v>15</v>
      </c>
      <c r="B212" s="1" t="s">
        <v>22</v>
      </c>
      <c r="C212" s="1" t="s">
        <v>20</v>
      </c>
      <c r="D212">
        <v>154</v>
      </c>
      <c r="E212">
        <v>21</v>
      </c>
      <c r="F212">
        <v>13.15</v>
      </c>
      <c r="G212">
        <v>276.15000000000003</v>
      </c>
    </row>
    <row r="213" spans="1:7" x14ac:dyDescent="0.25">
      <c r="A213" s="1" t="s">
        <v>25</v>
      </c>
      <c r="B213" s="1" t="s">
        <v>8</v>
      </c>
      <c r="C213" s="1" t="s">
        <v>24</v>
      </c>
      <c r="D213">
        <v>9835</v>
      </c>
      <c r="E213">
        <v>207</v>
      </c>
      <c r="F213">
        <v>9.77</v>
      </c>
      <c r="G213">
        <v>2022.3899999999999</v>
      </c>
    </row>
    <row r="214" spans="1:7" x14ac:dyDescent="0.25">
      <c r="A214" s="1" t="s">
        <v>13</v>
      </c>
      <c r="B214" s="1" t="s">
        <v>8</v>
      </c>
      <c r="C214" s="1" t="s">
        <v>35</v>
      </c>
      <c r="D214">
        <v>7273</v>
      </c>
      <c r="E214">
        <v>96</v>
      </c>
      <c r="F214">
        <v>10.62</v>
      </c>
      <c r="G214">
        <v>1019.52</v>
      </c>
    </row>
    <row r="215" spans="1:7" x14ac:dyDescent="0.25">
      <c r="A215" s="1" t="s">
        <v>27</v>
      </c>
      <c r="B215" s="1" t="s">
        <v>19</v>
      </c>
      <c r="C215" s="1" t="s">
        <v>24</v>
      </c>
      <c r="D215">
        <v>6909</v>
      </c>
      <c r="E215">
        <v>81</v>
      </c>
      <c r="F215">
        <v>9.77</v>
      </c>
      <c r="G215">
        <v>791.37</v>
      </c>
    </row>
    <row r="216" spans="1:7" x14ac:dyDescent="0.25">
      <c r="A216" s="1" t="s">
        <v>13</v>
      </c>
      <c r="B216" s="1" t="s">
        <v>19</v>
      </c>
      <c r="C216" s="1" t="s">
        <v>40</v>
      </c>
      <c r="D216">
        <v>3920</v>
      </c>
      <c r="E216">
        <v>306</v>
      </c>
      <c r="F216">
        <v>4.97</v>
      </c>
      <c r="G216">
        <v>1520.82</v>
      </c>
    </row>
    <row r="217" spans="1:7" x14ac:dyDescent="0.25">
      <c r="A217" s="1" t="s">
        <v>37</v>
      </c>
      <c r="B217" s="1" t="s">
        <v>19</v>
      </c>
      <c r="C217" s="1" t="s">
        <v>43</v>
      </c>
      <c r="D217">
        <v>4858</v>
      </c>
      <c r="E217">
        <v>279</v>
      </c>
      <c r="F217">
        <v>9</v>
      </c>
      <c r="G217">
        <v>2511</v>
      </c>
    </row>
    <row r="218" spans="1:7" x14ac:dyDescent="0.25">
      <c r="A218" s="1" t="s">
        <v>28</v>
      </c>
      <c r="B218" s="1" t="s">
        <v>22</v>
      </c>
      <c r="C218" s="1" t="s">
        <v>14</v>
      </c>
      <c r="D218">
        <v>3549</v>
      </c>
      <c r="E218">
        <v>3</v>
      </c>
      <c r="F218">
        <v>11.88</v>
      </c>
      <c r="G218">
        <v>35.64</v>
      </c>
    </row>
    <row r="219" spans="1:7" x14ac:dyDescent="0.25">
      <c r="A219" s="1" t="s">
        <v>25</v>
      </c>
      <c r="B219" s="1" t="s">
        <v>19</v>
      </c>
      <c r="C219" s="1" t="s">
        <v>41</v>
      </c>
      <c r="D219">
        <v>966</v>
      </c>
      <c r="E219">
        <v>198</v>
      </c>
      <c r="F219">
        <v>16.73</v>
      </c>
      <c r="G219">
        <v>3312.54</v>
      </c>
    </row>
    <row r="220" spans="1:7" x14ac:dyDescent="0.25">
      <c r="A220" s="1" t="s">
        <v>27</v>
      </c>
      <c r="B220" s="1" t="s">
        <v>19</v>
      </c>
      <c r="C220" s="1" t="s">
        <v>17</v>
      </c>
      <c r="D220">
        <v>385</v>
      </c>
      <c r="E220">
        <v>249</v>
      </c>
      <c r="F220">
        <v>6.47</v>
      </c>
      <c r="G220">
        <v>1611.03</v>
      </c>
    </row>
    <row r="221" spans="1:7" x14ac:dyDescent="0.25">
      <c r="A221" s="1" t="s">
        <v>18</v>
      </c>
      <c r="B221" s="1" t="s">
        <v>32</v>
      </c>
      <c r="C221" s="1" t="s">
        <v>31</v>
      </c>
      <c r="D221">
        <v>2219</v>
      </c>
      <c r="E221">
        <v>75</v>
      </c>
      <c r="F221">
        <v>8.7899999999999991</v>
      </c>
      <c r="G221">
        <v>659.24999999999989</v>
      </c>
    </row>
    <row r="222" spans="1:7" x14ac:dyDescent="0.25">
      <c r="A222" s="1" t="s">
        <v>13</v>
      </c>
      <c r="B222" s="1" t="s">
        <v>16</v>
      </c>
      <c r="C222" s="1" t="s">
        <v>12</v>
      </c>
      <c r="D222">
        <v>2954</v>
      </c>
      <c r="E222">
        <v>189</v>
      </c>
      <c r="F222">
        <v>8.65</v>
      </c>
      <c r="G222">
        <v>1634.8500000000001</v>
      </c>
    </row>
    <row r="223" spans="1:7" x14ac:dyDescent="0.25">
      <c r="A223" s="1" t="s">
        <v>25</v>
      </c>
      <c r="B223" s="1" t="s">
        <v>16</v>
      </c>
      <c r="C223" s="1" t="s">
        <v>12</v>
      </c>
      <c r="D223">
        <v>280</v>
      </c>
      <c r="E223">
        <v>87</v>
      </c>
      <c r="F223">
        <v>8.65</v>
      </c>
      <c r="G223">
        <v>752.55000000000007</v>
      </c>
    </row>
    <row r="224" spans="1:7" x14ac:dyDescent="0.25">
      <c r="A224" s="1" t="s">
        <v>15</v>
      </c>
      <c r="B224" s="1" t="s">
        <v>16</v>
      </c>
      <c r="C224" s="1" t="s">
        <v>9</v>
      </c>
      <c r="D224">
        <v>6118</v>
      </c>
      <c r="E224">
        <v>174</v>
      </c>
      <c r="F224">
        <v>14.49</v>
      </c>
      <c r="G224">
        <v>2521.2600000000002</v>
      </c>
    </row>
    <row r="225" spans="1:7" x14ac:dyDescent="0.25">
      <c r="A225" s="1" t="s">
        <v>28</v>
      </c>
      <c r="B225" s="1" t="s">
        <v>19</v>
      </c>
      <c r="C225" s="1" t="s">
        <v>39</v>
      </c>
      <c r="D225">
        <v>4802</v>
      </c>
      <c r="E225">
        <v>36</v>
      </c>
      <c r="F225">
        <v>11.73</v>
      </c>
      <c r="G225">
        <v>422.28000000000003</v>
      </c>
    </row>
    <row r="226" spans="1:7" x14ac:dyDescent="0.25">
      <c r="A226" s="1" t="s">
        <v>13</v>
      </c>
      <c r="B226" s="1" t="s">
        <v>22</v>
      </c>
      <c r="C226" s="1" t="s">
        <v>40</v>
      </c>
      <c r="D226">
        <v>4137</v>
      </c>
      <c r="E226">
        <v>60</v>
      </c>
      <c r="F226">
        <v>4.97</v>
      </c>
      <c r="G226">
        <v>298.2</v>
      </c>
    </row>
    <row r="227" spans="1:7" x14ac:dyDescent="0.25">
      <c r="A227" s="1" t="s">
        <v>29</v>
      </c>
      <c r="B227" s="1" t="s">
        <v>11</v>
      </c>
      <c r="C227" s="1" t="s">
        <v>36</v>
      </c>
      <c r="D227">
        <v>2023</v>
      </c>
      <c r="E227">
        <v>78</v>
      </c>
      <c r="F227">
        <v>6.49</v>
      </c>
      <c r="G227">
        <v>506.22</v>
      </c>
    </row>
    <row r="228" spans="1:7" x14ac:dyDescent="0.25">
      <c r="A228" s="1" t="s">
        <v>13</v>
      </c>
      <c r="B228" s="1" t="s">
        <v>16</v>
      </c>
      <c r="C228" s="1" t="s">
        <v>9</v>
      </c>
      <c r="D228">
        <v>9051</v>
      </c>
      <c r="E228">
        <v>57</v>
      </c>
      <c r="F228">
        <v>14.49</v>
      </c>
      <c r="G228">
        <v>825.93000000000006</v>
      </c>
    </row>
    <row r="229" spans="1:7" x14ac:dyDescent="0.25">
      <c r="A229" s="1" t="s">
        <v>13</v>
      </c>
      <c r="B229" s="1" t="s">
        <v>8</v>
      </c>
      <c r="C229" s="1" t="s">
        <v>42</v>
      </c>
      <c r="D229">
        <v>2919</v>
      </c>
      <c r="E229">
        <v>45</v>
      </c>
      <c r="F229">
        <v>10.38</v>
      </c>
      <c r="G229">
        <v>467.1</v>
      </c>
    </row>
    <row r="230" spans="1:7" x14ac:dyDescent="0.25">
      <c r="A230" s="1" t="s">
        <v>15</v>
      </c>
      <c r="B230" s="1" t="s">
        <v>22</v>
      </c>
      <c r="C230" s="1" t="s">
        <v>24</v>
      </c>
      <c r="D230">
        <v>5915</v>
      </c>
      <c r="E230">
        <v>3</v>
      </c>
      <c r="F230">
        <v>9.77</v>
      </c>
      <c r="G230">
        <v>29.31</v>
      </c>
    </row>
    <row r="231" spans="1:7" x14ac:dyDescent="0.25">
      <c r="A231" s="1" t="s">
        <v>37</v>
      </c>
      <c r="B231" s="1" t="s">
        <v>11</v>
      </c>
      <c r="C231" s="1" t="s">
        <v>39</v>
      </c>
      <c r="D231">
        <v>2562</v>
      </c>
      <c r="E231">
        <v>6</v>
      </c>
      <c r="F231">
        <v>11.73</v>
      </c>
      <c r="G231">
        <v>70.38</v>
      </c>
    </row>
    <row r="232" spans="1:7" x14ac:dyDescent="0.25">
      <c r="A232" s="1" t="s">
        <v>27</v>
      </c>
      <c r="B232" s="1" t="s">
        <v>8</v>
      </c>
      <c r="C232" s="1" t="s">
        <v>20</v>
      </c>
      <c r="D232">
        <v>8813</v>
      </c>
      <c r="E232">
        <v>21</v>
      </c>
      <c r="F232">
        <v>13.15</v>
      </c>
      <c r="G232">
        <v>276.15000000000003</v>
      </c>
    </row>
    <row r="233" spans="1:7" x14ac:dyDescent="0.25">
      <c r="A233" s="1" t="s">
        <v>27</v>
      </c>
      <c r="B233" s="1" t="s">
        <v>16</v>
      </c>
      <c r="C233" s="1" t="s">
        <v>17</v>
      </c>
      <c r="D233">
        <v>6111</v>
      </c>
      <c r="E233">
        <v>3</v>
      </c>
      <c r="F233">
        <v>6.47</v>
      </c>
      <c r="G233">
        <v>19.41</v>
      </c>
    </row>
    <row r="234" spans="1:7" x14ac:dyDescent="0.25">
      <c r="A234" s="1" t="s">
        <v>10</v>
      </c>
      <c r="B234" s="1" t="s">
        <v>32</v>
      </c>
      <c r="C234" s="1" t="s">
        <v>23</v>
      </c>
      <c r="D234">
        <v>3507</v>
      </c>
      <c r="E234">
        <v>288</v>
      </c>
      <c r="F234">
        <v>5.79</v>
      </c>
      <c r="G234">
        <v>1667.52</v>
      </c>
    </row>
    <row r="235" spans="1:7" x14ac:dyDescent="0.25">
      <c r="A235" s="1" t="s">
        <v>18</v>
      </c>
      <c r="B235" s="1" t="s">
        <v>16</v>
      </c>
      <c r="C235" s="1" t="s">
        <v>33</v>
      </c>
      <c r="D235">
        <v>4319</v>
      </c>
      <c r="E235">
        <v>30</v>
      </c>
      <c r="F235">
        <v>9.33</v>
      </c>
      <c r="G235">
        <v>279.89999999999998</v>
      </c>
    </row>
    <row r="236" spans="1:7" x14ac:dyDescent="0.25">
      <c r="A236" s="1" t="s">
        <v>7</v>
      </c>
      <c r="B236" s="1" t="s">
        <v>22</v>
      </c>
      <c r="C236" s="1" t="s">
        <v>44</v>
      </c>
      <c r="D236">
        <v>609</v>
      </c>
      <c r="E236">
        <v>87</v>
      </c>
      <c r="F236">
        <v>5.6</v>
      </c>
      <c r="G236">
        <v>487.2</v>
      </c>
    </row>
    <row r="237" spans="1:7" x14ac:dyDescent="0.25">
      <c r="A237" s="1" t="s">
        <v>7</v>
      </c>
      <c r="B237" s="1" t="s">
        <v>19</v>
      </c>
      <c r="C237" s="1" t="s">
        <v>41</v>
      </c>
      <c r="D237">
        <v>6370</v>
      </c>
      <c r="E237">
        <v>30</v>
      </c>
      <c r="F237">
        <v>16.73</v>
      </c>
      <c r="G237">
        <v>501.90000000000003</v>
      </c>
    </row>
    <row r="238" spans="1:7" x14ac:dyDescent="0.25">
      <c r="A238" s="1" t="s">
        <v>27</v>
      </c>
      <c r="B238" s="1" t="s">
        <v>22</v>
      </c>
      <c r="C238" s="1" t="s">
        <v>38</v>
      </c>
      <c r="D238">
        <v>5474</v>
      </c>
      <c r="E238">
        <v>168</v>
      </c>
      <c r="F238">
        <v>7.64</v>
      </c>
      <c r="G238">
        <v>1283.52</v>
      </c>
    </row>
    <row r="239" spans="1:7" x14ac:dyDescent="0.25">
      <c r="A239" s="1" t="s">
        <v>7</v>
      </c>
      <c r="B239" s="1" t="s">
        <v>16</v>
      </c>
      <c r="C239" s="1" t="s">
        <v>41</v>
      </c>
      <c r="D239">
        <v>3164</v>
      </c>
      <c r="E239">
        <v>306</v>
      </c>
      <c r="F239">
        <v>16.73</v>
      </c>
      <c r="G239">
        <v>5119.38</v>
      </c>
    </row>
    <row r="240" spans="1:7" x14ac:dyDescent="0.25">
      <c r="A240" s="1" t="s">
        <v>18</v>
      </c>
      <c r="B240" s="1" t="s">
        <v>11</v>
      </c>
      <c r="C240" s="1" t="s">
        <v>14</v>
      </c>
      <c r="D240">
        <v>1302</v>
      </c>
      <c r="E240">
        <v>402</v>
      </c>
      <c r="F240">
        <v>11.88</v>
      </c>
      <c r="G240">
        <v>4775.76</v>
      </c>
    </row>
    <row r="241" spans="1:7" x14ac:dyDescent="0.25">
      <c r="A241" s="1" t="s">
        <v>29</v>
      </c>
      <c r="B241" s="1" t="s">
        <v>8</v>
      </c>
      <c r="C241" s="1" t="s">
        <v>42</v>
      </c>
      <c r="D241">
        <v>7308</v>
      </c>
      <c r="E241">
        <v>327</v>
      </c>
      <c r="F241">
        <v>10.38</v>
      </c>
      <c r="G241">
        <v>3394.26</v>
      </c>
    </row>
    <row r="242" spans="1:7" x14ac:dyDescent="0.25">
      <c r="A242" s="1" t="s">
        <v>7</v>
      </c>
      <c r="B242" s="1" t="s">
        <v>8</v>
      </c>
      <c r="C242" s="1" t="s">
        <v>41</v>
      </c>
      <c r="D242">
        <v>6132</v>
      </c>
      <c r="E242">
        <v>93</v>
      </c>
      <c r="F242">
        <v>16.73</v>
      </c>
      <c r="G242">
        <v>1555.89</v>
      </c>
    </row>
    <row r="243" spans="1:7" x14ac:dyDescent="0.25">
      <c r="A243" s="1" t="s">
        <v>37</v>
      </c>
      <c r="B243" s="1" t="s">
        <v>11</v>
      </c>
      <c r="C243" s="1" t="s">
        <v>26</v>
      </c>
      <c r="D243">
        <v>3472</v>
      </c>
      <c r="E243">
        <v>96</v>
      </c>
      <c r="F243">
        <v>11.7</v>
      </c>
      <c r="G243">
        <v>1123.1999999999998</v>
      </c>
    </row>
    <row r="244" spans="1:7" x14ac:dyDescent="0.25">
      <c r="A244" s="1" t="s">
        <v>10</v>
      </c>
      <c r="B244" s="1" t="s">
        <v>19</v>
      </c>
      <c r="C244" s="1" t="s">
        <v>17</v>
      </c>
      <c r="D244">
        <v>9660</v>
      </c>
      <c r="E244">
        <v>27</v>
      </c>
      <c r="F244">
        <v>6.47</v>
      </c>
      <c r="G244">
        <v>174.69</v>
      </c>
    </row>
    <row r="245" spans="1:7" x14ac:dyDescent="0.25">
      <c r="A245" s="1" t="s">
        <v>13</v>
      </c>
      <c r="B245" s="1" t="s">
        <v>22</v>
      </c>
      <c r="C245" s="1" t="s">
        <v>44</v>
      </c>
      <c r="D245">
        <v>2436</v>
      </c>
      <c r="E245">
        <v>99</v>
      </c>
      <c r="F245">
        <v>5.6</v>
      </c>
      <c r="G245">
        <v>554.4</v>
      </c>
    </row>
    <row r="246" spans="1:7" x14ac:dyDescent="0.25">
      <c r="A246" s="1" t="s">
        <v>13</v>
      </c>
      <c r="B246" s="1" t="s">
        <v>22</v>
      </c>
      <c r="C246" s="1" t="s">
        <v>21</v>
      </c>
      <c r="D246">
        <v>9506</v>
      </c>
      <c r="E246">
        <v>87</v>
      </c>
      <c r="F246">
        <v>12.37</v>
      </c>
      <c r="G246">
        <v>1076.1899999999998</v>
      </c>
    </row>
    <row r="247" spans="1:7" x14ac:dyDescent="0.25">
      <c r="A247" s="1" t="s">
        <v>37</v>
      </c>
      <c r="B247" s="1" t="s">
        <v>8</v>
      </c>
      <c r="C247" s="1" t="s">
        <v>43</v>
      </c>
      <c r="D247">
        <v>245</v>
      </c>
      <c r="E247">
        <v>288</v>
      </c>
      <c r="F247">
        <v>9</v>
      </c>
      <c r="G247">
        <v>2592</v>
      </c>
    </row>
    <row r="248" spans="1:7" x14ac:dyDescent="0.25">
      <c r="A248" s="1" t="s">
        <v>10</v>
      </c>
      <c r="B248" s="1" t="s">
        <v>11</v>
      </c>
      <c r="C248" s="1" t="s">
        <v>35</v>
      </c>
      <c r="D248">
        <v>2702</v>
      </c>
      <c r="E248">
        <v>363</v>
      </c>
      <c r="F248">
        <v>10.62</v>
      </c>
      <c r="G248">
        <v>3855.0599999999995</v>
      </c>
    </row>
    <row r="249" spans="1:7" x14ac:dyDescent="0.25">
      <c r="A249" s="1" t="s">
        <v>37</v>
      </c>
      <c r="B249" s="1" t="s">
        <v>32</v>
      </c>
      <c r="C249" s="1" t="s">
        <v>30</v>
      </c>
      <c r="D249">
        <v>700</v>
      </c>
      <c r="E249">
        <v>87</v>
      </c>
      <c r="F249">
        <v>3.11</v>
      </c>
      <c r="G249">
        <v>270.57</v>
      </c>
    </row>
    <row r="250" spans="1:7" x14ac:dyDescent="0.25">
      <c r="A250" s="1" t="s">
        <v>18</v>
      </c>
      <c r="B250" s="1" t="s">
        <v>32</v>
      </c>
      <c r="C250" s="1" t="s">
        <v>30</v>
      </c>
      <c r="D250">
        <v>3759</v>
      </c>
      <c r="E250">
        <v>150</v>
      </c>
      <c r="F250">
        <v>3.11</v>
      </c>
      <c r="G250">
        <v>466.5</v>
      </c>
    </row>
    <row r="251" spans="1:7" x14ac:dyDescent="0.25">
      <c r="A251" s="1" t="s">
        <v>28</v>
      </c>
      <c r="B251" s="1" t="s">
        <v>11</v>
      </c>
      <c r="C251" s="1" t="s">
        <v>30</v>
      </c>
      <c r="D251">
        <v>1589</v>
      </c>
      <c r="E251">
        <v>303</v>
      </c>
      <c r="F251">
        <v>3.11</v>
      </c>
      <c r="G251">
        <v>942.32999999999993</v>
      </c>
    </row>
    <row r="252" spans="1:7" x14ac:dyDescent="0.25">
      <c r="A252" s="1" t="s">
        <v>25</v>
      </c>
      <c r="B252" s="1" t="s">
        <v>11</v>
      </c>
      <c r="C252" s="1" t="s">
        <v>42</v>
      </c>
      <c r="D252">
        <v>5194</v>
      </c>
      <c r="E252">
        <v>288</v>
      </c>
      <c r="F252">
        <v>10.38</v>
      </c>
      <c r="G252">
        <v>2989.44</v>
      </c>
    </row>
    <row r="253" spans="1:7" x14ac:dyDescent="0.25">
      <c r="A253" s="1" t="s">
        <v>37</v>
      </c>
      <c r="B253" s="1" t="s">
        <v>16</v>
      </c>
      <c r="C253" s="1" t="s">
        <v>33</v>
      </c>
      <c r="D253">
        <v>945</v>
      </c>
      <c r="E253">
        <v>75</v>
      </c>
      <c r="F253">
        <v>9.33</v>
      </c>
      <c r="G253">
        <v>699.75</v>
      </c>
    </row>
    <row r="254" spans="1:7" x14ac:dyDescent="0.25">
      <c r="A254" s="1" t="s">
        <v>7</v>
      </c>
      <c r="B254" s="1" t="s">
        <v>22</v>
      </c>
      <c r="C254" s="1" t="s">
        <v>23</v>
      </c>
      <c r="D254">
        <v>1988</v>
      </c>
      <c r="E254">
        <v>39</v>
      </c>
      <c r="F254">
        <v>5.79</v>
      </c>
      <c r="G254">
        <v>225.81</v>
      </c>
    </row>
    <row r="255" spans="1:7" x14ac:dyDescent="0.25">
      <c r="A255" s="1" t="s">
        <v>18</v>
      </c>
      <c r="B255" s="1" t="s">
        <v>32</v>
      </c>
      <c r="C255" s="1" t="s">
        <v>12</v>
      </c>
      <c r="D255">
        <v>6734</v>
      </c>
      <c r="E255">
        <v>123</v>
      </c>
      <c r="F255">
        <v>8.65</v>
      </c>
      <c r="G255">
        <v>1063.95</v>
      </c>
    </row>
    <row r="256" spans="1:7" x14ac:dyDescent="0.25">
      <c r="A256" s="1" t="s">
        <v>7</v>
      </c>
      <c r="B256" s="1" t="s">
        <v>16</v>
      </c>
      <c r="C256" s="1" t="s">
        <v>14</v>
      </c>
      <c r="D256">
        <v>217</v>
      </c>
      <c r="E256">
        <v>36</v>
      </c>
      <c r="F256">
        <v>11.88</v>
      </c>
      <c r="G256">
        <v>427.68</v>
      </c>
    </row>
    <row r="257" spans="1:7" x14ac:dyDescent="0.25">
      <c r="A257" s="1" t="s">
        <v>27</v>
      </c>
      <c r="B257" s="1" t="s">
        <v>32</v>
      </c>
      <c r="C257" s="1" t="s">
        <v>24</v>
      </c>
      <c r="D257">
        <v>6279</v>
      </c>
      <c r="E257">
        <v>237</v>
      </c>
      <c r="F257">
        <v>9.77</v>
      </c>
      <c r="G257">
        <v>2315.4899999999998</v>
      </c>
    </row>
    <row r="258" spans="1:7" x14ac:dyDescent="0.25">
      <c r="A258" s="1" t="s">
        <v>7</v>
      </c>
      <c r="B258" s="1" t="s">
        <v>16</v>
      </c>
      <c r="C258" s="1" t="s">
        <v>33</v>
      </c>
      <c r="D258">
        <v>4424</v>
      </c>
      <c r="E258">
        <v>201</v>
      </c>
      <c r="F258">
        <v>9.33</v>
      </c>
      <c r="G258">
        <v>1875.33</v>
      </c>
    </row>
    <row r="259" spans="1:7" x14ac:dyDescent="0.25">
      <c r="A259" s="1" t="s">
        <v>28</v>
      </c>
      <c r="B259" s="1" t="s">
        <v>16</v>
      </c>
      <c r="C259" s="1" t="s">
        <v>30</v>
      </c>
      <c r="D259">
        <v>189</v>
      </c>
      <c r="E259">
        <v>48</v>
      </c>
      <c r="F259">
        <v>3.11</v>
      </c>
      <c r="G259">
        <v>149.28</v>
      </c>
    </row>
    <row r="260" spans="1:7" x14ac:dyDescent="0.25">
      <c r="A260" s="1" t="s">
        <v>27</v>
      </c>
      <c r="B260" s="1" t="s">
        <v>11</v>
      </c>
      <c r="C260" s="1" t="s">
        <v>24</v>
      </c>
      <c r="D260">
        <v>490</v>
      </c>
      <c r="E260">
        <v>84</v>
      </c>
      <c r="F260">
        <v>9.77</v>
      </c>
      <c r="G260">
        <v>820.68</v>
      </c>
    </row>
    <row r="261" spans="1:7" x14ac:dyDescent="0.25">
      <c r="A261" s="1" t="s">
        <v>10</v>
      </c>
      <c r="B261" s="1" t="s">
        <v>8</v>
      </c>
      <c r="C261" s="1" t="s">
        <v>43</v>
      </c>
      <c r="D261">
        <v>434</v>
      </c>
      <c r="E261">
        <v>87</v>
      </c>
      <c r="F261">
        <v>9</v>
      </c>
      <c r="G261">
        <v>783</v>
      </c>
    </row>
    <row r="262" spans="1:7" x14ac:dyDescent="0.25">
      <c r="A262" s="1" t="s">
        <v>25</v>
      </c>
      <c r="B262" s="1" t="s">
        <v>22</v>
      </c>
      <c r="C262" s="1" t="s">
        <v>9</v>
      </c>
      <c r="D262">
        <v>10129</v>
      </c>
      <c r="E262">
        <v>312</v>
      </c>
      <c r="F262">
        <v>14.49</v>
      </c>
      <c r="G262">
        <v>4520.88</v>
      </c>
    </row>
    <row r="263" spans="1:7" x14ac:dyDescent="0.25">
      <c r="A263" s="1" t="s">
        <v>29</v>
      </c>
      <c r="B263" s="1" t="s">
        <v>19</v>
      </c>
      <c r="C263" s="1" t="s">
        <v>42</v>
      </c>
      <c r="D263">
        <v>1652</v>
      </c>
      <c r="E263">
        <v>102</v>
      </c>
      <c r="F263">
        <v>10.38</v>
      </c>
      <c r="G263">
        <v>1058.76</v>
      </c>
    </row>
    <row r="264" spans="1:7" x14ac:dyDescent="0.25">
      <c r="A264" s="1" t="s">
        <v>10</v>
      </c>
      <c r="B264" s="1" t="s">
        <v>22</v>
      </c>
      <c r="C264" s="1" t="s">
        <v>43</v>
      </c>
      <c r="D264">
        <v>6433</v>
      </c>
      <c r="E264">
        <v>78</v>
      </c>
      <c r="F264">
        <v>9</v>
      </c>
      <c r="G264">
        <v>702</v>
      </c>
    </row>
    <row r="265" spans="1:7" x14ac:dyDescent="0.25">
      <c r="A265" s="1" t="s">
        <v>29</v>
      </c>
      <c r="B265" s="1" t="s">
        <v>32</v>
      </c>
      <c r="C265" s="1" t="s">
        <v>36</v>
      </c>
      <c r="D265">
        <v>2212</v>
      </c>
      <c r="E265">
        <v>117</v>
      </c>
      <c r="F265">
        <v>6.49</v>
      </c>
      <c r="G265">
        <v>759.33</v>
      </c>
    </row>
    <row r="266" spans="1:7" x14ac:dyDescent="0.25">
      <c r="A266" s="1" t="s">
        <v>15</v>
      </c>
      <c r="B266" s="1" t="s">
        <v>11</v>
      </c>
      <c r="C266" s="1" t="s">
        <v>38</v>
      </c>
      <c r="D266">
        <v>609</v>
      </c>
      <c r="E266">
        <v>99</v>
      </c>
      <c r="F266">
        <v>7.64</v>
      </c>
      <c r="G266">
        <v>756.36</v>
      </c>
    </row>
    <row r="267" spans="1:7" x14ac:dyDescent="0.25">
      <c r="A267" s="1" t="s">
        <v>7</v>
      </c>
      <c r="B267" s="1" t="s">
        <v>11</v>
      </c>
      <c r="C267" s="1" t="s">
        <v>40</v>
      </c>
      <c r="D267">
        <v>1638</v>
      </c>
      <c r="E267">
        <v>48</v>
      </c>
      <c r="F267">
        <v>4.97</v>
      </c>
      <c r="G267">
        <v>238.56</v>
      </c>
    </row>
    <row r="268" spans="1:7" x14ac:dyDescent="0.25">
      <c r="A268" s="1" t="s">
        <v>25</v>
      </c>
      <c r="B268" s="1" t="s">
        <v>32</v>
      </c>
      <c r="C268" s="1" t="s">
        <v>39</v>
      </c>
      <c r="D268">
        <v>3829</v>
      </c>
      <c r="E268">
        <v>24</v>
      </c>
      <c r="F268">
        <v>11.73</v>
      </c>
      <c r="G268">
        <v>281.52</v>
      </c>
    </row>
    <row r="269" spans="1:7" x14ac:dyDescent="0.25">
      <c r="A269" s="1" t="s">
        <v>7</v>
      </c>
      <c r="B269" s="1" t="s">
        <v>19</v>
      </c>
      <c r="C269" s="1" t="s">
        <v>39</v>
      </c>
      <c r="D269">
        <v>5775</v>
      </c>
      <c r="E269">
        <v>42</v>
      </c>
      <c r="F269">
        <v>11.73</v>
      </c>
      <c r="G269">
        <v>492.66</v>
      </c>
    </row>
    <row r="270" spans="1:7" x14ac:dyDescent="0.25">
      <c r="A270" s="1" t="s">
        <v>18</v>
      </c>
      <c r="B270" s="1" t="s">
        <v>11</v>
      </c>
      <c r="C270" s="1" t="s">
        <v>35</v>
      </c>
      <c r="D270">
        <v>1071</v>
      </c>
      <c r="E270">
        <v>270</v>
      </c>
      <c r="F270">
        <v>10.62</v>
      </c>
      <c r="G270">
        <v>2867.3999999999996</v>
      </c>
    </row>
    <row r="271" spans="1:7" x14ac:dyDescent="0.25">
      <c r="A271" s="1" t="s">
        <v>10</v>
      </c>
      <c r="B271" s="1" t="s">
        <v>16</v>
      </c>
      <c r="C271" s="1" t="s">
        <v>36</v>
      </c>
      <c r="D271">
        <v>5019</v>
      </c>
      <c r="E271">
        <v>150</v>
      </c>
      <c r="F271">
        <v>6.49</v>
      </c>
      <c r="G271">
        <v>973.5</v>
      </c>
    </row>
    <row r="272" spans="1:7" x14ac:dyDescent="0.25">
      <c r="A272" s="1" t="s">
        <v>28</v>
      </c>
      <c r="B272" s="1" t="s">
        <v>8</v>
      </c>
      <c r="C272" s="1" t="s">
        <v>39</v>
      </c>
      <c r="D272">
        <v>2863</v>
      </c>
      <c r="E272">
        <v>42</v>
      </c>
      <c r="F272">
        <v>11.73</v>
      </c>
      <c r="G272">
        <v>492.66</v>
      </c>
    </row>
    <row r="273" spans="1:7" x14ac:dyDescent="0.25">
      <c r="A273" s="1" t="s">
        <v>7</v>
      </c>
      <c r="B273" s="1" t="s">
        <v>11</v>
      </c>
      <c r="C273" s="1" t="s">
        <v>34</v>
      </c>
      <c r="D273">
        <v>1617</v>
      </c>
      <c r="E273">
        <v>126</v>
      </c>
      <c r="F273">
        <v>7.16</v>
      </c>
      <c r="G273">
        <v>902.16</v>
      </c>
    </row>
    <row r="274" spans="1:7" x14ac:dyDescent="0.25">
      <c r="A274" s="1" t="s">
        <v>18</v>
      </c>
      <c r="B274" s="1" t="s">
        <v>8</v>
      </c>
      <c r="C274" s="1" t="s">
        <v>44</v>
      </c>
      <c r="D274">
        <v>6818</v>
      </c>
      <c r="E274">
        <v>6</v>
      </c>
      <c r="F274">
        <v>5.6</v>
      </c>
      <c r="G274">
        <v>33.599999999999994</v>
      </c>
    </row>
    <row r="275" spans="1:7" x14ac:dyDescent="0.25">
      <c r="A275" s="1" t="s">
        <v>29</v>
      </c>
      <c r="B275" s="1" t="s">
        <v>11</v>
      </c>
      <c r="C275" s="1" t="s">
        <v>39</v>
      </c>
      <c r="D275">
        <v>6657</v>
      </c>
      <c r="E275">
        <v>276</v>
      </c>
      <c r="F275">
        <v>11.73</v>
      </c>
      <c r="G275">
        <v>3237.48</v>
      </c>
    </row>
    <row r="276" spans="1:7" x14ac:dyDescent="0.25">
      <c r="A276" s="1" t="s">
        <v>29</v>
      </c>
      <c r="B276" s="1" t="s">
        <v>32</v>
      </c>
      <c r="C276" s="1" t="s">
        <v>30</v>
      </c>
      <c r="D276">
        <v>2919</v>
      </c>
      <c r="E276">
        <v>93</v>
      </c>
      <c r="F276">
        <v>3.11</v>
      </c>
      <c r="G276">
        <v>289.22999999999996</v>
      </c>
    </row>
    <row r="277" spans="1:7" x14ac:dyDescent="0.25">
      <c r="A277" s="1" t="s">
        <v>28</v>
      </c>
      <c r="B277" s="1" t="s">
        <v>16</v>
      </c>
      <c r="C277" s="1" t="s">
        <v>23</v>
      </c>
      <c r="D277">
        <v>3094</v>
      </c>
      <c r="E277">
        <v>246</v>
      </c>
      <c r="F277">
        <v>5.79</v>
      </c>
      <c r="G277">
        <v>1424.34</v>
      </c>
    </row>
    <row r="278" spans="1:7" x14ac:dyDescent="0.25">
      <c r="A278" s="1" t="s">
        <v>18</v>
      </c>
      <c r="B278" s="1" t="s">
        <v>19</v>
      </c>
      <c r="C278" s="1" t="s">
        <v>40</v>
      </c>
      <c r="D278">
        <v>2989</v>
      </c>
      <c r="E278">
        <v>3</v>
      </c>
      <c r="F278">
        <v>4.97</v>
      </c>
      <c r="G278">
        <v>14.91</v>
      </c>
    </row>
    <row r="279" spans="1:7" x14ac:dyDescent="0.25">
      <c r="A279" s="1" t="s">
        <v>10</v>
      </c>
      <c r="B279" s="1" t="s">
        <v>22</v>
      </c>
      <c r="C279" s="1" t="s">
        <v>41</v>
      </c>
      <c r="D279">
        <v>2268</v>
      </c>
      <c r="E279">
        <v>63</v>
      </c>
      <c r="F279">
        <v>16.73</v>
      </c>
      <c r="G279">
        <v>1053.99</v>
      </c>
    </row>
    <row r="280" spans="1:7" x14ac:dyDescent="0.25">
      <c r="A280" s="1" t="s">
        <v>27</v>
      </c>
      <c r="B280" s="1" t="s">
        <v>11</v>
      </c>
      <c r="C280" s="1" t="s">
        <v>23</v>
      </c>
      <c r="D280">
        <v>4753</v>
      </c>
      <c r="E280">
        <v>246</v>
      </c>
      <c r="F280">
        <v>5.79</v>
      </c>
      <c r="G280">
        <v>1424.34</v>
      </c>
    </row>
    <row r="281" spans="1:7" x14ac:dyDescent="0.25">
      <c r="A281" s="1" t="s">
        <v>28</v>
      </c>
      <c r="B281" s="1" t="s">
        <v>32</v>
      </c>
      <c r="C281" s="1" t="s">
        <v>38</v>
      </c>
      <c r="D281">
        <v>7511</v>
      </c>
      <c r="E281">
        <v>120</v>
      </c>
      <c r="F281">
        <v>7.64</v>
      </c>
      <c r="G281">
        <v>916.8</v>
      </c>
    </row>
    <row r="282" spans="1:7" x14ac:dyDescent="0.25">
      <c r="A282" s="1" t="s">
        <v>28</v>
      </c>
      <c r="B282" s="1" t="s">
        <v>22</v>
      </c>
      <c r="C282" s="1" t="s">
        <v>23</v>
      </c>
      <c r="D282">
        <v>4326</v>
      </c>
      <c r="E282">
        <v>348</v>
      </c>
      <c r="F282">
        <v>5.79</v>
      </c>
      <c r="G282">
        <v>2014.92</v>
      </c>
    </row>
    <row r="283" spans="1:7" x14ac:dyDescent="0.25">
      <c r="A283" s="1" t="s">
        <v>15</v>
      </c>
      <c r="B283" s="1" t="s">
        <v>32</v>
      </c>
      <c r="C283" s="1" t="s">
        <v>36</v>
      </c>
      <c r="D283">
        <v>4935</v>
      </c>
      <c r="E283">
        <v>126</v>
      </c>
      <c r="F283">
        <v>6.49</v>
      </c>
      <c r="G283">
        <v>817.74</v>
      </c>
    </row>
    <row r="284" spans="1:7" x14ac:dyDescent="0.25">
      <c r="A284" s="1" t="s">
        <v>18</v>
      </c>
      <c r="B284" s="1" t="s">
        <v>11</v>
      </c>
      <c r="C284" s="1" t="s">
        <v>9</v>
      </c>
      <c r="D284">
        <v>4781</v>
      </c>
      <c r="E284">
        <v>123</v>
      </c>
      <c r="F284">
        <v>14.49</v>
      </c>
      <c r="G284">
        <v>1782.27</v>
      </c>
    </row>
    <row r="285" spans="1:7" x14ac:dyDescent="0.25">
      <c r="A285" s="1" t="s">
        <v>27</v>
      </c>
      <c r="B285" s="1" t="s">
        <v>22</v>
      </c>
      <c r="C285" s="1" t="s">
        <v>20</v>
      </c>
      <c r="D285">
        <v>7483</v>
      </c>
      <c r="E285">
        <v>45</v>
      </c>
      <c r="F285">
        <v>13.15</v>
      </c>
      <c r="G285">
        <v>591.75</v>
      </c>
    </row>
    <row r="286" spans="1:7" x14ac:dyDescent="0.25">
      <c r="A286" s="1" t="s">
        <v>37</v>
      </c>
      <c r="B286" s="1" t="s">
        <v>22</v>
      </c>
      <c r="C286" s="1" t="s">
        <v>14</v>
      </c>
      <c r="D286">
        <v>6860</v>
      </c>
      <c r="E286">
        <v>126</v>
      </c>
      <c r="F286">
        <v>11.88</v>
      </c>
      <c r="G286">
        <v>1496.88</v>
      </c>
    </row>
    <row r="287" spans="1:7" x14ac:dyDescent="0.25">
      <c r="A287" s="1" t="s">
        <v>7</v>
      </c>
      <c r="B287" s="1" t="s">
        <v>8</v>
      </c>
      <c r="C287" s="1" t="s">
        <v>34</v>
      </c>
      <c r="D287">
        <v>9002</v>
      </c>
      <c r="E287">
        <v>72</v>
      </c>
      <c r="F287">
        <v>7.16</v>
      </c>
      <c r="G287">
        <v>515.52</v>
      </c>
    </row>
    <row r="288" spans="1:7" x14ac:dyDescent="0.25">
      <c r="A288" s="1" t="s">
        <v>18</v>
      </c>
      <c r="B288" s="1" t="s">
        <v>16</v>
      </c>
      <c r="C288" s="1" t="s">
        <v>34</v>
      </c>
      <c r="D288">
        <v>1400</v>
      </c>
      <c r="E288">
        <v>135</v>
      </c>
      <c r="F288">
        <v>7.16</v>
      </c>
      <c r="G288">
        <v>966.6</v>
      </c>
    </row>
    <row r="289" spans="1:7" x14ac:dyDescent="0.25">
      <c r="A289" s="1" t="s">
        <v>37</v>
      </c>
      <c r="B289" s="1" t="s">
        <v>32</v>
      </c>
      <c r="C289" s="1" t="s">
        <v>24</v>
      </c>
      <c r="D289">
        <v>4053</v>
      </c>
      <c r="E289">
        <v>24</v>
      </c>
      <c r="F289">
        <v>9.77</v>
      </c>
      <c r="G289">
        <v>234.48</v>
      </c>
    </row>
    <row r="290" spans="1:7" x14ac:dyDescent="0.25">
      <c r="A290" s="1" t="s">
        <v>25</v>
      </c>
      <c r="B290" s="1" t="s">
        <v>16</v>
      </c>
      <c r="C290" s="1" t="s">
        <v>23</v>
      </c>
      <c r="D290">
        <v>2149</v>
      </c>
      <c r="E290">
        <v>117</v>
      </c>
      <c r="F290">
        <v>5.79</v>
      </c>
      <c r="G290">
        <v>677.43</v>
      </c>
    </row>
    <row r="291" spans="1:7" x14ac:dyDescent="0.25">
      <c r="A291" s="1" t="s">
        <v>29</v>
      </c>
      <c r="B291" s="1" t="s">
        <v>19</v>
      </c>
      <c r="C291" s="1" t="s">
        <v>34</v>
      </c>
      <c r="D291">
        <v>3640</v>
      </c>
      <c r="E291">
        <v>51</v>
      </c>
      <c r="F291">
        <v>7.16</v>
      </c>
      <c r="G291">
        <v>365.16</v>
      </c>
    </row>
    <row r="292" spans="1:7" x14ac:dyDescent="0.25">
      <c r="A292" s="1" t="s">
        <v>28</v>
      </c>
      <c r="B292" s="1" t="s">
        <v>19</v>
      </c>
      <c r="C292" s="1" t="s">
        <v>36</v>
      </c>
      <c r="D292">
        <v>630</v>
      </c>
      <c r="E292">
        <v>36</v>
      </c>
      <c r="F292">
        <v>6.49</v>
      </c>
      <c r="G292">
        <v>233.64000000000001</v>
      </c>
    </row>
    <row r="293" spans="1:7" x14ac:dyDescent="0.25">
      <c r="A293" s="1" t="s">
        <v>13</v>
      </c>
      <c r="B293" s="1" t="s">
        <v>11</v>
      </c>
      <c r="C293" s="1" t="s">
        <v>41</v>
      </c>
      <c r="D293">
        <v>2429</v>
      </c>
      <c r="E293">
        <v>144</v>
      </c>
      <c r="F293">
        <v>16.73</v>
      </c>
      <c r="G293">
        <v>2409.12</v>
      </c>
    </row>
    <row r="294" spans="1:7" x14ac:dyDescent="0.25">
      <c r="A294" s="1" t="s">
        <v>13</v>
      </c>
      <c r="B294" s="1" t="s">
        <v>16</v>
      </c>
      <c r="C294" s="1" t="s">
        <v>20</v>
      </c>
      <c r="D294">
        <v>2142</v>
      </c>
      <c r="E294">
        <v>114</v>
      </c>
      <c r="F294">
        <v>13.15</v>
      </c>
      <c r="G294">
        <v>1499.1000000000001</v>
      </c>
    </row>
    <row r="295" spans="1:7" x14ac:dyDescent="0.25">
      <c r="A295" s="1" t="s">
        <v>25</v>
      </c>
      <c r="B295" s="1" t="s">
        <v>8</v>
      </c>
      <c r="C295" s="1" t="s">
        <v>9</v>
      </c>
      <c r="D295">
        <v>6454</v>
      </c>
      <c r="E295">
        <v>54</v>
      </c>
      <c r="F295">
        <v>14.49</v>
      </c>
      <c r="G295">
        <v>782.46</v>
      </c>
    </row>
    <row r="296" spans="1:7" x14ac:dyDescent="0.25">
      <c r="A296" s="1" t="s">
        <v>25</v>
      </c>
      <c r="B296" s="1" t="s">
        <v>8</v>
      </c>
      <c r="C296" s="1" t="s">
        <v>31</v>
      </c>
      <c r="D296">
        <v>4487</v>
      </c>
      <c r="E296">
        <v>333</v>
      </c>
      <c r="F296">
        <v>8.7899999999999991</v>
      </c>
      <c r="G296">
        <v>2927.0699999999997</v>
      </c>
    </row>
    <row r="297" spans="1:7" x14ac:dyDescent="0.25">
      <c r="A297" s="1" t="s">
        <v>29</v>
      </c>
      <c r="B297" s="1" t="s">
        <v>8</v>
      </c>
      <c r="C297" s="1" t="s">
        <v>14</v>
      </c>
      <c r="D297">
        <v>938</v>
      </c>
      <c r="E297">
        <v>366</v>
      </c>
      <c r="F297">
        <v>11.88</v>
      </c>
      <c r="G297">
        <v>4348.08</v>
      </c>
    </row>
    <row r="298" spans="1:7" x14ac:dyDescent="0.25">
      <c r="A298" s="1" t="s">
        <v>29</v>
      </c>
      <c r="B298" s="1" t="s">
        <v>22</v>
      </c>
      <c r="C298" s="1" t="s">
        <v>44</v>
      </c>
      <c r="D298">
        <v>8841</v>
      </c>
      <c r="E298">
        <v>303</v>
      </c>
      <c r="F298">
        <v>5.6</v>
      </c>
      <c r="G298">
        <v>1696.8</v>
      </c>
    </row>
    <row r="299" spans="1:7" x14ac:dyDescent="0.25">
      <c r="A299" s="1" t="s">
        <v>28</v>
      </c>
      <c r="B299" s="1" t="s">
        <v>19</v>
      </c>
      <c r="C299" s="1" t="s">
        <v>21</v>
      </c>
      <c r="D299">
        <v>4018</v>
      </c>
      <c r="E299">
        <v>126</v>
      </c>
      <c r="F299">
        <v>12.37</v>
      </c>
      <c r="G299">
        <v>1558.62</v>
      </c>
    </row>
    <row r="300" spans="1:7" x14ac:dyDescent="0.25">
      <c r="A300" s="1" t="s">
        <v>15</v>
      </c>
      <c r="B300" s="1" t="s">
        <v>8</v>
      </c>
      <c r="C300" s="1" t="s">
        <v>39</v>
      </c>
      <c r="D300">
        <v>714</v>
      </c>
      <c r="E300">
        <v>231</v>
      </c>
      <c r="F300">
        <v>11.73</v>
      </c>
      <c r="G300">
        <v>2709.63</v>
      </c>
    </row>
    <row r="301" spans="1:7" x14ac:dyDescent="0.25">
      <c r="A301" s="1" t="s">
        <v>13</v>
      </c>
      <c r="B301" s="1" t="s">
        <v>22</v>
      </c>
      <c r="C301" s="1" t="s">
        <v>20</v>
      </c>
      <c r="D301">
        <v>3850</v>
      </c>
      <c r="E301">
        <v>102</v>
      </c>
      <c r="F301">
        <v>13.15</v>
      </c>
      <c r="G301">
        <v>1341.3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BEFF3-C9AE-480F-888F-EBE742047BDE}">
  <dimension ref="A1:D37"/>
  <sheetViews>
    <sheetView showGridLines="0" tabSelected="1" workbookViewId="0">
      <selection activeCell="E12" sqref="E12"/>
    </sheetView>
  </sheetViews>
  <sheetFormatPr defaultRowHeight="14.25" x14ac:dyDescent="0.25"/>
  <cols>
    <col min="3" max="3" width="14.85546875" customWidth="1"/>
    <col min="4" max="4" width="12.28515625" customWidth="1"/>
    <col min="5" max="270" width="16.28515625" customWidth="1"/>
    <col min="271" max="271" width="11.28515625" customWidth="1"/>
  </cols>
  <sheetData>
    <row r="1" spans="1:4" ht="36" x14ac:dyDescent="0.55000000000000004">
      <c r="A1" s="2" t="s">
        <v>64</v>
      </c>
      <c r="B1" s="2"/>
    </row>
    <row r="5" spans="1:4" ht="15" x14ac:dyDescent="0.25">
      <c r="C5" s="3" t="s">
        <v>3</v>
      </c>
      <c r="D5" s="3" t="s">
        <v>4</v>
      </c>
    </row>
    <row r="6" spans="1:4" ht="15" x14ac:dyDescent="0.25">
      <c r="B6" s="4" t="s">
        <v>56</v>
      </c>
      <c r="C6" s="5">
        <f>AVERAGE(data[Amount])</f>
        <v>4136.2299999999996</v>
      </c>
      <c r="D6" s="4">
        <f>AVERAGE(data[Units])</f>
        <v>152.19999999999999</v>
      </c>
    </row>
    <row r="7" spans="1:4" ht="15" x14ac:dyDescent="0.25">
      <c r="B7" s="4" t="s">
        <v>57</v>
      </c>
      <c r="C7" s="5">
        <f>MEDIAN(data[Amount])</f>
        <v>3437</v>
      </c>
      <c r="D7" s="4">
        <f>MEDIAN(data[Units])</f>
        <v>124.5</v>
      </c>
    </row>
    <row r="8" spans="1:4" ht="15" x14ac:dyDescent="0.25">
      <c r="B8" s="4" t="s">
        <v>58</v>
      </c>
      <c r="C8" s="5">
        <f>MIN(data[Amount])</f>
        <v>0</v>
      </c>
      <c r="D8" s="4">
        <f>MIN(data[Units])</f>
        <v>0</v>
      </c>
    </row>
    <row r="9" spans="1:4" ht="15" x14ac:dyDescent="0.25">
      <c r="B9" s="4" t="s">
        <v>59</v>
      </c>
      <c r="C9" s="5">
        <f>MAX(data[Amount])</f>
        <v>16184</v>
      </c>
      <c r="D9" s="4">
        <f>MAX(data[Units])</f>
        <v>525</v>
      </c>
    </row>
    <row r="10" spans="1:4" ht="15" x14ac:dyDescent="0.25">
      <c r="B10" s="4" t="s">
        <v>60</v>
      </c>
      <c r="C10" s="5">
        <f>C9-C8</f>
        <v>16184</v>
      </c>
      <c r="D10" s="4">
        <f>D9-D8</f>
        <v>525</v>
      </c>
    </row>
    <row r="11" spans="1:4" ht="15" x14ac:dyDescent="0.25"/>
    <row r="12" spans="1:4" ht="15" x14ac:dyDescent="0.25">
      <c r="B12" s="4" t="s">
        <v>61</v>
      </c>
      <c r="C12" s="5">
        <f>_xlfn.PERCENTILE.EXC(data[Amount],0.25)</f>
        <v>1652</v>
      </c>
      <c r="D12" s="4">
        <f>_xlfn.PERCENTILE.EXC(data[Units],0.25)</f>
        <v>54</v>
      </c>
    </row>
    <row r="13" spans="1:4" ht="15" x14ac:dyDescent="0.25">
      <c r="B13" s="4" t="s">
        <v>62</v>
      </c>
      <c r="C13" s="5">
        <f>_xlfn.PERCENTILE.EXC(data[Amount],0.75)</f>
        <v>6245.75</v>
      </c>
      <c r="D13" s="4">
        <f>_xlfn.PERCENTILE.EXC(data[Units],0.75)</f>
        <v>223.5</v>
      </c>
    </row>
    <row r="14" spans="1:4" ht="15" x14ac:dyDescent="0.25"/>
    <row r="15" spans="1:4" ht="15" x14ac:dyDescent="0.25"/>
    <row r="16" spans="1:4" ht="15" x14ac:dyDescent="0.25">
      <c r="B16" t="s">
        <v>63</v>
      </c>
      <c r="C16" s="3"/>
      <c r="D16" s="3">
        <f>COUNTA(_xlfn.UNIQUE(data[Product]))</f>
        <v>22</v>
      </c>
    </row>
    <row r="17" ht="15" x14ac:dyDescent="0.25"/>
    <row r="18" ht="15" x14ac:dyDescent="0.25"/>
    <row r="19" ht="15" x14ac:dyDescent="0.25"/>
    <row r="20" ht="15" x14ac:dyDescent="0.25"/>
    <row r="21" ht="15" x14ac:dyDescent="0.25"/>
    <row r="22" ht="15" x14ac:dyDescent="0.25"/>
    <row r="23" ht="15" x14ac:dyDescent="0.25"/>
    <row r="24" ht="15" x14ac:dyDescent="0.25"/>
    <row r="25" ht="15" x14ac:dyDescent="0.25"/>
    <row r="26" ht="15" x14ac:dyDescent="0.25"/>
    <row r="27" ht="15" x14ac:dyDescent="0.25"/>
    <row r="28" ht="15" x14ac:dyDescent="0.25"/>
    <row r="29" ht="15" x14ac:dyDescent="0.25"/>
    <row r="30" ht="15" x14ac:dyDescent="0.25"/>
    <row r="31" ht="15" x14ac:dyDescent="0.25"/>
    <row r="32" ht="15" x14ac:dyDescent="0.25"/>
    <row r="33" ht="15" x14ac:dyDescent="0.25"/>
    <row r="34" ht="15" x14ac:dyDescent="0.25"/>
    <row r="35" ht="15" x14ac:dyDescent="0.25"/>
    <row r="36" ht="15" x14ac:dyDescent="0.25"/>
    <row r="37" ht="15" x14ac:dyDescent="0.25"/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E A A B Q S w M E F A A C A A g A h 1 t b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h 1 t b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I d b W 1 Y R n S 7 1 S Q E A A E g D A A A T A B w A R m 9 y b X V s Y X M v U 2 V j d G l v b j E u b S C i G A A o o B Q A A A A A A A A A A A A A A A A A A A A A A A A A A A D F U U 1 r w k A U v A f y H 5 b t R S E G C q W H l h w k t k V 6 E b S U o i K b 5 K m p m / f C f k A k + N + 7 M b V f V k + F 7 m V h 5 u 3 M v B 0 N q c k J 2 b i 9 L 2 9 9 z / f 0 W i j I W C a M Y B G T Y H y P u T M m q 1 J w y F 2 V g g y f S W 0 S o k 3 n P p c Q x o Q G 0 O g O f 7 m Z l a T M k m R O i 1 L R q 5 P W s w R W O S K o 3 q D f S 5 2 Q h k V K R e n E I a y k r n g 3 Y G i l D J h R F r p B a 9 l E W E x E I h v b 1 r + e D g 0 U E W 8 o H j z m m E V 8 P 8 H n u + n A g f P 3 t x c 8 X g t c u U U m 2 x K 4 E 9 i P h R M l U C 9 J F T F J W 2 B D 6 s 6 n U V D X f C w k a D Y C p Q m 5 S + R G m I H K 7 A J W 8 w e g l R L l e n v E j B R l N j V H e L 8 g i w 0 8 R H N 9 F T a O e / w J c 6 O P 4 Z i 0 Y S U o Z h 1 / E E N b J K A + + B / w r u t 7 O f 6 6 9 9 d G y z a g / u d W D z F O N H u g / 6 7 d 7 4 Z N w 6 e q O v f 3 5 z 7 5 D V B L A Q I t A B Q A A g A I A I d b W 1 a N m H I o p A A A A P Y A A A A S A A A A A A A A A A A A A A A A A A A A A A B D b 2 5 m a W c v U G F j a 2 F n Z S 5 4 b W x Q S w E C L Q A U A A I A C A C H W 1 t W U 3 I 4 L J s A A A D h A A A A E w A A A A A A A A A A A A A A A A D w A A A A W 0 N v b n R l b n R f V H l w Z X N d L n h t b F B L A Q I t A B Q A A g A I A I d b W 1 Y R n S 7 1 S Q E A A E g D A A A T A A A A A A A A A A A A A A A A A N g B A A B G b 3 J t d W x h c y 9 T Z W N 0 a W 9 u M S 5 t U E s F B g A A A A A D A A M A w g A A A G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A T A A A A A A A A v h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3 V D E w O j I 1 O j I 5 L j U 5 N D Q 5 O D F a I i A v P j x F b n R y e S B U e X B l P S J G a W x s Q 2 9 s d W 1 u V H l w Z X M i I F Z h b H V l P S J z Q m d Z R 0 F 3 T U Z C U T 0 9 I i A v P j x F b n R y e S B U e X B l P S J G a W x s Q 2 9 s d W 1 u T m F t Z X M i I F Z h b H V l P S J z W y Z x d W 9 0 O 1 N h b G V z I F B l c n N v b i Z x d W 9 0 O y w m c X V v d D t H Z W 9 n c m F w a H k m c X V v d D s s J n F 1 b 3 Q 7 U H J v Z H V j d C Z x d W 9 0 O y w m c X V v d D t B b W 9 1 b n Q m c X V v d D s s J n F 1 b 3 Q 7 V W 5 p d H M m c X V v d D s s J n F 1 b 3 Q 7 Q 2 9 z d C B w Z X I g d W 5 p d C Z x d W 9 0 O y w m c X V v d D t D b 3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i k v Q X V 0 b 1 J l b W 9 2 Z W R D b 2 x 1 b W 5 z M S 5 7 U 2 F s Z X M g U G V y c 2 9 u L D B 9 J n F 1 b 3 Q 7 L C Z x d W 9 0 O 1 N l Y 3 R p b 2 4 x L 2 R h d G E g K D I p L 0 F 1 d G 9 S Z W 1 v d m V k Q 2 9 s d W 1 u c z E u e 0 d l b 2 d y Y X B o e S w x f S Z x d W 9 0 O y w m c X V v d D t T Z W N 0 a W 9 u M S 9 k Y X R h I C g y K S 9 B d X R v U m V t b 3 Z l Z E N v b H V t b n M x L n t Q c m 9 k d W N 0 L D J 9 J n F 1 b 3 Q 7 L C Z x d W 9 0 O 1 N l Y 3 R p b 2 4 x L 2 R h d G E g K D I p L 0 F 1 d G 9 S Z W 1 v d m V k Q 2 9 s d W 1 u c z E u e 0 F t b 3 V u d C w z f S Z x d W 9 0 O y w m c X V v d D t T Z W N 0 a W 9 u M S 9 k Y X R h I C g y K S 9 B d X R v U m V t b 3 Z l Z E N v b H V t b n M x L n t V b m l 0 c y w 0 f S Z x d W 9 0 O y w m c X V v d D t T Z W N 0 a W 9 u M S 9 k Y X R h I C g y K S 9 B d X R v U m V t b 3 Z l Z E N v b H V t b n M x L n t D b 3 N 0 I H B l c i B 1 b m l 0 L D V 9 J n F 1 b 3 Q 7 L C Z x d W 9 0 O 1 N l Y 3 R p b 2 4 x L 2 R h d G E g K D I p L 0 F 1 d G 9 S Z W 1 v d m V k Q 2 9 s d W 1 u c z E u e 0 N v c 3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F 0 Y S A o M i k v Q X V 0 b 1 J l b W 9 2 Z W R D b 2 x 1 b W 5 z M S 5 7 U 2 F s Z X M g U G V y c 2 9 u L D B 9 J n F 1 b 3 Q 7 L C Z x d W 9 0 O 1 N l Y 3 R p b 2 4 x L 2 R h d G E g K D I p L 0 F 1 d G 9 S Z W 1 v d m V k Q 2 9 s d W 1 u c z E u e 0 d l b 2 d y Y X B o e S w x f S Z x d W 9 0 O y w m c X V v d D t T Z W N 0 a W 9 u M S 9 k Y X R h I C g y K S 9 B d X R v U m V t b 3 Z l Z E N v b H V t b n M x L n t Q c m 9 k d W N 0 L D J 9 J n F 1 b 3 Q 7 L C Z x d W 9 0 O 1 N l Y 3 R p b 2 4 x L 2 R h d G E g K D I p L 0 F 1 d G 9 S Z W 1 v d m V k Q 2 9 s d W 1 u c z E u e 0 F t b 3 V u d C w z f S Z x d W 9 0 O y w m c X V v d D t T Z W N 0 a W 9 u M S 9 k Y X R h I C g y K S 9 B d X R v U m V t b 3 Z l Z E N v b H V t b n M x L n t V b m l 0 c y w 0 f S Z x d W 9 0 O y w m c X V v d D t T Z W N 0 a W 9 u M S 9 k Y X R h I C g y K S 9 B d X R v U m V t b 3 Z l Z E N v b H V t b n M x L n t D b 3 N 0 I H B l c i B 1 b m l 0 L D V 9 J n F 1 b 3 Q 7 L C Z x d W 9 0 O 1 N l Y 3 R p b 2 4 x L 2 R h d G E g K D I p L 0 F 1 d G 9 S Z W 1 v d m V k Q 2 9 s d W 1 u c z E u e 0 N v c 3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k Y X R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Z H V j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d U M T A 6 M j g 6 M T U u N D E y N D g 5 N 1 o i I C 8 + P E V u d H J 5 I F R 5 c G U 9 I k Z p b G x D b 2 x 1 b W 5 U e X B l c y I g V m F s d W U 9 I n N C Z 1 U 9 I i A v P j x F b n R y e S B U e X B l P S J G a W x s Q 2 9 s d W 1 u T m F t Z X M i I F Z h b H V l P S J z W y Z x d W 9 0 O 1 B y b 2 R 1 Y 3 Q m c X V v d D s s J n F 1 b 3 Q 7 Q 2 9 z d C B w Z X I g d W 5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3 R z L 0 F 1 d G 9 S Z W 1 v d m V k Q 2 9 s d W 1 u c z E u e 1 B y b 2 R 1 Y 3 Q s M H 0 m c X V v d D s s J n F 1 b 3 Q 7 U 2 V j d G l v b j E v c H J v Z H V j d H M v Q X V 0 b 1 J l b W 9 2 Z W R D b 2 x 1 b W 5 z M S 5 7 Q 2 9 z d C B w Z X I g d W 5 p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9 k d W N 0 c y 9 B d X R v U m V t b 3 Z l Z E N v b H V t b n M x L n t Q c m 9 k d W N 0 L D B 9 J n F 1 b 3 Q 7 L C Z x d W 9 0 O 1 N l Y 3 R p b 2 4 x L 3 B y b 2 R 1 Y 3 R z L 0 F 1 d G 9 S Z W 1 v d m V k Q 2 9 s d W 1 u c z E u e 0 N v c 3 Q g c G V y I H V u a X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L 3 B y b 2 R 1 Y 3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P P / / f L 0 I k W / q I p J A 6 L u g g A A A A A C A A A A A A A Q Z g A A A A E A A C A A A A D M D x R 5 p Q F O B 7 3 J T d p 3 X V e D 2 j V 9 r + A P f 0 V X n t l t D V u A s g A A A A A O g A A A A A I A A C A A A A D u K V v j Q 1 q H 0 l x N E R j V r A G y g w c X W l b 9 Z o / B a N G X z U M L T F A A A A D H f X T v 4 T b V P I 7 k M z / + K j g T B n J 1 s 1 t 9 k m F 7 a O r / S 7 C P x o E / 8 K J 5 5 x K 1 5 a n V y V t C w z I A t B 7 T r t s y D L 9 p p t T 2 D Z 0 j G r T U g a p i q H g B 1 G I j E l K i 2 E A A A A D T y Z e P I 7 a D J 1 9 T F b n b I t 8 + Y 3 i p n N V T P X + V 6 J x Y n C V o j f c o V U u x i P 3 7 c M G X Q M W o u f X B I b l B v m I X q x X U o E b 9 i c 7 W < / D a t a M a s h u p > 
</file>

<file path=customXml/itemProps1.xml><?xml version="1.0" encoding="utf-8"?>
<ds:datastoreItem xmlns:ds="http://schemas.openxmlformats.org/officeDocument/2006/customXml" ds:itemID="{3DA18D3D-7BE7-D54D-9391-0617C3B41F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products</vt:lpstr>
      <vt:lpstr>Data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mahde18</dc:creator>
  <cp:lastModifiedBy>mahde18</cp:lastModifiedBy>
  <dcterms:created xsi:type="dcterms:W3CDTF">2015-06-05T18:17:20Z</dcterms:created>
  <dcterms:modified xsi:type="dcterms:W3CDTF">2023-02-27T11:56:32Z</dcterms:modified>
</cp:coreProperties>
</file>