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Statistics\Publications\DUKES\Main chapters\Chapter 6 - Renewables\"/>
    </mc:Choice>
  </mc:AlternateContent>
  <xr:revisionPtr revIDLastSave="0" documentId="13_ncr:1_{A8DEEC58-7290-4F54-B1F5-1A75442C7AA4}" xr6:coauthVersionLast="47" xr6:coauthVersionMax="47" xr10:uidLastSave="{00000000-0000-0000-0000-000000000000}"/>
  <bookViews>
    <workbookView xWindow="-110" yWindow="-110" windowWidth="19420" windowHeight="10420" xr2:uid="{C0CC21A2-A373-4ABE-83FC-7A741728DFCD}"/>
  </bookViews>
  <sheets>
    <sheet name="Cover Sheet" sheetId="2" r:id="rId1"/>
    <sheet name="Contents" sheetId="3" r:id="rId2"/>
    <sheet name="Notes" sheetId="4" r:id="rId3"/>
    <sheet name="6.4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68" i="7" l="1"/>
  <c r="AH68" i="7"/>
  <c r="AG68" i="7"/>
  <c r="AF68" i="7"/>
  <c r="AI65" i="7"/>
  <c r="AH65" i="7"/>
  <c r="AG65" i="7"/>
  <c r="AF65" i="7"/>
  <c r="AI58" i="7"/>
  <c r="AH58" i="7"/>
  <c r="AG58" i="7"/>
  <c r="AF58" i="7"/>
  <c r="AI53" i="7"/>
  <c r="AH53" i="7"/>
  <c r="AG53" i="7"/>
  <c r="AF53" i="7"/>
  <c r="AG74" i="7"/>
  <c r="AH74" i="7"/>
  <c r="AI74" i="7"/>
  <c r="AF74" i="7"/>
  <c r="AI36" i="7"/>
  <c r="AH36" i="7"/>
  <c r="AG36" i="7"/>
  <c r="AF36" i="7"/>
  <c r="AI31" i="7"/>
  <c r="AH31" i="7"/>
  <c r="AG31" i="7"/>
  <c r="AF31" i="7"/>
  <c r="AG11" i="7"/>
  <c r="AH11" i="7"/>
  <c r="AI11" i="7"/>
  <c r="AG14" i="7"/>
  <c r="AH14" i="7"/>
  <c r="AI14" i="7"/>
  <c r="AG17" i="7"/>
  <c r="AH17" i="7"/>
  <c r="AI17" i="7"/>
  <c r="AF17" i="7"/>
  <c r="AF14" i="7"/>
  <c r="AF11" i="7"/>
  <c r="AF24" i="7"/>
  <c r="AI24" i="7" l="1"/>
  <c r="AH24" i="7"/>
  <c r="AG24" i="7"/>
  <c r="AF42" i="7"/>
  <c r="AG42" i="7"/>
  <c r="AH42" i="7"/>
  <c r="AI42" i="7"/>
  <c r="AF6" i="7"/>
  <c r="AI6" i="7"/>
  <c r="AH6" i="7"/>
  <c r="AG6" i="7"/>
</calcChain>
</file>

<file path=xl/sharedStrings.xml><?xml version="1.0" encoding="utf-8"?>
<sst xmlns="http://schemas.openxmlformats.org/spreadsheetml/2006/main" count="243" uniqueCount="150">
  <si>
    <t xml:space="preserve">Publication dates </t>
  </si>
  <si>
    <t>Data period</t>
  </si>
  <si>
    <t xml:space="preserve">Revisions </t>
  </si>
  <si>
    <t xml:space="preserve">Further information </t>
  </si>
  <si>
    <t>Some cells in the tables refer to notes which can be found in the notes worksheet
Note markers are presented in square brackets, for example [Note 1]</t>
  </si>
  <si>
    <t xml:space="preserve">Links to additional further information in cells below </t>
  </si>
  <si>
    <t>Data sources and methodology for gas production and trade (opens in a new window)</t>
  </si>
  <si>
    <t>Energy statistics revisions policy (opens in a new window)</t>
  </si>
  <si>
    <t xml:space="preserve">Contact details </t>
  </si>
  <si>
    <t xml:space="preserve">Statistical enquiries </t>
  </si>
  <si>
    <t xml:space="preserve">Media enquiries </t>
  </si>
  <si>
    <t>020 7215 1000</t>
  </si>
  <si>
    <t xml:space="preserve">Time periods used in this workbook refer to calendar years i.e. January to December </t>
  </si>
  <si>
    <t>Contents</t>
  </si>
  <si>
    <t>This worksheet contains one table</t>
  </si>
  <si>
    <t xml:space="preserve">This table includes a list of worksheets in this workbook with links to those worksheets </t>
  </si>
  <si>
    <t>Worksheet description</t>
  </si>
  <si>
    <t>Link</t>
  </si>
  <si>
    <t>Cover sheet</t>
  </si>
  <si>
    <t>Cover Sheet</t>
  </si>
  <si>
    <t>Notes</t>
  </si>
  <si>
    <t>Note 4</t>
  </si>
  <si>
    <t xml:space="preserve">Note 3 </t>
  </si>
  <si>
    <t>Note 2</t>
  </si>
  <si>
    <t>Note 1</t>
  </si>
  <si>
    <t>Description</t>
  </si>
  <si>
    <t xml:space="preserve">Note </t>
  </si>
  <si>
    <t xml:space="preserve">This worksheet contains one table 
</t>
  </si>
  <si>
    <t>Note 5</t>
  </si>
  <si>
    <t>Note 6</t>
  </si>
  <si>
    <t>DUKES publication (opens in a new window)</t>
  </si>
  <si>
    <t xml:space="preserve">The data tables and accompanying cover sheet, contents, and notes have been edited to meet legal accessibility regulations 
To provide feedback please contact </t>
  </si>
  <si>
    <t>Detailed commentary on renewables is available in accompanying text publication (opens in a new window)</t>
  </si>
  <si>
    <t>Data sources and methodology for renewable and waste statistics (opens in a new window)</t>
  </si>
  <si>
    <t>Liz Waters</t>
  </si>
  <si>
    <t>This table contains supplementary information supporting the renewables and waste commodity balances.</t>
  </si>
  <si>
    <t>Note 7</t>
  </si>
  <si>
    <t>Note 8</t>
  </si>
  <si>
    <t>Renewable sources used to generate electricity and heat and for transport fuels</t>
  </si>
  <si>
    <t>Wind:</t>
  </si>
  <si>
    <t xml:space="preserve">Onshore </t>
  </si>
  <si>
    <t xml:space="preserve">Offshore </t>
  </si>
  <si>
    <t>Solar photovoltaics</t>
  </si>
  <si>
    <t>Hydro:</t>
  </si>
  <si>
    <t xml:space="preserve">Small scale </t>
  </si>
  <si>
    <t xml:space="preserve">Landfill gas </t>
  </si>
  <si>
    <t>Sewage gas</t>
  </si>
  <si>
    <t>Co-firing with fossil fuels</t>
  </si>
  <si>
    <t>Anaerobic digestion</t>
  </si>
  <si>
    <t>Total</t>
  </si>
  <si>
    <t>Used to generate heat</t>
  </si>
  <si>
    <t>Wood</t>
  </si>
  <si>
    <t>Waste wood</t>
  </si>
  <si>
    <t xml:space="preserve">Active solar heating </t>
  </si>
  <si>
    <t>Deep geothermal</t>
  </si>
  <si>
    <t>Heat Pumps</t>
  </si>
  <si>
    <t>Total use of renewable sources and wastes</t>
  </si>
  <si>
    <t>Solar heating and photovoltaics</t>
  </si>
  <si>
    <t>Onshore wind</t>
  </si>
  <si>
    <t>Offshore wind</t>
  </si>
  <si>
    <t>Marine energy (wave and tidal stream)</t>
  </si>
  <si>
    <t>Hydro</t>
  </si>
  <si>
    <t>Heat pumps</t>
  </si>
  <si>
    <t>Renewable sources used as transport fuels</t>
  </si>
  <si>
    <t>Anaerobic Digestion</t>
  </si>
  <si>
    <t>All renewables and wastes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</si>
  <si>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</si>
  <si>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</si>
  <si>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</si>
  <si>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</si>
  <si>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</si>
  <si>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</si>
  <si>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</si>
  <si>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</si>
  <si>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</si>
  <si>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</si>
  <si>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</si>
  <si>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</si>
  <si>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</si>
  <si>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</si>
  <si>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</si>
  <si>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</si>
  <si>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</si>
  <si>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</si>
  <si>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</si>
  <si>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</si>
  <si>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</si>
  <si>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</si>
  <si>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</si>
  <si>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</si>
  <si>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</si>
  <si>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Some cells refer to notes, which can be found in the "Notes" sheet.</t>
  </si>
  <si>
    <t>2021</t>
  </si>
  <si>
    <t>See Renewable Energy Statistics methodology notes for fuel descriptions and data sources.</t>
  </si>
  <si>
    <t>Wave and tidal stream; Includes the EMEC test facility.</t>
  </si>
  <si>
    <t>Excluding pumped storage stations.</t>
  </si>
  <si>
    <t>Around half of MSW is biodegradable, and 28 per cent of tyres; all hospital waste is non-biodegradable</t>
  </si>
  <si>
    <t>Poultry litter, meat and bone</t>
  </si>
  <si>
    <t xml:space="preserve">Used to generate electricity [note 2] </t>
  </si>
  <si>
    <t xml:space="preserve">Marine energy [note 3] </t>
  </si>
  <si>
    <t xml:space="preserve">Large scale [note 4] </t>
  </si>
  <si>
    <t xml:space="preserve">Animal biomass [note 6] </t>
  </si>
  <si>
    <t xml:space="preserve">Non-biodegradable wastes [note 8] </t>
  </si>
  <si>
    <t>Biogas injected into the grid, of which:</t>
  </si>
  <si>
    <t>Renewable sources used to generate electricity and heat and for transport fuels, 1996-2021</t>
  </si>
  <si>
    <t>Freeze panes is active on this sheet; to disable this feature, navigate to the "View" ribbon, select "Freeze panes" and click "Unfreeze".</t>
  </si>
  <si>
    <t>On a fuel input basis, i.e. for thermal generation this includes conversion losses (compared to Table 6.2 which shows output generation)</t>
  </si>
  <si>
    <t>0747 135 8441</t>
  </si>
  <si>
    <t xml:space="preserve">Plant biomass [note 7] </t>
  </si>
  <si>
    <t>Renewable sources used to generate electricity and heat and for transport fuels, ktoe [note 1]</t>
  </si>
  <si>
    <t>Wood pellets, straw, energy crops, olive pellets, sunflower pellets, oat husks and peanut husks and some paper and packaging (heat generation only)</t>
  </si>
  <si>
    <t>This spreadsheet contains three tables arranged one on top of the other, each separated by a blank row.</t>
  </si>
  <si>
    <t>2022</t>
  </si>
  <si>
    <t>Glossary and acronyms DUKES Annex B (opens in a new window)</t>
  </si>
  <si>
    <t xml:space="preserve">This spreadsheet forms part of the National Statistics publication Digest of UK Energy Statistics (DUKES) produced by the Department for Energy Security &amp; Net Zero (DESNZ).
The data presented are the UK renewable sources used to generate electricity and heat and for transport fuels; annual data are published in arrears in thousand tonnes of oil equivalent (ktoe). </t>
  </si>
  <si>
    <t>Biogas</t>
  </si>
  <si>
    <t>Bioliquids</t>
  </si>
  <si>
    <t>Biodegradable energy from waste [note 5]</t>
  </si>
  <si>
    <t>Solid biomass</t>
  </si>
  <si>
    <t>Plant biomass</t>
  </si>
  <si>
    <t>Landfill gas</t>
  </si>
  <si>
    <t>Biodegradable energy from waste</t>
  </si>
  <si>
    <t>Co-fired</t>
  </si>
  <si>
    <t>Aviation turbine fuel</t>
  </si>
  <si>
    <t>newsdesk@energysecurity.gov.uk</t>
  </si>
  <si>
    <t>Around half of waste is non-biodegradable, as well as 72 per cent of tyres and all hospital waste. Also includes industrial waste.</t>
  </si>
  <si>
    <t>Bio LPGs</t>
  </si>
  <si>
    <t>Biogasoline [note 9]</t>
  </si>
  <si>
    <t>Biodiesel [note 10]</t>
  </si>
  <si>
    <t>Biomethane [note 11]</t>
  </si>
  <si>
    <t>Note 9</t>
  </si>
  <si>
    <t>Includes additives such as bioethanol, biomethanol and MTBE, plus drop-in fuels intended to replace petrol.</t>
  </si>
  <si>
    <t>Note 10</t>
  </si>
  <si>
    <t>Includes additives such as FAME, HVO and pure bio oil, plus drop-in fuels intended to replace diesel.</t>
  </si>
  <si>
    <t>Note 11</t>
  </si>
  <si>
    <t>1990</t>
  </si>
  <si>
    <t>1991</t>
  </si>
  <si>
    <t>1992</t>
  </si>
  <si>
    <t>1993</t>
  </si>
  <si>
    <t>1994</t>
  </si>
  <si>
    <t>1995</t>
  </si>
  <si>
    <t>renewablesstatistics@energysecurity.gov.uk</t>
  </si>
  <si>
    <t>energy.stats@energysecurity.gov.uk</t>
  </si>
  <si>
    <t>Solid biomass:</t>
  </si>
  <si>
    <t>2023</t>
  </si>
  <si>
    <r>
      <t xml:space="preserve">These data were published on </t>
    </r>
    <r>
      <rPr>
        <b/>
        <sz val="12"/>
        <color theme="1"/>
        <rFont val="Calibri"/>
        <family val="2"/>
        <scheme val="minor"/>
      </rPr>
      <t>Tuesday 30th July 2024</t>
    </r>
    <r>
      <rPr>
        <sz val="12"/>
        <color theme="1"/>
        <rFont val="Calibri"/>
        <family val="2"/>
        <scheme val="minor"/>
      </rPr>
      <t xml:space="preserve">
The next publication date is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Thursday 31st July 2025</t>
    </r>
  </si>
  <si>
    <r>
      <t xml:space="preserve">This spreadsheet contains annual data including </t>
    </r>
    <r>
      <rPr>
        <b/>
        <sz val="12"/>
        <color theme="1"/>
        <rFont val="Calibri"/>
        <family val="2"/>
        <scheme val="minor"/>
      </rPr>
      <t>new data for 2023.</t>
    </r>
  </si>
  <si>
    <t>The revisions period is 2020 to 2022
Revisions are due to updates from data suppliers or the receipt of data replacing estimates unless otherwise stated</t>
  </si>
  <si>
    <t>Both compressed and liquified, produced from farm/food waste, sewage sludge or landfill digestion - see table 6.1 for a breakdown.</t>
  </si>
  <si>
    <t>Animal 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</si>
</sst>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\ ;\-#,##0.0\ ;&quot;- &quot;\ "/>
    <numFmt numFmtId="165" formatCode="#,##0\ ;\-#,##0\ ;&quot;- &quot;\ "/>
    <numFmt numFmtId="166" formatCode="_-* #,##0_-;\-* #,##0_-;_-* &quot;-&quot;??_-;_-@_-"/>
  </numFmts>
  <fonts count="4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2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u/>
      <sz val="10"/>
      <color theme="11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sz val="12"/>
      <name val="Arial"/>
      <family val="2"/>
    </font>
    <font>
      <sz val="10"/>
      <name val="MS Sans Serif"/>
      <family val="2"/>
    </font>
    <font>
      <b/>
      <sz val="10"/>
      <color rgb="FF3F3F3F"/>
      <name val="Arial"/>
      <family val="2"/>
    </font>
    <font>
      <b/>
      <sz val="18"/>
      <color theme="3"/>
      <name val="Calibri Light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u/>
      <sz val="12"/>
      <color theme="10"/>
      <name val="Arial"/>
      <family val="2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i/>
      <sz val="12"/>
      <name val="Calibri"/>
      <family val="2"/>
      <scheme val="minor"/>
    </font>
    <font>
      <u/>
      <sz val="12"/>
      <color indexed="12"/>
      <name val="Calibri"/>
      <family val="2"/>
    </font>
    <font>
      <u/>
      <sz val="12"/>
      <color indexed="12"/>
      <name val="Calibri"/>
      <family val="2"/>
      <scheme val="minor"/>
    </font>
    <font>
      <u/>
      <sz val="10"/>
      <color indexed="12"/>
      <name val="Arial"/>
      <family val="2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name val="Calibri"/>
      <family val="2"/>
      <scheme val="minor"/>
    </font>
    <font>
      <sz val="1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u/>
      <sz val="12"/>
      <color rgb="FF0000FF"/>
      <name val="Calibri"/>
      <family val="2"/>
      <scheme val="minor"/>
    </font>
    <font>
      <u/>
      <sz val="10"/>
      <color rgb="FF0000FF"/>
      <name val="MS Sans Serif"/>
    </font>
    <font>
      <u/>
      <sz val="12"/>
      <color rgb="FF0000FF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59">
    <xf numFmtId="0" fontId="0" fillId="0" borderId="0"/>
    <xf numFmtId="0" fontId="25" fillId="0" borderId="0" applyNumberFormat="0" applyFill="0" applyBorder="0" applyAlignment="0" applyProtection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5" fillId="2" borderId="0" applyNumberFormat="0" applyBorder="0" applyAlignment="0" applyProtection="0"/>
    <xf numFmtId="0" fontId="10" fillId="3" borderId="0" applyNumberFormat="0" applyBorder="0" applyAlignment="0" applyProtection="0"/>
    <xf numFmtId="0" fontId="21" fillId="4" borderId="0" applyNumberFormat="0" applyBorder="0" applyAlignment="0" applyProtection="0"/>
    <xf numFmtId="0" fontId="19" fillId="5" borderId="4" applyNumberFormat="0" applyAlignment="0" applyProtection="0"/>
    <xf numFmtId="0" fontId="24" fillId="6" borderId="5" applyNumberFormat="0" applyAlignment="0" applyProtection="0"/>
    <xf numFmtId="0" fontId="11" fillId="6" borderId="4" applyNumberFormat="0" applyAlignment="0" applyProtection="0"/>
    <xf numFmtId="0" fontId="20" fillId="0" borderId="6" applyNumberFormat="0" applyFill="0" applyAlignment="0" applyProtection="0"/>
    <xf numFmtId="0" fontId="12" fillId="7" borderId="7" applyNumberFormat="0" applyAlignment="0" applyProtection="0"/>
    <xf numFmtId="0" fontId="27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6" fillId="0" borderId="8" applyNumberFormat="0" applyFill="0" applyAlignment="0" applyProtection="0"/>
    <xf numFmtId="0" fontId="9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9" fillId="31" borderId="0" applyNumberFormat="0" applyBorder="0" applyAlignment="0" applyProtection="0"/>
    <xf numFmtId="0" fontId="2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" fillId="0" borderId="0" applyNumberFormat="0" applyFill="0" applyProtection="0">
      <alignment vertical="center"/>
    </xf>
    <xf numFmtId="0" fontId="3" fillId="0" borderId="0">
      <alignment vertical="center" wrapText="1"/>
    </xf>
    <xf numFmtId="0" fontId="4" fillId="0" borderId="0" applyNumberFormat="0" applyFill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Protection="0"/>
    <xf numFmtId="0" fontId="22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23" fillId="0" borderId="0"/>
    <xf numFmtId="0" fontId="1" fillId="0" borderId="0"/>
    <xf numFmtId="0" fontId="7" fillId="0" borderId="0"/>
    <xf numFmtId="0" fontId="32" fillId="0" borderId="0"/>
    <xf numFmtId="0" fontId="36" fillId="0" borderId="0" applyNumberFormat="0" applyFill="0" applyBorder="0" applyAlignment="0" applyProtection="0">
      <alignment vertical="top"/>
      <protection locked="0"/>
    </xf>
    <xf numFmtId="43" fontId="7" fillId="0" borderId="0" applyFont="0" applyFill="0" applyBorder="0" applyAlignment="0" applyProtection="0"/>
    <xf numFmtId="0" fontId="7" fillId="0" borderId="0"/>
    <xf numFmtId="0" fontId="46" fillId="0" borderId="0" applyNumberFormat="0" applyFill="0" applyBorder="0" applyAlignment="0" applyProtection="0"/>
  </cellStyleXfs>
  <cellXfs count="91">
    <xf numFmtId="0" fontId="0" fillId="0" borderId="0" xfId="0"/>
    <xf numFmtId="0" fontId="3" fillId="0" borderId="0" xfId="44">
      <alignment vertical="center" wrapText="1"/>
    </xf>
    <xf numFmtId="0" fontId="3" fillId="0" borderId="0" xfId="44" applyAlignment="1">
      <alignment vertical="center"/>
    </xf>
    <xf numFmtId="0" fontId="3" fillId="0" borderId="0" xfId="44" applyAlignment="1">
      <alignment wrapText="1"/>
    </xf>
    <xf numFmtId="0" fontId="2" fillId="0" borderId="0" xfId="43">
      <alignment vertical="center"/>
    </xf>
    <xf numFmtId="0" fontId="22" fillId="0" borderId="0" xfId="48"/>
    <xf numFmtId="0" fontId="30" fillId="0" borderId="0" xfId="41" applyFont="1" applyAlignment="1">
      <alignment vertical="center" wrapText="1"/>
    </xf>
    <xf numFmtId="0" fontId="31" fillId="0" borderId="0" xfId="48" applyFont="1"/>
    <xf numFmtId="0" fontId="2" fillId="0" borderId="0" xfId="43" applyAlignment="1">
      <alignment vertical="center" wrapText="1"/>
    </xf>
    <xf numFmtId="0" fontId="4" fillId="0" borderId="0" xfId="45" applyAlignment="1">
      <alignment wrapText="1"/>
    </xf>
    <xf numFmtId="0" fontId="4" fillId="0" borderId="0" xfId="45"/>
    <xf numFmtId="0" fontId="6" fillId="0" borderId="0" xfId="47"/>
    <xf numFmtId="0" fontId="33" fillId="0" borderId="0" xfId="54" applyFont="1"/>
    <xf numFmtId="0" fontId="4" fillId="0" borderId="9" xfId="45" applyBorder="1"/>
    <xf numFmtId="0" fontId="4" fillId="0" borderId="10" xfId="45" applyBorder="1"/>
    <xf numFmtId="0" fontId="34" fillId="0" borderId="0" xfId="49" applyAlignment="1" applyProtection="1">
      <alignment wrapText="1"/>
    </xf>
    <xf numFmtId="0" fontId="30" fillId="0" borderId="0" xfId="41" applyFont="1" applyBorder="1" applyAlignment="1">
      <alignment vertical="center" wrapText="1"/>
    </xf>
    <xf numFmtId="0" fontId="30" fillId="0" borderId="0" xfId="41" applyFont="1" applyBorder="1" applyAlignment="1">
      <alignment horizontal="left" vertical="center" wrapText="1"/>
    </xf>
    <xf numFmtId="0" fontId="4" fillId="0" borderId="10" xfId="45" applyFill="1" applyBorder="1"/>
    <xf numFmtId="0" fontId="37" fillId="0" borderId="0" xfId="54" applyFont="1"/>
    <xf numFmtId="0" fontId="31" fillId="0" borderId="0" xfId="54" applyFont="1"/>
    <xf numFmtId="0" fontId="38" fillId="0" borderId="0" xfId="54" applyFont="1" applyAlignment="1">
      <alignment horizontal="right"/>
    </xf>
    <xf numFmtId="0" fontId="31" fillId="0" borderId="0" xfId="54" applyFont="1" applyAlignment="1">
      <alignment horizontal="left"/>
    </xf>
    <xf numFmtId="0" fontId="40" fillId="0" borderId="0" xfId="54" applyFont="1"/>
    <xf numFmtId="14" fontId="31" fillId="0" borderId="0" xfId="54" applyNumberFormat="1" applyFont="1"/>
    <xf numFmtId="0" fontId="31" fillId="0" borderId="0" xfId="54" applyFont="1" applyAlignment="1">
      <alignment vertical="center"/>
    </xf>
    <xf numFmtId="0" fontId="31" fillId="0" borderId="0" xfId="44" applyFont="1" applyAlignment="1">
      <alignment vertical="center"/>
    </xf>
    <xf numFmtId="0" fontId="3" fillId="32" borderId="0" xfId="44" applyFill="1">
      <alignment vertical="center" wrapText="1"/>
    </xf>
    <xf numFmtId="37" fontId="40" fillId="0" borderId="0" xfId="54" applyNumberFormat="1" applyFont="1"/>
    <xf numFmtId="166" fontId="31" fillId="0" borderId="0" xfId="56" applyNumberFormat="1" applyFont="1" applyFill="1" applyBorder="1" applyAlignment="1">
      <alignment horizontal="right"/>
    </xf>
    <xf numFmtId="166" fontId="43" fillId="0" borderId="0" xfId="56" applyNumberFormat="1" applyFont="1" applyFill="1" applyAlignment="1">
      <alignment horizontal="right"/>
    </xf>
    <xf numFmtId="0" fontId="31" fillId="0" borderId="16" xfId="57" applyFont="1" applyBorder="1" applyAlignment="1">
      <alignment horizontal="left"/>
    </xf>
    <xf numFmtId="37" fontId="31" fillId="0" borderId="12" xfId="57" applyNumberFormat="1" applyFont="1" applyBorder="1" applyAlignment="1">
      <alignment horizontal="right"/>
    </xf>
    <xf numFmtId="37" fontId="43" fillId="0" borderId="12" xfId="57" applyNumberFormat="1" applyFont="1" applyBorder="1" applyAlignment="1">
      <alignment horizontal="right"/>
    </xf>
    <xf numFmtId="37" fontId="31" fillId="0" borderId="12" xfId="57" applyNumberFormat="1" applyFont="1" applyBorder="1"/>
    <xf numFmtId="0" fontId="31" fillId="0" borderId="17" xfId="57" applyFont="1" applyBorder="1" applyAlignment="1">
      <alignment horizontal="left" indent="1"/>
    </xf>
    <xf numFmtId="37" fontId="43" fillId="0" borderId="0" xfId="57" applyNumberFormat="1" applyFont="1" applyAlignment="1">
      <alignment horizontal="right"/>
    </xf>
    <xf numFmtId="166" fontId="43" fillId="0" borderId="0" xfId="56" applyNumberFormat="1" applyFont="1" applyFill="1" applyBorder="1" applyAlignment="1">
      <alignment horizontal="right"/>
    </xf>
    <xf numFmtId="0" fontId="31" fillId="0" borderId="17" xfId="57" applyFont="1" applyBorder="1" applyAlignment="1">
      <alignment horizontal="left"/>
    </xf>
    <xf numFmtId="0" fontId="31" fillId="0" borderId="9" xfId="57" applyFont="1" applyBorder="1" applyAlignment="1">
      <alignment horizontal="left"/>
    </xf>
    <xf numFmtId="37" fontId="44" fillId="0" borderId="14" xfId="57" applyNumberFormat="1" applyFont="1" applyBorder="1" applyAlignment="1">
      <alignment horizontal="right"/>
    </xf>
    <xf numFmtId="0" fontId="31" fillId="0" borderId="0" xfId="57" applyFont="1" applyAlignment="1">
      <alignment horizontal="left" indent="1"/>
    </xf>
    <xf numFmtId="0" fontId="31" fillId="0" borderId="16" xfId="57" applyFont="1" applyBorder="1" applyAlignment="1">
      <alignment horizontal="left" indent="1"/>
    </xf>
    <xf numFmtId="3" fontId="0" fillId="0" borderId="0" xfId="0" applyNumberFormat="1"/>
    <xf numFmtId="0" fontId="39" fillId="0" borderId="18" xfId="57" applyFont="1" applyBorder="1"/>
    <xf numFmtId="37" fontId="44" fillId="0" borderId="13" xfId="57" applyNumberFormat="1" applyFont="1" applyBorder="1" applyAlignment="1">
      <alignment horizontal="right"/>
    </xf>
    <xf numFmtId="165" fontId="31" fillId="0" borderId="0" xfId="57" applyNumberFormat="1" applyFont="1" applyAlignment="1">
      <alignment horizontal="left" indent="1"/>
    </xf>
    <xf numFmtId="165" fontId="43" fillId="0" borderId="0" xfId="57" applyNumberFormat="1" applyFont="1" applyAlignment="1">
      <alignment horizontal="right"/>
    </xf>
    <xf numFmtId="0" fontId="31" fillId="0" borderId="19" xfId="57" applyFont="1" applyBorder="1" applyAlignment="1">
      <alignment horizontal="left" indent="1"/>
    </xf>
    <xf numFmtId="0" fontId="31" fillId="0" borderId="0" xfId="57" applyFont="1" applyAlignment="1">
      <alignment horizontal="left"/>
    </xf>
    <xf numFmtId="0" fontId="39" fillId="0" borderId="9" xfId="57" applyFont="1" applyBorder="1"/>
    <xf numFmtId="166" fontId="0" fillId="0" borderId="0" xfId="0" applyNumberFormat="1"/>
    <xf numFmtId="43" fontId="0" fillId="0" borderId="0" xfId="0" applyNumberFormat="1"/>
    <xf numFmtId="0" fontId="45" fillId="0" borderId="0" xfId="49" applyFont="1" applyAlignment="1" applyProtection="1">
      <alignment vertical="center" wrapText="1"/>
    </xf>
    <xf numFmtId="0" fontId="45" fillId="0" borderId="0" xfId="46" applyFont="1" applyAlignment="1" applyProtection="1">
      <alignment vertical="center" wrapText="1"/>
    </xf>
    <xf numFmtId="0" fontId="6" fillId="0" borderId="16" xfId="57" applyFont="1" applyBorder="1" applyAlignment="1">
      <alignment horizontal="left" vertical="center"/>
    </xf>
    <xf numFmtId="0" fontId="6" fillId="33" borderId="12" xfId="57" applyFont="1" applyFill="1" applyBorder="1" applyAlignment="1">
      <alignment horizontal="center" vertical="center"/>
    </xf>
    <xf numFmtId="165" fontId="31" fillId="0" borderId="20" xfId="57" applyNumberFormat="1" applyFont="1" applyBorder="1" applyAlignment="1">
      <alignment horizontal="left" indent="1"/>
    </xf>
    <xf numFmtId="37" fontId="43" fillId="0" borderId="21" xfId="57" applyNumberFormat="1" applyFont="1" applyBorder="1" applyAlignment="1">
      <alignment horizontal="right"/>
    </xf>
    <xf numFmtId="164" fontId="43" fillId="0" borderId="0" xfId="57" applyNumberFormat="1" applyFont="1" applyAlignment="1">
      <alignment horizontal="left"/>
    </xf>
    <xf numFmtId="0" fontId="31" fillId="0" borderId="12" xfId="57" applyFont="1" applyBorder="1" applyAlignment="1">
      <alignment horizontal="left"/>
    </xf>
    <xf numFmtId="0" fontId="31" fillId="0" borderId="14" xfId="57" applyFont="1" applyBorder="1" applyAlignment="1">
      <alignment horizontal="left"/>
    </xf>
    <xf numFmtId="0" fontId="31" fillId="0" borderId="12" xfId="57" applyFont="1" applyBorder="1" applyAlignment="1">
      <alignment horizontal="left" indent="1"/>
    </xf>
    <xf numFmtId="0" fontId="31" fillId="0" borderId="15" xfId="57" applyFont="1" applyBorder="1" applyAlignment="1">
      <alignment horizontal="left"/>
    </xf>
    <xf numFmtId="0" fontId="39" fillId="0" borderId="13" xfId="57" applyFont="1" applyBorder="1"/>
    <xf numFmtId="0" fontId="6" fillId="0" borderId="12" xfId="57" applyFont="1" applyBorder="1" applyAlignment="1">
      <alignment horizontal="left" vertical="center"/>
    </xf>
    <xf numFmtId="0" fontId="6" fillId="0" borderId="12" xfId="57" applyFont="1" applyBorder="1" applyAlignment="1">
      <alignment horizontal="center" vertical="center"/>
    </xf>
    <xf numFmtId="0" fontId="31" fillId="0" borderId="21" xfId="57" applyFont="1" applyBorder="1" applyAlignment="1">
      <alignment horizontal="left" indent="1"/>
    </xf>
    <xf numFmtId="0" fontId="39" fillId="0" borderId="17" xfId="57" applyFont="1" applyBorder="1"/>
    <xf numFmtId="37" fontId="31" fillId="0" borderId="12" xfId="56" applyNumberFormat="1" applyFont="1" applyFill="1" applyBorder="1"/>
    <xf numFmtId="37" fontId="43" fillId="0" borderId="0" xfId="56" applyNumberFormat="1" applyFont="1" applyFill="1" applyAlignment="1">
      <alignment horizontal="right"/>
    </xf>
    <xf numFmtId="37" fontId="31" fillId="0" borderId="0" xfId="0" applyNumberFormat="1" applyFont="1" applyAlignment="1">
      <alignment horizontal="right"/>
    </xf>
    <xf numFmtId="37" fontId="44" fillId="0" borderId="14" xfId="56" applyNumberFormat="1" applyFont="1" applyFill="1" applyBorder="1" applyAlignment="1">
      <alignment horizontal="right"/>
    </xf>
    <xf numFmtId="37" fontId="43" fillId="0" borderId="0" xfId="56" applyNumberFormat="1" applyFont="1" applyFill="1" applyBorder="1" applyAlignment="1">
      <alignment horizontal="right"/>
    </xf>
    <xf numFmtId="37" fontId="31" fillId="0" borderId="12" xfId="0" applyNumberFormat="1" applyFont="1" applyBorder="1" applyAlignment="1">
      <alignment horizontal="right"/>
    </xf>
    <xf numFmtId="37" fontId="43" fillId="0" borderId="12" xfId="56" applyNumberFormat="1" applyFont="1" applyFill="1" applyBorder="1" applyAlignment="1">
      <alignment horizontal="right"/>
    </xf>
    <xf numFmtId="37" fontId="31" fillId="0" borderId="0" xfId="56" applyNumberFormat="1" applyFont="1" applyFill="1" applyBorder="1" applyAlignment="1">
      <alignment horizontal="right"/>
    </xf>
    <xf numFmtId="37" fontId="43" fillId="0" borderId="14" xfId="56" applyNumberFormat="1" applyFont="1" applyFill="1" applyBorder="1" applyAlignment="1">
      <alignment horizontal="right"/>
    </xf>
    <xf numFmtId="37" fontId="31" fillId="0" borderId="0" xfId="56" applyNumberFormat="1" applyFont="1" applyFill="1" applyAlignment="1">
      <alignment horizontal="right"/>
    </xf>
    <xf numFmtId="37" fontId="31" fillId="0" borderId="17" xfId="56" applyNumberFormat="1" applyFont="1" applyFill="1" applyBorder="1" applyAlignment="1">
      <alignment horizontal="right"/>
    </xf>
    <xf numFmtId="37" fontId="31" fillId="0" borderId="12" xfId="56" applyNumberFormat="1" applyFont="1" applyFill="1" applyBorder="1" applyAlignment="1">
      <alignment horizontal="right"/>
    </xf>
    <xf numFmtId="37" fontId="31" fillId="0" borderId="15" xfId="56" applyNumberFormat="1" applyFont="1" applyFill="1" applyBorder="1" applyAlignment="1">
      <alignment horizontal="right"/>
    </xf>
    <xf numFmtId="37" fontId="43" fillId="0" borderId="15" xfId="56" applyNumberFormat="1" applyFont="1" applyFill="1" applyBorder="1" applyAlignment="1">
      <alignment horizontal="right"/>
    </xf>
    <xf numFmtId="37" fontId="44" fillId="0" borderId="13" xfId="56" applyNumberFormat="1" applyFont="1" applyFill="1" applyBorder="1" applyAlignment="1">
      <alignment horizontal="right"/>
    </xf>
    <xf numFmtId="37" fontId="43" fillId="0" borderId="21" xfId="56" applyNumberFormat="1" applyFont="1" applyFill="1" applyBorder="1" applyAlignment="1">
      <alignment horizontal="right"/>
    </xf>
    <xf numFmtId="37" fontId="43" fillId="0" borderId="11" xfId="56" applyNumberFormat="1" applyFont="1" applyFill="1" applyBorder="1" applyAlignment="1">
      <alignment horizontal="right"/>
    </xf>
    <xf numFmtId="37" fontId="44" fillId="0" borderId="0" xfId="56" applyNumberFormat="1" applyFont="1" applyFill="1" applyBorder="1" applyAlignment="1">
      <alignment horizontal="right"/>
    </xf>
    <xf numFmtId="0" fontId="47" fillId="34" borderId="0" xfId="58" applyFont="1" applyFill="1" applyAlignment="1">
      <alignment vertical="center"/>
    </xf>
    <xf numFmtId="37" fontId="0" fillId="0" borderId="0" xfId="0" applyNumberFormat="1"/>
    <xf numFmtId="0" fontId="42" fillId="0" borderId="12" xfId="57" applyFont="1" applyBorder="1" applyAlignment="1">
      <alignment horizontal="center" vertical="center"/>
    </xf>
    <xf numFmtId="0" fontId="31" fillId="0" borderId="0" xfId="44" applyFont="1">
      <alignment vertical="center" wrapText="1"/>
    </xf>
  </cellXfs>
  <cellStyles count="59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56" builtinId="3"/>
    <cellStyle name="Explanatory Text" xfId="15" builtinId="53" customBuiltin="1"/>
    <cellStyle name="Followed Hyperlink" xfId="42" builtinId="9" customBuiltin="1"/>
    <cellStyle name="Good" xfId="6" builtinId="26" customBuiltin="1"/>
    <cellStyle name="Heading 1" xfId="2" builtinId="16" customBuiltin="1"/>
    <cellStyle name="Heading 1 2" xfId="43" xr:uid="{F51B5445-C634-4EBF-B162-C5254DC462D3}"/>
    <cellStyle name="Heading 2" xfId="3" builtinId="17" customBuiltin="1"/>
    <cellStyle name="Heading 2 2" xfId="45" xr:uid="{90DCE223-C8EA-4196-93A4-76487FB26AC2}"/>
    <cellStyle name="Heading 3" xfId="4" builtinId="18" customBuiltin="1"/>
    <cellStyle name="Heading 3 2" xfId="47" xr:uid="{615E3516-3532-401C-A815-D9C57E04BB93}"/>
    <cellStyle name="Heading 4" xfId="5" builtinId="19" customBuiltin="1"/>
    <cellStyle name="Hyperlink" xfId="41" builtinId="8" customBuiltin="1"/>
    <cellStyle name="Hyperlink 2" xfId="46" xr:uid="{74218475-A0BF-43C4-97CB-764B92EB35F7}"/>
    <cellStyle name="Hyperlink 2 3" xfId="58" xr:uid="{BD840052-96D0-4E0E-83B7-688D02D8383F}"/>
    <cellStyle name="Hyperlink 3" xfId="49" xr:uid="{1CBF9E8C-EB22-4BBA-820E-D1C1BEA63D82}"/>
    <cellStyle name="Hyperlink 4" xfId="55" xr:uid="{E03D16BF-0221-457C-A78D-D763CEB110C6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50" xr:uid="{5B7C7E97-AABC-4558-B2D6-294BABD663CC}"/>
    <cellStyle name="Normal 2 2" xfId="48" xr:uid="{B8E7A6CD-EC50-4DE4-8889-72461847AE0D}"/>
    <cellStyle name="Normal 2 3" xfId="51" xr:uid="{E300200D-9BF4-4574-8384-68D7EEB255A5}"/>
    <cellStyle name="Normal 3" xfId="52" xr:uid="{DAEC608F-ACC2-4612-A7F8-6075522B97AE}"/>
    <cellStyle name="Normal 4" xfId="44" xr:uid="{60B55A3D-6A1E-4074-A45E-C4731E133462}"/>
    <cellStyle name="Normal 5" xfId="54" xr:uid="{C54A5CCF-C110-4B3A-A2AF-5D7DB319E6D7}"/>
    <cellStyle name="Normal 5 2" xfId="57" xr:uid="{5312E63B-ED59-45F0-80FF-B6E58FECBCD6}"/>
    <cellStyle name="Normal 8" xfId="53" xr:uid="{2E38186F-561C-4239-8BBF-8CFF9119F772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124"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border outline="0"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5" formatCode="#,##0;\-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5" formatCode="#,##0;\-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5" formatCode="#,##0;\-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5" formatCode="#,##0;\-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5" formatCode="#,##0;\-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5" formatCode="#,##0;\-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5" formatCode="#,##0;\-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5" formatCode="#,##0;\-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5" formatCode="#,##0;\-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5" formatCode="#,##0;\-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5" formatCode="#,##0;\-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5" formatCode="#,##0;\-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5" formatCode="#,##0;\-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5" formatCode="#,##0;\-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5" formatCode="#,##0;\-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5" formatCode="#,##0;\-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5" formatCode="#,##0;\-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5" formatCode="#,##0;\-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5" formatCode="#,##0;\-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5" formatCode="#,##0;\-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5" formatCode="#,##0;\-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5" formatCode="#,##0;\-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5" formatCode="#,##0;\-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5" formatCode="#,##0;\-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5" formatCode="#,##0;\-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5" formatCode="#,##0;\-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5" formatCode="#,##0;\-#,##0"/>
      <alignment horizontal="right" vertical="bottom" textRotation="0" wrapText="0" indent="0" justifyLastLine="0" shrinkToFit="0" readingOrder="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  <protection locked="1" hidden="0"/>
    </dxf>
    <dxf>
      <border>
        <bottom style="thin">
          <color indexed="64"/>
        </bottom>
      </border>
    </dxf>
    <dxf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C3C84F-7FA4-4ECB-8006-E054080A3972}" name="Contents" displayName="Contents" ref="A4:B8" totalsRowShown="0" headerRowDxfId="123" dataDxfId="121" headerRowBorderDxfId="122" tableBorderDxfId="120" headerRowCellStyle="Heading 2" dataCellStyle="Hyperlink">
  <tableColumns count="2">
    <tableColumn id="1" xr3:uid="{F7B669A5-8D7A-44E4-93CC-194AF9996ED5}" name="Worksheet description" dataDxfId="119" dataCellStyle="Normal 4"/>
    <tableColumn id="2" xr3:uid="{ABE5F3D0-11D9-4127-B38D-1FF9CDA4BBF5}" name="Link" dataDxfId="118" dataCellStyle="Hyperlink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591162-DAD6-48B9-962C-C27406ADA990}" name="Notes" displayName="Notes" ref="A4:B15" totalsRowShown="0" headerRowDxfId="117" headerRowBorderDxfId="116" tableBorderDxfId="115" headerRowCellStyle="Heading 2">
  <tableColumns count="2">
    <tableColumn id="1" xr3:uid="{E73411F6-2B10-411A-82E2-E45751637631}" name="Note " dataCellStyle="Normal 4"/>
    <tableColumn id="2" xr3:uid="{AB7E3A94-D1BD-4408-812E-F623143B5DD4}" name="Description" dataDxfId="114" dataCellStyle="Normal 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95D96A-F8B1-425B-B346-41D760F02EE3}" name="Renewable_sources_used_to_generate_electricity_ktoe" displayName="Renewable_sources_used_to_generate_electricity_ktoe" ref="A5:AI25" totalsRowShown="0" headerRowDxfId="113" dataDxfId="111" headerRowBorderDxfId="112" tableBorderDxfId="110" headerRowCellStyle="Normal 5 2" dataCellStyle="Comma">
  <autoFilter ref="A5:AI25" xr:uid="{D095D96A-F8B1-425B-B346-41D760F02EE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</autoFilter>
  <tableColumns count="35">
    <tableColumn id="1" xr3:uid="{CEBA4029-DF23-4655-A14E-60E780F40232}" name="Used to generate electricity [note 2] " dataDxfId="109" dataCellStyle="Normal 5 2"/>
    <tableColumn id="2" xr3:uid="{2B7B4F53-B12C-44EB-9100-0E38CFDEED30}" name="1990" dataDxfId="108"/>
    <tableColumn id="3" xr3:uid="{587D4F04-2A09-4021-8D26-DE337B3D7B1A}" name="1991" dataDxfId="107"/>
    <tableColumn id="4" xr3:uid="{6BF43446-CABE-483F-B0B6-5CA2F87E142F}" name="1992" dataDxfId="106"/>
    <tableColumn id="5" xr3:uid="{5836C7C8-73C8-48AE-A620-F3882A9424EA}" name="1993" dataDxfId="105"/>
    <tableColumn id="6" xr3:uid="{1929FC2E-DC67-49AF-B5A1-5B405F55F0E2}" name="1994" dataDxfId="104"/>
    <tableColumn id="7" xr3:uid="{3D1E36E7-2E55-40EC-B91A-B409F0FD2704}" name="1995" dataDxfId="103"/>
    <tableColumn id="8" xr3:uid="{3105183C-8D1A-47A5-99A5-0A33E2A483A1}" name="1996" dataDxfId="102"/>
    <tableColumn id="9" xr3:uid="{92BE68B0-C971-43FD-9445-2681AEFF6B45}" name="1997" dataDxfId="101"/>
    <tableColumn id="10" xr3:uid="{A8D621DB-8FA2-4DB2-8DD1-D8A4B57B39FF}" name="1998" dataDxfId="100" dataCellStyle="Normal 5 2"/>
    <tableColumn id="11" xr3:uid="{9424C23B-6590-4095-B36C-EE8D7AE2C1EB}" name="1999" dataDxfId="99" dataCellStyle="Normal 5 2"/>
    <tableColumn id="12" xr3:uid="{61CE43FC-F44A-482E-9BD5-3FDBE86C8227}" name="2000" dataDxfId="98" dataCellStyle="Normal 5 2"/>
    <tableColumn id="13" xr3:uid="{84E67096-C004-45FE-BD38-44C88A8398A6}" name="2001" dataDxfId="97" dataCellStyle="Normal 5 2"/>
    <tableColumn id="14" xr3:uid="{3E7C4F39-4DF7-48FD-B1C5-3F5C22714BD4}" name="2002" dataDxfId="96" dataCellStyle="Normal 5 2"/>
    <tableColumn id="15" xr3:uid="{8936FAF2-70EF-4046-A39A-C1D99AED7B5D}" name="2003" dataDxfId="95" dataCellStyle="Normal 5 2"/>
    <tableColumn id="16" xr3:uid="{F7A0D408-7E58-46B4-A25B-F0616F6AAA69}" name="2004" dataDxfId="94" dataCellStyle="Normal 5 2"/>
    <tableColumn id="17" xr3:uid="{17C0A836-8D39-4E16-B1F2-097B2A2C1F8D}" name="2005" dataDxfId="93" dataCellStyle="Normal 5 2"/>
    <tableColumn id="18" xr3:uid="{7D667B63-F449-447B-8267-0F91CADACC0D}" name="2006" dataDxfId="92" dataCellStyle="Normal 5 2"/>
    <tableColumn id="19" xr3:uid="{C1E434BE-6775-4B05-881B-B66BD4CE72C4}" name="2007" dataDxfId="91" dataCellStyle="Normal 5 2"/>
    <tableColumn id="20" xr3:uid="{C38F6C35-D012-4A99-8B47-82DC494DCE13}" name="2008" dataDxfId="90" dataCellStyle="Normal 5 2"/>
    <tableColumn id="21" xr3:uid="{CB36D4B0-AFEE-4620-BC5A-9F1FF9B96BB2}" name="2009" dataDxfId="89" dataCellStyle="Normal 5 2"/>
    <tableColumn id="22" xr3:uid="{72F6413C-5CA8-4A32-8DAF-1F7745C7E8E0}" name="2010" dataDxfId="88" dataCellStyle="Comma"/>
    <tableColumn id="23" xr3:uid="{5A39154B-0BAD-4701-9514-280F4DEAA201}" name="2011" dataDxfId="87" dataCellStyle="Comma"/>
    <tableColumn id="24" xr3:uid="{BEF6163E-45FB-48D8-8B65-1B89CD9E179B}" name="2012" dataDxfId="86" dataCellStyle="Comma"/>
    <tableColumn id="25" xr3:uid="{717B4D28-031C-41D0-81BF-4CD6BC5903C9}" name="2013" dataDxfId="85" dataCellStyle="Comma"/>
    <tableColumn id="26" xr3:uid="{B954FF53-BC50-4479-A7FF-F51878E085B3}" name="2014" dataDxfId="84" dataCellStyle="Comma"/>
    <tableColumn id="27" xr3:uid="{62F180E5-D27E-4D0A-84F4-6169253A9EE5}" name="2015" dataDxfId="83" dataCellStyle="Comma"/>
    <tableColumn id="28" xr3:uid="{94568E50-A601-4116-8A0D-7C8F1E023CB1}" name="2016" dataDxfId="82" dataCellStyle="Comma"/>
    <tableColumn id="29" xr3:uid="{C3E0B7A2-2529-438D-9556-2F8F3CC1A8B1}" name="2017" dataDxfId="81" dataCellStyle="Comma"/>
    <tableColumn id="30" xr3:uid="{C436AB58-BEFD-4EFC-A896-64A318ABAEB9}" name="2018" dataDxfId="80" dataCellStyle="Comma"/>
    <tableColumn id="31" xr3:uid="{02C2B4A7-F797-4BB3-91D9-4C2DBFB8464C}" name="2019" dataDxfId="79" dataCellStyle="Comma"/>
    <tableColumn id="32" xr3:uid="{70CAF12A-E273-48B5-B9FB-0EC1F7DCE757}" name="2020" dataDxfId="78" dataCellStyle="Comma"/>
    <tableColumn id="33" xr3:uid="{3DA4BE4E-8465-446B-9F7D-3B46E49CFDE3}" name="2021" dataDxfId="77" dataCellStyle="Comma"/>
    <tableColumn id="34" xr3:uid="{1A9A3A60-3F61-4568-A3A8-3274909E2B16}" name="2022" dataDxfId="76" dataCellStyle="Comma"/>
    <tableColumn id="35" xr3:uid="{442A1DC3-2B5F-44DE-8EAD-F5004319625C}" name="2023" dataDxfId="75" dataCellStyle="Comma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8DF054-8A06-4E6F-B08E-E1EFAC069461}" name="Renewable_sources_used_to_generate_heat_ktoe" displayName="Renewable_sources_used_to_generate_heat_ktoe" ref="A27:AI43" totalsRowShown="0" headerRowDxfId="74" dataDxfId="72" headerRowBorderDxfId="73" tableBorderDxfId="71" headerRowCellStyle="Normal 5 2" dataCellStyle="Comma">
  <autoFilter ref="A27:AI43" xr:uid="{EA8DF054-8A06-4E6F-B08E-E1EFAC06946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</autoFilter>
  <tableColumns count="35">
    <tableColumn id="1" xr3:uid="{38240F90-0997-4FBF-8005-ADD50400369E}" name="Used to generate heat"/>
    <tableColumn id="2" xr3:uid="{81C98E41-75B3-4838-AC63-5771EA80E93B}" name="1990" dataDxfId="70" dataCellStyle="Comma"/>
    <tableColumn id="3" xr3:uid="{E7084826-A049-4715-812A-B93C68BD9B9B}" name="1991" dataDxfId="69" dataCellStyle="Comma"/>
    <tableColumn id="4" xr3:uid="{2FD2C64D-4531-43FC-9725-AFD64FD57633}" name="1992" dataDxfId="68" dataCellStyle="Comma"/>
    <tableColumn id="5" xr3:uid="{91070153-997C-471E-9D30-1A1F29F8A151}" name="1993" dataDxfId="67" dataCellStyle="Comma"/>
    <tableColumn id="6" xr3:uid="{320E6A71-298A-409A-AC30-DD045D8C0442}" name="1994" dataDxfId="66" dataCellStyle="Comma"/>
    <tableColumn id="7" xr3:uid="{476ADC76-C31F-4F46-805F-FA42CBA2FB8C}" name="1995" dataDxfId="65" dataCellStyle="Comma"/>
    <tableColumn id="8" xr3:uid="{B6D39637-16FE-4423-9330-600787CC4D9A}" name="1996" dataDxfId="64" dataCellStyle="Comma"/>
    <tableColumn id="9" xr3:uid="{A1E29F48-1773-4E44-92AD-412F563C8AC6}" name="1997" dataDxfId="63" dataCellStyle="Comma"/>
    <tableColumn id="10" xr3:uid="{D4F20981-AF9F-4E7B-A244-4D6F2A417432}" name="1998" dataDxfId="62" dataCellStyle="Comma"/>
    <tableColumn id="11" xr3:uid="{7101040B-D1F3-4FC3-948D-CA905E0511E1}" name="1999" dataDxfId="61" dataCellStyle="Comma"/>
    <tableColumn id="12" xr3:uid="{5B0E4E01-C8C2-4C94-A5FF-7B65897A347D}" name="2000" dataDxfId="60" dataCellStyle="Comma"/>
    <tableColumn id="13" xr3:uid="{FDA3B615-19C1-41D2-ABB9-08FC99DB35E8}" name="2001" dataDxfId="59" dataCellStyle="Comma"/>
    <tableColumn id="14" xr3:uid="{DC9A601C-9180-4163-BBBC-22402B776DC6}" name="2002" dataDxfId="58" dataCellStyle="Comma"/>
    <tableColumn id="15" xr3:uid="{9B27F152-1B62-4F84-80B2-EBF815AC5B89}" name="2003" dataDxfId="57" dataCellStyle="Comma"/>
    <tableColumn id="16" xr3:uid="{EBFDF433-8EB2-4BDB-A1A2-BC2D4BF9002F}" name="2004" dataDxfId="56" dataCellStyle="Comma"/>
    <tableColumn id="17" xr3:uid="{887BD43D-71C8-4379-A8BE-3BEF1ED11273}" name="2005" dataDxfId="55" dataCellStyle="Comma"/>
    <tableColumn id="18" xr3:uid="{58ECD4F1-EC8C-4923-862F-F797C66BEF5E}" name="2006" dataDxfId="54" dataCellStyle="Comma"/>
    <tableColumn id="19" xr3:uid="{70D6758A-B555-49F6-AB2D-F07DA6653880}" name="2007" dataDxfId="53" dataCellStyle="Comma"/>
    <tableColumn id="20" xr3:uid="{589844F9-0D76-414D-8187-EE138DA97D22}" name="2008" dataDxfId="52" dataCellStyle="Comma"/>
    <tableColumn id="21" xr3:uid="{A10B3B72-EB2A-4B41-80D4-F04503B274B6}" name="2009" dataDxfId="51" dataCellStyle="Comma"/>
    <tableColumn id="22" xr3:uid="{3B193DD8-6DDC-4961-80A4-5CC9A8F63E68}" name="2010" dataDxfId="50" dataCellStyle="Comma"/>
    <tableColumn id="23" xr3:uid="{7F7A0D43-9766-4447-A0A8-A367A3A15B95}" name="2011" dataDxfId="49" dataCellStyle="Comma"/>
    <tableColumn id="24" xr3:uid="{896BB554-F283-4D00-854B-765A6BF37DD7}" name="2012" dataDxfId="48" dataCellStyle="Comma"/>
    <tableColumn id="25" xr3:uid="{51DB1A16-74CA-462A-B2D2-E81CDB1DFDC7}" name="2013" dataDxfId="47" dataCellStyle="Comma"/>
    <tableColumn id="26" xr3:uid="{7689B0DB-F41F-4CEF-B0D8-04431FC5859C}" name="2014" dataDxfId="46" dataCellStyle="Comma"/>
    <tableColumn id="27" xr3:uid="{20528EFB-BBDF-4F59-B00F-F086F0124CE5}" name="2015" dataDxfId="45" dataCellStyle="Comma"/>
    <tableColumn id="28" xr3:uid="{18DDEE94-B210-4389-AC15-CF26FC7631BD}" name="2016" dataDxfId="44" dataCellStyle="Comma"/>
    <tableColumn id="29" xr3:uid="{6BA2A4EC-26E0-4069-9587-4685D5084D0F}" name="2017" dataDxfId="43" dataCellStyle="Comma"/>
    <tableColumn id="30" xr3:uid="{A50A2BF4-4C42-4741-BC7E-E8D8FE938DD7}" name="2018" dataDxfId="42" dataCellStyle="Comma"/>
    <tableColumn id="31" xr3:uid="{9330EFCA-7ABB-423D-8CC1-61BF2AC5CBD1}" name="2019" dataDxfId="41" dataCellStyle="Comma"/>
    <tableColumn id="32" xr3:uid="{777BD8F6-799C-46A0-B669-FD27C3F531AB}" name="2020" dataDxfId="40" dataCellStyle="Comma"/>
    <tableColumn id="33" xr3:uid="{AF78FC4F-DC6A-4458-B721-2554C5C0F50E}" name="2021" dataDxfId="39" dataCellStyle="Comma"/>
    <tableColumn id="34" xr3:uid="{D432C70C-4107-4924-A052-1015EACF90F1}" name="2022" dataDxfId="38" dataCellStyle="Comma"/>
    <tableColumn id="35" xr3:uid="{1F44E633-52D4-42AC-B63E-C14B598D232C}" name="2023" dataDxfId="37" dataCellStyle="Comma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123A5E-6CBA-43F9-A179-5EACAFF7661C}" name="Total_use_of_renewables_ktoe" displayName="Total_use_of_renewables_ktoe" ref="A45:AI76" totalsRowShown="0" headerRowDxfId="36" headerRowBorderDxfId="35" tableBorderDxfId="34" headerRowCellStyle="Normal 5 2">
  <autoFilter ref="A45:AI76" xr:uid="{26123A5E-6CBA-43F9-A179-5EACAFF7661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</autoFilter>
  <tableColumns count="35">
    <tableColumn id="1" xr3:uid="{6D4F07DF-DA0C-4CA8-A02F-82F86617F141}" name="Total use of renewable sources and wastes"/>
    <tableColumn id="2" xr3:uid="{FC4903EA-21B4-4913-9B8D-D619091A1C25}" name="1990" dataDxfId="33"/>
    <tableColumn id="3" xr3:uid="{4F3F4C49-7F37-4AC0-A178-728CFE22F83F}" name="1991" dataDxfId="32"/>
    <tableColumn id="4" xr3:uid="{CDE0A6C3-35E4-4DEA-85C8-24A4152F145D}" name="1992" dataDxfId="31"/>
    <tableColumn id="5" xr3:uid="{62ADD13C-B916-4725-8549-E30127084CDC}" name="1993" dataDxfId="30"/>
    <tableColumn id="6" xr3:uid="{DF6A5195-AA90-4B13-A0A6-EF9F412DB6E9}" name="1994" dataDxfId="29"/>
    <tableColumn id="7" xr3:uid="{8C8D1798-8869-426C-8C7B-4C8A696E272D}" name="1995" dataDxfId="28"/>
    <tableColumn id="8" xr3:uid="{2E4789A9-3957-4319-A1C2-702508232989}" name="1996" dataDxfId="27"/>
    <tableColumn id="9" xr3:uid="{6928834E-AED7-4886-A506-46D94C2A3C95}" name="1997" dataDxfId="26"/>
    <tableColumn id="10" xr3:uid="{049843DC-1D10-4DD9-A42F-A039A752BFB6}" name="1998" dataDxfId="25"/>
    <tableColumn id="11" xr3:uid="{DDFEF521-3FC3-45BB-A2CF-A919F9F50D6C}" name="1999" dataDxfId="24"/>
    <tableColumn id="12" xr3:uid="{C54B89F6-255B-498B-9629-14D9E9F1E3DA}" name="2000" dataDxfId="23"/>
    <tableColumn id="13" xr3:uid="{E88A6474-D936-45B9-BC77-0CDF240F8EEC}" name="2001" dataDxfId="22"/>
    <tableColumn id="14" xr3:uid="{E87CD796-7563-4919-BD62-820387A7E5F7}" name="2002" dataDxfId="21"/>
    <tableColumn id="15" xr3:uid="{A05A01E2-DF36-443F-B28D-28908B34BE89}" name="2003" dataDxfId="20"/>
    <tableColumn id="16" xr3:uid="{240202A2-4DC3-4C19-8A26-5123DA0F546D}" name="2004" dataDxfId="19"/>
    <tableColumn id="17" xr3:uid="{4735E2A7-AD54-4476-812D-6EBC1877960F}" name="2005" dataDxfId="18"/>
    <tableColumn id="18" xr3:uid="{9FF70487-6E36-4AD5-B27B-4CC3DA866676}" name="2006" dataDxfId="17"/>
    <tableColumn id="19" xr3:uid="{C6DD807D-0DF9-4C8C-AABD-C824D39DE71D}" name="2007" dataDxfId="16"/>
    <tableColumn id="20" xr3:uid="{F9661DD8-18D9-4C7C-8017-D076CE4A6DC9}" name="2008" dataDxfId="15"/>
    <tableColumn id="21" xr3:uid="{64505085-1EE6-4C37-87BF-31E7060DB9E6}" name="2009" dataDxfId="14"/>
    <tableColumn id="22" xr3:uid="{2B35C2F8-CA06-4C84-BE7A-886F9E350F9B}" name="2010" dataDxfId="13"/>
    <tableColumn id="23" xr3:uid="{CFB99F71-07DD-434C-AEB0-554116AC2352}" name="2011" dataDxfId="12"/>
    <tableColumn id="24" xr3:uid="{A2663374-5351-4DF8-9CEA-537440DBDED2}" name="2012" dataDxfId="11"/>
    <tableColumn id="25" xr3:uid="{2263D4B9-F98C-4667-AB2D-0525382BB753}" name="2013" dataDxfId="10"/>
    <tableColumn id="26" xr3:uid="{32A144E0-D40E-4664-845D-2C8DC1D671B3}" name="2014" dataDxfId="9"/>
    <tableColumn id="27" xr3:uid="{193C38EF-F64E-43EF-83FF-E8EF276EFEBA}" name="2015" dataDxfId="8"/>
    <tableColumn id="28" xr3:uid="{69FDC1E3-258D-4AC3-9B15-2FA6C3C7D3A3}" name="2016" dataDxfId="7"/>
    <tableColumn id="29" xr3:uid="{F32DB462-BC6B-4B96-ABAC-4251DCF3684D}" name="2017" dataDxfId="6"/>
    <tableColumn id="30" xr3:uid="{84A62A04-F1BC-4912-AC96-04D13C8070D9}" name="2018" dataDxfId="5"/>
    <tableColumn id="31" xr3:uid="{EFDE7648-9E19-430F-B887-0036FC2287BF}" name="2019" dataDxfId="4"/>
    <tableColumn id="32" xr3:uid="{9DEA93F8-601F-4404-A449-8B44367018F5}" name="2020" dataDxfId="3"/>
    <tableColumn id="33" xr3:uid="{7D00580C-5DAE-4CE5-93F8-A240B99979BB}" name="2021" dataDxfId="2"/>
    <tableColumn id="34" xr3:uid="{0234AC53-8169-4A0B-9BE1-C4A992653BD0}" name="2022" dataDxfId="1"/>
    <tableColumn id="35" xr3:uid="{6F6178D2-2083-4766-AF84-CD9F4AE1FFF7}" name="2023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enewablesstatistics@energysecurity.gov.uk" TargetMode="External"/><Relationship Id="rId3" Type="http://schemas.openxmlformats.org/officeDocument/2006/relationships/hyperlink" Target="https://www.gov.uk/government/statistics/renewable-sources-of-energy-chapter-6-digest-of-united-kingdom-energy-statistics-dukes" TargetMode="External"/><Relationship Id="rId7" Type="http://schemas.openxmlformats.org/officeDocument/2006/relationships/hyperlink" Target="mailto:newsdesk@energysecurity.gov.uk" TargetMode="External"/><Relationship Id="rId2" Type="http://schemas.openxmlformats.org/officeDocument/2006/relationships/hyperlink" Target="https://www.gov.uk/government/collections/digest-of-uk-energy-statistics-dukes" TargetMode="External"/><Relationship Id="rId1" Type="http://schemas.openxmlformats.org/officeDocument/2006/relationships/hyperlink" Target="https://www.gov.uk/government/publications/renewable-energy-statistics-data-sources-and-methodologies" TargetMode="External"/><Relationship Id="rId6" Type="http://schemas.openxmlformats.org/officeDocument/2006/relationships/hyperlink" Target="https://www.gov.uk/government/publications/desnz-standards-for-official-statistics/statistical-revisions-policy" TargetMode="External"/><Relationship Id="rId5" Type="http://schemas.openxmlformats.org/officeDocument/2006/relationships/hyperlink" Target="https://www.gov.uk/government/collections/digest-of-uk-energy-statistics-dukes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gov.uk/government/publications/natural-gas-statistics-data-sources-and-methodologies" TargetMode="External"/><Relationship Id="rId9" Type="http://schemas.openxmlformats.org/officeDocument/2006/relationships/hyperlink" Target="mailto:energy.stats@energysecurity.gov.uk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285CF-1482-45C3-9851-DA847C6E4C48}">
  <dimension ref="A1:A31"/>
  <sheetViews>
    <sheetView showGridLines="0" tabSelected="1" zoomScaleNormal="100" zoomScaleSheetLayoutView="100" workbookViewId="0"/>
  </sheetViews>
  <sheetFormatPr defaultColWidth="8.81640625" defaultRowHeight="15.5" x14ac:dyDescent="0.35"/>
  <cols>
    <col min="1" max="1" width="157.1796875" style="3" customWidth="1"/>
    <col min="2" max="256" width="9.1796875" customWidth="1"/>
  </cols>
  <sheetData>
    <row r="1" spans="1:1" ht="45" customHeight="1" x14ac:dyDescent="0.25">
      <c r="A1" s="8" t="s">
        <v>38</v>
      </c>
    </row>
    <row r="2" spans="1:1" ht="62" x14ac:dyDescent="0.25">
      <c r="A2" s="1" t="s">
        <v>114</v>
      </c>
    </row>
    <row r="3" spans="1:1" ht="30" customHeight="1" x14ac:dyDescent="0.55000000000000004">
      <c r="A3" s="9" t="s">
        <v>0</v>
      </c>
    </row>
    <row r="4" spans="1:1" ht="45" customHeight="1" x14ac:dyDescent="0.25">
      <c r="A4" s="1" t="s">
        <v>145</v>
      </c>
    </row>
    <row r="5" spans="1:1" ht="30" customHeight="1" x14ac:dyDescent="0.55000000000000004">
      <c r="A5" s="9" t="s">
        <v>1</v>
      </c>
    </row>
    <row r="6" spans="1:1" ht="20.149999999999999" customHeight="1" x14ac:dyDescent="0.25">
      <c r="A6" s="1" t="s">
        <v>146</v>
      </c>
    </row>
    <row r="7" spans="1:1" ht="30" customHeight="1" x14ac:dyDescent="0.55000000000000004">
      <c r="A7" s="9" t="s">
        <v>2</v>
      </c>
    </row>
    <row r="8" spans="1:1" ht="45" customHeight="1" x14ac:dyDescent="0.25">
      <c r="A8" s="90" t="s">
        <v>147</v>
      </c>
    </row>
    <row r="9" spans="1:1" ht="30" customHeight="1" x14ac:dyDescent="0.55000000000000004">
      <c r="A9" s="10" t="s">
        <v>3</v>
      </c>
    </row>
    <row r="10" spans="1:1" ht="45" customHeight="1" x14ac:dyDescent="0.25">
      <c r="A10" s="1" t="s">
        <v>31</v>
      </c>
    </row>
    <row r="11" spans="1:1" ht="20.149999999999999" customHeight="1" x14ac:dyDescent="0.25">
      <c r="A11" s="87" t="s">
        <v>142</v>
      </c>
    </row>
    <row r="12" spans="1:1" ht="45" customHeight="1" x14ac:dyDescent="0.25">
      <c r="A12" s="1" t="s">
        <v>4</v>
      </c>
    </row>
    <row r="13" spans="1:1" ht="20.149999999999999" customHeight="1" x14ac:dyDescent="0.25">
      <c r="A13" s="1" t="s">
        <v>12</v>
      </c>
    </row>
    <row r="14" spans="1:1" ht="20.149999999999999" customHeight="1" x14ac:dyDescent="0.25">
      <c r="A14" s="6" t="s">
        <v>32</v>
      </c>
    </row>
    <row r="15" spans="1:1" ht="20.149999999999999" customHeight="1" x14ac:dyDescent="0.25">
      <c r="A15" s="1" t="s">
        <v>5</v>
      </c>
    </row>
    <row r="16" spans="1:1" ht="20.149999999999999" customHeight="1" x14ac:dyDescent="0.25">
      <c r="A16" s="6" t="s">
        <v>30</v>
      </c>
    </row>
    <row r="17" spans="1:1" ht="20.149999999999999" customHeight="1" x14ac:dyDescent="0.25">
      <c r="A17" s="6" t="s">
        <v>6</v>
      </c>
    </row>
    <row r="18" spans="1:1" ht="20.149999999999999" customHeight="1" x14ac:dyDescent="0.25">
      <c r="A18" s="6" t="s">
        <v>33</v>
      </c>
    </row>
    <row r="19" spans="1:1" ht="20.149999999999999" customHeight="1" x14ac:dyDescent="0.25">
      <c r="A19" s="53" t="s">
        <v>7</v>
      </c>
    </row>
    <row r="20" spans="1:1" ht="20.149999999999999" customHeight="1" x14ac:dyDescent="0.25">
      <c r="A20" s="6" t="s">
        <v>113</v>
      </c>
    </row>
    <row r="21" spans="1:1" ht="30" customHeight="1" x14ac:dyDescent="0.55000000000000004">
      <c r="A21" s="10" t="s">
        <v>8</v>
      </c>
    </row>
    <row r="22" spans="1:1" ht="20.149999999999999" customHeight="1" x14ac:dyDescent="0.45">
      <c r="A22" s="11" t="s">
        <v>9</v>
      </c>
    </row>
    <row r="23" spans="1:1" ht="20.149999999999999" customHeight="1" x14ac:dyDescent="0.25">
      <c r="A23" s="1" t="s">
        <v>34</v>
      </c>
    </row>
    <row r="24" spans="1:1" ht="20.149999999999999" customHeight="1" x14ac:dyDescent="0.25">
      <c r="A24" s="87" t="s">
        <v>141</v>
      </c>
    </row>
    <row r="25" spans="1:1" ht="20.149999999999999" customHeight="1" x14ac:dyDescent="0.25">
      <c r="A25" s="2" t="s">
        <v>107</v>
      </c>
    </row>
    <row r="26" spans="1:1" ht="20.149999999999999" customHeight="1" x14ac:dyDescent="0.45">
      <c r="A26" s="11" t="s">
        <v>10</v>
      </c>
    </row>
    <row r="27" spans="1:1" ht="20.149999999999999" customHeight="1" x14ac:dyDescent="0.25">
      <c r="A27" s="54" t="s">
        <v>124</v>
      </c>
    </row>
    <row r="28" spans="1:1" ht="20.149999999999999" customHeight="1" x14ac:dyDescent="0.25">
      <c r="A28" s="2" t="s">
        <v>11</v>
      </c>
    </row>
    <row r="31" spans="1:1" x14ac:dyDescent="0.35">
      <c r="A31" s="15"/>
    </row>
  </sheetData>
  <hyperlinks>
    <hyperlink ref="A18" r:id="rId1" display="Data sources and methodology for downstream gas statistics" xr:uid="{36629E77-5314-4AA8-B827-FEA53BB75723}"/>
    <hyperlink ref="A20" r:id="rId2" xr:uid="{AEF787F8-7D97-43AB-866A-1A62839B602E}"/>
    <hyperlink ref="A14" r:id="rId3" xr:uid="{DF2AADA6-C27A-4C26-9E1A-98C4F7AADB06}"/>
    <hyperlink ref="A17" r:id="rId4" xr:uid="{2667217E-E51C-4F0C-805D-635076B4D28F}"/>
    <hyperlink ref="A16" r:id="rId5" xr:uid="{74C322D8-3026-4004-90D3-500B396B2F41}"/>
    <hyperlink ref="A19" r:id="rId6" xr:uid="{1800B62F-C0F5-480D-9C5F-B3564C16077B}"/>
    <hyperlink ref="A27" r:id="rId7" xr:uid="{BDF5C6DB-2E81-4BFB-8D3B-493B01CE7856}"/>
    <hyperlink ref="A24" r:id="rId8" xr:uid="{431A36D4-ACCE-4609-BCA0-19C1560B3492}"/>
    <hyperlink ref="A11" r:id="rId9" xr:uid="{4EE8B170-C29A-46FF-8138-EACCA8FFCB7A}"/>
  </hyperlinks>
  <pageMargins left="0.7" right="0.7" top="0.75" bottom="0.75" header="0.3" footer="0.3"/>
  <pageSetup paperSize="9" scale="46" orientation="portrait" verticalDpi="4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C6F02-16AB-4B2E-9D03-5F90222B5046}">
  <dimension ref="A1:B30"/>
  <sheetViews>
    <sheetView showGridLines="0" zoomScaleNormal="100" zoomScaleSheetLayoutView="100" workbookViewId="0"/>
  </sheetViews>
  <sheetFormatPr defaultColWidth="9.1796875" defaultRowHeight="15" customHeight="1" x14ac:dyDescent="0.35"/>
  <cols>
    <col min="1" max="1" width="84.81640625" style="5" customWidth="1"/>
    <col min="2" max="2" width="30.81640625" style="5" customWidth="1"/>
    <col min="3" max="16384" width="9.1796875" style="5"/>
  </cols>
  <sheetData>
    <row r="1" spans="1:2" ht="45" customHeight="1" x14ac:dyDescent="0.35">
      <c r="A1" s="4" t="s">
        <v>13</v>
      </c>
    </row>
    <row r="2" spans="1:2" ht="20.149999999999999" customHeight="1" x14ac:dyDescent="0.35">
      <c r="A2" s="1" t="s">
        <v>14</v>
      </c>
    </row>
    <row r="3" spans="1:2" ht="20.149999999999999" customHeight="1" x14ac:dyDescent="0.35">
      <c r="A3" s="2" t="s">
        <v>15</v>
      </c>
    </row>
    <row r="4" spans="1:2" ht="30" customHeight="1" x14ac:dyDescent="0.55000000000000004">
      <c r="A4" s="13" t="s">
        <v>16</v>
      </c>
      <c r="B4" s="18" t="s">
        <v>17</v>
      </c>
    </row>
    <row r="5" spans="1:2" ht="20.149999999999999" customHeight="1" x14ac:dyDescent="0.35">
      <c r="A5" s="2" t="s">
        <v>18</v>
      </c>
      <c r="B5" s="16" t="s">
        <v>19</v>
      </c>
    </row>
    <row r="6" spans="1:2" ht="20.149999999999999" customHeight="1" x14ac:dyDescent="0.35">
      <c r="A6" s="2" t="s">
        <v>13</v>
      </c>
      <c r="B6" s="16" t="s">
        <v>13</v>
      </c>
    </row>
    <row r="7" spans="1:2" ht="20.149999999999999" customHeight="1" x14ac:dyDescent="0.35">
      <c r="A7" s="2" t="s">
        <v>20</v>
      </c>
      <c r="B7" s="16" t="s">
        <v>20</v>
      </c>
    </row>
    <row r="8" spans="1:2" ht="20.149999999999999" customHeight="1" x14ac:dyDescent="0.35">
      <c r="A8" s="2" t="s">
        <v>104</v>
      </c>
      <c r="B8" s="17">
        <v>6.4</v>
      </c>
    </row>
    <row r="9" spans="1:2" ht="20.149999999999999" customHeight="1" x14ac:dyDescent="0.35">
      <c r="B9" s="7"/>
    </row>
    <row r="10" spans="1:2" ht="20.149999999999999" customHeight="1" x14ac:dyDescent="0.35"/>
    <row r="11" spans="1:2" ht="20.149999999999999" customHeight="1" x14ac:dyDescent="0.35"/>
    <row r="12" spans="1:2" ht="20.149999999999999" customHeight="1" x14ac:dyDescent="0.35"/>
    <row r="13" spans="1:2" ht="20.149999999999999" customHeight="1" x14ac:dyDescent="0.35"/>
    <row r="14" spans="1:2" ht="20.149999999999999" customHeight="1" x14ac:dyDescent="0.35"/>
    <row r="15" spans="1:2" ht="20.149999999999999" customHeight="1" x14ac:dyDescent="0.35"/>
    <row r="16" spans="1:2" ht="20.149999999999999" customHeight="1" x14ac:dyDescent="0.35"/>
    <row r="17" ht="20.149999999999999" customHeight="1" x14ac:dyDescent="0.35"/>
    <row r="18" ht="20.149999999999999" customHeight="1" x14ac:dyDescent="0.35"/>
    <row r="19" ht="20.149999999999999" customHeight="1" x14ac:dyDescent="0.35"/>
    <row r="20" ht="20.149999999999999" customHeight="1" x14ac:dyDescent="0.35"/>
    <row r="21" ht="20.149999999999999" customHeight="1" x14ac:dyDescent="0.35"/>
    <row r="22" ht="20.149999999999999" customHeight="1" x14ac:dyDescent="0.35"/>
    <row r="23" ht="20.149999999999999" customHeight="1" x14ac:dyDescent="0.35"/>
    <row r="24" ht="20.149999999999999" customHeight="1" x14ac:dyDescent="0.35"/>
    <row r="25" ht="20.149999999999999" customHeight="1" x14ac:dyDescent="0.35"/>
    <row r="26" ht="20.149999999999999" customHeight="1" x14ac:dyDescent="0.35"/>
    <row r="27" ht="20.149999999999999" customHeight="1" x14ac:dyDescent="0.35"/>
    <row r="28" ht="20.149999999999999" customHeight="1" x14ac:dyDescent="0.35"/>
    <row r="29" ht="20.149999999999999" customHeight="1" x14ac:dyDescent="0.35"/>
    <row r="30" ht="20.149999999999999" customHeight="1" x14ac:dyDescent="0.35"/>
  </sheetData>
  <phoneticPr fontId="28" type="noConversion"/>
  <hyperlinks>
    <hyperlink ref="B5" location="'Cover Sheet'!A1" display="Cover Sheet" xr:uid="{9F7CC682-41A3-4E61-B54B-E1D13175C7EB}"/>
    <hyperlink ref="B6" location="Contents!A1" display="Contents " xr:uid="{317A980F-02A5-48DC-8DF3-8CE30B473F58}"/>
    <hyperlink ref="B8" location="'6.4'!A1" display="'6.4'!A1" xr:uid="{EB559F9D-1B0C-499A-B803-CAEBDF0FA6A3}"/>
    <hyperlink ref="B7" location="Notes!A1" display="Notes" xr:uid="{8538EB71-DEAA-49C5-8E1A-FF2F92BF7637}"/>
  </hyperlinks>
  <pageMargins left="0.7" right="0.7" top="0.75" bottom="0.75" header="0.3" footer="0.3"/>
  <pageSetup paperSize="9" scale="46" orientation="portrait" verticalDpi="4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95301-6038-484E-9A2F-034CE796E79B}">
  <dimension ref="A1:B31"/>
  <sheetViews>
    <sheetView showGridLines="0" zoomScaleNormal="100" workbookViewId="0"/>
  </sheetViews>
  <sheetFormatPr defaultColWidth="9.1796875" defaultRowHeight="15.5" x14ac:dyDescent="0.25"/>
  <cols>
    <col min="1" max="1" width="10" style="1" customWidth="1"/>
    <col min="2" max="2" width="150.81640625" style="1" customWidth="1"/>
    <col min="3" max="16384" width="9.1796875" style="1"/>
  </cols>
  <sheetData>
    <row r="1" spans="1:2" ht="45" customHeight="1" x14ac:dyDescent="0.25">
      <c r="A1" s="4" t="s">
        <v>20</v>
      </c>
    </row>
    <row r="2" spans="1:2" s="2" customFormat="1" ht="20.149999999999999" customHeight="1" x14ac:dyDescent="0.25">
      <c r="A2" s="2" t="s">
        <v>27</v>
      </c>
    </row>
    <row r="3" spans="1:2" s="2" customFormat="1" ht="20.149999999999999" customHeight="1" x14ac:dyDescent="0.25">
      <c r="A3" s="2" t="s">
        <v>35</v>
      </c>
    </row>
    <row r="4" spans="1:2" s="2" customFormat="1" ht="30" customHeight="1" x14ac:dyDescent="0.55000000000000004">
      <c r="A4" s="13" t="s">
        <v>26</v>
      </c>
      <c r="B4" s="14" t="s">
        <v>25</v>
      </c>
    </row>
    <row r="5" spans="1:2" x14ac:dyDescent="0.35">
      <c r="A5" s="1" t="s">
        <v>24</v>
      </c>
      <c r="B5" s="20" t="s">
        <v>93</v>
      </c>
    </row>
    <row r="6" spans="1:2" x14ac:dyDescent="0.35">
      <c r="A6" s="1" t="s">
        <v>23</v>
      </c>
      <c r="B6" s="22" t="s">
        <v>106</v>
      </c>
    </row>
    <row r="7" spans="1:2" x14ac:dyDescent="0.25">
      <c r="A7" s="1" t="s">
        <v>22</v>
      </c>
      <c r="B7" s="1" t="s">
        <v>94</v>
      </c>
    </row>
    <row r="8" spans="1:2" x14ac:dyDescent="0.25">
      <c r="A8" s="1" t="s">
        <v>21</v>
      </c>
      <c r="B8" s="1" t="s">
        <v>95</v>
      </c>
    </row>
    <row r="9" spans="1:2" x14ac:dyDescent="0.25">
      <c r="A9" s="1" t="s">
        <v>28</v>
      </c>
      <c r="B9" s="1" t="s">
        <v>96</v>
      </c>
    </row>
    <row r="10" spans="1:2" x14ac:dyDescent="0.25">
      <c r="A10" s="1" t="s">
        <v>29</v>
      </c>
      <c r="B10" s="1" t="s">
        <v>97</v>
      </c>
    </row>
    <row r="11" spans="1:2" x14ac:dyDescent="0.25">
      <c r="A11" s="1" t="s">
        <v>36</v>
      </c>
      <c r="B11" s="1" t="s">
        <v>110</v>
      </c>
    </row>
    <row r="12" spans="1:2" x14ac:dyDescent="0.25">
      <c r="A12" s="1" t="s">
        <v>37</v>
      </c>
      <c r="B12" s="1" t="s">
        <v>125</v>
      </c>
    </row>
    <row r="13" spans="1:2" x14ac:dyDescent="0.25">
      <c r="A13" s="1" t="s">
        <v>130</v>
      </c>
      <c r="B13" s="1" t="s">
        <v>131</v>
      </c>
    </row>
    <row r="14" spans="1:2" x14ac:dyDescent="0.25">
      <c r="A14" s="1" t="s">
        <v>132</v>
      </c>
      <c r="B14" s="1" t="s">
        <v>133</v>
      </c>
    </row>
    <row r="15" spans="1:2" x14ac:dyDescent="0.25">
      <c r="A15" s="1" t="s">
        <v>134</v>
      </c>
      <c r="B15" s="1" t="s">
        <v>148</v>
      </c>
    </row>
    <row r="19" spans="1:2" x14ac:dyDescent="0.35">
      <c r="A19" s="12"/>
    </row>
    <row r="20" spans="1:2" x14ac:dyDescent="0.35">
      <c r="A20" s="12"/>
    </row>
    <row r="21" spans="1:2" x14ac:dyDescent="0.35">
      <c r="A21" s="12"/>
    </row>
    <row r="22" spans="1:2" x14ac:dyDescent="0.35">
      <c r="A22" s="12"/>
    </row>
    <row r="23" spans="1:2" x14ac:dyDescent="0.35">
      <c r="A23" s="12"/>
    </row>
    <row r="24" spans="1:2" x14ac:dyDescent="0.35">
      <c r="A24" s="12"/>
    </row>
    <row r="25" spans="1:2" x14ac:dyDescent="0.35">
      <c r="A25" s="12"/>
    </row>
    <row r="29" spans="1:2" x14ac:dyDescent="0.25">
      <c r="A29" s="27"/>
      <c r="B29" s="27"/>
    </row>
    <row r="30" spans="1:2" x14ac:dyDescent="0.25">
      <c r="A30" s="27"/>
      <c r="B30" s="27"/>
    </row>
    <row r="31" spans="1:2" x14ac:dyDescent="0.25">
      <c r="A31" s="27"/>
      <c r="B31" s="27"/>
    </row>
  </sheetData>
  <phoneticPr fontId="2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D1310-DA9D-42E8-9F73-34286B5A31B5}">
  <dimension ref="A1:AO80"/>
  <sheetViews>
    <sheetView showGridLines="0" zoomScaleNormal="100" workbookViewId="0">
      <pane xSplit="1" ySplit="4" topLeftCell="AD5" activePane="bottomRight" state="frozen"/>
      <selection pane="topRight" activeCell="B1" sqref="B1"/>
      <selection pane="bottomLeft" activeCell="A5" sqref="A5"/>
      <selection pane="bottomRight" activeCell="AD5" sqref="AD5"/>
    </sheetView>
  </sheetViews>
  <sheetFormatPr defaultRowHeight="12.5" x14ac:dyDescent="0.25"/>
  <cols>
    <col min="1" max="1" width="61.1796875" customWidth="1"/>
  </cols>
  <sheetData>
    <row r="1" spans="1:35" ht="45" customHeight="1" x14ac:dyDescent="0.55000000000000004">
      <c r="A1" s="4" t="s">
        <v>109</v>
      </c>
      <c r="B1" s="23"/>
      <c r="C1" s="23"/>
      <c r="D1" s="23"/>
      <c r="E1" s="23"/>
      <c r="F1" s="23"/>
      <c r="G1" s="23"/>
      <c r="H1" s="23"/>
      <c r="I1" s="23"/>
      <c r="J1" s="24"/>
      <c r="K1" s="23"/>
      <c r="L1" s="23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</row>
    <row r="2" spans="1:35" ht="20.149999999999999" customHeight="1" x14ac:dyDescent="0.55000000000000004">
      <c r="A2" s="25" t="s">
        <v>111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</row>
    <row r="3" spans="1:35" ht="20.149999999999999" customHeight="1" x14ac:dyDescent="0.55000000000000004">
      <c r="A3" s="26" t="s">
        <v>91</v>
      </c>
      <c r="B3" s="23"/>
      <c r="C3" s="23"/>
      <c r="D3" s="23"/>
      <c r="E3" s="23"/>
      <c r="F3" s="23"/>
      <c r="G3" s="23"/>
      <c r="H3" s="23"/>
      <c r="I3" s="23"/>
      <c r="J3" s="23"/>
      <c r="K3" s="28"/>
      <c r="L3" s="23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</row>
    <row r="4" spans="1:35" ht="20.149999999999999" customHeight="1" x14ac:dyDescent="0.3">
      <c r="A4" s="26" t="s">
        <v>105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19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19"/>
      <c r="AB4" s="19"/>
      <c r="AC4" s="19"/>
      <c r="AD4" s="19"/>
      <c r="AE4" s="19"/>
      <c r="AF4" s="19"/>
      <c r="AG4" s="19"/>
      <c r="AH4" s="19"/>
      <c r="AI4" s="19"/>
    </row>
    <row r="5" spans="1:35" ht="30.65" customHeight="1" x14ac:dyDescent="0.25">
      <c r="A5" s="55" t="s">
        <v>98</v>
      </c>
      <c r="B5" s="56" t="s">
        <v>135</v>
      </c>
      <c r="C5" s="56" t="s">
        <v>136</v>
      </c>
      <c r="D5" s="56" t="s">
        <v>137</v>
      </c>
      <c r="E5" s="56" t="s">
        <v>138</v>
      </c>
      <c r="F5" s="56" t="s">
        <v>139</v>
      </c>
      <c r="G5" s="56" t="s">
        <v>140</v>
      </c>
      <c r="H5" s="66" t="s">
        <v>66</v>
      </c>
      <c r="I5" s="66" t="s">
        <v>67</v>
      </c>
      <c r="J5" s="66" t="s">
        <v>68</v>
      </c>
      <c r="K5" s="66" t="s">
        <v>69</v>
      </c>
      <c r="L5" s="66" t="s">
        <v>70</v>
      </c>
      <c r="M5" s="66" t="s">
        <v>71</v>
      </c>
      <c r="N5" s="66" t="s">
        <v>72</v>
      </c>
      <c r="O5" s="66" t="s">
        <v>73</v>
      </c>
      <c r="P5" s="89" t="s">
        <v>74</v>
      </c>
      <c r="Q5" s="89" t="s">
        <v>75</v>
      </c>
      <c r="R5" s="89" t="s">
        <v>76</v>
      </c>
      <c r="S5" s="66" t="s">
        <v>77</v>
      </c>
      <c r="T5" s="66" t="s">
        <v>78</v>
      </c>
      <c r="U5" s="66" t="s">
        <v>79</v>
      </c>
      <c r="V5" s="66" t="s">
        <v>80</v>
      </c>
      <c r="W5" s="66" t="s">
        <v>81</v>
      </c>
      <c r="X5" s="66" t="s">
        <v>82</v>
      </c>
      <c r="Y5" s="66" t="s">
        <v>83</v>
      </c>
      <c r="Z5" s="66" t="s">
        <v>84</v>
      </c>
      <c r="AA5" s="66" t="s">
        <v>85</v>
      </c>
      <c r="AB5" s="66" t="s">
        <v>86</v>
      </c>
      <c r="AC5" s="66" t="s">
        <v>87</v>
      </c>
      <c r="AD5" s="66" t="s">
        <v>88</v>
      </c>
      <c r="AE5" s="66" t="s">
        <v>89</v>
      </c>
      <c r="AF5" s="66" t="s">
        <v>90</v>
      </c>
      <c r="AG5" s="66" t="s">
        <v>92</v>
      </c>
      <c r="AH5" s="66" t="s">
        <v>112</v>
      </c>
      <c r="AI5" s="66" t="s">
        <v>144</v>
      </c>
    </row>
    <row r="6" spans="1:35" ht="15.5" x14ac:dyDescent="0.35">
      <c r="A6" s="31" t="s">
        <v>39</v>
      </c>
      <c r="B6" s="32">
        <v>0.79</v>
      </c>
      <c r="C6" s="32">
        <v>0.74</v>
      </c>
      <c r="D6" s="32">
        <v>2.8</v>
      </c>
      <c r="E6" s="32">
        <v>18.690000000000001</v>
      </c>
      <c r="F6" s="32">
        <v>29.53</v>
      </c>
      <c r="G6" s="32">
        <v>33.729999999999997</v>
      </c>
      <c r="H6" s="32">
        <v>41.94</v>
      </c>
      <c r="I6" s="32">
        <v>57.35</v>
      </c>
      <c r="J6" s="32">
        <v>75.400000000000006</v>
      </c>
      <c r="K6" s="32">
        <v>73.099999999999994</v>
      </c>
      <c r="L6" s="32">
        <v>81.34</v>
      </c>
      <c r="M6" s="32">
        <v>82.97</v>
      </c>
      <c r="N6" s="32">
        <v>108</v>
      </c>
      <c r="O6" s="32">
        <v>110.52</v>
      </c>
      <c r="P6" s="33">
        <v>166.38</v>
      </c>
      <c r="Q6" s="33">
        <v>249.69</v>
      </c>
      <c r="R6" s="33">
        <v>363.29</v>
      </c>
      <c r="S6" s="34">
        <v>453.47</v>
      </c>
      <c r="T6" s="34">
        <v>612.34</v>
      </c>
      <c r="U6" s="34">
        <v>798.03</v>
      </c>
      <c r="V6" s="69">
        <v>884.42</v>
      </c>
      <c r="W6" s="69">
        <v>1372.58</v>
      </c>
      <c r="X6" s="69">
        <v>1706.56</v>
      </c>
      <c r="Y6" s="69">
        <v>2441.7199999999998</v>
      </c>
      <c r="Z6" s="69">
        <v>2748.02</v>
      </c>
      <c r="AA6" s="69">
        <v>3463.02</v>
      </c>
      <c r="AB6" s="69">
        <v>3195.16</v>
      </c>
      <c r="AC6" s="69">
        <v>4268.3900000000003</v>
      </c>
      <c r="AD6" s="69">
        <v>4893.2</v>
      </c>
      <c r="AE6" s="69">
        <v>5488.84</v>
      </c>
      <c r="AF6" s="69">
        <f>SUM(AF7:AF8)</f>
        <v>6502.42</v>
      </c>
      <c r="AG6" s="69">
        <f t="shared" ref="AG6:AI6" si="0">SUM(AG7:AG8)</f>
        <v>5582.46</v>
      </c>
      <c r="AH6" s="69">
        <f t="shared" si="0"/>
        <v>6925.4</v>
      </c>
      <c r="AI6" s="69">
        <f t="shared" si="0"/>
        <v>7077.26</v>
      </c>
    </row>
    <row r="7" spans="1:35" ht="15.5" x14ac:dyDescent="0.35">
      <c r="A7" s="35" t="s">
        <v>40</v>
      </c>
      <c r="B7" s="36">
        <v>0.79</v>
      </c>
      <c r="C7" s="36">
        <v>0.74</v>
      </c>
      <c r="D7" s="36">
        <v>2.8</v>
      </c>
      <c r="E7" s="36">
        <v>18.690000000000001</v>
      </c>
      <c r="F7" s="36">
        <v>29.53</v>
      </c>
      <c r="G7" s="36">
        <v>33.729999999999997</v>
      </c>
      <c r="H7" s="36">
        <v>41.94</v>
      </c>
      <c r="I7" s="36">
        <v>57.35</v>
      </c>
      <c r="J7" s="36">
        <v>75.400000000000006</v>
      </c>
      <c r="K7" s="36">
        <v>73.099999999999994</v>
      </c>
      <c r="L7" s="36">
        <v>81.260000000000005</v>
      </c>
      <c r="M7" s="36">
        <v>82.55</v>
      </c>
      <c r="N7" s="36">
        <v>107.59</v>
      </c>
      <c r="O7" s="36">
        <v>109.67</v>
      </c>
      <c r="P7" s="36">
        <v>149.30000000000001</v>
      </c>
      <c r="Q7" s="36">
        <v>215.06</v>
      </c>
      <c r="R7" s="36">
        <v>307.27999999999997</v>
      </c>
      <c r="S7" s="36">
        <v>386.18</v>
      </c>
      <c r="T7" s="36">
        <v>497.52</v>
      </c>
      <c r="U7" s="36">
        <v>647.22</v>
      </c>
      <c r="V7" s="70">
        <v>621.33000000000004</v>
      </c>
      <c r="W7" s="70">
        <v>929.84</v>
      </c>
      <c r="X7" s="70">
        <v>1052.8</v>
      </c>
      <c r="Y7" s="70">
        <v>1455.33</v>
      </c>
      <c r="Z7" s="70">
        <v>1595.43</v>
      </c>
      <c r="AA7" s="70">
        <v>1964.93</v>
      </c>
      <c r="AB7" s="70">
        <v>1784.51</v>
      </c>
      <c r="AC7" s="70">
        <v>2469.94</v>
      </c>
      <c r="AD7" s="70">
        <v>2612.4299999999998</v>
      </c>
      <c r="AE7" s="70">
        <v>2739.46</v>
      </c>
      <c r="AF7" s="70">
        <v>2998.53</v>
      </c>
      <c r="AG7" s="70">
        <v>2521.64</v>
      </c>
      <c r="AH7" s="70">
        <v>3046.41</v>
      </c>
      <c r="AI7" s="70">
        <v>2807.26</v>
      </c>
    </row>
    <row r="8" spans="1:35" ht="15.5" x14ac:dyDescent="0.35">
      <c r="A8" s="35" t="s">
        <v>41</v>
      </c>
      <c r="B8" s="71">
        <v>0</v>
      </c>
      <c r="C8" s="71">
        <v>0</v>
      </c>
      <c r="D8" s="71">
        <v>0</v>
      </c>
      <c r="E8" s="71">
        <v>0</v>
      </c>
      <c r="F8" s="71">
        <v>0</v>
      </c>
      <c r="G8" s="71">
        <v>0</v>
      </c>
      <c r="H8" s="36">
        <v>0</v>
      </c>
      <c r="I8" s="36">
        <v>0</v>
      </c>
      <c r="J8" s="36">
        <v>0</v>
      </c>
      <c r="K8" s="36">
        <v>0</v>
      </c>
      <c r="L8" s="36">
        <v>0.08</v>
      </c>
      <c r="M8" s="36">
        <v>0.42</v>
      </c>
      <c r="N8" s="36">
        <v>0.41</v>
      </c>
      <c r="O8" s="36">
        <v>0.85</v>
      </c>
      <c r="P8" s="36">
        <v>17.079999999999998</v>
      </c>
      <c r="Q8" s="36">
        <v>34.630000000000003</v>
      </c>
      <c r="R8" s="36">
        <v>56.01</v>
      </c>
      <c r="S8" s="36">
        <v>67.290000000000006</v>
      </c>
      <c r="T8" s="36">
        <v>114.82</v>
      </c>
      <c r="U8" s="36">
        <v>150.81</v>
      </c>
      <c r="V8" s="70">
        <v>263.08999999999997</v>
      </c>
      <c r="W8" s="70">
        <v>442.74</v>
      </c>
      <c r="X8" s="70">
        <v>653.76</v>
      </c>
      <c r="Y8" s="70">
        <v>986.39</v>
      </c>
      <c r="Z8" s="70">
        <v>1152.5899999999999</v>
      </c>
      <c r="AA8" s="70">
        <v>1498.09</v>
      </c>
      <c r="AB8" s="70">
        <v>1410.65</v>
      </c>
      <c r="AC8" s="70">
        <v>1798.45</v>
      </c>
      <c r="AD8" s="70">
        <v>2280.77</v>
      </c>
      <c r="AE8" s="70">
        <v>2749.38</v>
      </c>
      <c r="AF8" s="70">
        <v>3503.89</v>
      </c>
      <c r="AG8" s="70">
        <v>3060.82</v>
      </c>
      <c r="AH8" s="70">
        <v>3878.99</v>
      </c>
      <c r="AI8" s="70">
        <v>4270</v>
      </c>
    </row>
    <row r="9" spans="1:35" ht="15.5" x14ac:dyDescent="0.35">
      <c r="A9" s="38" t="s">
        <v>99</v>
      </c>
      <c r="B9" s="36">
        <v>0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6">
        <v>0</v>
      </c>
      <c r="J9" s="36">
        <v>0</v>
      </c>
      <c r="K9" s="36">
        <v>0</v>
      </c>
      <c r="L9" s="36">
        <v>0</v>
      </c>
      <c r="M9" s="36">
        <v>0</v>
      </c>
      <c r="N9" s="36">
        <v>0</v>
      </c>
      <c r="O9" s="36">
        <v>0</v>
      </c>
      <c r="P9" s="36">
        <v>0</v>
      </c>
      <c r="Q9" s="36">
        <v>0</v>
      </c>
      <c r="R9" s="36">
        <v>0</v>
      </c>
      <c r="S9" s="36">
        <v>0</v>
      </c>
      <c r="T9" s="36">
        <v>0</v>
      </c>
      <c r="U9" s="36">
        <v>0.05</v>
      </c>
      <c r="V9" s="70">
        <v>0.16</v>
      </c>
      <c r="W9" s="70">
        <v>0.08</v>
      </c>
      <c r="X9" s="70">
        <v>0.36</v>
      </c>
      <c r="Y9" s="70">
        <v>0.41</v>
      </c>
      <c r="Z9" s="70">
        <v>0.19</v>
      </c>
      <c r="AA9" s="70">
        <v>0.17</v>
      </c>
      <c r="AB9" s="70">
        <v>0</v>
      </c>
      <c r="AC9" s="70">
        <v>0.36</v>
      </c>
      <c r="AD9" s="70">
        <v>0.8</v>
      </c>
      <c r="AE9" s="70">
        <v>1.2</v>
      </c>
      <c r="AF9" s="70">
        <v>0.97</v>
      </c>
      <c r="AG9" s="70">
        <v>0.47</v>
      </c>
      <c r="AH9" s="70">
        <v>0.96</v>
      </c>
      <c r="AI9" s="70">
        <v>1.01</v>
      </c>
    </row>
    <row r="10" spans="1:35" ht="15.5" x14ac:dyDescent="0.35">
      <c r="A10" s="38" t="s">
        <v>42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0.06</v>
      </c>
      <c r="L10" s="36">
        <v>0.11</v>
      </c>
      <c r="M10" s="36">
        <v>0.16</v>
      </c>
      <c r="N10" s="36">
        <v>0.23</v>
      </c>
      <c r="O10" s="36">
        <v>0.25</v>
      </c>
      <c r="P10" s="36">
        <v>0.34</v>
      </c>
      <c r="Q10" s="36">
        <v>0.7</v>
      </c>
      <c r="R10" s="36">
        <v>0.92</v>
      </c>
      <c r="S10" s="36">
        <v>1.2</v>
      </c>
      <c r="T10" s="36">
        <v>1.46</v>
      </c>
      <c r="U10" s="36">
        <v>1.72</v>
      </c>
      <c r="V10" s="70">
        <v>3.46</v>
      </c>
      <c r="W10" s="70">
        <v>20.95</v>
      </c>
      <c r="X10" s="70">
        <v>116.4</v>
      </c>
      <c r="Y10" s="70">
        <v>172.84</v>
      </c>
      <c r="Z10" s="70">
        <v>348.59</v>
      </c>
      <c r="AA10" s="70">
        <v>647.71</v>
      </c>
      <c r="AB10" s="70">
        <v>893.82</v>
      </c>
      <c r="AC10" s="70">
        <v>985.15</v>
      </c>
      <c r="AD10" s="70">
        <v>1089.29</v>
      </c>
      <c r="AE10" s="70">
        <v>1067.77</v>
      </c>
      <c r="AF10" s="70">
        <v>1078.8499999999999</v>
      </c>
      <c r="AG10" s="70">
        <v>1042.8599999999999</v>
      </c>
      <c r="AH10" s="70">
        <v>1146.95</v>
      </c>
      <c r="AI10" s="70">
        <v>1193.8399999999999</v>
      </c>
    </row>
    <row r="11" spans="1:35" ht="15.5" x14ac:dyDescent="0.35">
      <c r="A11" s="39" t="s">
        <v>43</v>
      </c>
      <c r="B11" s="40">
        <v>447.66</v>
      </c>
      <c r="C11" s="40">
        <v>397.56</v>
      </c>
      <c r="D11" s="40">
        <v>466.99</v>
      </c>
      <c r="E11" s="40">
        <v>369.87</v>
      </c>
      <c r="F11" s="40">
        <v>437.96</v>
      </c>
      <c r="G11" s="40">
        <v>415.94</v>
      </c>
      <c r="H11" s="40">
        <v>291.68</v>
      </c>
      <c r="I11" s="40">
        <v>358.44</v>
      </c>
      <c r="J11" s="40">
        <v>440.01</v>
      </c>
      <c r="K11" s="40">
        <v>458.8</v>
      </c>
      <c r="L11" s="40">
        <v>437.26</v>
      </c>
      <c r="M11" s="40">
        <v>348.73</v>
      </c>
      <c r="N11" s="40">
        <v>411.69</v>
      </c>
      <c r="O11" s="40">
        <v>269.77999999999997</v>
      </c>
      <c r="P11" s="40">
        <v>416.5</v>
      </c>
      <c r="Q11" s="40">
        <v>423.17</v>
      </c>
      <c r="R11" s="40">
        <v>394.93</v>
      </c>
      <c r="S11" s="40">
        <v>436.58</v>
      </c>
      <c r="T11" s="40">
        <v>442.07</v>
      </c>
      <c r="U11" s="40">
        <v>449.53</v>
      </c>
      <c r="V11" s="72">
        <v>308.8</v>
      </c>
      <c r="W11" s="72">
        <v>489.4</v>
      </c>
      <c r="X11" s="72">
        <v>456.55</v>
      </c>
      <c r="Y11" s="72">
        <v>404.25</v>
      </c>
      <c r="Z11" s="72">
        <v>506.26</v>
      </c>
      <c r="AA11" s="72">
        <v>541.47</v>
      </c>
      <c r="AB11" s="72">
        <v>461.77</v>
      </c>
      <c r="AC11" s="72">
        <v>505.75</v>
      </c>
      <c r="AD11" s="72">
        <v>468.03</v>
      </c>
      <c r="AE11" s="72">
        <v>510.14</v>
      </c>
      <c r="AF11" s="72">
        <f>SUM(AF12:AF13)</f>
        <v>591.42000000000007</v>
      </c>
      <c r="AG11" s="72">
        <f t="shared" ref="AG11:AI11" si="1">SUM(AG12:AG13)</f>
        <v>465.90000000000003</v>
      </c>
      <c r="AH11" s="72">
        <f t="shared" si="1"/>
        <v>486.74</v>
      </c>
      <c r="AI11" s="72">
        <f t="shared" si="1"/>
        <v>476.14</v>
      </c>
    </row>
    <row r="12" spans="1:35" ht="15.5" x14ac:dyDescent="0.35">
      <c r="A12" s="35" t="s">
        <v>44</v>
      </c>
      <c r="B12" s="71">
        <v>10.88</v>
      </c>
      <c r="C12" s="71">
        <v>12.2</v>
      </c>
      <c r="D12" s="71">
        <v>12.84</v>
      </c>
      <c r="E12" s="71">
        <v>13.65</v>
      </c>
      <c r="F12" s="71">
        <v>13.65</v>
      </c>
      <c r="G12" s="71">
        <v>14.24</v>
      </c>
      <c r="H12" s="36">
        <v>10.11</v>
      </c>
      <c r="I12" s="36">
        <v>14.06</v>
      </c>
      <c r="J12" s="36">
        <v>17.75</v>
      </c>
      <c r="K12" s="36">
        <v>17.829999999999998</v>
      </c>
      <c r="L12" s="36">
        <v>18.420000000000002</v>
      </c>
      <c r="M12" s="36">
        <v>18.079999999999998</v>
      </c>
      <c r="N12" s="36">
        <v>17.5</v>
      </c>
      <c r="O12" s="36">
        <v>12.91</v>
      </c>
      <c r="P12" s="36">
        <v>24.3</v>
      </c>
      <c r="Q12" s="36">
        <v>38.159999999999997</v>
      </c>
      <c r="R12" s="36">
        <v>41.06</v>
      </c>
      <c r="S12" s="36">
        <v>45</v>
      </c>
      <c r="T12" s="36">
        <v>46.54</v>
      </c>
      <c r="U12" s="36">
        <v>48.52</v>
      </c>
      <c r="V12" s="70">
        <v>42.95</v>
      </c>
      <c r="W12" s="70">
        <v>60.54</v>
      </c>
      <c r="X12" s="70">
        <v>58.31</v>
      </c>
      <c r="Y12" s="70">
        <v>58.04</v>
      </c>
      <c r="Z12" s="70">
        <v>71.760000000000005</v>
      </c>
      <c r="AA12" s="70">
        <v>84.54</v>
      </c>
      <c r="AB12" s="70">
        <v>87.37</v>
      </c>
      <c r="AC12" s="70">
        <v>111.56</v>
      </c>
      <c r="AD12" s="70">
        <v>111.35</v>
      </c>
      <c r="AE12" s="70">
        <v>119.74</v>
      </c>
      <c r="AF12" s="70">
        <v>138.82</v>
      </c>
      <c r="AG12" s="70">
        <v>109.36</v>
      </c>
      <c r="AH12" s="70">
        <v>114.25</v>
      </c>
      <c r="AI12" s="70">
        <v>111.76</v>
      </c>
    </row>
    <row r="13" spans="1:35" ht="15.5" x14ac:dyDescent="0.35">
      <c r="A13" s="35" t="s">
        <v>100</v>
      </c>
      <c r="B13" s="36">
        <v>436.78</v>
      </c>
      <c r="C13" s="36">
        <v>385.36</v>
      </c>
      <c r="D13" s="36">
        <v>454.15</v>
      </c>
      <c r="E13" s="36">
        <v>356.22</v>
      </c>
      <c r="F13" s="36">
        <v>424.31</v>
      </c>
      <c r="G13" s="36">
        <v>401.7</v>
      </c>
      <c r="H13" s="36">
        <v>281.57</v>
      </c>
      <c r="I13" s="36">
        <v>344.38</v>
      </c>
      <c r="J13" s="36">
        <v>422.26</v>
      </c>
      <c r="K13" s="36">
        <v>440.97</v>
      </c>
      <c r="L13" s="36">
        <v>418.84</v>
      </c>
      <c r="M13" s="36">
        <v>330.65</v>
      </c>
      <c r="N13" s="36">
        <v>394.19</v>
      </c>
      <c r="O13" s="36">
        <v>256.87</v>
      </c>
      <c r="P13" s="36">
        <v>392.2</v>
      </c>
      <c r="Q13" s="36">
        <v>385.01</v>
      </c>
      <c r="R13" s="36">
        <v>353.87</v>
      </c>
      <c r="S13" s="36">
        <v>391.58</v>
      </c>
      <c r="T13" s="36">
        <v>395.53</v>
      </c>
      <c r="U13" s="36">
        <v>401.01</v>
      </c>
      <c r="V13" s="70">
        <v>265.85000000000002</v>
      </c>
      <c r="W13" s="70">
        <v>428.86</v>
      </c>
      <c r="X13" s="70">
        <v>398.24</v>
      </c>
      <c r="Y13" s="70">
        <v>346.21</v>
      </c>
      <c r="Z13" s="70">
        <v>434.5</v>
      </c>
      <c r="AA13" s="70">
        <v>456.93</v>
      </c>
      <c r="AB13" s="70">
        <v>374.4</v>
      </c>
      <c r="AC13" s="70">
        <v>394.19</v>
      </c>
      <c r="AD13" s="70">
        <v>356.68</v>
      </c>
      <c r="AE13" s="70">
        <v>390.4</v>
      </c>
      <c r="AF13" s="70">
        <v>452.6</v>
      </c>
      <c r="AG13" s="70">
        <v>356.54</v>
      </c>
      <c r="AH13" s="70">
        <v>372.49</v>
      </c>
      <c r="AI13" s="70">
        <v>364.38</v>
      </c>
    </row>
    <row r="14" spans="1:35" ht="15.5" x14ac:dyDescent="0.35">
      <c r="A14" s="39" t="s">
        <v>143</v>
      </c>
      <c r="B14" s="40">
        <v>0</v>
      </c>
      <c r="C14" s="40">
        <v>0.48</v>
      </c>
      <c r="D14" s="40">
        <v>17.37</v>
      </c>
      <c r="E14" s="40">
        <v>52.28</v>
      </c>
      <c r="F14" s="40">
        <v>70.77</v>
      </c>
      <c r="G14" s="40">
        <v>71.16</v>
      </c>
      <c r="H14" s="40">
        <v>66.989999999999995</v>
      </c>
      <c r="I14" s="40">
        <v>67.81</v>
      </c>
      <c r="J14" s="40">
        <v>76.3</v>
      </c>
      <c r="K14" s="40">
        <v>157.02000000000001</v>
      </c>
      <c r="L14" s="40">
        <v>193.3</v>
      </c>
      <c r="M14" s="40">
        <v>286.07</v>
      </c>
      <c r="N14" s="40">
        <v>276.77999999999997</v>
      </c>
      <c r="O14" s="40">
        <v>306.10000000000002</v>
      </c>
      <c r="P14" s="40">
        <v>302.52999999999997</v>
      </c>
      <c r="Q14" s="40">
        <v>288.27999999999997</v>
      </c>
      <c r="R14" s="40">
        <v>267.67</v>
      </c>
      <c r="S14" s="40">
        <v>355.37</v>
      </c>
      <c r="T14" s="40">
        <v>502.42</v>
      </c>
      <c r="U14" s="40">
        <v>618.74</v>
      </c>
      <c r="V14" s="40">
        <v>700.07</v>
      </c>
      <c r="W14" s="40">
        <v>777.73</v>
      </c>
      <c r="X14" s="40">
        <v>1287.32</v>
      </c>
      <c r="Y14" s="40">
        <v>2234.69</v>
      </c>
      <c r="Z14" s="40">
        <v>3137.7</v>
      </c>
      <c r="AA14" s="40">
        <v>4085.37</v>
      </c>
      <c r="AB14" s="40">
        <v>4085.35</v>
      </c>
      <c r="AC14" s="40">
        <v>4431.87</v>
      </c>
      <c r="AD14" s="40">
        <v>5117.0200000000004</v>
      </c>
      <c r="AE14" s="40">
        <v>5643.35</v>
      </c>
      <c r="AF14" s="40">
        <f>SUM(AF15:AF16)</f>
        <v>5739.8</v>
      </c>
      <c r="AG14" s="40">
        <f t="shared" ref="AG14:AI14" si="2">SUM(AG15:AG16)</f>
        <v>6211.83</v>
      </c>
      <c r="AH14" s="40">
        <f t="shared" si="2"/>
        <v>5392.92</v>
      </c>
      <c r="AI14" s="40">
        <f t="shared" si="2"/>
        <v>4810.4100000000008</v>
      </c>
    </row>
    <row r="15" spans="1:35" ht="15.5" x14ac:dyDescent="0.35">
      <c r="A15" s="35" t="s">
        <v>108</v>
      </c>
      <c r="B15" s="36">
        <v>0</v>
      </c>
      <c r="C15" s="36">
        <v>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36">
        <v>0</v>
      </c>
      <c r="J15" s="36">
        <v>0.08</v>
      </c>
      <c r="K15" s="36">
        <v>0.25</v>
      </c>
      <c r="L15" s="36">
        <v>10.77</v>
      </c>
      <c r="M15" s="36">
        <v>80.739999999999995</v>
      </c>
      <c r="N15" s="36">
        <v>92.37</v>
      </c>
      <c r="O15" s="36">
        <v>136.71</v>
      </c>
      <c r="P15" s="36">
        <v>123.14</v>
      </c>
      <c r="Q15" s="36">
        <v>129.38</v>
      </c>
      <c r="R15" s="36">
        <v>122.9</v>
      </c>
      <c r="S15" s="36">
        <v>137.78</v>
      </c>
      <c r="T15" s="36">
        <v>242.04</v>
      </c>
      <c r="U15" s="36">
        <v>386.69</v>
      </c>
      <c r="V15" s="73">
        <v>461.16</v>
      </c>
      <c r="W15" s="73">
        <v>553.72</v>
      </c>
      <c r="X15" s="73">
        <v>1062.32</v>
      </c>
      <c r="Y15" s="73">
        <v>2008.29</v>
      </c>
      <c r="Z15" s="73">
        <v>2912.88</v>
      </c>
      <c r="AA15" s="73">
        <v>3850.07</v>
      </c>
      <c r="AB15" s="73">
        <v>3855.23</v>
      </c>
      <c r="AC15" s="73">
        <v>4206</v>
      </c>
      <c r="AD15" s="73">
        <v>4898.01</v>
      </c>
      <c r="AE15" s="73">
        <v>5400.19</v>
      </c>
      <c r="AF15" s="73">
        <v>5496.01</v>
      </c>
      <c r="AG15" s="73">
        <v>5959.8</v>
      </c>
      <c r="AH15" s="73">
        <v>5147.1000000000004</v>
      </c>
      <c r="AI15" s="73">
        <v>4571.8500000000004</v>
      </c>
    </row>
    <row r="16" spans="1:35" ht="15.5" x14ac:dyDescent="0.35">
      <c r="A16" s="41" t="s">
        <v>101</v>
      </c>
      <c r="B16" s="71">
        <v>0</v>
      </c>
      <c r="C16" s="71">
        <v>0.48</v>
      </c>
      <c r="D16" s="71">
        <v>17.37</v>
      </c>
      <c r="E16" s="71">
        <v>52.28</v>
      </c>
      <c r="F16" s="71">
        <v>70.77</v>
      </c>
      <c r="G16" s="71">
        <v>71.16</v>
      </c>
      <c r="H16" s="36">
        <v>66.989999999999995</v>
      </c>
      <c r="I16" s="36">
        <v>67.81</v>
      </c>
      <c r="J16" s="36">
        <v>76.22</v>
      </c>
      <c r="K16" s="36">
        <v>156.77000000000001</v>
      </c>
      <c r="L16" s="36">
        <v>182.53</v>
      </c>
      <c r="M16" s="36">
        <v>205.33</v>
      </c>
      <c r="N16" s="36">
        <v>184.41</v>
      </c>
      <c r="O16" s="36">
        <v>169.39</v>
      </c>
      <c r="P16" s="36">
        <v>179.39</v>
      </c>
      <c r="Q16" s="36">
        <v>158.9</v>
      </c>
      <c r="R16" s="36">
        <v>144.77000000000001</v>
      </c>
      <c r="S16" s="36">
        <v>217.59</v>
      </c>
      <c r="T16" s="36">
        <v>260.38</v>
      </c>
      <c r="U16" s="36">
        <v>232.05</v>
      </c>
      <c r="V16" s="73">
        <v>238.91</v>
      </c>
      <c r="W16" s="73">
        <v>224.01</v>
      </c>
      <c r="X16" s="73">
        <v>225</v>
      </c>
      <c r="Y16" s="73">
        <v>226.4</v>
      </c>
      <c r="Z16" s="73">
        <v>224.82</v>
      </c>
      <c r="AA16" s="73">
        <v>235.3</v>
      </c>
      <c r="AB16" s="73">
        <v>230.12</v>
      </c>
      <c r="AC16" s="73">
        <v>225.87</v>
      </c>
      <c r="AD16" s="73">
        <v>219.01</v>
      </c>
      <c r="AE16" s="73">
        <v>243.16</v>
      </c>
      <c r="AF16" s="73">
        <v>243.79</v>
      </c>
      <c r="AG16" s="73">
        <v>252.03</v>
      </c>
      <c r="AH16" s="73">
        <v>245.82</v>
      </c>
      <c r="AI16" s="73">
        <v>238.56</v>
      </c>
    </row>
    <row r="17" spans="1:38" ht="15.5" x14ac:dyDescent="0.35">
      <c r="A17" s="39" t="s">
        <v>115</v>
      </c>
      <c r="B17" s="40">
        <v>149.26</v>
      </c>
      <c r="C17" s="40">
        <v>175.93</v>
      </c>
      <c r="D17" s="40">
        <v>231.41</v>
      </c>
      <c r="E17" s="40">
        <v>270.58999999999997</v>
      </c>
      <c r="F17" s="40">
        <v>288.01</v>
      </c>
      <c r="G17" s="40">
        <v>318.95999999999998</v>
      </c>
      <c r="H17" s="40">
        <v>366.74</v>
      </c>
      <c r="I17" s="40">
        <v>434.82</v>
      </c>
      <c r="J17" s="40">
        <v>515.24</v>
      </c>
      <c r="K17" s="40">
        <v>693.01</v>
      </c>
      <c r="L17" s="40">
        <v>837.95</v>
      </c>
      <c r="M17" s="40">
        <v>941.26</v>
      </c>
      <c r="N17" s="40">
        <v>999.08</v>
      </c>
      <c r="O17" s="40">
        <v>1206.8699999999999</v>
      </c>
      <c r="P17" s="40">
        <v>1460.34</v>
      </c>
      <c r="Q17" s="40">
        <v>1562.61</v>
      </c>
      <c r="R17" s="40">
        <v>1600.8</v>
      </c>
      <c r="S17" s="40">
        <v>1700.67</v>
      </c>
      <c r="T17" s="40">
        <v>1726.59</v>
      </c>
      <c r="U17" s="40">
        <v>1824.87</v>
      </c>
      <c r="V17" s="40">
        <v>1986.82</v>
      </c>
      <c r="W17" s="40">
        <v>2076.15</v>
      </c>
      <c r="X17" s="40">
        <v>2112.71</v>
      </c>
      <c r="Y17" s="40">
        <v>2182.25</v>
      </c>
      <c r="Z17" s="40">
        <v>2261.71</v>
      </c>
      <c r="AA17" s="40">
        <v>2378.2399999999998</v>
      </c>
      <c r="AB17" s="40">
        <v>2561.8000000000002</v>
      </c>
      <c r="AC17" s="40">
        <v>2585.4499999999998</v>
      </c>
      <c r="AD17" s="40">
        <v>2527.1799999999998</v>
      </c>
      <c r="AE17" s="40">
        <v>1832.89</v>
      </c>
      <c r="AF17" s="40">
        <f>SUM(AF18:AF20)</f>
        <v>1807.0700000000002</v>
      </c>
      <c r="AG17" s="40">
        <f t="shared" ref="AG17:AI17" si="3">SUM(AG18:AG20)</f>
        <v>1832.98</v>
      </c>
      <c r="AH17" s="40">
        <f t="shared" si="3"/>
        <v>1808.95</v>
      </c>
      <c r="AI17" s="40">
        <f t="shared" si="3"/>
        <v>1803.49</v>
      </c>
    </row>
    <row r="18" spans="1:38" ht="15.5" x14ac:dyDescent="0.35">
      <c r="A18" s="35" t="s">
        <v>45</v>
      </c>
      <c r="B18" s="71">
        <v>45.59</v>
      </c>
      <c r="C18" s="71">
        <v>68.22</v>
      </c>
      <c r="D18" s="71">
        <v>123.65</v>
      </c>
      <c r="E18" s="71">
        <v>146.58000000000001</v>
      </c>
      <c r="F18" s="71">
        <v>169.55</v>
      </c>
      <c r="G18" s="71">
        <v>184.28</v>
      </c>
      <c r="H18" s="36">
        <v>232.06</v>
      </c>
      <c r="I18" s="36">
        <v>301.05</v>
      </c>
      <c r="J18" s="36">
        <v>388.77</v>
      </c>
      <c r="K18" s="36">
        <v>558.41</v>
      </c>
      <c r="L18" s="36">
        <v>717.55</v>
      </c>
      <c r="M18" s="36">
        <v>822.24</v>
      </c>
      <c r="N18" s="36">
        <v>878.53</v>
      </c>
      <c r="O18" s="36">
        <v>1074.52</v>
      </c>
      <c r="P18" s="36">
        <v>1313.13</v>
      </c>
      <c r="Q18" s="36">
        <v>1407.18</v>
      </c>
      <c r="R18" s="36">
        <v>1451.12</v>
      </c>
      <c r="S18" s="36">
        <v>1533.88</v>
      </c>
      <c r="T18" s="36">
        <v>1540.15</v>
      </c>
      <c r="U18" s="36">
        <v>1612.83</v>
      </c>
      <c r="V18" s="70">
        <v>1711.01</v>
      </c>
      <c r="W18" s="70">
        <v>1744.18</v>
      </c>
      <c r="X18" s="70">
        <v>1708.26</v>
      </c>
      <c r="Y18" s="70">
        <v>1697.16</v>
      </c>
      <c r="Z18" s="70">
        <v>1650.78</v>
      </c>
      <c r="AA18" s="70">
        <v>1597.96</v>
      </c>
      <c r="AB18" s="70">
        <v>1542.43</v>
      </c>
      <c r="AC18" s="70">
        <v>1404.98</v>
      </c>
      <c r="AD18" s="70">
        <v>1284.28</v>
      </c>
      <c r="AE18" s="70">
        <v>865.65</v>
      </c>
      <c r="AF18" s="70">
        <v>835.03</v>
      </c>
      <c r="AG18" s="70">
        <v>791.27</v>
      </c>
      <c r="AH18" s="70">
        <v>740.69</v>
      </c>
      <c r="AI18" s="70">
        <v>715.1</v>
      </c>
    </row>
    <row r="19" spans="1:38" ht="15.5" x14ac:dyDescent="0.35">
      <c r="A19" s="35" t="s">
        <v>46</v>
      </c>
      <c r="B19" s="71">
        <v>103.64</v>
      </c>
      <c r="C19" s="71">
        <v>107.58</v>
      </c>
      <c r="D19" s="71">
        <v>107.58</v>
      </c>
      <c r="E19" s="71">
        <v>123.84</v>
      </c>
      <c r="F19" s="71">
        <v>118.32</v>
      </c>
      <c r="G19" s="71">
        <v>134.6</v>
      </c>
      <c r="H19" s="36">
        <v>134.6</v>
      </c>
      <c r="I19" s="36">
        <v>133.72</v>
      </c>
      <c r="J19" s="36">
        <v>126.47</v>
      </c>
      <c r="K19" s="36">
        <v>134.6</v>
      </c>
      <c r="L19" s="36">
        <v>120.4</v>
      </c>
      <c r="M19" s="36">
        <v>119.02</v>
      </c>
      <c r="N19" s="36">
        <v>120.55</v>
      </c>
      <c r="O19" s="36">
        <v>129.31</v>
      </c>
      <c r="P19" s="36">
        <v>144.31</v>
      </c>
      <c r="Q19" s="36">
        <v>152.81</v>
      </c>
      <c r="R19" s="36">
        <v>145.91</v>
      </c>
      <c r="S19" s="36">
        <v>161.87</v>
      </c>
      <c r="T19" s="36">
        <v>179.83</v>
      </c>
      <c r="U19" s="36">
        <v>197.78</v>
      </c>
      <c r="V19" s="70">
        <v>237.28</v>
      </c>
      <c r="W19" s="70">
        <v>254.18</v>
      </c>
      <c r="X19" s="70">
        <v>242.22</v>
      </c>
      <c r="Y19" s="70">
        <v>251.22</v>
      </c>
      <c r="Z19" s="70">
        <v>275.55</v>
      </c>
      <c r="AA19" s="70">
        <v>293.33999999999997</v>
      </c>
      <c r="AB19" s="70">
        <v>311.67</v>
      </c>
      <c r="AC19" s="70">
        <v>317.27</v>
      </c>
      <c r="AD19" s="70">
        <v>325.36</v>
      </c>
      <c r="AE19" s="70">
        <v>233.15</v>
      </c>
      <c r="AF19" s="70">
        <v>237.2</v>
      </c>
      <c r="AG19" s="70">
        <v>232.73</v>
      </c>
      <c r="AH19" s="70">
        <v>224.17</v>
      </c>
      <c r="AI19" s="70">
        <v>221.23</v>
      </c>
    </row>
    <row r="20" spans="1:38" ht="15.5" x14ac:dyDescent="0.35">
      <c r="A20" s="42" t="s">
        <v>48</v>
      </c>
      <c r="B20" s="74">
        <v>0.03</v>
      </c>
      <c r="C20" s="74">
        <v>0.13</v>
      </c>
      <c r="D20" s="74">
        <v>0.18</v>
      </c>
      <c r="E20" s="74">
        <v>0.17</v>
      </c>
      <c r="F20" s="74">
        <v>0.14000000000000001</v>
      </c>
      <c r="G20" s="74">
        <v>0.08</v>
      </c>
      <c r="H20" s="74">
        <v>0.08</v>
      </c>
      <c r="I20" s="74">
        <v>0.05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3.04</v>
      </c>
      <c r="P20" s="33">
        <v>2.9</v>
      </c>
      <c r="Q20" s="33">
        <v>2.62</v>
      </c>
      <c r="R20" s="33">
        <v>3.77</v>
      </c>
      <c r="S20" s="33">
        <v>4.92</v>
      </c>
      <c r="T20" s="33">
        <v>6.61</v>
      </c>
      <c r="U20" s="33">
        <v>14.26</v>
      </c>
      <c r="V20" s="75">
        <v>38.53</v>
      </c>
      <c r="W20" s="75">
        <v>77.790000000000006</v>
      </c>
      <c r="X20" s="75">
        <v>162.22999999999999</v>
      </c>
      <c r="Y20" s="75">
        <v>233.87</v>
      </c>
      <c r="Z20" s="75">
        <v>335.38</v>
      </c>
      <c r="AA20" s="75">
        <v>486.94</v>
      </c>
      <c r="AB20" s="75">
        <v>707.7</v>
      </c>
      <c r="AC20" s="75">
        <v>863.2</v>
      </c>
      <c r="AD20" s="75">
        <v>917.54</v>
      </c>
      <c r="AE20" s="75">
        <v>734.09</v>
      </c>
      <c r="AF20" s="75">
        <v>734.84</v>
      </c>
      <c r="AG20" s="75">
        <v>808.98</v>
      </c>
      <c r="AH20" s="75">
        <v>844.09</v>
      </c>
      <c r="AI20" s="75">
        <v>867.16</v>
      </c>
    </row>
    <row r="21" spans="1:38" ht="15.5" x14ac:dyDescent="0.35">
      <c r="A21" s="38" t="s">
        <v>116</v>
      </c>
      <c r="B21" s="71">
        <v>0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0</v>
      </c>
      <c r="I21" s="71">
        <v>0</v>
      </c>
      <c r="J21" s="36">
        <v>0</v>
      </c>
      <c r="K21" s="36">
        <v>0</v>
      </c>
      <c r="L21" s="36">
        <v>0</v>
      </c>
      <c r="M21" s="36">
        <v>0</v>
      </c>
      <c r="N21" s="36">
        <v>0</v>
      </c>
      <c r="O21" s="36">
        <v>0</v>
      </c>
      <c r="P21" s="36">
        <v>0</v>
      </c>
      <c r="Q21" s="36">
        <v>0</v>
      </c>
      <c r="R21" s="36">
        <v>0</v>
      </c>
      <c r="S21" s="36">
        <v>0</v>
      </c>
      <c r="T21" s="36">
        <v>0</v>
      </c>
      <c r="U21" s="36">
        <v>0</v>
      </c>
      <c r="V21" s="73">
        <v>0</v>
      </c>
      <c r="W21" s="73">
        <v>0</v>
      </c>
      <c r="X21" s="73">
        <v>0</v>
      </c>
      <c r="Y21" s="73">
        <v>0</v>
      </c>
      <c r="Z21" s="73">
        <v>0</v>
      </c>
      <c r="AA21" s="73">
        <v>0</v>
      </c>
      <c r="AB21" s="73">
        <v>0</v>
      </c>
      <c r="AC21" s="73">
        <v>0</v>
      </c>
      <c r="AD21" s="70">
        <v>25.4</v>
      </c>
      <c r="AE21" s="70">
        <v>26.57</v>
      </c>
      <c r="AF21" s="70">
        <v>27.17</v>
      </c>
      <c r="AG21" s="70">
        <v>26.52</v>
      </c>
      <c r="AH21" s="70">
        <v>26.52</v>
      </c>
      <c r="AI21" s="70">
        <v>26.23</v>
      </c>
    </row>
    <row r="22" spans="1:38" ht="15.5" x14ac:dyDescent="0.35">
      <c r="A22" s="38" t="s">
        <v>117</v>
      </c>
      <c r="B22" s="71">
        <v>69.760000000000005</v>
      </c>
      <c r="C22" s="71">
        <v>70.47</v>
      </c>
      <c r="D22" s="71">
        <v>85.86</v>
      </c>
      <c r="E22" s="71">
        <v>119.1</v>
      </c>
      <c r="F22" s="71">
        <v>192.03</v>
      </c>
      <c r="G22" s="71">
        <v>198.62</v>
      </c>
      <c r="H22" s="36">
        <v>205.35</v>
      </c>
      <c r="I22" s="36">
        <v>258.20999999999998</v>
      </c>
      <c r="J22" s="36">
        <v>346.46</v>
      </c>
      <c r="K22" s="36">
        <v>345</v>
      </c>
      <c r="L22" s="36">
        <v>350.06</v>
      </c>
      <c r="M22" s="36">
        <v>387.06</v>
      </c>
      <c r="N22" s="36">
        <v>420.18</v>
      </c>
      <c r="O22" s="36">
        <v>445.83</v>
      </c>
      <c r="P22" s="36">
        <v>429.46</v>
      </c>
      <c r="Q22" s="36">
        <v>426.26</v>
      </c>
      <c r="R22" s="36">
        <v>479</v>
      </c>
      <c r="S22" s="36">
        <v>486.75</v>
      </c>
      <c r="T22" s="36">
        <v>506.77</v>
      </c>
      <c r="U22" s="36">
        <v>624.49</v>
      </c>
      <c r="V22" s="70">
        <v>604.15</v>
      </c>
      <c r="W22" s="70">
        <v>567.42999999999995</v>
      </c>
      <c r="X22" s="70">
        <v>638.53</v>
      </c>
      <c r="Y22" s="70">
        <v>564.66</v>
      </c>
      <c r="Z22" s="70">
        <v>682.13</v>
      </c>
      <c r="AA22" s="70">
        <v>905.24</v>
      </c>
      <c r="AB22" s="70">
        <v>1117.45</v>
      </c>
      <c r="AC22" s="70">
        <v>1184.6300000000001</v>
      </c>
      <c r="AD22" s="70">
        <v>1372.47</v>
      </c>
      <c r="AE22" s="70">
        <v>1529.16</v>
      </c>
      <c r="AF22" s="70">
        <v>1573.36</v>
      </c>
      <c r="AG22" s="70">
        <v>1671.94</v>
      </c>
      <c r="AH22" s="70">
        <v>1662.95</v>
      </c>
      <c r="AI22" s="70">
        <v>1791.82</v>
      </c>
    </row>
    <row r="23" spans="1:38" ht="16" thickBot="1" x14ac:dyDescent="0.4">
      <c r="A23" s="38" t="s">
        <v>47</v>
      </c>
      <c r="B23" s="36">
        <v>0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36">
        <v>93.96</v>
      </c>
      <c r="O23" s="36">
        <v>197.34</v>
      </c>
      <c r="P23" s="36">
        <v>335.05</v>
      </c>
      <c r="Q23" s="36">
        <v>830.66</v>
      </c>
      <c r="R23" s="36">
        <v>828.96</v>
      </c>
      <c r="S23" s="36">
        <v>576.37</v>
      </c>
      <c r="T23" s="36">
        <v>487.62</v>
      </c>
      <c r="U23" s="36">
        <v>439.8</v>
      </c>
      <c r="V23" s="70">
        <v>625.16</v>
      </c>
      <c r="W23" s="70">
        <v>763.51</v>
      </c>
      <c r="X23" s="70">
        <v>400.51</v>
      </c>
      <c r="Y23" s="70">
        <v>53.66</v>
      </c>
      <c r="Z23" s="70">
        <v>25.1</v>
      </c>
      <c r="AA23" s="70">
        <v>37.78</v>
      </c>
      <c r="AB23" s="70">
        <v>24.62</v>
      </c>
      <c r="AC23" s="70">
        <v>18.34</v>
      </c>
      <c r="AD23" s="70">
        <v>0.19</v>
      </c>
      <c r="AE23" s="70">
        <v>0.28999999999999998</v>
      </c>
      <c r="AF23" s="70">
        <v>0</v>
      </c>
      <c r="AG23" s="70">
        <v>0</v>
      </c>
      <c r="AH23" s="70">
        <v>0</v>
      </c>
      <c r="AI23" s="70">
        <v>0</v>
      </c>
      <c r="AL23" s="43"/>
    </row>
    <row r="24" spans="1:38" ht="16.5" thickTop="1" thickBot="1" x14ac:dyDescent="0.4">
      <c r="A24" s="44" t="s">
        <v>49</v>
      </c>
      <c r="B24" s="45">
        <v>667.47</v>
      </c>
      <c r="C24" s="45">
        <v>645.17999999999995</v>
      </c>
      <c r="D24" s="45">
        <v>804.43</v>
      </c>
      <c r="E24" s="45">
        <v>830.53</v>
      </c>
      <c r="F24" s="45">
        <v>1018.3</v>
      </c>
      <c r="G24" s="45">
        <v>1038.4100000000001</v>
      </c>
      <c r="H24" s="45">
        <v>972.7</v>
      </c>
      <c r="I24" s="45">
        <v>1176.6300000000001</v>
      </c>
      <c r="J24" s="45">
        <v>1453.41</v>
      </c>
      <c r="K24" s="45">
        <v>1726.99</v>
      </c>
      <c r="L24" s="45">
        <v>1900.02</v>
      </c>
      <c r="M24" s="45">
        <v>2046.25</v>
      </c>
      <c r="N24" s="45">
        <v>2309.92</v>
      </c>
      <c r="O24" s="45">
        <v>2536.69</v>
      </c>
      <c r="P24" s="45">
        <v>3110.6</v>
      </c>
      <c r="Q24" s="45">
        <v>3781.37</v>
      </c>
      <c r="R24" s="45">
        <v>3935.57</v>
      </c>
      <c r="S24" s="45">
        <v>4010.41</v>
      </c>
      <c r="T24" s="45">
        <v>4279.2700000000004</v>
      </c>
      <c r="U24" s="45">
        <v>4757.2299999999996</v>
      </c>
      <c r="V24" s="45">
        <v>5113.04</v>
      </c>
      <c r="W24" s="45">
        <v>6067.83</v>
      </c>
      <c r="X24" s="45">
        <v>6718.94</v>
      </c>
      <c r="Y24" s="45">
        <v>8054.48</v>
      </c>
      <c r="Z24" s="45">
        <v>9709.7000000000007</v>
      </c>
      <c r="AA24" s="45">
        <v>12059</v>
      </c>
      <c r="AB24" s="45">
        <v>12339.97</v>
      </c>
      <c r="AC24" s="45">
        <v>13979.94</v>
      </c>
      <c r="AD24" s="45">
        <v>15493.58</v>
      </c>
      <c r="AE24" s="45">
        <v>16100.22</v>
      </c>
      <c r="AF24" s="45">
        <f>SUM(AF7:AF11,AF14,AF17,AF21:AF23)</f>
        <v>17321.059999999998</v>
      </c>
      <c r="AG24" s="45">
        <f t="shared" ref="AG24:AI24" si="4">SUM(AG7:AG11,AG14,AG17,AG21:AG23)</f>
        <v>16834.96</v>
      </c>
      <c r="AH24" s="45">
        <f t="shared" si="4"/>
        <v>17451.39</v>
      </c>
      <c r="AI24" s="45">
        <f t="shared" si="4"/>
        <v>17180.2</v>
      </c>
    </row>
    <row r="25" spans="1:38" ht="16" thickTop="1" x14ac:dyDescent="0.35">
      <c r="A25" s="57" t="s">
        <v>102</v>
      </c>
      <c r="B25" s="58">
        <v>40.97</v>
      </c>
      <c r="C25" s="58">
        <v>41.39</v>
      </c>
      <c r="D25" s="58">
        <v>50.43</v>
      </c>
      <c r="E25" s="58">
        <v>76.45</v>
      </c>
      <c r="F25" s="58">
        <v>156.34</v>
      </c>
      <c r="G25" s="58">
        <v>178.63</v>
      </c>
      <c r="H25" s="58">
        <v>184.8</v>
      </c>
      <c r="I25" s="58">
        <v>235.97</v>
      </c>
      <c r="J25" s="58">
        <v>302.79000000000002</v>
      </c>
      <c r="K25" s="58">
        <v>272.54000000000002</v>
      </c>
      <c r="L25" s="58">
        <v>253.35</v>
      </c>
      <c r="M25" s="58">
        <v>266.23</v>
      </c>
      <c r="N25" s="58">
        <v>286.11</v>
      </c>
      <c r="O25" s="58">
        <v>273.75</v>
      </c>
      <c r="P25" s="58">
        <v>263.93</v>
      </c>
      <c r="Q25" s="58">
        <v>262.01</v>
      </c>
      <c r="R25" s="58">
        <v>293.69</v>
      </c>
      <c r="S25" s="58">
        <v>298.33999999999997</v>
      </c>
      <c r="T25" s="58">
        <v>310.35000000000002</v>
      </c>
      <c r="U25" s="58">
        <v>365.24</v>
      </c>
      <c r="V25" s="84">
        <v>395.8</v>
      </c>
      <c r="W25" s="84">
        <v>415.5</v>
      </c>
      <c r="X25" s="84">
        <v>520.34</v>
      </c>
      <c r="Y25" s="84">
        <v>513.09</v>
      </c>
      <c r="Z25" s="84">
        <v>688.42</v>
      </c>
      <c r="AA25" s="84">
        <v>911.53</v>
      </c>
      <c r="AB25" s="84">
        <v>1123.73</v>
      </c>
      <c r="AC25" s="84">
        <v>1190.92</v>
      </c>
      <c r="AD25" s="84">
        <v>1378.75</v>
      </c>
      <c r="AE25" s="84">
        <v>1535.45</v>
      </c>
      <c r="AF25" s="84">
        <v>1573.36</v>
      </c>
      <c r="AG25" s="84">
        <v>1764.65</v>
      </c>
      <c r="AH25" s="84">
        <v>1757.73</v>
      </c>
      <c r="AI25" s="84">
        <v>1886.6</v>
      </c>
    </row>
    <row r="26" spans="1:38" ht="15.5" x14ac:dyDescent="0.35">
      <c r="A26" s="38"/>
      <c r="B26" s="46"/>
      <c r="C26" s="46"/>
      <c r="D26" s="46"/>
      <c r="E26" s="46"/>
      <c r="F26" s="46"/>
      <c r="G26" s="46"/>
      <c r="H26" s="47"/>
      <c r="I26" s="47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spans="1:38" ht="30" customHeight="1" x14ac:dyDescent="0.25">
      <c r="A27" s="65" t="s">
        <v>50</v>
      </c>
      <c r="B27" s="66" t="s">
        <v>135</v>
      </c>
      <c r="C27" s="66" t="s">
        <v>136</v>
      </c>
      <c r="D27" s="66" t="s">
        <v>137</v>
      </c>
      <c r="E27" s="66" t="s">
        <v>138</v>
      </c>
      <c r="F27" s="66" t="s">
        <v>139</v>
      </c>
      <c r="G27" s="66" t="s">
        <v>140</v>
      </c>
      <c r="H27" s="66" t="s">
        <v>66</v>
      </c>
      <c r="I27" s="66" t="s">
        <v>67</v>
      </c>
      <c r="J27" s="66" t="s">
        <v>68</v>
      </c>
      <c r="K27" s="66" t="s">
        <v>69</v>
      </c>
      <c r="L27" s="66" t="s">
        <v>70</v>
      </c>
      <c r="M27" s="66" t="s">
        <v>71</v>
      </c>
      <c r="N27" s="66" t="s">
        <v>72</v>
      </c>
      <c r="O27" s="66" t="s">
        <v>73</v>
      </c>
      <c r="P27" s="89" t="s">
        <v>74</v>
      </c>
      <c r="Q27" s="89" t="s">
        <v>75</v>
      </c>
      <c r="R27" s="89" t="s">
        <v>76</v>
      </c>
      <c r="S27" s="66" t="s">
        <v>77</v>
      </c>
      <c r="T27" s="66" t="s">
        <v>78</v>
      </c>
      <c r="U27" s="66" t="s">
        <v>79</v>
      </c>
      <c r="V27" s="66" t="s">
        <v>80</v>
      </c>
      <c r="W27" s="66" t="s">
        <v>81</v>
      </c>
      <c r="X27" s="66" t="s">
        <v>82</v>
      </c>
      <c r="Y27" s="66" t="s">
        <v>83</v>
      </c>
      <c r="Z27" s="66" t="s">
        <v>84</v>
      </c>
      <c r="AA27" s="66" t="s">
        <v>85</v>
      </c>
      <c r="AB27" s="66" t="s">
        <v>86</v>
      </c>
      <c r="AC27" s="66" t="s">
        <v>87</v>
      </c>
      <c r="AD27" s="66" t="s">
        <v>88</v>
      </c>
      <c r="AE27" s="66" t="s">
        <v>89</v>
      </c>
      <c r="AF27" s="66" t="s">
        <v>90</v>
      </c>
      <c r="AG27" s="66" t="s">
        <v>92</v>
      </c>
      <c r="AH27" s="66" t="s">
        <v>112</v>
      </c>
      <c r="AI27" s="66" t="s">
        <v>144</v>
      </c>
    </row>
    <row r="28" spans="1:38" ht="15.65" customHeight="1" x14ac:dyDescent="0.35">
      <c r="A28" s="49" t="s">
        <v>53</v>
      </c>
      <c r="B28" s="76">
        <v>6.42</v>
      </c>
      <c r="C28" s="76">
        <v>6.76</v>
      </c>
      <c r="D28" s="76">
        <v>7.11</v>
      </c>
      <c r="E28" s="76">
        <v>7.41</v>
      </c>
      <c r="F28" s="76">
        <v>7.74</v>
      </c>
      <c r="G28" s="76">
        <v>8.11</v>
      </c>
      <c r="H28" s="70">
        <v>8.66</v>
      </c>
      <c r="I28" s="70">
        <v>8.8800000000000008</v>
      </c>
      <c r="J28" s="70">
        <v>9.1199999999999992</v>
      </c>
      <c r="K28" s="70">
        <v>9.3699999999999992</v>
      </c>
      <c r="L28" s="70">
        <v>11.05</v>
      </c>
      <c r="M28" s="70">
        <v>13.23</v>
      </c>
      <c r="N28" s="70">
        <v>16.07</v>
      </c>
      <c r="O28" s="70">
        <v>19.760000000000002</v>
      </c>
      <c r="P28" s="70">
        <v>24.55</v>
      </c>
      <c r="Q28" s="70">
        <v>29.36</v>
      </c>
      <c r="R28" s="70">
        <v>36.270000000000003</v>
      </c>
      <c r="S28" s="70">
        <v>44.89</v>
      </c>
      <c r="T28" s="70">
        <v>18.82</v>
      </c>
      <c r="U28" s="70">
        <v>22.33</v>
      </c>
      <c r="V28" s="70">
        <v>26.48</v>
      </c>
      <c r="W28" s="70">
        <v>30.05</v>
      </c>
      <c r="X28" s="70">
        <v>32.28</v>
      </c>
      <c r="Y28" s="70">
        <v>33.82</v>
      </c>
      <c r="Z28" s="70">
        <v>35.07</v>
      </c>
      <c r="AA28" s="70">
        <v>35.74</v>
      </c>
      <c r="AB28" s="70">
        <v>35.979999999999997</v>
      </c>
      <c r="AC28" s="70">
        <v>36.119999999999997</v>
      </c>
      <c r="AD28" s="70">
        <v>36.1</v>
      </c>
      <c r="AE28" s="70">
        <v>36</v>
      </c>
      <c r="AF28" s="70">
        <v>35.76</v>
      </c>
      <c r="AG28" s="70">
        <v>36.130000000000003</v>
      </c>
      <c r="AH28" s="70">
        <v>35.54</v>
      </c>
      <c r="AI28" s="70">
        <v>34.99</v>
      </c>
    </row>
    <row r="29" spans="1:38" ht="15.5" x14ac:dyDescent="0.35">
      <c r="A29" s="59" t="s">
        <v>54</v>
      </c>
      <c r="B29" s="76">
        <v>0.83</v>
      </c>
      <c r="C29" s="76">
        <v>0.83</v>
      </c>
      <c r="D29" s="76">
        <v>0.83</v>
      </c>
      <c r="E29" s="76">
        <v>0.83</v>
      </c>
      <c r="F29" s="76">
        <v>0.83</v>
      </c>
      <c r="G29" s="76">
        <v>0.83</v>
      </c>
      <c r="H29" s="70">
        <v>0.83</v>
      </c>
      <c r="I29" s="70">
        <v>0.83</v>
      </c>
      <c r="J29" s="70">
        <v>0.83</v>
      </c>
      <c r="K29" s="70">
        <v>0.83</v>
      </c>
      <c r="L29" s="70">
        <v>0.83</v>
      </c>
      <c r="M29" s="70">
        <v>0.83</v>
      </c>
      <c r="N29" s="70">
        <v>0.83</v>
      </c>
      <c r="O29" s="70">
        <v>0.83</v>
      </c>
      <c r="P29" s="70">
        <v>0.83</v>
      </c>
      <c r="Q29" s="70">
        <v>0.83</v>
      </c>
      <c r="R29" s="70">
        <v>0.83</v>
      </c>
      <c r="S29" s="70">
        <v>0.83</v>
      </c>
      <c r="T29" s="70">
        <v>0.83</v>
      </c>
      <c r="U29" s="70">
        <v>0.83</v>
      </c>
      <c r="V29" s="70">
        <v>0.83</v>
      </c>
      <c r="W29" s="70">
        <v>0.83</v>
      </c>
      <c r="X29" s="70">
        <v>0.83</v>
      </c>
      <c r="Y29" s="70">
        <v>0.83</v>
      </c>
      <c r="Z29" s="70">
        <v>0.83</v>
      </c>
      <c r="AA29" s="70">
        <v>0.83</v>
      </c>
      <c r="AB29" s="70">
        <v>0.83</v>
      </c>
      <c r="AC29" s="70">
        <v>0.83</v>
      </c>
      <c r="AD29" s="70">
        <v>0.83</v>
      </c>
      <c r="AE29" s="70">
        <v>0.83</v>
      </c>
      <c r="AF29" s="70">
        <v>0.83</v>
      </c>
      <c r="AG29" s="70">
        <v>0.83</v>
      </c>
      <c r="AH29" s="70">
        <v>0.83</v>
      </c>
      <c r="AI29" s="70">
        <v>0.83</v>
      </c>
    </row>
    <row r="30" spans="1:38" ht="15.5" x14ac:dyDescent="0.35">
      <c r="A30" s="60" t="s">
        <v>55</v>
      </c>
      <c r="B30" s="70">
        <v>0</v>
      </c>
      <c r="C30" s="70">
        <v>0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0</v>
      </c>
      <c r="P30" s="70">
        <v>0</v>
      </c>
      <c r="Q30" s="70">
        <v>0</v>
      </c>
      <c r="R30" s="70">
        <v>0</v>
      </c>
      <c r="S30" s="70">
        <v>0</v>
      </c>
      <c r="T30" s="70">
        <v>728.6</v>
      </c>
      <c r="U30" s="70">
        <v>751.14</v>
      </c>
      <c r="V30" s="70">
        <v>777.82</v>
      </c>
      <c r="W30" s="70">
        <v>807.62</v>
      </c>
      <c r="X30" s="70">
        <v>838.89</v>
      </c>
      <c r="Y30" s="70">
        <v>871.18</v>
      </c>
      <c r="Z30" s="70">
        <v>904.56</v>
      </c>
      <c r="AA30" s="70">
        <v>933.19</v>
      </c>
      <c r="AB30" s="70">
        <v>964.37</v>
      </c>
      <c r="AC30" s="70">
        <v>997.59</v>
      </c>
      <c r="AD30" s="70">
        <v>1033.56</v>
      </c>
      <c r="AE30" s="70">
        <v>1032.4000000000001</v>
      </c>
      <c r="AF30" s="70">
        <v>1077.03</v>
      </c>
      <c r="AG30" s="70">
        <v>1120.6400000000001</v>
      </c>
      <c r="AH30" s="70">
        <v>1181.78</v>
      </c>
      <c r="AI30" s="70">
        <v>1228.77</v>
      </c>
    </row>
    <row r="31" spans="1:38" ht="15.5" x14ac:dyDescent="0.35">
      <c r="A31" s="61" t="s">
        <v>118</v>
      </c>
      <c r="B31" s="77">
        <v>245.77</v>
      </c>
      <c r="C31" s="77">
        <v>245.77</v>
      </c>
      <c r="D31" s="77">
        <v>275.86</v>
      </c>
      <c r="E31" s="77">
        <v>512.61</v>
      </c>
      <c r="F31" s="77">
        <v>731</v>
      </c>
      <c r="G31" s="77">
        <v>773.91</v>
      </c>
      <c r="H31" s="77">
        <v>781.33</v>
      </c>
      <c r="I31" s="77">
        <v>781.94</v>
      </c>
      <c r="J31" s="77">
        <v>712.85</v>
      </c>
      <c r="K31" s="77">
        <v>643.82000000000005</v>
      </c>
      <c r="L31" s="77">
        <v>530.27</v>
      </c>
      <c r="M31" s="77">
        <v>501.32</v>
      </c>
      <c r="N31" s="77">
        <v>501.32</v>
      </c>
      <c r="O31" s="77">
        <v>502.95</v>
      </c>
      <c r="P31" s="77">
        <v>529.51</v>
      </c>
      <c r="Q31" s="77">
        <v>463.59</v>
      </c>
      <c r="R31" s="77">
        <v>521.67999999999995</v>
      </c>
      <c r="S31" s="77">
        <v>591.9</v>
      </c>
      <c r="T31" s="77">
        <v>719.39</v>
      </c>
      <c r="U31" s="77">
        <v>774.67</v>
      </c>
      <c r="V31" s="77">
        <v>977.94</v>
      </c>
      <c r="W31" s="77">
        <v>976.63</v>
      </c>
      <c r="X31" s="77">
        <v>1045.8699999999999</v>
      </c>
      <c r="Y31" s="77">
        <v>1254.23</v>
      </c>
      <c r="Z31" s="77">
        <v>1374.71</v>
      </c>
      <c r="AA31" s="77">
        <v>1743.28</v>
      </c>
      <c r="AB31" s="77">
        <v>1893.63</v>
      </c>
      <c r="AC31" s="77">
        <v>1998.81</v>
      </c>
      <c r="AD31" s="77">
        <v>2317.54</v>
      </c>
      <c r="AE31" s="77">
        <v>2415.19</v>
      </c>
      <c r="AF31" s="77">
        <f>SUM(AF32:AF35)</f>
        <v>2738.14</v>
      </c>
      <c r="AG31" s="77">
        <f t="shared" ref="AG31:AI31" si="5">SUM(AG32:AG35)</f>
        <v>2831.43</v>
      </c>
      <c r="AH31" s="77">
        <f t="shared" si="5"/>
        <v>2855.9100000000003</v>
      </c>
      <c r="AI31" s="77">
        <f t="shared" si="5"/>
        <v>2939.79</v>
      </c>
    </row>
    <row r="32" spans="1:38" ht="15.5" x14ac:dyDescent="0.35">
      <c r="A32" s="41" t="s">
        <v>51</v>
      </c>
      <c r="B32" s="78">
        <v>174.12</v>
      </c>
      <c r="C32" s="78">
        <v>174.12</v>
      </c>
      <c r="D32" s="78">
        <v>204.21</v>
      </c>
      <c r="E32" s="78">
        <v>204.21</v>
      </c>
      <c r="F32" s="78">
        <v>204.21</v>
      </c>
      <c r="G32" s="78">
        <v>204.21</v>
      </c>
      <c r="H32" s="70">
        <v>204.21</v>
      </c>
      <c r="I32" s="70">
        <v>204.21</v>
      </c>
      <c r="J32" s="70">
        <v>204.21</v>
      </c>
      <c r="K32" s="70">
        <v>204.21</v>
      </c>
      <c r="L32" s="70">
        <v>204.21</v>
      </c>
      <c r="M32" s="70">
        <v>204.21</v>
      </c>
      <c r="N32" s="70">
        <v>204.21</v>
      </c>
      <c r="O32" s="70">
        <v>205.84</v>
      </c>
      <c r="P32" s="70">
        <v>232.4</v>
      </c>
      <c r="Q32" s="70">
        <v>265.60000000000002</v>
      </c>
      <c r="R32" s="70">
        <v>298.8</v>
      </c>
      <c r="S32" s="70">
        <v>332</v>
      </c>
      <c r="T32" s="70">
        <v>264.72000000000003</v>
      </c>
      <c r="U32" s="70">
        <v>285.58</v>
      </c>
      <c r="V32" s="70">
        <v>387.77</v>
      </c>
      <c r="W32" s="70">
        <v>343.66</v>
      </c>
      <c r="X32" s="70">
        <v>419.81</v>
      </c>
      <c r="Y32" s="70">
        <v>490.99</v>
      </c>
      <c r="Z32" s="70">
        <v>459.88</v>
      </c>
      <c r="AA32" s="70">
        <v>556.22</v>
      </c>
      <c r="AB32" s="70">
        <v>624.65</v>
      </c>
      <c r="AC32" s="70">
        <v>646.64</v>
      </c>
      <c r="AD32" s="70">
        <v>732.61</v>
      </c>
      <c r="AE32" s="70">
        <v>782.34</v>
      </c>
      <c r="AF32" s="70">
        <v>845.21</v>
      </c>
      <c r="AG32" s="70">
        <v>945.8</v>
      </c>
      <c r="AH32" s="70">
        <v>943.84</v>
      </c>
      <c r="AI32" s="70">
        <v>1026.27</v>
      </c>
    </row>
    <row r="33" spans="1:37" ht="15.5" x14ac:dyDescent="0.35">
      <c r="A33" s="41" t="s">
        <v>52</v>
      </c>
      <c r="B33" s="79">
        <v>0</v>
      </c>
      <c r="C33" s="76">
        <v>0</v>
      </c>
      <c r="D33" s="76">
        <v>0</v>
      </c>
      <c r="E33" s="76">
        <v>236.75</v>
      </c>
      <c r="F33" s="76">
        <v>455.14</v>
      </c>
      <c r="G33" s="76">
        <v>498.05</v>
      </c>
      <c r="H33" s="70">
        <v>505.47</v>
      </c>
      <c r="I33" s="70">
        <v>506.08</v>
      </c>
      <c r="J33" s="70">
        <v>436.91</v>
      </c>
      <c r="K33" s="70">
        <v>367.74</v>
      </c>
      <c r="L33" s="70">
        <v>254.19</v>
      </c>
      <c r="M33" s="70">
        <v>225.24</v>
      </c>
      <c r="N33" s="70">
        <v>225.24</v>
      </c>
      <c r="O33" s="70">
        <v>225.24</v>
      </c>
      <c r="P33" s="70">
        <v>225.24</v>
      </c>
      <c r="Q33" s="70">
        <v>93.13</v>
      </c>
      <c r="R33" s="70">
        <v>96.96</v>
      </c>
      <c r="S33" s="70">
        <v>101.19</v>
      </c>
      <c r="T33" s="70">
        <v>220.29</v>
      </c>
      <c r="U33" s="70">
        <v>223.45</v>
      </c>
      <c r="V33" s="70">
        <v>279.07</v>
      </c>
      <c r="W33" s="70">
        <v>307.63</v>
      </c>
      <c r="X33" s="70">
        <v>309.14999999999998</v>
      </c>
      <c r="Y33" s="70">
        <v>315.38</v>
      </c>
      <c r="Z33" s="70">
        <v>319.08999999999997</v>
      </c>
      <c r="AA33" s="70">
        <v>318.64999999999998</v>
      </c>
      <c r="AB33" s="70">
        <v>319.06</v>
      </c>
      <c r="AC33" s="70">
        <v>320.97000000000003</v>
      </c>
      <c r="AD33" s="70">
        <v>316.89</v>
      </c>
      <c r="AE33" s="70">
        <v>315.20999999999998</v>
      </c>
      <c r="AF33" s="70">
        <v>306.20999999999998</v>
      </c>
      <c r="AG33" s="70">
        <v>306.20999999999998</v>
      </c>
      <c r="AH33" s="70">
        <v>306.20999999999998</v>
      </c>
      <c r="AI33" s="70">
        <v>306.20999999999998</v>
      </c>
    </row>
    <row r="34" spans="1:37" ht="15.5" x14ac:dyDescent="0.35">
      <c r="A34" s="41" t="s">
        <v>108</v>
      </c>
      <c r="B34" s="78">
        <v>71.650000000000006</v>
      </c>
      <c r="C34" s="78">
        <v>71.650000000000006</v>
      </c>
      <c r="D34" s="78">
        <v>71.650000000000006</v>
      </c>
      <c r="E34" s="78">
        <v>71.650000000000006</v>
      </c>
      <c r="F34" s="78">
        <v>71.650000000000006</v>
      </c>
      <c r="G34" s="78">
        <v>71.650000000000006</v>
      </c>
      <c r="H34" s="70">
        <v>71.650000000000006</v>
      </c>
      <c r="I34" s="70">
        <v>71.650000000000006</v>
      </c>
      <c r="J34" s="70">
        <v>71.73</v>
      </c>
      <c r="K34" s="70">
        <v>71.87</v>
      </c>
      <c r="L34" s="70">
        <v>71.87</v>
      </c>
      <c r="M34" s="70">
        <v>71.87</v>
      </c>
      <c r="N34" s="70">
        <v>71.87</v>
      </c>
      <c r="O34" s="70">
        <v>71.87</v>
      </c>
      <c r="P34" s="70">
        <v>71.87</v>
      </c>
      <c r="Q34" s="70">
        <v>92.44</v>
      </c>
      <c r="R34" s="70">
        <v>103.01</v>
      </c>
      <c r="S34" s="70">
        <v>112.89</v>
      </c>
      <c r="T34" s="70">
        <v>193.95</v>
      </c>
      <c r="U34" s="70">
        <v>227.39</v>
      </c>
      <c r="V34" s="70">
        <v>270.77999999999997</v>
      </c>
      <c r="W34" s="70">
        <v>289.58999999999997</v>
      </c>
      <c r="X34" s="70">
        <v>285.39999999999998</v>
      </c>
      <c r="Y34" s="70">
        <v>418.79</v>
      </c>
      <c r="Z34" s="70">
        <v>561.20000000000005</v>
      </c>
      <c r="AA34" s="70">
        <v>837.68</v>
      </c>
      <c r="AB34" s="70">
        <v>938.95</v>
      </c>
      <c r="AC34" s="70">
        <v>1020.09</v>
      </c>
      <c r="AD34" s="70">
        <v>1263.51</v>
      </c>
      <c r="AE34" s="70">
        <v>1317.18</v>
      </c>
      <c r="AF34" s="70">
        <v>1583.87</v>
      </c>
      <c r="AG34" s="70">
        <v>1576.4</v>
      </c>
      <c r="AH34" s="70">
        <v>1604.08</v>
      </c>
      <c r="AI34" s="70">
        <v>1605.75</v>
      </c>
    </row>
    <row r="35" spans="1:37" ht="15.5" x14ac:dyDescent="0.35">
      <c r="A35" s="41" t="s">
        <v>101</v>
      </c>
      <c r="B35" s="70">
        <v>0</v>
      </c>
      <c r="C35" s="70">
        <v>0</v>
      </c>
      <c r="D35" s="70">
        <v>0</v>
      </c>
      <c r="E35" s="70">
        <v>0</v>
      </c>
      <c r="F35" s="70">
        <v>0</v>
      </c>
      <c r="G35" s="70">
        <v>0</v>
      </c>
      <c r="H35" s="70">
        <v>0</v>
      </c>
      <c r="I35" s="70">
        <v>0</v>
      </c>
      <c r="J35" s="70">
        <v>0</v>
      </c>
      <c r="K35" s="70">
        <v>0</v>
      </c>
      <c r="L35" s="70">
        <v>0</v>
      </c>
      <c r="M35" s="70">
        <v>0</v>
      </c>
      <c r="N35" s="70">
        <v>0</v>
      </c>
      <c r="O35" s="70">
        <v>0</v>
      </c>
      <c r="P35" s="70">
        <v>0</v>
      </c>
      <c r="Q35" s="70">
        <v>12.42</v>
      </c>
      <c r="R35" s="70">
        <v>22.91</v>
      </c>
      <c r="S35" s="70">
        <v>45.82</v>
      </c>
      <c r="T35" s="70">
        <v>40.43</v>
      </c>
      <c r="U35" s="70">
        <v>38.25</v>
      </c>
      <c r="V35" s="70">
        <v>40.32</v>
      </c>
      <c r="W35" s="70">
        <v>35.75</v>
      </c>
      <c r="X35" s="70">
        <v>31.51</v>
      </c>
      <c r="Y35" s="70">
        <v>29.07</v>
      </c>
      <c r="Z35" s="70">
        <v>34.54</v>
      </c>
      <c r="AA35" s="70">
        <v>30.73</v>
      </c>
      <c r="AB35" s="70">
        <v>10.97</v>
      </c>
      <c r="AC35" s="70">
        <v>11.11</v>
      </c>
      <c r="AD35" s="70">
        <v>4.53</v>
      </c>
      <c r="AE35" s="70">
        <v>0.47</v>
      </c>
      <c r="AF35" s="70">
        <v>2.85</v>
      </c>
      <c r="AG35" s="70">
        <v>3.02</v>
      </c>
      <c r="AH35" s="70">
        <v>1.78</v>
      </c>
      <c r="AI35" s="70">
        <v>1.56</v>
      </c>
    </row>
    <row r="36" spans="1:37" ht="15.5" x14ac:dyDescent="0.35">
      <c r="A36" s="61" t="s">
        <v>115</v>
      </c>
      <c r="B36" s="77">
        <v>68.97</v>
      </c>
      <c r="C36" s="77">
        <v>80</v>
      </c>
      <c r="D36" s="77">
        <v>75.23</v>
      </c>
      <c r="E36" s="77">
        <v>49.28</v>
      </c>
      <c r="F36" s="77">
        <v>71.260000000000005</v>
      </c>
      <c r="G36" s="77">
        <v>73.91</v>
      </c>
      <c r="H36" s="77">
        <v>75.44</v>
      </c>
      <c r="I36" s="77">
        <v>73.92</v>
      </c>
      <c r="J36" s="77">
        <v>67.94</v>
      </c>
      <c r="K36" s="77">
        <v>68.08</v>
      </c>
      <c r="L36" s="77">
        <v>62.15</v>
      </c>
      <c r="M36" s="77">
        <v>63.23</v>
      </c>
      <c r="N36" s="77">
        <v>67.3</v>
      </c>
      <c r="O36" s="77">
        <v>66.23</v>
      </c>
      <c r="P36" s="77">
        <v>70.349999999999994</v>
      </c>
      <c r="Q36" s="77">
        <v>68.489999999999995</v>
      </c>
      <c r="R36" s="77">
        <v>59.72</v>
      </c>
      <c r="S36" s="77">
        <v>65.06</v>
      </c>
      <c r="T36" s="77">
        <v>65.349999999999994</v>
      </c>
      <c r="U36" s="77">
        <v>66.53</v>
      </c>
      <c r="V36" s="77">
        <v>76.069999999999993</v>
      </c>
      <c r="W36" s="77">
        <v>87.62</v>
      </c>
      <c r="X36" s="77">
        <v>91.85</v>
      </c>
      <c r="Y36" s="77">
        <v>100.41</v>
      </c>
      <c r="Z36" s="77">
        <v>124.27</v>
      </c>
      <c r="AA36" s="77">
        <v>205.56</v>
      </c>
      <c r="AB36" s="77">
        <v>141.77000000000001</v>
      </c>
      <c r="AC36" s="77">
        <v>155.76</v>
      </c>
      <c r="AD36" s="77">
        <v>160.12</v>
      </c>
      <c r="AE36" s="77">
        <v>172.47</v>
      </c>
      <c r="AF36" s="77">
        <f>SUM(AF37:AF39)</f>
        <v>172.12</v>
      </c>
      <c r="AG36" s="77">
        <f t="shared" ref="AG36:AI36" si="6">SUM(AG37:AG39)</f>
        <v>183.41</v>
      </c>
      <c r="AH36" s="77">
        <f t="shared" si="6"/>
        <v>182.75</v>
      </c>
      <c r="AI36" s="77">
        <f t="shared" si="6"/>
        <v>191.51</v>
      </c>
    </row>
    <row r="37" spans="1:37" ht="15.5" x14ac:dyDescent="0.35">
      <c r="A37" s="41" t="s">
        <v>45</v>
      </c>
      <c r="B37" s="78">
        <v>34.159999999999997</v>
      </c>
      <c r="C37" s="78">
        <v>36.31</v>
      </c>
      <c r="D37" s="78">
        <v>31.49</v>
      </c>
      <c r="E37" s="78">
        <v>15.04</v>
      </c>
      <c r="F37" s="78">
        <v>18.920000000000002</v>
      </c>
      <c r="G37" s="78">
        <v>15.08</v>
      </c>
      <c r="H37" s="70">
        <v>16.61</v>
      </c>
      <c r="I37" s="70">
        <v>15.45</v>
      </c>
      <c r="J37" s="70">
        <v>13.58</v>
      </c>
      <c r="K37" s="70">
        <v>13.58</v>
      </c>
      <c r="L37" s="70">
        <v>13.58</v>
      </c>
      <c r="M37" s="70">
        <v>13.58</v>
      </c>
      <c r="N37" s="70">
        <v>13.58</v>
      </c>
      <c r="O37" s="70">
        <v>13.58</v>
      </c>
      <c r="P37" s="70">
        <v>13.58</v>
      </c>
      <c r="Q37" s="70">
        <v>13.58</v>
      </c>
      <c r="R37" s="70">
        <v>13.58</v>
      </c>
      <c r="S37" s="70">
        <v>13.58</v>
      </c>
      <c r="T37" s="70">
        <v>13.58</v>
      </c>
      <c r="U37" s="70">
        <v>13.58</v>
      </c>
      <c r="V37" s="70">
        <v>13.58</v>
      </c>
      <c r="W37" s="70">
        <v>13.58</v>
      </c>
      <c r="X37" s="70">
        <v>13.58</v>
      </c>
      <c r="Y37" s="70">
        <v>13.58</v>
      </c>
      <c r="Z37" s="70">
        <v>13.58</v>
      </c>
      <c r="AA37" s="70">
        <v>13.58</v>
      </c>
      <c r="AB37" s="70">
        <v>13.58</v>
      </c>
      <c r="AC37" s="70">
        <v>13.58</v>
      </c>
      <c r="AD37" s="70">
        <v>13.58</v>
      </c>
      <c r="AE37" s="70">
        <v>13.58</v>
      </c>
      <c r="AF37" s="70">
        <v>13.58</v>
      </c>
      <c r="AG37" s="70">
        <v>13.58</v>
      </c>
      <c r="AH37" s="70">
        <v>13.58</v>
      </c>
      <c r="AI37" s="70">
        <v>13.58</v>
      </c>
    </row>
    <row r="38" spans="1:37" ht="15.5" x14ac:dyDescent="0.35">
      <c r="A38" s="41" t="s">
        <v>46</v>
      </c>
      <c r="B38" s="78">
        <v>34.6</v>
      </c>
      <c r="C38" s="78">
        <v>43.48</v>
      </c>
      <c r="D38" s="78">
        <v>43.48</v>
      </c>
      <c r="E38" s="78">
        <v>33.97</v>
      </c>
      <c r="F38" s="78">
        <v>52.06</v>
      </c>
      <c r="G38" s="78">
        <v>58.54</v>
      </c>
      <c r="H38" s="70">
        <v>58.54</v>
      </c>
      <c r="I38" s="70">
        <v>58.18</v>
      </c>
      <c r="J38" s="70">
        <v>54.07</v>
      </c>
      <c r="K38" s="70">
        <v>54.21</v>
      </c>
      <c r="L38" s="70">
        <v>48.28</v>
      </c>
      <c r="M38" s="70">
        <v>49.36</v>
      </c>
      <c r="N38" s="70">
        <v>53.43</v>
      </c>
      <c r="O38" s="70">
        <v>52.36</v>
      </c>
      <c r="P38" s="70">
        <v>54.79</v>
      </c>
      <c r="Q38" s="70">
        <v>52.91</v>
      </c>
      <c r="R38" s="70">
        <v>44.14</v>
      </c>
      <c r="S38" s="70">
        <v>49.48</v>
      </c>
      <c r="T38" s="70">
        <v>49.77</v>
      </c>
      <c r="U38" s="70">
        <v>50.95</v>
      </c>
      <c r="V38" s="70">
        <v>57.75</v>
      </c>
      <c r="W38" s="70">
        <v>64.319999999999993</v>
      </c>
      <c r="X38" s="70">
        <v>63.73</v>
      </c>
      <c r="Y38" s="70">
        <v>68.31</v>
      </c>
      <c r="Z38" s="70">
        <v>67.75</v>
      </c>
      <c r="AA38" s="70">
        <v>73.099999999999994</v>
      </c>
      <c r="AB38" s="70">
        <v>75.08</v>
      </c>
      <c r="AC38" s="70">
        <v>80.34</v>
      </c>
      <c r="AD38" s="70">
        <v>81.83</v>
      </c>
      <c r="AE38" s="70">
        <v>89.85</v>
      </c>
      <c r="AF38" s="70">
        <v>89.31</v>
      </c>
      <c r="AG38" s="70">
        <v>93.01</v>
      </c>
      <c r="AH38" s="70">
        <v>91.67</v>
      </c>
      <c r="AI38" s="70">
        <v>84.42</v>
      </c>
    </row>
    <row r="39" spans="1:37" ht="15.5" x14ac:dyDescent="0.35">
      <c r="A39" s="62" t="s">
        <v>48</v>
      </c>
      <c r="B39" s="80">
        <v>0.21</v>
      </c>
      <c r="C39" s="80">
        <v>0.21</v>
      </c>
      <c r="D39" s="80">
        <v>0.26</v>
      </c>
      <c r="E39" s="80">
        <v>0.27</v>
      </c>
      <c r="F39" s="80">
        <v>0.28000000000000003</v>
      </c>
      <c r="G39" s="80">
        <v>0.28999999999999998</v>
      </c>
      <c r="H39" s="75">
        <v>0.28999999999999998</v>
      </c>
      <c r="I39" s="75">
        <v>0.28999999999999998</v>
      </c>
      <c r="J39" s="75">
        <v>0.28999999999999998</v>
      </c>
      <c r="K39" s="75">
        <v>0.28999999999999998</v>
      </c>
      <c r="L39" s="75">
        <v>0.28999999999999998</v>
      </c>
      <c r="M39" s="75">
        <v>0.28999999999999998</v>
      </c>
      <c r="N39" s="75">
        <v>0.28999999999999998</v>
      </c>
      <c r="O39" s="75">
        <v>0.28999999999999998</v>
      </c>
      <c r="P39" s="75">
        <v>1.98</v>
      </c>
      <c r="Q39" s="75">
        <v>2</v>
      </c>
      <c r="R39" s="75">
        <v>2</v>
      </c>
      <c r="S39" s="75">
        <v>2</v>
      </c>
      <c r="T39" s="75">
        <v>2</v>
      </c>
      <c r="U39" s="75">
        <v>2</v>
      </c>
      <c r="V39" s="75">
        <v>4.74</v>
      </c>
      <c r="W39" s="75">
        <v>9.7200000000000006</v>
      </c>
      <c r="X39" s="75">
        <v>14.54</v>
      </c>
      <c r="Y39" s="75">
        <v>18.52</v>
      </c>
      <c r="Z39" s="75">
        <v>42.94</v>
      </c>
      <c r="AA39" s="75">
        <v>118.88</v>
      </c>
      <c r="AB39" s="75">
        <v>53.11</v>
      </c>
      <c r="AC39" s="75">
        <v>61.84</v>
      </c>
      <c r="AD39" s="75">
        <v>64.709999999999994</v>
      </c>
      <c r="AE39" s="75">
        <v>69.040000000000006</v>
      </c>
      <c r="AF39" s="75">
        <v>69.23</v>
      </c>
      <c r="AG39" s="75">
        <v>76.819999999999993</v>
      </c>
      <c r="AH39" s="75">
        <v>77.5</v>
      </c>
      <c r="AI39" s="75">
        <v>93.51</v>
      </c>
    </row>
    <row r="40" spans="1:37" ht="15.5" x14ac:dyDescent="0.35">
      <c r="A40" s="49" t="s">
        <v>116</v>
      </c>
      <c r="B40" s="76">
        <v>0</v>
      </c>
      <c r="C40" s="76">
        <v>0</v>
      </c>
      <c r="D40" s="76">
        <v>0</v>
      </c>
      <c r="E40" s="76">
        <v>0</v>
      </c>
      <c r="F40" s="76">
        <v>0</v>
      </c>
      <c r="G40" s="76">
        <v>0</v>
      </c>
      <c r="H40" s="76">
        <v>0</v>
      </c>
      <c r="I40" s="76">
        <v>0</v>
      </c>
      <c r="J40" s="76">
        <v>0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  <c r="R40" s="76">
        <v>0</v>
      </c>
      <c r="S40" s="76">
        <v>0</v>
      </c>
      <c r="T40" s="76">
        <v>0</v>
      </c>
      <c r="U40" s="76">
        <v>0</v>
      </c>
      <c r="V40" s="76">
        <v>0</v>
      </c>
      <c r="W40" s="76">
        <v>0</v>
      </c>
      <c r="X40" s="76">
        <v>0</v>
      </c>
      <c r="Y40" s="76">
        <v>0</v>
      </c>
      <c r="Z40" s="76">
        <v>0</v>
      </c>
      <c r="AA40" s="76">
        <v>0</v>
      </c>
      <c r="AB40" s="76">
        <v>0</v>
      </c>
      <c r="AC40" s="76">
        <v>0</v>
      </c>
      <c r="AD40" s="73">
        <v>9.66</v>
      </c>
      <c r="AE40" s="73">
        <v>76.92</v>
      </c>
      <c r="AF40" s="73">
        <v>100.11</v>
      </c>
      <c r="AG40" s="73">
        <v>77.5</v>
      </c>
      <c r="AH40" s="73">
        <v>48.28</v>
      </c>
      <c r="AI40" s="73">
        <v>35.4</v>
      </c>
    </row>
    <row r="41" spans="1:37" ht="16" thickBot="1" x14ac:dyDescent="0.4">
      <c r="A41" s="63" t="s">
        <v>117</v>
      </c>
      <c r="B41" s="81">
        <v>31.06</v>
      </c>
      <c r="C41" s="81">
        <v>33.54</v>
      </c>
      <c r="D41" s="81">
        <v>30.85</v>
      </c>
      <c r="E41" s="81">
        <v>28.21</v>
      </c>
      <c r="F41" s="81">
        <v>29.48</v>
      </c>
      <c r="G41" s="81">
        <v>30.53</v>
      </c>
      <c r="H41" s="82">
        <v>31.85</v>
      </c>
      <c r="I41" s="82">
        <v>9.02</v>
      </c>
      <c r="J41" s="82">
        <v>15.2</v>
      </c>
      <c r="K41" s="82">
        <v>20.16</v>
      </c>
      <c r="L41" s="82">
        <v>24.7</v>
      </c>
      <c r="M41" s="82">
        <v>26.19</v>
      </c>
      <c r="N41" s="82">
        <v>33.729999999999997</v>
      </c>
      <c r="O41" s="82">
        <v>33.729999999999997</v>
      </c>
      <c r="P41" s="82">
        <v>33.729999999999997</v>
      </c>
      <c r="Q41" s="82">
        <v>33.729999999999997</v>
      </c>
      <c r="R41" s="82">
        <v>33.729999999999997</v>
      </c>
      <c r="S41" s="82">
        <v>33.729999999999997</v>
      </c>
      <c r="T41" s="82">
        <v>31.8</v>
      </c>
      <c r="U41" s="82">
        <v>31.6</v>
      </c>
      <c r="V41" s="82">
        <v>27.5</v>
      </c>
      <c r="W41" s="82">
        <v>32.78</v>
      </c>
      <c r="X41" s="82">
        <v>29.77</v>
      </c>
      <c r="Y41" s="82">
        <v>29.75</v>
      </c>
      <c r="Z41" s="82">
        <v>22.38</v>
      </c>
      <c r="AA41" s="82">
        <v>66.680000000000007</v>
      </c>
      <c r="AB41" s="82">
        <v>69.260000000000005</v>
      </c>
      <c r="AC41" s="82">
        <v>93.49</v>
      </c>
      <c r="AD41" s="82">
        <v>91.47</v>
      </c>
      <c r="AE41" s="82">
        <v>88.39</v>
      </c>
      <c r="AF41" s="82">
        <v>104.19</v>
      </c>
      <c r="AG41" s="82">
        <v>134.33000000000001</v>
      </c>
      <c r="AH41" s="82">
        <v>121.17</v>
      </c>
      <c r="AI41" s="82">
        <v>123.39</v>
      </c>
    </row>
    <row r="42" spans="1:37" ht="16.5" thickTop="1" thickBot="1" x14ac:dyDescent="0.4">
      <c r="A42" s="64" t="s">
        <v>49</v>
      </c>
      <c r="B42" s="83">
        <v>353.05</v>
      </c>
      <c r="C42" s="83">
        <v>366.9</v>
      </c>
      <c r="D42" s="83">
        <v>389.88</v>
      </c>
      <c r="E42" s="83">
        <v>598.34</v>
      </c>
      <c r="F42" s="83">
        <v>840.31</v>
      </c>
      <c r="G42" s="83">
        <v>887.29</v>
      </c>
      <c r="H42" s="83">
        <v>898.11</v>
      </c>
      <c r="I42" s="83">
        <v>874.59</v>
      </c>
      <c r="J42" s="83">
        <v>805.94</v>
      </c>
      <c r="K42" s="83">
        <v>742.26</v>
      </c>
      <c r="L42" s="83">
        <v>629</v>
      </c>
      <c r="M42" s="83">
        <v>604.79999999999995</v>
      </c>
      <c r="N42" s="83">
        <v>619.25</v>
      </c>
      <c r="O42" s="83">
        <v>623.5</v>
      </c>
      <c r="P42" s="83">
        <v>658.97</v>
      </c>
      <c r="Q42" s="83">
        <v>596</v>
      </c>
      <c r="R42" s="83">
        <v>652.23</v>
      </c>
      <c r="S42" s="83">
        <v>736.41</v>
      </c>
      <c r="T42" s="83">
        <v>1564.79</v>
      </c>
      <c r="U42" s="83">
        <v>1647.1</v>
      </c>
      <c r="V42" s="83">
        <v>1886.64</v>
      </c>
      <c r="W42" s="83">
        <v>1935.53</v>
      </c>
      <c r="X42" s="83">
        <v>2039.49</v>
      </c>
      <c r="Y42" s="83">
        <v>2290.2199999999998</v>
      </c>
      <c r="Z42" s="83">
        <v>2461.8200000000002</v>
      </c>
      <c r="AA42" s="83">
        <v>2985.28</v>
      </c>
      <c r="AB42" s="83">
        <v>3105.84</v>
      </c>
      <c r="AC42" s="83">
        <v>3282.6</v>
      </c>
      <c r="AD42" s="83">
        <v>3649.28</v>
      </c>
      <c r="AE42" s="83">
        <v>3822.2</v>
      </c>
      <c r="AF42" s="83">
        <f>SUM(AF28:AF31,AF36,AF40:AF41)</f>
        <v>4228.1799999999994</v>
      </c>
      <c r="AG42" s="83">
        <f t="shared" ref="AG42:AI42" si="7">SUM(AG28:AG31,AG36,AG40:AG41)</f>
        <v>4384.2699999999995</v>
      </c>
      <c r="AH42" s="83">
        <f t="shared" si="7"/>
        <v>4426.26</v>
      </c>
      <c r="AI42" s="83">
        <f t="shared" si="7"/>
        <v>4554.68</v>
      </c>
    </row>
    <row r="43" spans="1:37" ht="16" thickTop="1" x14ac:dyDescent="0.35">
      <c r="A43" s="67" t="s">
        <v>102</v>
      </c>
      <c r="B43" s="84">
        <v>41.15</v>
      </c>
      <c r="C43" s="84">
        <v>42.93</v>
      </c>
      <c r="D43" s="84">
        <v>49.15</v>
      </c>
      <c r="E43" s="84">
        <v>53.58</v>
      </c>
      <c r="F43" s="84">
        <v>60.64</v>
      </c>
      <c r="G43" s="84">
        <v>68.319999999999993</v>
      </c>
      <c r="H43" s="84">
        <v>63.09</v>
      </c>
      <c r="I43" s="84">
        <v>52.31</v>
      </c>
      <c r="J43" s="84">
        <v>49.6</v>
      </c>
      <c r="K43" s="84">
        <v>49.29</v>
      </c>
      <c r="L43" s="84">
        <v>76.37</v>
      </c>
      <c r="M43" s="84">
        <v>80.75</v>
      </c>
      <c r="N43" s="84">
        <v>92.23</v>
      </c>
      <c r="O43" s="84">
        <v>117.13</v>
      </c>
      <c r="P43" s="84">
        <v>115.68</v>
      </c>
      <c r="Q43" s="84">
        <v>127.45</v>
      </c>
      <c r="R43" s="84">
        <v>111.6</v>
      </c>
      <c r="S43" s="84">
        <v>137.31</v>
      </c>
      <c r="T43" s="84">
        <v>153.4</v>
      </c>
      <c r="U43" s="84">
        <v>143.91</v>
      </c>
      <c r="V43" s="84">
        <v>137.91</v>
      </c>
      <c r="W43" s="84">
        <v>152.38999999999999</v>
      </c>
      <c r="X43" s="84">
        <v>144.06</v>
      </c>
      <c r="Y43" s="84">
        <v>154.69999999999999</v>
      </c>
      <c r="Z43" s="84">
        <v>158.41</v>
      </c>
      <c r="AA43" s="84">
        <v>137.43</v>
      </c>
      <c r="AB43" s="84">
        <v>144</v>
      </c>
      <c r="AC43" s="84">
        <v>167.79</v>
      </c>
      <c r="AD43" s="84">
        <v>166.5</v>
      </c>
      <c r="AE43" s="84">
        <v>161.54</v>
      </c>
      <c r="AF43" s="84">
        <v>185.83</v>
      </c>
      <c r="AG43" s="84">
        <v>210.41</v>
      </c>
      <c r="AH43" s="84">
        <v>190.37</v>
      </c>
      <c r="AI43" s="84">
        <v>188.04</v>
      </c>
    </row>
    <row r="44" spans="1:37" ht="15.5" x14ac:dyDescent="0.35">
      <c r="A44" s="41"/>
      <c r="B44" s="29"/>
      <c r="C44" s="29"/>
      <c r="D44" s="29"/>
      <c r="E44" s="29"/>
      <c r="F44" s="29"/>
      <c r="G44" s="29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</row>
    <row r="45" spans="1:37" ht="30.65" customHeight="1" x14ac:dyDescent="0.25">
      <c r="A45" s="55" t="s">
        <v>56</v>
      </c>
      <c r="B45" s="66" t="s">
        <v>135</v>
      </c>
      <c r="C45" s="66" t="s">
        <v>136</v>
      </c>
      <c r="D45" s="66" t="s">
        <v>137</v>
      </c>
      <c r="E45" s="66" t="s">
        <v>138</v>
      </c>
      <c r="F45" s="66" t="s">
        <v>139</v>
      </c>
      <c r="G45" s="66" t="s">
        <v>140</v>
      </c>
      <c r="H45" s="66" t="s">
        <v>66</v>
      </c>
      <c r="I45" s="66" t="s">
        <v>67</v>
      </c>
      <c r="J45" s="66" t="s">
        <v>68</v>
      </c>
      <c r="K45" s="66" t="s">
        <v>69</v>
      </c>
      <c r="L45" s="66" t="s">
        <v>70</v>
      </c>
      <c r="M45" s="66" t="s">
        <v>71</v>
      </c>
      <c r="N45" s="66" t="s">
        <v>72</v>
      </c>
      <c r="O45" s="66" t="s">
        <v>73</v>
      </c>
      <c r="P45" s="89" t="s">
        <v>74</v>
      </c>
      <c r="Q45" s="89" t="s">
        <v>75</v>
      </c>
      <c r="R45" s="89" t="s">
        <v>76</v>
      </c>
      <c r="S45" s="66" t="s">
        <v>77</v>
      </c>
      <c r="T45" s="66" t="s">
        <v>78</v>
      </c>
      <c r="U45" s="66" t="s">
        <v>79</v>
      </c>
      <c r="V45" s="66" t="s">
        <v>80</v>
      </c>
      <c r="W45" s="66" t="s">
        <v>81</v>
      </c>
      <c r="X45" s="66" t="s">
        <v>82</v>
      </c>
      <c r="Y45" s="66" t="s">
        <v>83</v>
      </c>
      <c r="Z45" s="66" t="s">
        <v>84</v>
      </c>
      <c r="AA45" s="66" t="s">
        <v>85</v>
      </c>
      <c r="AB45" s="66" t="s">
        <v>86</v>
      </c>
      <c r="AC45" s="66" t="s">
        <v>87</v>
      </c>
      <c r="AD45" s="66" t="s">
        <v>88</v>
      </c>
      <c r="AE45" s="66" t="s">
        <v>89</v>
      </c>
      <c r="AF45" s="66" t="s">
        <v>90</v>
      </c>
      <c r="AG45" s="66" t="s">
        <v>92</v>
      </c>
      <c r="AH45" s="66" t="s">
        <v>112</v>
      </c>
      <c r="AI45" s="66" t="s">
        <v>144</v>
      </c>
    </row>
    <row r="46" spans="1:37" ht="15.5" x14ac:dyDescent="0.35">
      <c r="A46" s="38" t="s">
        <v>57</v>
      </c>
      <c r="B46" s="70">
        <v>6.42</v>
      </c>
      <c r="C46" s="70">
        <v>6.76</v>
      </c>
      <c r="D46" s="70">
        <v>7.11</v>
      </c>
      <c r="E46" s="70">
        <v>7.41</v>
      </c>
      <c r="F46" s="70">
        <v>7.74</v>
      </c>
      <c r="G46" s="70">
        <v>8.11</v>
      </c>
      <c r="H46" s="70">
        <v>8.66</v>
      </c>
      <c r="I46" s="70">
        <v>8.8800000000000008</v>
      </c>
      <c r="J46" s="70">
        <v>9.1199999999999992</v>
      </c>
      <c r="K46" s="70">
        <v>9.43</v>
      </c>
      <c r="L46" s="70">
        <v>11.16</v>
      </c>
      <c r="M46" s="70">
        <v>13.39</v>
      </c>
      <c r="N46" s="70">
        <v>16.3</v>
      </c>
      <c r="O46" s="70">
        <v>20.010000000000002</v>
      </c>
      <c r="P46" s="70">
        <v>24.89</v>
      </c>
      <c r="Q46" s="70">
        <v>30.06</v>
      </c>
      <c r="R46" s="70">
        <v>37.19</v>
      </c>
      <c r="S46" s="70">
        <v>46.09</v>
      </c>
      <c r="T46" s="70">
        <v>20.28</v>
      </c>
      <c r="U46" s="70">
        <v>24.05</v>
      </c>
      <c r="V46" s="70">
        <v>29.94</v>
      </c>
      <c r="W46" s="70">
        <v>51</v>
      </c>
      <c r="X46" s="70">
        <v>148.68</v>
      </c>
      <c r="Y46" s="70">
        <v>206.66</v>
      </c>
      <c r="Z46" s="70">
        <v>383.66</v>
      </c>
      <c r="AA46" s="70">
        <v>683.45</v>
      </c>
      <c r="AB46" s="70">
        <v>929.8</v>
      </c>
      <c r="AC46" s="70">
        <v>1021.27</v>
      </c>
      <c r="AD46" s="70">
        <v>1125.3900000000001</v>
      </c>
      <c r="AE46" s="70">
        <v>1103.77</v>
      </c>
      <c r="AF46" s="70">
        <v>1114.6099999999999</v>
      </c>
      <c r="AG46" s="70">
        <v>1078.99</v>
      </c>
      <c r="AH46" s="70">
        <v>1182.49</v>
      </c>
      <c r="AI46" s="70">
        <v>1228.83</v>
      </c>
      <c r="AK46" s="51"/>
    </row>
    <row r="47" spans="1:37" ht="15.5" x14ac:dyDescent="0.35">
      <c r="A47" s="38" t="s">
        <v>58</v>
      </c>
      <c r="B47" s="70">
        <v>0.79</v>
      </c>
      <c r="C47" s="70">
        <v>0.74</v>
      </c>
      <c r="D47" s="70">
        <v>2.8</v>
      </c>
      <c r="E47" s="70">
        <v>18.690000000000001</v>
      </c>
      <c r="F47" s="70">
        <v>29.53</v>
      </c>
      <c r="G47" s="70">
        <v>33.729999999999997</v>
      </c>
      <c r="H47" s="70">
        <v>41.94</v>
      </c>
      <c r="I47" s="70">
        <v>57.35</v>
      </c>
      <c r="J47" s="70">
        <v>75.400000000000006</v>
      </c>
      <c r="K47" s="70">
        <v>73.099999999999994</v>
      </c>
      <c r="L47" s="70">
        <v>81.260000000000005</v>
      </c>
      <c r="M47" s="70">
        <v>82.55</v>
      </c>
      <c r="N47" s="70">
        <v>107.59</v>
      </c>
      <c r="O47" s="70">
        <v>109.67</v>
      </c>
      <c r="P47" s="70">
        <v>149.30000000000001</v>
      </c>
      <c r="Q47" s="70">
        <v>215.06</v>
      </c>
      <c r="R47" s="70">
        <v>307.27999999999997</v>
      </c>
      <c r="S47" s="70">
        <v>386.18</v>
      </c>
      <c r="T47" s="70">
        <v>497.52</v>
      </c>
      <c r="U47" s="70">
        <v>647.22</v>
      </c>
      <c r="V47" s="70">
        <v>621.33000000000004</v>
      </c>
      <c r="W47" s="70">
        <v>929.84</v>
      </c>
      <c r="X47" s="70">
        <v>1052.8</v>
      </c>
      <c r="Y47" s="70">
        <v>1455.33</v>
      </c>
      <c r="Z47" s="70">
        <v>1595.43</v>
      </c>
      <c r="AA47" s="70">
        <v>1964.93</v>
      </c>
      <c r="AB47" s="70">
        <v>1784.51</v>
      </c>
      <c r="AC47" s="70">
        <v>2469.94</v>
      </c>
      <c r="AD47" s="70">
        <v>2612.4299999999998</v>
      </c>
      <c r="AE47" s="70">
        <v>2739.46</v>
      </c>
      <c r="AF47" s="70">
        <v>2998.53</v>
      </c>
      <c r="AG47" s="70">
        <v>2521.64</v>
      </c>
      <c r="AH47" s="70">
        <v>3046.41</v>
      </c>
      <c r="AI47" s="70">
        <v>2807.26</v>
      </c>
      <c r="AK47" s="51"/>
    </row>
    <row r="48" spans="1:37" ht="15.5" x14ac:dyDescent="0.35">
      <c r="A48" s="38" t="s">
        <v>59</v>
      </c>
      <c r="B48" s="70">
        <v>0</v>
      </c>
      <c r="C48" s="70">
        <v>0</v>
      </c>
      <c r="D48" s="70">
        <v>0</v>
      </c>
      <c r="E48" s="70">
        <v>0</v>
      </c>
      <c r="F48" s="70">
        <v>0</v>
      </c>
      <c r="G48" s="70">
        <v>0</v>
      </c>
      <c r="H48" s="70">
        <v>0</v>
      </c>
      <c r="I48" s="70">
        <v>0</v>
      </c>
      <c r="J48" s="70">
        <v>0</v>
      </c>
      <c r="K48" s="70">
        <v>0</v>
      </c>
      <c r="L48" s="70">
        <v>0.08</v>
      </c>
      <c r="M48" s="70">
        <v>0.42</v>
      </c>
      <c r="N48" s="70">
        <v>0.41</v>
      </c>
      <c r="O48" s="70">
        <v>0.85</v>
      </c>
      <c r="P48" s="70">
        <v>17.079999999999998</v>
      </c>
      <c r="Q48" s="70">
        <v>34.630000000000003</v>
      </c>
      <c r="R48" s="70">
        <v>56.01</v>
      </c>
      <c r="S48" s="70">
        <v>67.290000000000006</v>
      </c>
      <c r="T48" s="70">
        <v>114.82</v>
      </c>
      <c r="U48" s="70">
        <v>150.81</v>
      </c>
      <c r="V48" s="70">
        <v>263.08999999999997</v>
      </c>
      <c r="W48" s="70">
        <v>442.74</v>
      </c>
      <c r="X48" s="70">
        <v>653.76</v>
      </c>
      <c r="Y48" s="70">
        <v>986.39</v>
      </c>
      <c r="Z48" s="70">
        <v>1152.5899999999999</v>
      </c>
      <c r="AA48" s="70">
        <v>1498.09</v>
      </c>
      <c r="AB48" s="70">
        <v>1410.65</v>
      </c>
      <c r="AC48" s="70">
        <v>1798.45</v>
      </c>
      <c r="AD48" s="70">
        <v>2280.77</v>
      </c>
      <c r="AE48" s="70">
        <v>2749.38</v>
      </c>
      <c r="AF48" s="70">
        <v>3503.89</v>
      </c>
      <c r="AG48" s="70">
        <v>3060.82</v>
      </c>
      <c r="AH48" s="70">
        <v>3878.99</v>
      </c>
      <c r="AI48" s="70">
        <v>4270</v>
      </c>
      <c r="AK48" s="51"/>
    </row>
    <row r="49" spans="1:37" ht="15.5" x14ac:dyDescent="0.35">
      <c r="A49" s="38" t="s">
        <v>60</v>
      </c>
      <c r="B49" s="70">
        <v>0</v>
      </c>
      <c r="C49" s="70">
        <v>0</v>
      </c>
      <c r="D49" s="70">
        <v>0</v>
      </c>
      <c r="E49" s="70">
        <v>0</v>
      </c>
      <c r="F49" s="70">
        <v>0</v>
      </c>
      <c r="G49" s="70">
        <v>0</v>
      </c>
      <c r="H49" s="70">
        <v>0</v>
      </c>
      <c r="I49" s="70">
        <v>0</v>
      </c>
      <c r="J49" s="70">
        <v>0</v>
      </c>
      <c r="K49" s="70">
        <v>0</v>
      </c>
      <c r="L49" s="70">
        <v>0</v>
      </c>
      <c r="M49" s="70">
        <v>0</v>
      </c>
      <c r="N49" s="70">
        <v>0</v>
      </c>
      <c r="O49" s="70">
        <v>0</v>
      </c>
      <c r="P49" s="70">
        <v>0</v>
      </c>
      <c r="Q49" s="70">
        <v>0</v>
      </c>
      <c r="R49" s="70">
        <v>0</v>
      </c>
      <c r="S49" s="70">
        <v>0</v>
      </c>
      <c r="T49" s="70">
        <v>0</v>
      </c>
      <c r="U49" s="70">
        <v>0.05</v>
      </c>
      <c r="V49" s="70">
        <v>0.16</v>
      </c>
      <c r="W49" s="70">
        <v>0.08</v>
      </c>
      <c r="X49" s="70">
        <v>0.36</v>
      </c>
      <c r="Y49" s="70">
        <v>0.41</v>
      </c>
      <c r="Z49" s="70">
        <v>0.19</v>
      </c>
      <c r="AA49" s="70">
        <v>0.17</v>
      </c>
      <c r="AB49" s="70">
        <v>0</v>
      </c>
      <c r="AC49" s="70">
        <v>0.36</v>
      </c>
      <c r="AD49" s="70">
        <v>0.8</v>
      </c>
      <c r="AE49" s="70">
        <v>1.2</v>
      </c>
      <c r="AF49" s="70">
        <v>0.97</v>
      </c>
      <c r="AG49" s="70">
        <v>0.47</v>
      </c>
      <c r="AH49" s="70">
        <v>0.96</v>
      </c>
      <c r="AI49" s="70">
        <v>1.01</v>
      </c>
      <c r="AK49" s="51"/>
    </row>
    <row r="50" spans="1:37" ht="15.5" x14ac:dyDescent="0.35">
      <c r="A50" s="38" t="s">
        <v>61</v>
      </c>
      <c r="B50" s="70">
        <v>447.66</v>
      </c>
      <c r="C50" s="70">
        <v>397.56</v>
      </c>
      <c r="D50" s="70">
        <v>466.99</v>
      </c>
      <c r="E50" s="70">
        <v>369.87</v>
      </c>
      <c r="F50" s="70">
        <v>437.96</v>
      </c>
      <c r="G50" s="70">
        <v>415.94</v>
      </c>
      <c r="H50" s="70">
        <v>291.68</v>
      </c>
      <c r="I50" s="70">
        <v>358.44</v>
      </c>
      <c r="J50" s="70">
        <v>440.01</v>
      </c>
      <c r="K50" s="70">
        <v>458.8</v>
      </c>
      <c r="L50" s="70">
        <v>437.26</v>
      </c>
      <c r="M50" s="70">
        <v>348.73</v>
      </c>
      <c r="N50" s="70">
        <v>411.69</v>
      </c>
      <c r="O50" s="70">
        <v>269.77999999999997</v>
      </c>
      <c r="P50" s="70">
        <v>416.5</v>
      </c>
      <c r="Q50" s="70">
        <v>423.17</v>
      </c>
      <c r="R50" s="70">
        <v>394.93</v>
      </c>
      <c r="S50" s="70">
        <v>436.58</v>
      </c>
      <c r="T50" s="70">
        <v>442.07</v>
      </c>
      <c r="U50" s="70">
        <v>449.53</v>
      </c>
      <c r="V50" s="70">
        <v>308.8</v>
      </c>
      <c r="W50" s="70">
        <v>489.4</v>
      </c>
      <c r="X50" s="70">
        <v>456.55</v>
      </c>
      <c r="Y50" s="70">
        <v>404.25</v>
      </c>
      <c r="Z50" s="70">
        <v>506.26</v>
      </c>
      <c r="AA50" s="70">
        <v>541.47</v>
      </c>
      <c r="AB50" s="70">
        <v>461.77</v>
      </c>
      <c r="AC50" s="70">
        <v>505.75</v>
      </c>
      <c r="AD50" s="70">
        <v>468.03</v>
      </c>
      <c r="AE50" s="70">
        <v>510.14</v>
      </c>
      <c r="AF50" s="70">
        <v>591.41999999999996</v>
      </c>
      <c r="AG50" s="70">
        <v>465.9</v>
      </c>
      <c r="AH50" s="70">
        <v>486.74</v>
      </c>
      <c r="AI50" s="70">
        <v>476.14</v>
      </c>
      <c r="AK50" s="51"/>
    </row>
    <row r="51" spans="1:37" ht="15.5" x14ac:dyDescent="0.35">
      <c r="A51" s="38" t="s">
        <v>54</v>
      </c>
      <c r="B51" s="70">
        <v>0.83</v>
      </c>
      <c r="C51" s="70">
        <v>0.83</v>
      </c>
      <c r="D51" s="70">
        <v>0.83</v>
      </c>
      <c r="E51" s="70">
        <v>0.83</v>
      </c>
      <c r="F51" s="70">
        <v>0.83</v>
      </c>
      <c r="G51" s="70">
        <v>0.83</v>
      </c>
      <c r="H51" s="70">
        <v>0.83</v>
      </c>
      <c r="I51" s="70">
        <v>0.83</v>
      </c>
      <c r="J51" s="70">
        <v>0.83</v>
      </c>
      <c r="K51" s="70">
        <v>0.83</v>
      </c>
      <c r="L51" s="70">
        <v>0.83</v>
      </c>
      <c r="M51" s="70">
        <v>0.83</v>
      </c>
      <c r="N51" s="70">
        <v>0.83</v>
      </c>
      <c r="O51" s="70">
        <v>0.83</v>
      </c>
      <c r="P51" s="70">
        <v>0.83</v>
      </c>
      <c r="Q51" s="70">
        <v>0.83</v>
      </c>
      <c r="R51" s="70">
        <v>0.83</v>
      </c>
      <c r="S51" s="70">
        <v>0.83</v>
      </c>
      <c r="T51" s="70">
        <v>0.83</v>
      </c>
      <c r="U51" s="70">
        <v>0.83</v>
      </c>
      <c r="V51" s="70">
        <v>0.83</v>
      </c>
      <c r="W51" s="70">
        <v>0.83</v>
      </c>
      <c r="X51" s="70">
        <v>0.83</v>
      </c>
      <c r="Y51" s="70">
        <v>0.83</v>
      </c>
      <c r="Z51" s="70">
        <v>0.83</v>
      </c>
      <c r="AA51" s="70">
        <v>0.83</v>
      </c>
      <c r="AB51" s="70">
        <v>0.83</v>
      </c>
      <c r="AC51" s="70">
        <v>0.83</v>
      </c>
      <c r="AD51" s="70">
        <v>0.83</v>
      </c>
      <c r="AE51" s="70">
        <v>0.83</v>
      </c>
      <c r="AF51" s="70">
        <v>0.83</v>
      </c>
      <c r="AG51" s="70">
        <v>0.83</v>
      </c>
      <c r="AH51" s="70">
        <v>0.83</v>
      </c>
      <c r="AI51" s="70">
        <v>0.83</v>
      </c>
      <c r="AK51" s="51"/>
    </row>
    <row r="52" spans="1:37" ht="15.5" x14ac:dyDescent="0.35">
      <c r="A52" s="31" t="s">
        <v>62</v>
      </c>
      <c r="B52" s="75">
        <v>0</v>
      </c>
      <c r="C52" s="75">
        <v>0</v>
      </c>
      <c r="D52" s="75">
        <v>0</v>
      </c>
      <c r="E52" s="75">
        <v>0</v>
      </c>
      <c r="F52" s="75">
        <v>0</v>
      </c>
      <c r="G52" s="75">
        <v>0</v>
      </c>
      <c r="H52" s="75">
        <v>0</v>
      </c>
      <c r="I52" s="75">
        <v>0</v>
      </c>
      <c r="J52" s="75">
        <v>0</v>
      </c>
      <c r="K52" s="75">
        <v>0</v>
      </c>
      <c r="L52" s="75">
        <v>0</v>
      </c>
      <c r="M52" s="75">
        <v>0</v>
      </c>
      <c r="N52" s="75">
        <v>0</v>
      </c>
      <c r="O52" s="75">
        <v>0</v>
      </c>
      <c r="P52" s="75">
        <v>0</v>
      </c>
      <c r="Q52" s="75">
        <v>0</v>
      </c>
      <c r="R52" s="75">
        <v>0</v>
      </c>
      <c r="S52" s="75">
        <v>0</v>
      </c>
      <c r="T52" s="75">
        <v>728.6</v>
      </c>
      <c r="U52" s="75">
        <v>751.14</v>
      </c>
      <c r="V52" s="75">
        <v>777.82</v>
      </c>
      <c r="W52" s="75">
        <v>807.62</v>
      </c>
      <c r="X52" s="75">
        <v>838.89</v>
      </c>
      <c r="Y52" s="75">
        <v>871.18</v>
      </c>
      <c r="Z52" s="75">
        <v>904.56</v>
      </c>
      <c r="AA52" s="75">
        <v>933.19</v>
      </c>
      <c r="AB52" s="75">
        <v>964.37</v>
      </c>
      <c r="AC52" s="75">
        <v>997.59</v>
      </c>
      <c r="AD52" s="75">
        <v>1033.56</v>
      </c>
      <c r="AE52" s="75">
        <v>1032.4000000000001</v>
      </c>
      <c r="AF52" s="75">
        <v>1077.03</v>
      </c>
      <c r="AG52" s="75">
        <v>1120.6400000000001</v>
      </c>
      <c r="AH52" s="75">
        <v>1181.78</v>
      </c>
      <c r="AI52" s="75">
        <v>1228.77</v>
      </c>
      <c r="AK52" s="51"/>
    </row>
    <row r="53" spans="1:37" ht="15.5" x14ac:dyDescent="0.35">
      <c r="A53" s="39" t="s">
        <v>118</v>
      </c>
      <c r="B53" s="77">
        <v>245.77</v>
      </c>
      <c r="C53" s="77">
        <v>246.25</v>
      </c>
      <c r="D53" s="77">
        <v>293.23</v>
      </c>
      <c r="E53" s="77">
        <v>564.89</v>
      </c>
      <c r="F53" s="77">
        <v>801.77</v>
      </c>
      <c r="G53" s="77">
        <v>845.07</v>
      </c>
      <c r="H53" s="77">
        <v>848.32</v>
      </c>
      <c r="I53" s="77">
        <v>849.75</v>
      </c>
      <c r="J53" s="77">
        <v>789.15</v>
      </c>
      <c r="K53" s="77">
        <v>800.84</v>
      </c>
      <c r="L53" s="77">
        <v>723.57</v>
      </c>
      <c r="M53" s="77">
        <v>787.39</v>
      </c>
      <c r="N53" s="77">
        <v>778.1</v>
      </c>
      <c r="O53" s="77">
        <v>809.05</v>
      </c>
      <c r="P53" s="77">
        <v>832.04</v>
      </c>
      <c r="Q53" s="77">
        <v>751.87</v>
      </c>
      <c r="R53" s="77">
        <v>789.35</v>
      </c>
      <c r="S53" s="77">
        <v>947.27</v>
      </c>
      <c r="T53" s="77">
        <v>1221.81</v>
      </c>
      <c r="U53" s="77">
        <v>1393.41</v>
      </c>
      <c r="V53" s="77">
        <v>1678.01</v>
      </c>
      <c r="W53" s="77">
        <v>1754.36</v>
      </c>
      <c r="X53" s="77">
        <v>2333.19</v>
      </c>
      <c r="Y53" s="77">
        <v>3488.92</v>
      </c>
      <c r="Z53" s="77">
        <v>4512.41</v>
      </c>
      <c r="AA53" s="77">
        <v>5828.65</v>
      </c>
      <c r="AB53" s="77">
        <v>5978.98</v>
      </c>
      <c r="AC53" s="77">
        <v>6430.68</v>
      </c>
      <c r="AD53" s="77">
        <v>7434.56</v>
      </c>
      <c r="AE53" s="77">
        <v>8058.55</v>
      </c>
      <c r="AF53" s="77">
        <f>SUM(AF54:AF57)</f>
        <v>8477.9399999999987</v>
      </c>
      <c r="AG53" s="77">
        <f t="shared" ref="AG53:AI53" si="8">SUM(AG54:AG57)</f>
        <v>9043.2599999999984</v>
      </c>
      <c r="AH53" s="77">
        <f t="shared" si="8"/>
        <v>8248.83</v>
      </c>
      <c r="AI53" s="77">
        <f t="shared" si="8"/>
        <v>7750.2</v>
      </c>
      <c r="AK53" s="51"/>
    </row>
    <row r="54" spans="1:37" ht="15.5" x14ac:dyDescent="0.35">
      <c r="A54" s="35" t="s">
        <v>51</v>
      </c>
      <c r="B54" s="70">
        <v>174.12</v>
      </c>
      <c r="C54" s="70">
        <v>174.12</v>
      </c>
      <c r="D54" s="70">
        <v>204.21</v>
      </c>
      <c r="E54" s="70">
        <v>204.21</v>
      </c>
      <c r="F54" s="70">
        <v>204.21</v>
      </c>
      <c r="G54" s="70">
        <v>204.21</v>
      </c>
      <c r="H54" s="70">
        <v>204.21</v>
      </c>
      <c r="I54" s="70">
        <v>204.21</v>
      </c>
      <c r="J54" s="70">
        <v>204.21</v>
      </c>
      <c r="K54" s="70">
        <v>204.21</v>
      </c>
      <c r="L54" s="70">
        <v>204.21</v>
      </c>
      <c r="M54" s="70">
        <v>204.21</v>
      </c>
      <c r="N54" s="70">
        <v>204.21</v>
      </c>
      <c r="O54" s="70">
        <v>205.84</v>
      </c>
      <c r="P54" s="70">
        <v>232.4</v>
      </c>
      <c r="Q54" s="70">
        <v>265.60000000000002</v>
      </c>
      <c r="R54" s="70">
        <v>298.8</v>
      </c>
      <c r="S54" s="70">
        <v>332</v>
      </c>
      <c r="T54" s="70">
        <v>264.72000000000003</v>
      </c>
      <c r="U54" s="70">
        <v>285.58</v>
      </c>
      <c r="V54" s="70">
        <v>387.77</v>
      </c>
      <c r="W54" s="70">
        <v>343.66</v>
      </c>
      <c r="X54" s="70">
        <v>419.81</v>
      </c>
      <c r="Y54" s="70">
        <v>490.99</v>
      </c>
      <c r="Z54" s="70">
        <v>459.88</v>
      </c>
      <c r="AA54" s="70">
        <v>556.22</v>
      </c>
      <c r="AB54" s="70">
        <v>624.65</v>
      </c>
      <c r="AC54" s="70">
        <v>646.64</v>
      </c>
      <c r="AD54" s="70">
        <v>732.61</v>
      </c>
      <c r="AE54" s="70">
        <v>782.34</v>
      </c>
      <c r="AF54" s="70">
        <v>845.21</v>
      </c>
      <c r="AG54" s="70">
        <v>945.8</v>
      </c>
      <c r="AH54" s="70">
        <v>943.84</v>
      </c>
      <c r="AI54" s="70">
        <v>1026.27</v>
      </c>
    </row>
    <row r="55" spans="1:37" ht="15.5" x14ac:dyDescent="0.35">
      <c r="A55" s="35" t="s">
        <v>52</v>
      </c>
      <c r="B55" s="70">
        <v>0</v>
      </c>
      <c r="C55" s="70">
        <v>0</v>
      </c>
      <c r="D55" s="70">
        <v>0</v>
      </c>
      <c r="E55" s="70">
        <v>236.75</v>
      </c>
      <c r="F55" s="70">
        <v>455.14</v>
      </c>
      <c r="G55" s="70">
        <v>498.05</v>
      </c>
      <c r="H55" s="70">
        <v>505.47</v>
      </c>
      <c r="I55" s="70">
        <v>506.08</v>
      </c>
      <c r="J55" s="70">
        <v>436.91</v>
      </c>
      <c r="K55" s="70">
        <v>367.74</v>
      </c>
      <c r="L55" s="70">
        <v>254.19</v>
      </c>
      <c r="M55" s="70">
        <v>225.24</v>
      </c>
      <c r="N55" s="70">
        <v>225.24</v>
      </c>
      <c r="O55" s="70">
        <v>225.24</v>
      </c>
      <c r="P55" s="70">
        <v>225.24</v>
      </c>
      <c r="Q55" s="70">
        <v>93.13</v>
      </c>
      <c r="R55" s="70">
        <v>96.96</v>
      </c>
      <c r="S55" s="70">
        <v>101.19</v>
      </c>
      <c r="T55" s="70">
        <v>220.29</v>
      </c>
      <c r="U55" s="70">
        <v>223.45</v>
      </c>
      <c r="V55" s="70">
        <v>279.07</v>
      </c>
      <c r="W55" s="70">
        <v>307.63</v>
      </c>
      <c r="X55" s="70">
        <v>309.14999999999998</v>
      </c>
      <c r="Y55" s="70">
        <v>315.38</v>
      </c>
      <c r="Z55" s="70">
        <v>319.08999999999997</v>
      </c>
      <c r="AA55" s="70">
        <v>318.64999999999998</v>
      </c>
      <c r="AB55" s="70">
        <v>319.06</v>
      </c>
      <c r="AC55" s="70">
        <v>320.97000000000003</v>
      </c>
      <c r="AD55" s="70">
        <v>316.89</v>
      </c>
      <c r="AE55" s="70">
        <v>315.20999999999998</v>
      </c>
      <c r="AF55" s="70">
        <v>306.20999999999998</v>
      </c>
      <c r="AG55" s="70">
        <v>306.20999999999998</v>
      </c>
      <c r="AH55" s="70">
        <v>306.20999999999998</v>
      </c>
      <c r="AI55" s="70">
        <v>306.20999999999998</v>
      </c>
    </row>
    <row r="56" spans="1:37" ht="15.5" x14ac:dyDescent="0.35">
      <c r="A56" s="35" t="s">
        <v>119</v>
      </c>
      <c r="B56" s="70">
        <v>71.650000000000006</v>
      </c>
      <c r="C56" s="70">
        <v>71.650000000000006</v>
      </c>
      <c r="D56" s="70">
        <v>71.650000000000006</v>
      </c>
      <c r="E56" s="70">
        <v>71.650000000000006</v>
      </c>
      <c r="F56" s="70">
        <v>71.650000000000006</v>
      </c>
      <c r="G56" s="70">
        <v>71.650000000000006</v>
      </c>
      <c r="H56" s="70">
        <v>71.650000000000006</v>
      </c>
      <c r="I56" s="70">
        <v>71.650000000000006</v>
      </c>
      <c r="J56" s="70">
        <v>71.81</v>
      </c>
      <c r="K56" s="70">
        <v>72.12</v>
      </c>
      <c r="L56" s="70">
        <v>82.64</v>
      </c>
      <c r="M56" s="70">
        <v>152.61000000000001</v>
      </c>
      <c r="N56" s="70">
        <v>164.24</v>
      </c>
      <c r="O56" s="70">
        <v>208.58</v>
      </c>
      <c r="P56" s="70">
        <v>195.01</v>
      </c>
      <c r="Q56" s="70">
        <v>221.82</v>
      </c>
      <c r="R56" s="70">
        <v>225.91</v>
      </c>
      <c r="S56" s="70">
        <v>250.67</v>
      </c>
      <c r="T56" s="70">
        <v>435.99</v>
      </c>
      <c r="U56" s="70">
        <v>614.08000000000004</v>
      </c>
      <c r="V56" s="70">
        <v>731.94</v>
      </c>
      <c r="W56" s="70">
        <v>843.31</v>
      </c>
      <c r="X56" s="70">
        <v>1347.72</v>
      </c>
      <c r="Y56" s="70">
        <v>2427.08</v>
      </c>
      <c r="Z56" s="70">
        <v>3474.08</v>
      </c>
      <c r="AA56" s="70">
        <v>4687.75</v>
      </c>
      <c r="AB56" s="70">
        <v>4794.18</v>
      </c>
      <c r="AC56" s="70">
        <v>5226.09</v>
      </c>
      <c r="AD56" s="70">
        <v>6161.52</v>
      </c>
      <c r="AE56" s="70">
        <v>6717.37</v>
      </c>
      <c r="AF56" s="70">
        <v>7079.88</v>
      </c>
      <c r="AG56" s="70">
        <v>7536.2</v>
      </c>
      <c r="AH56" s="70">
        <v>6751.18</v>
      </c>
      <c r="AI56" s="70">
        <v>6177.6</v>
      </c>
    </row>
    <row r="57" spans="1:37" ht="15.5" x14ac:dyDescent="0.35">
      <c r="A57" s="35" t="s">
        <v>149</v>
      </c>
      <c r="B57" s="70">
        <v>0</v>
      </c>
      <c r="C57" s="70">
        <v>0.48</v>
      </c>
      <c r="D57" s="70">
        <v>17.37</v>
      </c>
      <c r="E57" s="70">
        <v>52.28</v>
      </c>
      <c r="F57" s="70">
        <v>70.77</v>
      </c>
      <c r="G57" s="70">
        <v>71.16</v>
      </c>
      <c r="H57" s="70">
        <v>66.989999999999995</v>
      </c>
      <c r="I57" s="70">
        <v>67.81</v>
      </c>
      <c r="J57" s="70">
        <v>76.22</v>
      </c>
      <c r="K57" s="70">
        <v>156.77000000000001</v>
      </c>
      <c r="L57" s="70">
        <v>182.53</v>
      </c>
      <c r="M57" s="70">
        <v>205.33</v>
      </c>
      <c r="N57" s="70">
        <v>184.41</v>
      </c>
      <c r="O57" s="70">
        <v>169.39</v>
      </c>
      <c r="P57" s="70">
        <v>179.39</v>
      </c>
      <c r="Q57" s="70">
        <v>171.32</v>
      </c>
      <c r="R57" s="70">
        <v>167.68</v>
      </c>
      <c r="S57" s="70">
        <v>263.41000000000003</v>
      </c>
      <c r="T57" s="70">
        <v>300.81</v>
      </c>
      <c r="U57" s="70">
        <v>270.3</v>
      </c>
      <c r="V57" s="70">
        <v>279.23</v>
      </c>
      <c r="W57" s="70">
        <v>259.76</v>
      </c>
      <c r="X57" s="70">
        <v>256.51</v>
      </c>
      <c r="Y57" s="70">
        <v>255.47</v>
      </c>
      <c r="Z57" s="70">
        <v>259.36</v>
      </c>
      <c r="AA57" s="70">
        <v>266.02999999999997</v>
      </c>
      <c r="AB57" s="70">
        <v>241.09</v>
      </c>
      <c r="AC57" s="70">
        <v>236.98</v>
      </c>
      <c r="AD57" s="70">
        <v>223.54</v>
      </c>
      <c r="AE57" s="70">
        <v>243.63</v>
      </c>
      <c r="AF57" s="70">
        <v>246.64</v>
      </c>
      <c r="AG57" s="70">
        <v>255.05</v>
      </c>
      <c r="AH57" s="70">
        <v>247.6</v>
      </c>
      <c r="AI57" s="70">
        <v>240.12</v>
      </c>
    </row>
    <row r="58" spans="1:37" ht="15.5" x14ac:dyDescent="0.35">
      <c r="A58" s="39" t="s">
        <v>115</v>
      </c>
      <c r="B58" s="77">
        <v>218.23</v>
      </c>
      <c r="C58" s="77">
        <v>255.93</v>
      </c>
      <c r="D58" s="77">
        <v>306.64</v>
      </c>
      <c r="E58" s="77">
        <v>319.87</v>
      </c>
      <c r="F58" s="77">
        <v>359.27</v>
      </c>
      <c r="G58" s="77">
        <v>392.87</v>
      </c>
      <c r="H58" s="77">
        <v>442.18</v>
      </c>
      <c r="I58" s="77">
        <v>508.74</v>
      </c>
      <c r="J58" s="77">
        <v>583.17999999999995</v>
      </c>
      <c r="K58" s="77">
        <v>761.09</v>
      </c>
      <c r="L58" s="77">
        <v>900.1</v>
      </c>
      <c r="M58" s="77">
        <v>1004.49</v>
      </c>
      <c r="N58" s="77">
        <v>1066.3800000000001</v>
      </c>
      <c r="O58" s="77">
        <v>1273.0999999999999</v>
      </c>
      <c r="P58" s="77">
        <v>1530.69</v>
      </c>
      <c r="Q58" s="77">
        <v>1631.1</v>
      </c>
      <c r="R58" s="77">
        <v>1660.52</v>
      </c>
      <c r="S58" s="77">
        <v>1765.73</v>
      </c>
      <c r="T58" s="77">
        <v>1791.94</v>
      </c>
      <c r="U58" s="77">
        <v>1891.4</v>
      </c>
      <c r="V58" s="77">
        <v>2062.89</v>
      </c>
      <c r="W58" s="77">
        <v>2163.77</v>
      </c>
      <c r="X58" s="77">
        <v>2204.56</v>
      </c>
      <c r="Y58" s="77">
        <v>2282.66</v>
      </c>
      <c r="Z58" s="77">
        <v>2385.98</v>
      </c>
      <c r="AA58" s="77">
        <v>2583.8000000000002</v>
      </c>
      <c r="AB58" s="77">
        <v>2703.57</v>
      </c>
      <c r="AC58" s="77">
        <v>2741.21</v>
      </c>
      <c r="AD58" s="77">
        <v>2687.3</v>
      </c>
      <c r="AE58" s="77">
        <v>2005.36</v>
      </c>
      <c r="AF58" s="77">
        <f>SUM(AF59:AF61)</f>
        <v>1979.19</v>
      </c>
      <c r="AG58" s="77">
        <f t="shared" ref="AG58:AI58" si="9">SUM(AG59:AG61)</f>
        <v>2016.39</v>
      </c>
      <c r="AH58" s="77">
        <f t="shared" si="9"/>
        <v>1991.6999999999998</v>
      </c>
      <c r="AI58" s="77">
        <f t="shared" si="9"/>
        <v>1995</v>
      </c>
      <c r="AK58" s="51"/>
    </row>
    <row r="59" spans="1:37" ht="15.5" x14ac:dyDescent="0.35">
      <c r="A59" s="35" t="s">
        <v>120</v>
      </c>
      <c r="B59" s="70">
        <v>79.75</v>
      </c>
      <c r="C59" s="70">
        <v>104.53</v>
      </c>
      <c r="D59" s="70">
        <v>155.13999999999999</v>
      </c>
      <c r="E59" s="70">
        <v>161.62</v>
      </c>
      <c r="F59" s="70">
        <v>188.47</v>
      </c>
      <c r="G59" s="70">
        <v>199.36</v>
      </c>
      <c r="H59" s="70">
        <v>248.67</v>
      </c>
      <c r="I59" s="70">
        <v>316.5</v>
      </c>
      <c r="J59" s="70">
        <v>402.35</v>
      </c>
      <c r="K59" s="70">
        <v>571.99</v>
      </c>
      <c r="L59" s="70">
        <v>731.13</v>
      </c>
      <c r="M59" s="70">
        <v>835.82</v>
      </c>
      <c r="N59" s="70">
        <v>892.11</v>
      </c>
      <c r="O59" s="70">
        <v>1088.0999999999999</v>
      </c>
      <c r="P59" s="70">
        <v>1326.71</v>
      </c>
      <c r="Q59" s="70">
        <v>1420.76</v>
      </c>
      <c r="R59" s="70">
        <v>1464.7</v>
      </c>
      <c r="S59" s="70">
        <v>1547.46</v>
      </c>
      <c r="T59" s="70">
        <v>1553.73</v>
      </c>
      <c r="U59" s="70">
        <v>1626.41</v>
      </c>
      <c r="V59" s="70">
        <v>1724.59</v>
      </c>
      <c r="W59" s="70">
        <v>1757.76</v>
      </c>
      <c r="X59" s="70">
        <v>1721.84</v>
      </c>
      <c r="Y59" s="70">
        <v>1710.74</v>
      </c>
      <c r="Z59" s="70">
        <v>1664.36</v>
      </c>
      <c r="AA59" s="70">
        <v>1611.54</v>
      </c>
      <c r="AB59" s="70">
        <v>1556.01</v>
      </c>
      <c r="AC59" s="70">
        <v>1418.56</v>
      </c>
      <c r="AD59" s="70">
        <v>1297.8599999999999</v>
      </c>
      <c r="AE59" s="70">
        <v>879.23</v>
      </c>
      <c r="AF59" s="70">
        <v>848.61</v>
      </c>
      <c r="AG59" s="70">
        <v>804.85</v>
      </c>
      <c r="AH59" s="70">
        <v>754.27</v>
      </c>
      <c r="AI59" s="70">
        <v>728.68</v>
      </c>
    </row>
    <row r="60" spans="1:37" ht="15.5" x14ac:dyDescent="0.35">
      <c r="A60" s="35" t="s">
        <v>46</v>
      </c>
      <c r="B60" s="70">
        <v>138.24</v>
      </c>
      <c r="C60" s="70">
        <v>151.06</v>
      </c>
      <c r="D60" s="70">
        <v>151.06</v>
      </c>
      <c r="E60" s="70">
        <v>157.81</v>
      </c>
      <c r="F60" s="70">
        <v>170.38</v>
      </c>
      <c r="G60" s="70">
        <v>193.14</v>
      </c>
      <c r="H60" s="70">
        <v>193.14</v>
      </c>
      <c r="I60" s="70">
        <v>191.9</v>
      </c>
      <c r="J60" s="70">
        <v>180.54</v>
      </c>
      <c r="K60" s="70">
        <v>188.81</v>
      </c>
      <c r="L60" s="70">
        <v>168.68</v>
      </c>
      <c r="M60" s="70">
        <v>168.38</v>
      </c>
      <c r="N60" s="70">
        <v>173.98</v>
      </c>
      <c r="O60" s="70">
        <v>181.67</v>
      </c>
      <c r="P60" s="70">
        <v>199.1</v>
      </c>
      <c r="Q60" s="70">
        <v>205.72</v>
      </c>
      <c r="R60" s="70">
        <v>190.05</v>
      </c>
      <c r="S60" s="70">
        <v>211.35</v>
      </c>
      <c r="T60" s="70">
        <v>229.6</v>
      </c>
      <c r="U60" s="70">
        <v>248.73</v>
      </c>
      <c r="V60" s="70">
        <v>295.02999999999997</v>
      </c>
      <c r="W60" s="70">
        <v>318.5</v>
      </c>
      <c r="X60" s="70">
        <v>305.95</v>
      </c>
      <c r="Y60" s="70">
        <v>319.52999999999997</v>
      </c>
      <c r="Z60" s="70">
        <v>343.3</v>
      </c>
      <c r="AA60" s="70">
        <v>366.44</v>
      </c>
      <c r="AB60" s="70">
        <v>386.75</v>
      </c>
      <c r="AC60" s="70">
        <v>397.61</v>
      </c>
      <c r="AD60" s="70">
        <v>407.19</v>
      </c>
      <c r="AE60" s="70">
        <v>323</v>
      </c>
      <c r="AF60" s="70">
        <v>326.51</v>
      </c>
      <c r="AG60" s="70">
        <v>325.74</v>
      </c>
      <c r="AH60" s="70">
        <v>315.83999999999997</v>
      </c>
      <c r="AI60" s="70">
        <v>305.64999999999998</v>
      </c>
    </row>
    <row r="61" spans="1:37" ht="15.5" x14ac:dyDescent="0.35">
      <c r="A61" s="42" t="s">
        <v>48</v>
      </c>
      <c r="B61" s="75">
        <v>0.24</v>
      </c>
      <c r="C61" s="75">
        <v>0.34</v>
      </c>
      <c r="D61" s="75">
        <v>0.44</v>
      </c>
      <c r="E61" s="75">
        <v>0.44</v>
      </c>
      <c r="F61" s="75">
        <v>0.42</v>
      </c>
      <c r="G61" s="75">
        <v>0.37</v>
      </c>
      <c r="H61" s="75">
        <v>0.37</v>
      </c>
      <c r="I61" s="75">
        <v>0.34</v>
      </c>
      <c r="J61" s="75">
        <v>0.28999999999999998</v>
      </c>
      <c r="K61" s="75">
        <v>0.28999999999999998</v>
      </c>
      <c r="L61" s="75">
        <v>0.28999999999999998</v>
      </c>
      <c r="M61" s="75">
        <v>0.28999999999999998</v>
      </c>
      <c r="N61" s="75">
        <v>0.28999999999999998</v>
      </c>
      <c r="O61" s="75">
        <v>3.33</v>
      </c>
      <c r="P61" s="75">
        <v>4.88</v>
      </c>
      <c r="Q61" s="75">
        <v>4.62</v>
      </c>
      <c r="R61" s="75">
        <v>5.77</v>
      </c>
      <c r="S61" s="75">
        <v>6.92</v>
      </c>
      <c r="T61" s="75">
        <v>8.61</v>
      </c>
      <c r="U61" s="75">
        <v>16.260000000000002</v>
      </c>
      <c r="V61" s="75">
        <v>43.27</v>
      </c>
      <c r="W61" s="75">
        <v>87.51</v>
      </c>
      <c r="X61" s="75">
        <v>176.77</v>
      </c>
      <c r="Y61" s="75">
        <v>252.39</v>
      </c>
      <c r="Z61" s="75">
        <v>378.32</v>
      </c>
      <c r="AA61" s="75">
        <v>605.82000000000005</v>
      </c>
      <c r="AB61" s="75">
        <v>760.81</v>
      </c>
      <c r="AC61" s="75">
        <v>925.04</v>
      </c>
      <c r="AD61" s="75">
        <v>982.25</v>
      </c>
      <c r="AE61" s="75">
        <v>803.12</v>
      </c>
      <c r="AF61" s="75">
        <v>804.07</v>
      </c>
      <c r="AG61" s="75">
        <v>885.8</v>
      </c>
      <c r="AH61" s="75">
        <v>921.59</v>
      </c>
      <c r="AI61" s="75">
        <v>960.67</v>
      </c>
    </row>
    <row r="62" spans="1:37" ht="15.5" x14ac:dyDescent="0.35">
      <c r="A62" s="49" t="s">
        <v>116</v>
      </c>
      <c r="B62" s="73">
        <v>0</v>
      </c>
      <c r="C62" s="73">
        <v>0</v>
      </c>
      <c r="D62" s="73">
        <v>0</v>
      </c>
      <c r="E62" s="73">
        <v>0</v>
      </c>
      <c r="F62" s="73">
        <v>0</v>
      </c>
      <c r="G62" s="73">
        <v>0</v>
      </c>
      <c r="H62" s="73">
        <v>0</v>
      </c>
      <c r="I62" s="73">
        <v>0</v>
      </c>
      <c r="J62" s="73">
        <v>0</v>
      </c>
      <c r="K62" s="73">
        <v>0</v>
      </c>
      <c r="L62" s="73">
        <v>0</v>
      </c>
      <c r="M62" s="73">
        <v>0</v>
      </c>
      <c r="N62" s="73">
        <v>0</v>
      </c>
      <c r="O62" s="73">
        <v>0</v>
      </c>
      <c r="P62" s="73">
        <v>0</v>
      </c>
      <c r="Q62" s="73">
        <v>0</v>
      </c>
      <c r="R62" s="73">
        <v>0</v>
      </c>
      <c r="S62" s="73">
        <v>0</v>
      </c>
      <c r="T62" s="73">
        <v>0</v>
      </c>
      <c r="U62" s="73">
        <v>0</v>
      </c>
      <c r="V62" s="73">
        <v>0</v>
      </c>
      <c r="W62" s="73">
        <v>0</v>
      </c>
      <c r="X62" s="73">
        <v>0</v>
      </c>
      <c r="Y62" s="73">
        <v>0</v>
      </c>
      <c r="Z62" s="73">
        <v>0</v>
      </c>
      <c r="AA62" s="73">
        <v>0</v>
      </c>
      <c r="AB62" s="73">
        <v>0</v>
      </c>
      <c r="AC62" s="73">
        <v>0</v>
      </c>
      <c r="AD62" s="73">
        <v>35.06</v>
      </c>
      <c r="AE62" s="73">
        <v>103.49</v>
      </c>
      <c r="AF62" s="73">
        <v>127.28</v>
      </c>
      <c r="AG62" s="73">
        <v>104.02</v>
      </c>
      <c r="AH62" s="73">
        <v>74.8</v>
      </c>
      <c r="AI62" s="73">
        <v>61.63</v>
      </c>
      <c r="AK62" s="51"/>
    </row>
    <row r="63" spans="1:37" ht="15.5" x14ac:dyDescent="0.35">
      <c r="A63" s="49" t="s">
        <v>121</v>
      </c>
      <c r="B63" s="73">
        <v>100.82</v>
      </c>
      <c r="C63" s="73">
        <v>104.01</v>
      </c>
      <c r="D63" s="73">
        <v>116.71</v>
      </c>
      <c r="E63" s="73">
        <v>147.31</v>
      </c>
      <c r="F63" s="73">
        <v>221.51</v>
      </c>
      <c r="G63" s="73">
        <v>229.15</v>
      </c>
      <c r="H63" s="73">
        <v>237.2</v>
      </c>
      <c r="I63" s="73">
        <v>267.23</v>
      </c>
      <c r="J63" s="73">
        <v>361.66</v>
      </c>
      <c r="K63" s="73">
        <v>365.16</v>
      </c>
      <c r="L63" s="73">
        <v>374.76</v>
      </c>
      <c r="M63" s="73">
        <v>413.25</v>
      </c>
      <c r="N63" s="73">
        <v>453.91</v>
      </c>
      <c r="O63" s="73">
        <v>479.56</v>
      </c>
      <c r="P63" s="73">
        <v>463.19</v>
      </c>
      <c r="Q63" s="73">
        <v>459.99</v>
      </c>
      <c r="R63" s="73">
        <v>512.73</v>
      </c>
      <c r="S63" s="73">
        <v>520.48</v>
      </c>
      <c r="T63" s="73">
        <v>538.57000000000005</v>
      </c>
      <c r="U63" s="73">
        <v>656.09</v>
      </c>
      <c r="V63" s="73">
        <v>631.65</v>
      </c>
      <c r="W63" s="73">
        <v>600.21</v>
      </c>
      <c r="X63" s="73">
        <v>668.3</v>
      </c>
      <c r="Y63" s="73">
        <v>594.41</v>
      </c>
      <c r="Z63" s="73">
        <v>704.51</v>
      </c>
      <c r="AA63" s="73">
        <v>971.92</v>
      </c>
      <c r="AB63" s="73">
        <v>1186.71</v>
      </c>
      <c r="AC63" s="73">
        <v>1278.1199999999999</v>
      </c>
      <c r="AD63" s="73">
        <v>1463.94</v>
      </c>
      <c r="AE63" s="73">
        <v>1617.55</v>
      </c>
      <c r="AF63" s="73">
        <v>1677.55</v>
      </c>
      <c r="AG63" s="73">
        <v>1806.27</v>
      </c>
      <c r="AH63" s="73">
        <v>1784.12</v>
      </c>
      <c r="AI63" s="73">
        <v>1915.2</v>
      </c>
      <c r="AK63" s="51"/>
    </row>
    <row r="64" spans="1:37" ht="15.5" x14ac:dyDescent="0.35">
      <c r="A64" s="31" t="s">
        <v>122</v>
      </c>
      <c r="B64" s="75">
        <v>0</v>
      </c>
      <c r="C64" s="75">
        <v>0</v>
      </c>
      <c r="D64" s="75">
        <v>0</v>
      </c>
      <c r="E64" s="75">
        <v>0</v>
      </c>
      <c r="F64" s="75">
        <v>0</v>
      </c>
      <c r="G64" s="75">
        <v>0</v>
      </c>
      <c r="H64" s="75">
        <v>0</v>
      </c>
      <c r="I64" s="75">
        <v>0</v>
      </c>
      <c r="J64" s="75">
        <v>0</v>
      </c>
      <c r="K64" s="75">
        <v>0</v>
      </c>
      <c r="L64" s="75">
        <v>0</v>
      </c>
      <c r="M64" s="75">
        <v>0</v>
      </c>
      <c r="N64" s="75">
        <v>93.96</v>
      </c>
      <c r="O64" s="75">
        <v>197.34</v>
      </c>
      <c r="P64" s="75">
        <v>335.05</v>
      </c>
      <c r="Q64" s="75">
        <v>830.66</v>
      </c>
      <c r="R64" s="75">
        <v>828.96</v>
      </c>
      <c r="S64" s="75">
        <v>576.37</v>
      </c>
      <c r="T64" s="75">
        <v>487.62</v>
      </c>
      <c r="U64" s="75">
        <v>439.8</v>
      </c>
      <c r="V64" s="75">
        <v>625.16</v>
      </c>
      <c r="W64" s="75">
        <v>763.51</v>
      </c>
      <c r="X64" s="75">
        <v>400.51</v>
      </c>
      <c r="Y64" s="75">
        <v>53.66</v>
      </c>
      <c r="Z64" s="75">
        <v>25.1</v>
      </c>
      <c r="AA64" s="75">
        <v>37.78</v>
      </c>
      <c r="AB64" s="75">
        <v>24.62</v>
      </c>
      <c r="AC64" s="75">
        <v>18.34</v>
      </c>
      <c r="AD64" s="75">
        <v>0.19</v>
      </c>
      <c r="AE64" s="75">
        <v>0.28999999999999998</v>
      </c>
      <c r="AF64" s="75">
        <v>0</v>
      </c>
      <c r="AG64" s="75">
        <v>0</v>
      </c>
      <c r="AH64" s="75">
        <v>0</v>
      </c>
      <c r="AI64" s="75">
        <v>0</v>
      </c>
      <c r="AK64" s="51"/>
    </row>
    <row r="65" spans="1:41" ht="15.5" x14ac:dyDescent="0.35">
      <c r="A65" s="50" t="s">
        <v>103</v>
      </c>
      <c r="B65" s="72">
        <v>0</v>
      </c>
      <c r="C65" s="72">
        <v>0</v>
      </c>
      <c r="D65" s="72">
        <v>0</v>
      </c>
      <c r="E65" s="72">
        <v>0</v>
      </c>
      <c r="F65" s="72">
        <v>0</v>
      </c>
      <c r="G65" s="72">
        <v>0</v>
      </c>
      <c r="H65" s="72">
        <v>0</v>
      </c>
      <c r="I65" s="72">
        <v>0</v>
      </c>
      <c r="J65" s="72">
        <v>0</v>
      </c>
      <c r="K65" s="72">
        <v>0</v>
      </c>
      <c r="L65" s="72">
        <v>0</v>
      </c>
      <c r="M65" s="72">
        <v>0</v>
      </c>
      <c r="N65" s="72">
        <v>0</v>
      </c>
      <c r="O65" s="72">
        <v>0</v>
      </c>
      <c r="P65" s="72">
        <v>0</v>
      </c>
      <c r="Q65" s="72">
        <v>0</v>
      </c>
      <c r="R65" s="72">
        <v>0</v>
      </c>
      <c r="S65" s="72">
        <v>0</v>
      </c>
      <c r="T65" s="72">
        <v>0</v>
      </c>
      <c r="U65" s="72">
        <v>0</v>
      </c>
      <c r="V65" s="72">
        <v>0</v>
      </c>
      <c r="W65" s="72">
        <v>0</v>
      </c>
      <c r="X65" s="72">
        <v>0</v>
      </c>
      <c r="Y65" s="72">
        <v>0</v>
      </c>
      <c r="Z65" s="72">
        <v>0</v>
      </c>
      <c r="AA65" s="72">
        <v>0</v>
      </c>
      <c r="AB65" s="72">
        <v>328.8</v>
      </c>
      <c r="AC65" s="72">
        <v>368.1</v>
      </c>
      <c r="AD65" s="72">
        <v>438.99</v>
      </c>
      <c r="AE65" s="72">
        <v>499.3</v>
      </c>
      <c r="AF65" s="72">
        <f>SUM(AF66:AF67)</f>
        <v>544.43000000000006</v>
      </c>
      <c r="AG65" s="72">
        <f t="shared" ref="AG65:AI65" si="10">SUM(AG66:AG67)</f>
        <v>557.26</v>
      </c>
      <c r="AH65" s="72">
        <f t="shared" si="10"/>
        <v>584.53</v>
      </c>
      <c r="AI65" s="72">
        <f t="shared" si="10"/>
        <v>647.14</v>
      </c>
      <c r="AK65" s="51"/>
    </row>
    <row r="66" spans="1:41" ht="15.5" x14ac:dyDescent="0.35">
      <c r="A66" s="35" t="s">
        <v>64</v>
      </c>
      <c r="B66" s="70">
        <v>0</v>
      </c>
      <c r="C66" s="70">
        <v>0</v>
      </c>
      <c r="D66" s="70">
        <v>0</v>
      </c>
      <c r="E66" s="70">
        <v>0</v>
      </c>
      <c r="F66" s="70">
        <v>0</v>
      </c>
      <c r="G66" s="70">
        <v>0</v>
      </c>
      <c r="H66" s="70">
        <v>0</v>
      </c>
      <c r="I66" s="70">
        <v>0</v>
      </c>
      <c r="J66" s="70">
        <v>0</v>
      </c>
      <c r="K66" s="70">
        <v>0</v>
      </c>
      <c r="L66" s="70">
        <v>0</v>
      </c>
      <c r="M66" s="70">
        <v>0</v>
      </c>
      <c r="N66" s="70">
        <v>0</v>
      </c>
      <c r="O66" s="70">
        <v>0</v>
      </c>
      <c r="P66" s="70">
        <v>0</v>
      </c>
      <c r="Q66" s="70">
        <v>0</v>
      </c>
      <c r="R66" s="70">
        <v>0</v>
      </c>
      <c r="S66" s="70">
        <v>0</v>
      </c>
      <c r="T66" s="70">
        <v>0</v>
      </c>
      <c r="U66" s="70">
        <v>0</v>
      </c>
      <c r="V66" s="70">
        <v>0</v>
      </c>
      <c r="W66" s="70">
        <v>0</v>
      </c>
      <c r="X66" s="70">
        <v>0</v>
      </c>
      <c r="Y66" s="70">
        <v>0</v>
      </c>
      <c r="Z66" s="70">
        <v>0</v>
      </c>
      <c r="AA66" s="70">
        <v>0</v>
      </c>
      <c r="AB66" s="70">
        <v>328.31</v>
      </c>
      <c r="AC66" s="70">
        <v>367.61</v>
      </c>
      <c r="AD66" s="70">
        <v>416.09</v>
      </c>
      <c r="AE66" s="70">
        <v>456.12</v>
      </c>
      <c r="AF66" s="70">
        <v>490.37</v>
      </c>
      <c r="AG66" s="70">
        <v>503.34</v>
      </c>
      <c r="AH66" s="70">
        <v>530.61</v>
      </c>
      <c r="AI66" s="70">
        <v>548.04999999999995</v>
      </c>
    </row>
    <row r="67" spans="1:41" ht="15.5" x14ac:dyDescent="0.35">
      <c r="A67" s="35" t="s">
        <v>46</v>
      </c>
      <c r="B67" s="70">
        <v>0</v>
      </c>
      <c r="C67" s="70">
        <v>0</v>
      </c>
      <c r="D67" s="70">
        <v>0</v>
      </c>
      <c r="E67" s="70">
        <v>0</v>
      </c>
      <c r="F67" s="70">
        <v>0</v>
      </c>
      <c r="G67" s="70">
        <v>0</v>
      </c>
      <c r="H67" s="70">
        <v>0</v>
      </c>
      <c r="I67" s="70">
        <v>0</v>
      </c>
      <c r="J67" s="70">
        <v>0</v>
      </c>
      <c r="K67" s="70">
        <v>0</v>
      </c>
      <c r="L67" s="70">
        <v>0</v>
      </c>
      <c r="M67" s="70">
        <v>0</v>
      </c>
      <c r="N67" s="70">
        <v>0</v>
      </c>
      <c r="O67" s="70">
        <v>0</v>
      </c>
      <c r="P67" s="70">
        <v>0</v>
      </c>
      <c r="Q67" s="70">
        <v>0</v>
      </c>
      <c r="R67" s="70">
        <v>0</v>
      </c>
      <c r="S67" s="70">
        <v>0</v>
      </c>
      <c r="T67" s="70">
        <v>0</v>
      </c>
      <c r="U67" s="70">
        <v>0</v>
      </c>
      <c r="V67" s="70">
        <v>0</v>
      </c>
      <c r="W67" s="70">
        <v>0</v>
      </c>
      <c r="X67" s="70">
        <v>0</v>
      </c>
      <c r="Y67" s="70">
        <v>0</v>
      </c>
      <c r="Z67" s="70">
        <v>0</v>
      </c>
      <c r="AA67" s="70">
        <v>0</v>
      </c>
      <c r="AB67" s="70">
        <v>0.49</v>
      </c>
      <c r="AC67" s="70">
        <v>0.49</v>
      </c>
      <c r="AD67" s="70">
        <v>22.9</v>
      </c>
      <c r="AE67" s="70">
        <v>43.18</v>
      </c>
      <c r="AF67" s="70">
        <v>54.06</v>
      </c>
      <c r="AG67" s="70">
        <v>53.92</v>
      </c>
      <c r="AH67" s="70">
        <v>53.92</v>
      </c>
      <c r="AI67" s="70">
        <v>99.09</v>
      </c>
    </row>
    <row r="68" spans="1:41" ht="15.5" x14ac:dyDescent="0.35">
      <c r="A68" s="50" t="s">
        <v>63</v>
      </c>
      <c r="B68" s="72">
        <v>0</v>
      </c>
      <c r="C68" s="72">
        <v>0</v>
      </c>
      <c r="D68" s="72">
        <v>0</v>
      </c>
      <c r="E68" s="72">
        <v>0</v>
      </c>
      <c r="F68" s="72">
        <v>0</v>
      </c>
      <c r="G68" s="72">
        <v>0</v>
      </c>
      <c r="H68" s="72">
        <v>0</v>
      </c>
      <c r="I68" s="72">
        <v>0</v>
      </c>
      <c r="J68" s="72">
        <v>0</v>
      </c>
      <c r="K68" s="72">
        <v>0</v>
      </c>
      <c r="L68" s="72">
        <v>0</v>
      </c>
      <c r="M68" s="72">
        <v>0</v>
      </c>
      <c r="N68" s="72">
        <v>2.39</v>
      </c>
      <c r="O68" s="72">
        <v>15.11</v>
      </c>
      <c r="P68" s="72">
        <v>16.7</v>
      </c>
      <c r="Q68" s="72">
        <v>74.05</v>
      </c>
      <c r="R68" s="72">
        <v>187.79</v>
      </c>
      <c r="S68" s="72">
        <v>361.69</v>
      </c>
      <c r="T68" s="72">
        <v>844.51</v>
      </c>
      <c r="U68" s="72">
        <v>1038.49</v>
      </c>
      <c r="V68" s="72">
        <v>1217.58</v>
      </c>
      <c r="W68" s="72">
        <v>1127.54</v>
      </c>
      <c r="X68" s="72">
        <v>957.78</v>
      </c>
      <c r="Y68" s="72">
        <v>1091.5999999999999</v>
      </c>
      <c r="Z68" s="72">
        <v>1242.69</v>
      </c>
      <c r="AA68" s="72">
        <v>997.79</v>
      </c>
      <c r="AB68" s="72">
        <v>1009.54</v>
      </c>
      <c r="AC68" s="72">
        <v>997.13</v>
      </c>
      <c r="AD68" s="72">
        <v>1420.89</v>
      </c>
      <c r="AE68" s="72">
        <v>1907.28</v>
      </c>
      <c r="AF68" s="72">
        <f>SUM(AF69:AF73)</f>
        <v>1821.9799999999998</v>
      </c>
      <c r="AG68" s="72">
        <f t="shared" ref="AG68:AI68" si="11">SUM(AG69:AG73)</f>
        <v>1791.9699999999998</v>
      </c>
      <c r="AH68" s="72">
        <f t="shared" si="11"/>
        <v>2354.5100000000007</v>
      </c>
      <c r="AI68" s="72">
        <f t="shared" si="11"/>
        <v>2697.3999999999996</v>
      </c>
      <c r="AK68" s="52"/>
      <c r="AL68" s="52"/>
      <c r="AM68" s="52"/>
      <c r="AN68" s="52"/>
      <c r="AO68" s="51"/>
    </row>
    <row r="69" spans="1:41" ht="15.5" x14ac:dyDescent="0.35">
      <c r="A69" s="35" t="s">
        <v>127</v>
      </c>
      <c r="B69" s="70">
        <v>0</v>
      </c>
      <c r="C69" s="70">
        <v>0</v>
      </c>
      <c r="D69" s="70">
        <v>0</v>
      </c>
      <c r="E69" s="70">
        <v>0</v>
      </c>
      <c r="F69" s="70">
        <v>0</v>
      </c>
      <c r="G69" s="70">
        <v>0</v>
      </c>
      <c r="H69" s="70">
        <v>0</v>
      </c>
      <c r="I69" s="70">
        <v>0</v>
      </c>
      <c r="J69" s="70">
        <v>0</v>
      </c>
      <c r="K69" s="70">
        <v>0</v>
      </c>
      <c r="L69" s="70">
        <v>0</v>
      </c>
      <c r="M69" s="70">
        <v>0</v>
      </c>
      <c r="N69" s="70">
        <v>0</v>
      </c>
      <c r="O69" s="70">
        <v>0</v>
      </c>
      <c r="P69" s="70">
        <v>0</v>
      </c>
      <c r="Q69" s="70">
        <v>47.91</v>
      </c>
      <c r="R69" s="70">
        <v>53.43</v>
      </c>
      <c r="S69" s="70">
        <v>85.76</v>
      </c>
      <c r="T69" s="70">
        <v>116.26</v>
      </c>
      <c r="U69" s="70">
        <v>180.36</v>
      </c>
      <c r="V69" s="70">
        <v>355.68</v>
      </c>
      <c r="W69" s="70">
        <v>367.52</v>
      </c>
      <c r="X69" s="70">
        <v>436.86</v>
      </c>
      <c r="Y69" s="70">
        <v>462.22</v>
      </c>
      <c r="Z69" s="70">
        <v>458.84</v>
      </c>
      <c r="AA69" s="70">
        <v>448.12</v>
      </c>
      <c r="AB69" s="70">
        <v>427.83</v>
      </c>
      <c r="AC69" s="70">
        <v>424.45</v>
      </c>
      <c r="AD69" s="70">
        <v>457.95</v>
      </c>
      <c r="AE69" s="70">
        <v>463.33</v>
      </c>
      <c r="AF69" s="70">
        <v>366.89</v>
      </c>
      <c r="AG69" s="70">
        <v>526.48</v>
      </c>
      <c r="AH69" s="70">
        <v>750.04</v>
      </c>
      <c r="AI69" s="70">
        <v>822.19</v>
      </c>
      <c r="AK69" s="51"/>
    </row>
    <row r="70" spans="1:41" ht="15.5" x14ac:dyDescent="0.35">
      <c r="A70" s="35" t="s">
        <v>128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  <c r="N70" s="70">
        <v>2.39</v>
      </c>
      <c r="O70" s="70">
        <v>15.11</v>
      </c>
      <c r="P70" s="70">
        <v>16.7</v>
      </c>
      <c r="Q70" s="70">
        <v>26.14</v>
      </c>
      <c r="R70" s="70">
        <v>134.36000000000001</v>
      </c>
      <c r="S70" s="70">
        <v>275.93</v>
      </c>
      <c r="T70" s="70">
        <v>728.25</v>
      </c>
      <c r="U70" s="70">
        <v>858.13</v>
      </c>
      <c r="V70" s="70">
        <v>861.9</v>
      </c>
      <c r="W70" s="70">
        <v>760.02</v>
      </c>
      <c r="X70" s="70">
        <v>520.91999999999996</v>
      </c>
      <c r="Y70" s="70">
        <v>629.38</v>
      </c>
      <c r="Z70" s="70">
        <v>783.85</v>
      </c>
      <c r="AA70" s="70">
        <v>549.66999999999996</v>
      </c>
      <c r="AB70" s="70">
        <v>581.71</v>
      </c>
      <c r="AC70" s="70">
        <v>572.67999999999995</v>
      </c>
      <c r="AD70" s="70">
        <v>939.35</v>
      </c>
      <c r="AE70" s="70">
        <v>1384.1</v>
      </c>
      <c r="AF70" s="70">
        <v>1363.23</v>
      </c>
      <c r="AG70" s="70">
        <v>1099.46</v>
      </c>
      <c r="AH70" s="70">
        <v>1423.89</v>
      </c>
      <c r="AI70" s="70">
        <v>1621.51</v>
      </c>
    </row>
    <row r="71" spans="1:41" ht="15.5" x14ac:dyDescent="0.35">
      <c r="A71" s="35" t="s">
        <v>126</v>
      </c>
      <c r="B71" s="70">
        <v>0</v>
      </c>
      <c r="C71" s="70">
        <v>0</v>
      </c>
      <c r="D71" s="70">
        <v>0</v>
      </c>
      <c r="E71" s="70">
        <v>0</v>
      </c>
      <c r="F71" s="70">
        <v>0</v>
      </c>
      <c r="G71" s="70">
        <v>0</v>
      </c>
      <c r="H71" s="70">
        <v>0</v>
      </c>
      <c r="I71" s="70">
        <v>0</v>
      </c>
      <c r="J71" s="70">
        <v>0</v>
      </c>
      <c r="K71" s="70">
        <v>0</v>
      </c>
      <c r="L71" s="70">
        <v>0</v>
      </c>
      <c r="M71" s="70">
        <v>0</v>
      </c>
      <c r="N71" s="70">
        <v>0</v>
      </c>
      <c r="O71" s="70">
        <v>0</v>
      </c>
      <c r="P71" s="70">
        <v>0</v>
      </c>
      <c r="Q71" s="70">
        <v>0</v>
      </c>
      <c r="R71" s="70">
        <v>0</v>
      </c>
      <c r="S71" s="70">
        <v>0</v>
      </c>
      <c r="T71" s="70">
        <v>0</v>
      </c>
      <c r="U71" s="70">
        <v>0</v>
      </c>
      <c r="V71" s="70">
        <v>0</v>
      </c>
      <c r="W71" s="70">
        <v>0</v>
      </c>
      <c r="X71" s="70">
        <v>0</v>
      </c>
      <c r="Y71" s="70">
        <v>0</v>
      </c>
      <c r="Z71" s="70">
        <v>0</v>
      </c>
      <c r="AA71" s="70">
        <v>0</v>
      </c>
      <c r="AB71" s="70">
        <v>0</v>
      </c>
      <c r="AC71" s="70">
        <v>0</v>
      </c>
      <c r="AD71" s="70">
        <v>13.67</v>
      </c>
      <c r="AE71" s="70">
        <v>38.94</v>
      </c>
      <c r="AF71" s="70">
        <v>34.549999999999997</v>
      </c>
      <c r="AG71" s="70">
        <v>43.33</v>
      </c>
      <c r="AH71" s="70">
        <v>19.04</v>
      </c>
      <c r="AI71" s="70">
        <v>8.49</v>
      </c>
    </row>
    <row r="72" spans="1:41" ht="15.5" x14ac:dyDescent="0.35">
      <c r="A72" s="35" t="s">
        <v>129</v>
      </c>
      <c r="B72" s="70">
        <v>0</v>
      </c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0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  <c r="N72" s="70">
        <v>0</v>
      </c>
      <c r="O72" s="70">
        <v>0</v>
      </c>
      <c r="P72" s="70">
        <v>0</v>
      </c>
      <c r="Q72" s="70">
        <v>0</v>
      </c>
      <c r="R72" s="70">
        <v>0</v>
      </c>
      <c r="S72" s="70">
        <v>0</v>
      </c>
      <c r="T72" s="70">
        <v>0</v>
      </c>
      <c r="U72" s="70">
        <v>0</v>
      </c>
      <c r="V72" s="70">
        <v>0</v>
      </c>
      <c r="W72" s="70">
        <v>0</v>
      </c>
      <c r="X72" s="70">
        <v>0</v>
      </c>
      <c r="Y72" s="70">
        <v>0</v>
      </c>
      <c r="Z72" s="70">
        <v>0</v>
      </c>
      <c r="AA72" s="70">
        <v>0</v>
      </c>
      <c r="AB72" s="70">
        <v>0</v>
      </c>
      <c r="AC72" s="70">
        <v>0</v>
      </c>
      <c r="AD72" s="70">
        <v>9.91</v>
      </c>
      <c r="AE72" s="70">
        <v>20.91</v>
      </c>
      <c r="AF72" s="70">
        <v>57.31</v>
      </c>
      <c r="AG72" s="70">
        <v>106.35</v>
      </c>
      <c r="AH72" s="70">
        <v>119.53</v>
      </c>
      <c r="AI72" s="70">
        <v>123.45</v>
      </c>
    </row>
    <row r="73" spans="1:41" ht="16" thickBot="1" x14ac:dyDescent="0.4">
      <c r="A73" s="35" t="s">
        <v>123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  <c r="N73" s="70">
        <v>0</v>
      </c>
      <c r="O73" s="70">
        <v>0</v>
      </c>
      <c r="P73" s="70">
        <v>0</v>
      </c>
      <c r="Q73" s="70">
        <v>0</v>
      </c>
      <c r="R73" s="70">
        <v>0</v>
      </c>
      <c r="S73" s="70">
        <v>0</v>
      </c>
      <c r="T73" s="70">
        <v>0</v>
      </c>
      <c r="U73" s="70">
        <v>0</v>
      </c>
      <c r="V73" s="70">
        <v>0</v>
      </c>
      <c r="W73" s="70">
        <v>0</v>
      </c>
      <c r="X73" s="70">
        <v>0</v>
      </c>
      <c r="Y73" s="70">
        <v>0</v>
      </c>
      <c r="Z73" s="70">
        <v>0</v>
      </c>
      <c r="AA73" s="70">
        <v>0</v>
      </c>
      <c r="AB73" s="70">
        <v>0</v>
      </c>
      <c r="AC73" s="70">
        <v>0</v>
      </c>
      <c r="AD73" s="70">
        <v>0</v>
      </c>
      <c r="AE73" s="70">
        <v>0</v>
      </c>
      <c r="AF73" s="70">
        <v>0</v>
      </c>
      <c r="AG73" s="70">
        <v>16.350000000000001</v>
      </c>
      <c r="AH73" s="70">
        <v>42.01</v>
      </c>
      <c r="AI73" s="70">
        <v>121.76</v>
      </c>
    </row>
    <row r="74" spans="1:41" ht="16.5" thickTop="1" thickBot="1" x14ac:dyDescent="0.4">
      <c r="A74" s="44" t="s">
        <v>49</v>
      </c>
      <c r="B74" s="83">
        <v>1020.52</v>
      </c>
      <c r="C74" s="83">
        <v>1012.08</v>
      </c>
      <c r="D74" s="83">
        <v>1194.31</v>
      </c>
      <c r="E74" s="83">
        <v>1428.87</v>
      </c>
      <c r="F74" s="83">
        <v>1858.61</v>
      </c>
      <c r="G74" s="83">
        <v>1925.7</v>
      </c>
      <c r="H74" s="83">
        <v>1870.81</v>
      </c>
      <c r="I74" s="83">
        <v>2051.2199999999998</v>
      </c>
      <c r="J74" s="83">
        <v>2259.35</v>
      </c>
      <c r="K74" s="83">
        <v>2469.25</v>
      </c>
      <c r="L74" s="83">
        <v>2529.02</v>
      </c>
      <c r="M74" s="83">
        <v>2651.05</v>
      </c>
      <c r="N74" s="83">
        <v>2931.56</v>
      </c>
      <c r="O74" s="83">
        <v>3175.3</v>
      </c>
      <c r="P74" s="83">
        <v>3786.27</v>
      </c>
      <c r="Q74" s="83">
        <v>4451.42</v>
      </c>
      <c r="R74" s="83">
        <v>4775.59</v>
      </c>
      <c r="S74" s="83">
        <v>5108.51</v>
      </c>
      <c r="T74" s="83">
        <v>6688.57</v>
      </c>
      <c r="U74" s="83">
        <v>7442.82</v>
      </c>
      <c r="V74" s="83">
        <v>8217.26</v>
      </c>
      <c r="W74" s="83">
        <v>9130.9</v>
      </c>
      <c r="X74" s="83">
        <v>9716.2099999999991</v>
      </c>
      <c r="Y74" s="83">
        <v>11436.3</v>
      </c>
      <c r="Z74" s="83">
        <v>13414.21</v>
      </c>
      <c r="AA74" s="83">
        <v>16042.07</v>
      </c>
      <c r="AB74" s="83">
        <v>16784.150000000001</v>
      </c>
      <c r="AC74" s="83">
        <v>18627.77</v>
      </c>
      <c r="AD74" s="83">
        <v>21002.74</v>
      </c>
      <c r="AE74" s="83">
        <v>22328.99</v>
      </c>
      <c r="AF74" s="83">
        <f>SUM(AF46:AF53,AF58,AF62:AF65,AF68)</f>
        <v>23915.649999999998</v>
      </c>
      <c r="AG74" s="83">
        <f t="shared" ref="AG74:AI74" si="12">SUM(AG46:AG53,AG58,AG62:AG65,AG68)</f>
        <v>23568.46</v>
      </c>
      <c r="AH74" s="83">
        <f t="shared" si="12"/>
        <v>24816.69</v>
      </c>
      <c r="AI74" s="83">
        <f t="shared" si="12"/>
        <v>25079.410000000003</v>
      </c>
      <c r="AK74" s="52"/>
    </row>
    <row r="75" spans="1:41" ht="16" thickTop="1" x14ac:dyDescent="0.35">
      <c r="A75" s="48" t="s">
        <v>102</v>
      </c>
      <c r="B75" s="85">
        <v>82.12</v>
      </c>
      <c r="C75" s="85">
        <v>84.32</v>
      </c>
      <c r="D75" s="85">
        <v>99.58</v>
      </c>
      <c r="E75" s="85">
        <v>130.03</v>
      </c>
      <c r="F75" s="85">
        <v>216.98</v>
      </c>
      <c r="G75" s="85">
        <v>246.95</v>
      </c>
      <c r="H75" s="85">
        <v>247.89</v>
      </c>
      <c r="I75" s="85">
        <v>288.27999999999997</v>
      </c>
      <c r="J75" s="85">
        <v>352.39</v>
      </c>
      <c r="K75" s="85">
        <v>321.83</v>
      </c>
      <c r="L75" s="85">
        <v>329.72</v>
      </c>
      <c r="M75" s="85">
        <v>346.98</v>
      </c>
      <c r="N75" s="85">
        <v>378.34</v>
      </c>
      <c r="O75" s="85">
        <v>390.88</v>
      </c>
      <c r="P75" s="85">
        <v>379.61</v>
      </c>
      <c r="Q75" s="85">
        <v>389.46</v>
      </c>
      <c r="R75" s="85">
        <v>405.29</v>
      </c>
      <c r="S75" s="85">
        <v>435.65</v>
      </c>
      <c r="T75" s="85">
        <v>463.75</v>
      </c>
      <c r="U75" s="85">
        <v>509.15</v>
      </c>
      <c r="V75" s="85">
        <v>533.71</v>
      </c>
      <c r="W75" s="85">
        <v>567.89</v>
      </c>
      <c r="X75" s="85">
        <v>664.4</v>
      </c>
      <c r="Y75" s="85">
        <v>667.79</v>
      </c>
      <c r="Z75" s="85">
        <v>846.83</v>
      </c>
      <c r="AA75" s="85">
        <v>1048.96</v>
      </c>
      <c r="AB75" s="85">
        <v>1267.73</v>
      </c>
      <c r="AC75" s="85">
        <v>1358.71</v>
      </c>
      <c r="AD75" s="85">
        <v>1545.25</v>
      </c>
      <c r="AE75" s="85">
        <v>1696.99</v>
      </c>
      <c r="AF75" s="85">
        <v>1759.2</v>
      </c>
      <c r="AG75" s="85">
        <v>1975.06</v>
      </c>
      <c r="AH75" s="85">
        <v>1948.11</v>
      </c>
      <c r="AI75" s="85">
        <v>2074.64</v>
      </c>
      <c r="AK75" s="51"/>
    </row>
    <row r="76" spans="1:41" ht="15.5" x14ac:dyDescent="0.35">
      <c r="A76" s="68" t="s">
        <v>65</v>
      </c>
      <c r="B76" s="86">
        <v>1102.6400000000001</v>
      </c>
      <c r="C76" s="86">
        <v>1096.4000000000001</v>
      </c>
      <c r="D76" s="86">
        <v>1293.8900000000001</v>
      </c>
      <c r="E76" s="86">
        <v>1558.9</v>
      </c>
      <c r="F76" s="86">
        <v>2075.59</v>
      </c>
      <c r="G76" s="86">
        <v>2172.65</v>
      </c>
      <c r="H76" s="86">
        <v>2118.6999999999998</v>
      </c>
      <c r="I76" s="86">
        <v>2339.5</v>
      </c>
      <c r="J76" s="86">
        <v>2611.7399999999998</v>
      </c>
      <c r="K76" s="86">
        <v>2791.08</v>
      </c>
      <c r="L76" s="86">
        <v>2858.74</v>
      </c>
      <c r="M76" s="86">
        <v>2998.03</v>
      </c>
      <c r="N76" s="86">
        <v>3309.9</v>
      </c>
      <c r="O76" s="86">
        <v>3566.18</v>
      </c>
      <c r="P76" s="86">
        <v>4165.88</v>
      </c>
      <c r="Q76" s="86">
        <v>4840.88</v>
      </c>
      <c r="R76" s="86">
        <v>5180.88</v>
      </c>
      <c r="S76" s="86">
        <v>5544.16</v>
      </c>
      <c r="T76" s="86">
        <v>7152.32</v>
      </c>
      <c r="U76" s="86">
        <v>7951.97</v>
      </c>
      <c r="V76" s="86">
        <v>8750.9699999999993</v>
      </c>
      <c r="W76" s="86">
        <v>9698.7900000000009</v>
      </c>
      <c r="X76" s="86">
        <v>10380.61</v>
      </c>
      <c r="Y76" s="86">
        <v>12104.09</v>
      </c>
      <c r="Z76" s="86">
        <v>14261.04</v>
      </c>
      <c r="AA76" s="86">
        <v>17091.03</v>
      </c>
      <c r="AB76" s="86">
        <v>18051.88</v>
      </c>
      <c r="AC76" s="86">
        <v>19986.48</v>
      </c>
      <c r="AD76" s="86">
        <v>22547.99</v>
      </c>
      <c r="AE76" s="86">
        <v>24025.98</v>
      </c>
      <c r="AF76" s="86">
        <v>25674.83</v>
      </c>
      <c r="AG76" s="86">
        <v>25543.5</v>
      </c>
      <c r="AH76" s="86">
        <v>26764.81</v>
      </c>
      <c r="AI76" s="86">
        <v>27154.080000000002</v>
      </c>
      <c r="AK76" s="51"/>
    </row>
    <row r="80" spans="1:41" x14ac:dyDescent="0.25">
      <c r="AA80" s="88"/>
      <c r="AB80" s="88"/>
      <c r="AC80" s="88"/>
      <c r="AD80" s="88"/>
      <c r="AE80" s="88"/>
      <c r="AF80" s="88"/>
      <c r="AG80" s="88"/>
      <c r="AH80" s="88"/>
      <c r="AI80" s="88"/>
    </row>
  </sheetData>
  <phoneticPr fontId="28" type="noConversion"/>
  <pageMargins left="0.7" right="0.7" top="0.75" bottom="0.75" header="0.3" footer="0.3"/>
  <pageSetup paperSize="9" orientation="portrait" verticalDpi="0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k r Q V h r n 4 H C m A A A A 9 g A A A B I A H A B D b 2 5 m a W c v U G F j a 2 F n Z S 5 4 b W w g o h g A K K A U A A A A A A A A A A A A A A A A A A A A A A A A A A A A h Y + x C s I w G I R f p W R v k q a g U t I U d H C x I A j i G t L Y B t u / 0 q S m 7 + b g I / k K V r T q 5 n h 3 3 8 H d / X r j 2 d D U w U V 3 1 r S Q o g h T F G h Q b W G g T F H v j u E C Z Y J v p T r J U g c j D D Y Z r E l R 5 d w 5 I c R 7 j 3 2 M 2 6 4 k j N K I H P L N T l W 6 k a E B 6 y Q o j T 6 t 4 n 8 L C b 5 / j R E M R 9 E c x z O G K S e T y X M D X 4 C N e 5 / p j 8 l X f e 3 6 T g s N 4 X r J y S Q 5 e X 8 Q D 1 B L A w Q U A A I A C A B C S t B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k r Q V i i K R 7 g O A A A A E Q A A A B M A H A B G b 3 J t d W x h c y 9 T Z W N 0 a W 9 u M S 5 t I K I Y A C i g F A A A A A A A A A A A A A A A A A A A A A A A A A A A A C t O T S 7 J z M 9 T C I b Q h t Y A U E s B A i 0 A F A A C A A g A Q k r Q V h r n 4 H C m A A A A 9 g A A A B I A A A A A A A A A A A A A A A A A A A A A A E N v b m Z p Z y 9 Q Y W N r Y W d l L n h t b F B L A Q I t A B Q A A g A I A E J K 0 F Y P y u m r p A A A A O k A A A A T A A A A A A A A A A A A A A A A A P I A A A B b Q 2 9 u d G V u d F 9 U e X B l c 1 0 u e G 1 s U E s B A i 0 A F A A C A A g A Q k r Q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K x J n x W y d V N J r v B a 4 d N 8 A H M A A A A A A g A A A A A A A 2 Y A A M A A A A A Q A A A A U a m o x 9 h A y i g G b / G o m u 8 o x A A A A A A E g A A A o A A A A B A A A A C u g T y N 0 9 4 d W g I e i a p F q 1 1 7 U A A A A N t X 4 J m 5 z I u j k d E F E v L j N c G D B i M i D J 5 C M J e X b o E z 8 o K D j l i M D q o l 8 j G C r a z l T 0 J E f n 8 O 7 E n m i h N b 3 c Z x 3 n 9 H F V O d P 9 X 9 L U u 2 L q t 6 X 5 1 6 U z t X F A A A A A 3 B k M z K A 1 6 p g 5 O Z O Y 7 c Z g d l V 9 H 1 < / D a t a M a s h u p > 
</file>

<file path=customXml/itemProps1.xml><?xml version="1.0" encoding="utf-8"?>
<ds:datastoreItem xmlns:ds="http://schemas.openxmlformats.org/officeDocument/2006/customXml" ds:itemID="{B75450D2-E6E2-4D7D-83D3-098F71FDFA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Sheet</vt:lpstr>
      <vt:lpstr>Contents</vt:lpstr>
      <vt:lpstr>Notes</vt:lpstr>
      <vt:lpstr>6.4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Renewable sources used to generate electricity and heat and for transport fuels</dc:title>
  <dc:creator>energy.stats@beis.gov.uk</dc:creator>
  <cp:keywords>Renewable sources, electricity, heat, transport fuels</cp:keywords>
  <cp:lastModifiedBy>Harris, Kevin (Energy Security)</cp:lastModifiedBy>
  <dcterms:created xsi:type="dcterms:W3CDTF">2022-01-26T14:32:08Z</dcterms:created>
  <dcterms:modified xsi:type="dcterms:W3CDTF">2024-07-29T17:37:40Z</dcterms:modified>
  <cp:category>Renewables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62f585-b40f-4ab9-bafe-39150f03d124_Enabled">
    <vt:lpwstr>true</vt:lpwstr>
  </property>
  <property fmtid="{D5CDD505-2E9C-101B-9397-08002B2CF9AE}" pid="3" name="MSIP_Label_ba62f585-b40f-4ab9-bafe-39150f03d124_SetDate">
    <vt:lpwstr>2022-01-26T14:32:09Z</vt:lpwstr>
  </property>
  <property fmtid="{D5CDD505-2E9C-101B-9397-08002B2CF9AE}" pid="4" name="MSIP_Label_ba62f585-b40f-4ab9-bafe-39150f03d124_Method">
    <vt:lpwstr>Standard</vt:lpwstr>
  </property>
  <property fmtid="{D5CDD505-2E9C-101B-9397-08002B2CF9AE}" pid="5" name="MSIP_Label_ba62f585-b40f-4ab9-bafe-39150f03d124_Name">
    <vt:lpwstr>OFFICIAL</vt:lpwstr>
  </property>
  <property fmtid="{D5CDD505-2E9C-101B-9397-08002B2CF9AE}" pid="6" name="MSIP_Label_ba62f585-b40f-4ab9-bafe-39150f03d124_SiteId">
    <vt:lpwstr>cbac7005-02c1-43eb-b497-e6492d1b2dd8</vt:lpwstr>
  </property>
  <property fmtid="{D5CDD505-2E9C-101B-9397-08002B2CF9AE}" pid="7" name="MSIP_Label_ba62f585-b40f-4ab9-bafe-39150f03d124_ActionId">
    <vt:lpwstr>d67a7d0a-a9d0-4909-a0e8-1b536375b984</vt:lpwstr>
  </property>
  <property fmtid="{D5CDD505-2E9C-101B-9397-08002B2CF9AE}" pid="8" name="MSIP_Label_ba62f585-b40f-4ab9-bafe-39150f03d124_ContentBits">
    <vt:lpwstr>0</vt:lpwstr>
  </property>
</Properties>
</file>