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asgoyal/Desktop/ASU Fall 23/WPC 300/"/>
    </mc:Choice>
  </mc:AlternateContent>
  <xr:revisionPtr revIDLastSave="0" documentId="8_{1C5607B8-E83D-1C49-A44D-6BA4897D5CAF}" xr6:coauthVersionLast="47" xr6:coauthVersionMax="47" xr10:uidLastSave="{00000000-0000-0000-0000-000000000000}"/>
  <bookViews>
    <workbookView xWindow="0" yWindow="0" windowWidth="25600" windowHeight="16000" activeTab="3" xr2:uid="{BF12EB06-FF88-3F43-8DCD-A4D8F747171A}"/>
  </bookViews>
  <sheets>
    <sheet name="NormalDist" sheetId="2" r:id="rId1"/>
    <sheet name="BinomialDist" sheetId="3" r:id="rId2"/>
    <sheet name="PoissonDist" sheetId="4" r:id="rId3"/>
    <sheet name="ExponentialDist" sheetId="5" r:id="rId4"/>
    <sheet name="DescriptiveStat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C7" i="3"/>
  <c r="C8" i="3"/>
  <c r="C9" i="3"/>
  <c r="C10" i="3"/>
  <c r="C6" i="3"/>
  <c r="E12" i="5"/>
  <c r="E3" i="5"/>
  <c r="E6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5" i="5"/>
  <c r="E9" i="4"/>
  <c r="E6" i="4"/>
  <c r="E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5" i="4"/>
  <c r="E10" i="2"/>
  <c r="E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" i="2"/>
  <c r="P14" i="6"/>
  <c r="P15" i="6"/>
  <c r="P16" i="6"/>
  <c r="P17" i="6"/>
  <c r="P18" i="6"/>
  <c r="P19" i="6"/>
  <c r="P20" i="6"/>
  <c r="P13" i="6"/>
  <c r="M14" i="6"/>
  <c r="M15" i="6"/>
  <c r="M16" i="6"/>
  <c r="M17" i="6"/>
  <c r="M18" i="6"/>
  <c r="M19" i="6"/>
  <c r="M13" i="6"/>
  <c r="N9" i="6"/>
  <c r="O9" i="6"/>
  <c r="P9" i="6"/>
  <c r="Q9" i="6"/>
  <c r="R9" i="6"/>
  <c r="M9" i="6"/>
  <c r="N8" i="6"/>
  <c r="O8" i="6"/>
  <c r="P8" i="6"/>
  <c r="Q8" i="6"/>
  <c r="R8" i="6"/>
  <c r="M8" i="6"/>
  <c r="N7" i="6"/>
  <c r="O7" i="6"/>
  <c r="P7" i="6"/>
  <c r="Q7" i="6"/>
  <c r="R7" i="6"/>
  <c r="M7" i="6"/>
  <c r="N6" i="6"/>
  <c r="O6" i="6"/>
  <c r="P6" i="6"/>
  <c r="Q6" i="6"/>
  <c r="R6" i="6"/>
  <c r="M6" i="6"/>
  <c r="N5" i="6"/>
  <c r="O5" i="6"/>
  <c r="P5" i="6"/>
  <c r="Q5" i="6"/>
  <c r="R5" i="6"/>
  <c r="M5" i="6"/>
  <c r="N4" i="6"/>
  <c r="O4" i="6"/>
  <c r="P4" i="6"/>
  <c r="Q4" i="6"/>
  <c r="R4" i="6"/>
  <c r="M4" i="6"/>
  <c r="C2" i="5"/>
  <c r="F3" i="2"/>
  <c r="F4" i="2"/>
</calcChain>
</file>

<file path=xl/sharedStrings.xml><?xml version="1.0" encoding="utf-8"?>
<sst xmlns="http://schemas.openxmlformats.org/spreadsheetml/2006/main" count="784" uniqueCount="58">
  <si>
    <t>Carat</t>
  </si>
  <si>
    <t>Normal Distribution</t>
  </si>
  <si>
    <t>Statistic</t>
  </si>
  <si>
    <t>Value</t>
  </si>
  <si>
    <t>Mean</t>
  </si>
  <si>
    <t>Standard Deviation</t>
  </si>
  <si>
    <t>What is the probability of choosing a diamond between 1 and 1.5 (inclusive) carats?</t>
  </si>
  <si>
    <t>What is the threshold that corresponds to the cumulative probability of 0.9 or 90% (inclusive)?</t>
  </si>
  <si>
    <t>Probability of a single diamond not passing inspection:</t>
  </si>
  <si>
    <t># of Failures</t>
  </si>
  <si>
    <t>Probability</t>
  </si>
  <si>
    <t>Customers needing service/day:</t>
  </si>
  <si>
    <t xml:space="preserve">What is the probability that 5 customers will need service on a certain day? </t>
  </si>
  <si>
    <t># of Customers on a given day</t>
  </si>
  <si>
    <t>What is the probability that 10 customers or fewer (up to 10) will need service on a certain day?</t>
  </si>
  <si>
    <t>What is the probability that between 10 and 12 customers need service on a certain day?</t>
  </si>
  <si>
    <t>Lambda:</t>
  </si>
  <si>
    <t>What is the probability that a ring will take 60 minutes to service?</t>
  </si>
  <si>
    <t>Required Service Time (hours)</t>
  </si>
  <si>
    <t>Probabililty</t>
  </si>
  <si>
    <t>What is the probability that a ring will take 30 minutes or less to service?</t>
  </si>
  <si>
    <t>What is the probability that a ring will take more than 30 and less than or equal to 60 minutes to service?</t>
  </si>
  <si>
    <t>What is the probability that a ring will take more than 90 minutes to service?</t>
  </si>
  <si>
    <t>Diamond Data</t>
  </si>
  <si>
    <t>Descriptive Statistics</t>
  </si>
  <si>
    <t>ID</t>
  </si>
  <si>
    <t>Color</t>
  </si>
  <si>
    <t>Clarity</t>
  </si>
  <si>
    <t>Depth</t>
  </si>
  <si>
    <t>PricePerCt</t>
  </si>
  <si>
    <t>TotalPrice</t>
  </si>
  <si>
    <t>ColorOrdinal</t>
  </si>
  <si>
    <t>ClarityOrdinal</t>
  </si>
  <si>
    <t>Statistics</t>
  </si>
  <si>
    <t>E</t>
  </si>
  <si>
    <t>VS1</t>
  </si>
  <si>
    <t>F</t>
  </si>
  <si>
    <t>VVS1</t>
  </si>
  <si>
    <t>Median</t>
  </si>
  <si>
    <t>H</t>
  </si>
  <si>
    <t>Mode</t>
  </si>
  <si>
    <t>Range</t>
  </si>
  <si>
    <t>D</t>
  </si>
  <si>
    <t>IF</t>
  </si>
  <si>
    <t>Middle 2 Quartile</t>
  </si>
  <si>
    <t>G</t>
  </si>
  <si>
    <t>Color Counts</t>
  </si>
  <si>
    <t>Clarity Counts</t>
  </si>
  <si>
    <t>Rating</t>
  </si>
  <si>
    <t>Count</t>
  </si>
  <si>
    <t>VVS2</t>
  </si>
  <si>
    <t>SI1</t>
  </si>
  <si>
    <t>SI2</t>
  </si>
  <si>
    <t>SI3</t>
  </si>
  <si>
    <t>I</t>
  </si>
  <si>
    <t>VS2</t>
  </si>
  <si>
    <t>J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</si>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</sst>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5D28"/>
      </patternFill>
    </fill>
    <fill>
      <patternFill patternType="solid">
        <fgColor rgb="FF800000"/>
        <bgColor rgb="FF005D28"/>
      </patternFill>
    </fill>
  </fills>
  <borders count="15">
    <border>
      <left/>
      <right/>
      <top/>
      <bottom/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3" borderId="7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2" borderId="5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2" borderId="2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2" fillId="3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NormalDist!$C$2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NormalDist!$B$3:$B$353</c:f>
              <c:numCache>
                <c:formatCode>General</c:formatCode>
                <c:ptCount val="351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0.35</c:v>
                </c:pt>
                <c:pt idx="6">
                  <c:v>0.35</c:v>
                </c:pt>
                <c:pt idx="7">
                  <c:v>0.37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0.48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0.52</c:v>
                </c:pt>
                <c:pt idx="46">
                  <c:v>0.52</c:v>
                </c:pt>
                <c:pt idx="47">
                  <c:v>0.53</c:v>
                </c:pt>
                <c:pt idx="48">
                  <c:v>0.53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  <c:pt idx="77">
                  <c:v>0.62</c:v>
                </c:pt>
                <c:pt idx="78">
                  <c:v>0.62</c:v>
                </c:pt>
                <c:pt idx="79">
                  <c:v>0.63</c:v>
                </c:pt>
                <c:pt idx="80">
                  <c:v>0.63</c:v>
                </c:pt>
                <c:pt idx="81">
                  <c:v>0.64</c:v>
                </c:pt>
                <c:pt idx="82">
                  <c:v>0.65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0.73</c:v>
                </c:pt>
                <c:pt idx="116">
                  <c:v>0.73</c:v>
                </c:pt>
                <c:pt idx="117">
                  <c:v>0.73</c:v>
                </c:pt>
                <c:pt idx="118">
                  <c:v>0.73</c:v>
                </c:pt>
                <c:pt idx="119">
                  <c:v>0.73</c:v>
                </c:pt>
                <c:pt idx="120">
                  <c:v>0.73</c:v>
                </c:pt>
                <c:pt idx="121">
                  <c:v>0.73</c:v>
                </c:pt>
                <c:pt idx="122">
                  <c:v>0.73</c:v>
                </c:pt>
                <c:pt idx="123">
                  <c:v>0.74</c:v>
                </c:pt>
                <c:pt idx="124">
                  <c:v>0.74</c:v>
                </c:pt>
                <c:pt idx="125">
                  <c:v>0.74</c:v>
                </c:pt>
                <c:pt idx="126">
                  <c:v>0.74</c:v>
                </c:pt>
                <c:pt idx="127">
                  <c:v>0.74</c:v>
                </c:pt>
                <c:pt idx="128">
                  <c:v>0.75</c:v>
                </c:pt>
                <c:pt idx="129">
                  <c:v>0.75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0.78</c:v>
                </c:pt>
                <c:pt idx="140">
                  <c:v>0.78</c:v>
                </c:pt>
                <c:pt idx="141">
                  <c:v>0.78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0.81</c:v>
                </c:pt>
                <c:pt idx="158">
                  <c:v>0.81</c:v>
                </c:pt>
                <c:pt idx="159">
                  <c:v>0.81</c:v>
                </c:pt>
                <c:pt idx="160">
                  <c:v>0.81</c:v>
                </c:pt>
                <c:pt idx="161">
                  <c:v>0.81</c:v>
                </c:pt>
                <c:pt idx="162">
                  <c:v>0.81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0.83</c:v>
                </c:pt>
                <c:pt idx="168">
                  <c:v>0.85</c:v>
                </c:pt>
                <c:pt idx="169">
                  <c:v>0.86</c:v>
                </c:pt>
                <c:pt idx="170">
                  <c:v>0.86</c:v>
                </c:pt>
                <c:pt idx="171">
                  <c:v>0.88</c:v>
                </c:pt>
                <c:pt idx="172">
                  <c:v>0.88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0.91</c:v>
                </c:pt>
                <c:pt idx="183">
                  <c:v>0.91</c:v>
                </c:pt>
                <c:pt idx="184">
                  <c:v>0.91</c:v>
                </c:pt>
                <c:pt idx="185">
                  <c:v>0.91</c:v>
                </c:pt>
                <c:pt idx="186">
                  <c:v>0.91</c:v>
                </c:pt>
                <c:pt idx="187">
                  <c:v>0.91</c:v>
                </c:pt>
                <c:pt idx="188">
                  <c:v>0.92</c:v>
                </c:pt>
                <c:pt idx="189">
                  <c:v>0.93</c:v>
                </c:pt>
                <c:pt idx="190">
                  <c:v>0.93</c:v>
                </c:pt>
                <c:pt idx="191">
                  <c:v>0.93</c:v>
                </c:pt>
                <c:pt idx="192">
                  <c:v>0.94</c:v>
                </c:pt>
                <c:pt idx="193">
                  <c:v>0.94</c:v>
                </c:pt>
                <c:pt idx="194">
                  <c:v>0.97</c:v>
                </c:pt>
                <c:pt idx="195">
                  <c:v>0.97</c:v>
                </c:pt>
                <c:pt idx="196">
                  <c:v>0.98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1.03</c:v>
                </c:pt>
                <c:pt idx="211">
                  <c:v>1.04</c:v>
                </c:pt>
                <c:pt idx="212">
                  <c:v>1.04</c:v>
                </c:pt>
                <c:pt idx="213">
                  <c:v>1.04</c:v>
                </c:pt>
                <c:pt idx="214">
                  <c:v>1.05</c:v>
                </c:pt>
                <c:pt idx="215">
                  <c:v>1.05</c:v>
                </c:pt>
                <c:pt idx="216">
                  <c:v>1.07</c:v>
                </c:pt>
                <c:pt idx="217">
                  <c:v>1.07</c:v>
                </c:pt>
                <c:pt idx="218">
                  <c:v>1.07</c:v>
                </c:pt>
                <c:pt idx="219">
                  <c:v>1.08</c:v>
                </c:pt>
                <c:pt idx="220">
                  <c:v>1.08</c:v>
                </c:pt>
                <c:pt idx="221">
                  <c:v>1.0900000000000001</c:v>
                </c:pt>
                <c:pt idx="222">
                  <c:v>1.0900000000000001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1.1100000000000001</c:v>
                </c:pt>
                <c:pt idx="230">
                  <c:v>1.1299999999999999</c:v>
                </c:pt>
                <c:pt idx="231">
                  <c:v>1.1299999999999999</c:v>
                </c:pt>
                <c:pt idx="232">
                  <c:v>1.1299999999999999</c:v>
                </c:pt>
                <c:pt idx="233">
                  <c:v>1.1399999999999999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1.1599999999999999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1.21</c:v>
                </c:pt>
                <c:pt idx="246">
                  <c:v>1.21</c:v>
                </c:pt>
                <c:pt idx="247">
                  <c:v>1.21</c:v>
                </c:pt>
                <c:pt idx="248">
                  <c:v>1.21</c:v>
                </c:pt>
                <c:pt idx="249">
                  <c:v>1.21</c:v>
                </c:pt>
                <c:pt idx="250">
                  <c:v>1.21</c:v>
                </c:pt>
                <c:pt idx="251">
                  <c:v>1.21</c:v>
                </c:pt>
                <c:pt idx="252">
                  <c:v>1.22</c:v>
                </c:pt>
                <c:pt idx="253">
                  <c:v>1.22</c:v>
                </c:pt>
                <c:pt idx="254">
                  <c:v>1.22</c:v>
                </c:pt>
                <c:pt idx="255">
                  <c:v>1.22</c:v>
                </c:pt>
                <c:pt idx="256">
                  <c:v>1.22</c:v>
                </c:pt>
                <c:pt idx="257">
                  <c:v>1.23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1.24</c:v>
                </c:pt>
                <c:pt idx="262">
                  <c:v>1.24</c:v>
                </c:pt>
                <c:pt idx="263">
                  <c:v>1.24</c:v>
                </c:pt>
                <c:pt idx="264">
                  <c:v>1.24</c:v>
                </c:pt>
                <c:pt idx="265">
                  <c:v>1.24</c:v>
                </c:pt>
                <c:pt idx="266">
                  <c:v>1.24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</c:v>
                </c:pt>
                <c:pt idx="274">
                  <c:v>1.26</c:v>
                </c:pt>
                <c:pt idx="275">
                  <c:v>1.26</c:v>
                </c:pt>
                <c:pt idx="276">
                  <c:v>1.26</c:v>
                </c:pt>
                <c:pt idx="277">
                  <c:v>1.27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1.31</c:v>
                </c:pt>
                <c:pt idx="284">
                  <c:v>1.31</c:v>
                </c:pt>
                <c:pt idx="285">
                  <c:v>1.31</c:v>
                </c:pt>
                <c:pt idx="286">
                  <c:v>1.31</c:v>
                </c:pt>
                <c:pt idx="287">
                  <c:v>1.31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1.37</c:v>
                </c:pt>
                <c:pt idx="294">
                  <c:v>1.37</c:v>
                </c:pt>
                <c:pt idx="295">
                  <c:v>1.38</c:v>
                </c:pt>
                <c:pt idx="296">
                  <c:v>1.41</c:v>
                </c:pt>
                <c:pt idx="297">
                  <c:v>1.42</c:v>
                </c:pt>
                <c:pt idx="298">
                  <c:v>1.42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1.51</c:v>
                </c:pt>
                <c:pt idx="304">
                  <c:v>1.51</c:v>
                </c:pt>
                <c:pt idx="305">
                  <c:v>1.51</c:v>
                </c:pt>
                <c:pt idx="306">
                  <c:v>1.52</c:v>
                </c:pt>
                <c:pt idx="307">
                  <c:v>1.52</c:v>
                </c:pt>
                <c:pt idx="308">
                  <c:v>1.52</c:v>
                </c:pt>
                <c:pt idx="309">
                  <c:v>1.52</c:v>
                </c:pt>
                <c:pt idx="310">
                  <c:v>1.54</c:v>
                </c:pt>
                <c:pt idx="311">
                  <c:v>1.54</c:v>
                </c:pt>
                <c:pt idx="312">
                  <c:v>1.54</c:v>
                </c:pt>
                <c:pt idx="313">
                  <c:v>1.56</c:v>
                </c:pt>
                <c:pt idx="314">
                  <c:v>1.56</c:v>
                </c:pt>
                <c:pt idx="315">
                  <c:v>1.57</c:v>
                </c:pt>
                <c:pt idx="316">
                  <c:v>1.6</c:v>
                </c:pt>
                <c:pt idx="317">
                  <c:v>1.65</c:v>
                </c:pt>
                <c:pt idx="318">
                  <c:v>1.69</c:v>
                </c:pt>
                <c:pt idx="319">
                  <c:v>1.69</c:v>
                </c:pt>
                <c:pt idx="320">
                  <c:v>1.7</c:v>
                </c:pt>
                <c:pt idx="321">
                  <c:v>1.7</c:v>
                </c:pt>
                <c:pt idx="322">
                  <c:v>1.71</c:v>
                </c:pt>
                <c:pt idx="323">
                  <c:v>1.71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1.77</c:v>
                </c:pt>
                <c:pt idx="328">
                  <c:v>1.79</c:v>
                </c:pt>
                <c:pt idx="329">
                  <c:v>1.8</c:v>
                </c:pt>
                <c:pt idx="330">
                  <c:v>1.81</c:v>
                </c:pt>
                <c:pt idx="331">
                  <c:v>1.82</c:v>
                </c:pt>
                <c:pt idx="332">
                  <c:v>2.0099999999999998</c:v>
                </c:pt>
                <c:pt idx="333">
                  <c:v>2.0299999999999998</c:v>
                </c:pt>
                <c:pt idx="334">
                  <c:v>2.0299999999999998</c:v>
                </c:pt>
                <c:pt idx="335">
                  <c:v>2.0299999999999998</c:v>
                </c:pt>
                <c:pt idx="336">
                  <c:v>2.06</c:v>
                </c:pt>
                <c:pt idx="337">
                  <c:v>2.1</c:v>
                </c:pt>
                <c:pt idx="338">
                  <c:v>2.1</c:v>
                </c:pt>
                <c:pt idx="339">
                  <c:v>2.11</c:v>
                </c:pt>
                <c:pt idx="340">
                  <c:v>2.14</c:v>
                </c:pt>
                <c:pt idx="341">
                  <c:v>2.2000000000000002</c:v>
                </c:pt>
                <c:pt idx="342">
                  <c:v>2.25</c:v>
                </c:pt>
                <c:pt idx="343">
                  <c:v>2.2999999999999998</c:v>
                </c:pt>
                <c:pt idx="344">
                  <c:v>2.33</c:v>
                </c:pt>
                <c:pt idx="345">
                  <c:v>2.44</c:v>
                </c:pt>
                <c:pt idx="346">
                  <c:v>2.5299999999999998</c:v>
                </c:pt>
                <c:pt idx="347">
                  <c:v>3.01</c:v>
                </c:pt>
                <c:pt idx="348">
                  <c:v>3.01</c:v>
                </c:pt>
                <c:pt idx="349">
                  <c:v>3.17</c:v>
                </c:pt>
                <c:pt idx="350">
                  <c:v>3.35</c:v>
                </c:pt>
              </c:numCache>
            </c:numRef>
          </c:cat>
          <c:val>
            <c:numRef>
              <c:f>NormalDist!$C$3:$C$353</c:f>
              <c:numCache>
                <c:formatCode>0.0000</c:formatCode>
                <c:ptCount val="351"/>
                <c:pt idx="0">
                  <c:v>0.30481050542601679</c:v>
                </c:pt>
                <c:pt idx="1">
                  <c:v>0.30481050542601679</c:v>
                </c:pt>
                <c:pt idx="2">
                  <c:v>0.31348594408583275</c:v>
                </c:pt>
                <c:pt idx="3">
                  <c:v>0.32227614483179401</c:v>
                </c:pt>
                <c:pt idx="4">
                  <c:v>0.32227614483179401</c:v>
                </c:pt>
                <c:pt idx="5">
                  <c:v>0.34018422346570593</c:v>
                </c:pt>
                <c:pt idx="6">
                  <c:v>0.34018422346570593</c:v>
                </c:pt>
                <c:pt idx="7">
                  <c:v>0.35849900752273045</c:v>
                </c:pt>
                <c:pt idx="8">
                  <c:v>0.36779665041432169</c:v>
                </c:pt>
                <c:pt idx="9">
                  <c:v>0.36779665041432169</c:v>
                </c:pt>
                <c:pt idx="10">
                  <c:v>0.36779665041432169</c:v>
                </c:pt>
                <c:pt idx="11">
                  <c:v>0.37718075611823171</c:v>
                </c:pt>
                <c:pt idx="12">
                  <c:v>0.37718075611823171</c:v>
                </c:pt>
                <c:pt idx="13">
                  <c:v>0.37718075611823171</c:v>
                </c:pt>
                <c:pt idx="14">
                  <c:v>0.37718075611823171</c:v>
                </c:pt>
                <c:pt idx="15">
                  <c:v>0.38664573939676644</c:v>
                </c:pt>
                <c:pt idx="16">
                  <c:v>0.38664573939676644</c:v>
                </c:pt>
                <c:pt idx="17">
                  <c:v>0.38664573939676644</c:v>
                </c:pt>
                <c:pt idx="18">
                  <c:v>0.38664573939676644</c:v>
                </c:pt>
                <c:pt idx="19">
                  <c:v>0.38664573939676644</c:v>
                </c:pt>
                <c:pt idx="20">
                  <c:v>0.38664573939676644</c:v>
                </c:pt>
                <c:pt idx="21">
                  <c:v>0.39618577299169638</c:v>
                </c:pt>
                <c:pt idx="22">
                  <c:v>0.39618577299169638</c:v>
                </c:pt>
                <c:pt idx="23">
                  <c:v>0.39618577299169638</c:v>
                </c:pt>
                <c:pt idx="24">
                  <c:v>0.39618577299169638</c:v>
                </c:pt>
                <c:pt idx="25">
                  <c:v>0.39618577299169638</c:v>
                </c:pt>
                <c:pt idx="26">
                  <c:v>0.40579479122464029</c:v>
                </c:pt>
                <c:pt idx="27">
                  <c:v>0.40579479122464029</c:v>
                </c:pt>
                <c:pt idx="28">
                  <c:v>0.41546649418163728</c:v>
                </c:pt>
                <c:pt idx="29">
                  <c:v>0.41546649418163728</c:v>
                </c:pt>
                <c:pt idx="30">
                  <c:v>0.42519435248590814</c:v>
                </c:pt>
                <c:pt idx="31">
                  <c:v>0.44479130308635528</c:v>
                </c:pt>
                <c:pt idx="32">
                  <c:v>0.44479130308635528</c:v>
                </c:pt>
                <c:pt idx="33">
                  <c:v>0.44479130308635528</c:v>
                </c:pt>
                <c:pt idx="34">
                  <c:v>0.44479130308635528</c:v>
                </c:pt>
                <c:pt idx="35">
                  <c:v>0.44479130308635528</c:v>
                </c:pt>
                <c:pt idx="36">
                  <c:v>0.44479130308635528</c:v>
                </c:pt>
                <c:pt idx="37">
                  <c:v>0.45464624054040259</c:v>
                </c:pt>
                <c:pt idx="38">
                  <c:v>0.45464624054040259</c:v>
                </c:pt>
                <c:pt idx="39">
                  <c:v>0.45464624054040259</c:v>
                </c:pt>
                <c:pt idx="40">
                  <c:v>0.46452903733501882</c:v>
                </c:pt>
                <c:pt idx="41">
                  <c:v>0.48434768272755352</c:v>
                </c:pt>
                <c:pt idx="42">
                  <c:v>0.49426780593040276</c:v>
                </c:pt>
                <c:pt idx="43">
                  <c:v>0.49426780593040276</c:v>
                </c:pt>
                <c:pt idx="44">
                  <c:v>0.49426780593040276</c:v>
                </c:pt>
                <c:pt idx="45">
                  <c:v>0.50418435596550149</c:v>
                </c:pt>
                <c:pt idx="46">
                  <c:v>0.50418435596550149</c:v>
                </c:pt>
                <c:pt idx="47">
                  <c:v>0.51408904994992533</c:v>
                </c:pt>
                <c:pt idx="48">
                  <c:v>0.51408904994992533</c:v>
                </c:pt>
                <c:pt idx="49">
                  <c:v>0.5239734552924129</c:v>
                </c:pt>
                <c:pt idx="50">
                  <c:v>0.5239734552924129</c:v>
                </c:pt>
                <c:pt idx="51">
                  <c:v>0.5239734552924129</c:v>
                </c:pt>
                <c:pt idx="52">
                  <c:v>0.5239734552924129</c:v>
                </c:pt>
                <c:pt idx="53">
                  <c:v>0.53382900071283934</c:v>
                </c:pt>
                <c:pt idx="54">
                  <c:v>0.53382900071283934</c:v>
                </c:pt>
                <c:pt idx="55">
                  <c:v>0.53382900071283934</c:v>
                </c:pt>
                <c:pt idx="56">
                  <c:v>0.53382900071283934</c:v>
                </c:pt>
                <c:pt idx="57">
                  <c:v>0.5534186028281598</c:v>
                </c:pt>
                <c:pt idx="58">
                  <c:v>0.56313492959339184</c:v>
                </c:pt>
                <c:pt idx="59">
                  <c:v>0.56313492959339184</c:v>
                </c:pt>
                <c:pt idx="60">
                  <c:v>0.56313492959339184</c:v>
                </c:pt>
                <c:pt idx="61">
                  <c:v>0.5727869619443432</c:v>
                </c:pt>
                <c:pt idx="62">
                  <c:v>0.5727869619443432</c:v>
                </c:pt>
                <c:pt idx="63">
                  <c:v>0.5727869619443432</c:v>
                </c:pt>
                <c:pt idx="64">
                  <c:v>0.5727869619443432</c:v>
                </c:pt>
                <c:pt idx="65">
                  <c:v>0.5727869619443432</c:v>
                </c:pt>
                <c:pt idx="66">
                  <c:v>0.58236561728622827</c:v>
                </c:pt>
                <c:pt idx="67">
                  <c:v>0.58236561728622827</c:v>
                </c:pt>
                <c:pt idx="68">
                  <c:v>0.58236561728622827</c:v>
                </c:pt>
                <c:pt idx="69">
                  <c:v>0.58236561728622827</c:v>
                </c:pt>
                <c:pt idx="70">
                  <c:v>0.58236561728622827</c:v>
                </c:pt>
                <c:pt idx="71">
                  <c:v>0.58236561728622827</c:v>
                </c:pt>
                <c:pt idx="72">
                  <c:v>0.58236561728622827</c:v>
                </c:pt>
                <c:pt idx="73">
                  <c:v>0.59186175025054188</c:v>
                </c:pt>
                <c:pt idx="74">
                  <c:v>0.59186175025054188</c:v>
                </c:pt>
                <c:pt idx="75">
                  <c:v>0.59186175025054188</c:v>
                </c:pt>
                <c:pt idx="76">
                  <c:v>0.59186175025054188</c:v>
                </c:pt>
                <c:pt idx="77">
                  <c:v>0.60126616676375677</c:v>
                </c:pt>
                <c:pt idx="78">
                  <c:v>0.60126616676375677</c:v>
                </c:pt>
                <c:pt idx="79">
                  <c:v>0.61056963844894296</c:v>
                </c:pt>
                <c:pt idx="80">
                  <c:v>0.61056963844894296</c:v>
                </c:pt>
                <c:pt idx="81">
                  <c:v>0.61976291733004085</c:v>
                </c:pt>
                <c:pt idx="82">
                  <c:v>0.62883675080715218</c:v>
                </c:pt>
                <c:pt idx="83">
                  <c:v>0.63778189686993614</c:v>
                </c:pt>
                <c:pt idx="84">
                  <c:v>0.63778189686993614</c:v>
                </c:pt>
                <c:pt idx="85">
                  <c:v>0.64658913951500807</c:v>
                </c:pt>
                <c:pt idx="86">
                  <c:v>0.64658913951500807</c:v>
                </c:pt>
                <c:pt idx="87">
                  <c:v>0.67209200521583201</c:v>
                </c:pt>
                <c:pt idx="88">
                  <c:v>0.67209200521583201</c:v>
                </c:pt>
                <c:pt idx="89">
                  <c:v>0.67209200521583201</c:v>
                </c:pt>
                <c:pt idx="90">
                  <c:v>0.67209200521583201</c:v>
                </c:pt>
                <c:pt idx="91">
                  <c:v>0.67209200521583201</c:v>
                </c:pt>
                <c:pt idx="92">
                  <c:v>0.67209200521583201</c:v>
                </c:pt>
                <c:pt idx="93">
                  <c:v>0.68025654233674082</c:v>
                </c:pt>
                <c:pt idx="94">
                  <c:v>0.68025654233674082</c:v>
                </c:pt>
                <c:pt idx="95">
                  <c:v>0.68025654233674082</c:v>
                </c:pt>
                <c:pt idx="96">
                  <c:v>0.68025654233674082</c:v>
                </c:pt>
                <c:pt idx="97">
                  <c:v>0.68025654233674082</c:v>
                </c:pt>
                <c:pt idx="98">
                  <c:v>0.68025654233674082</c:v>
                </c:pt>
                <c:pt idx="99">
                  <c:v>0.68025654233674082</c:v>
                </c:pt>
                <c:pt idx="100">
                  <c:v>0.68025654233674082</c:v>
                </c:pt>
                <c:pt idx="101">
                  <c:v>0.68025654233674082</c:v>
                </c:pt>
                <c:pt idx="102">
                  <c:v>0.68025654233674082</c:v>
                </c:pt>
                <c:pt idx="103">
                  <c:v>0.6882380355015103</c:v>
                </c:pt>
                <c:pt idx="104">
                  <c:v>0.6882380355015103</c:v>
                </c:pt>
                <c:pt idx="105">
                  <c:v>0.6882380355015103</c:v>
                </c:pt>
                <c:pt idx="106">
                  <c:v>0.6882380355015103</c:v>
                </c:pt>
                <c:pt idx="107">
                  <c:v>0.6882380355015103</c:v>
                </c:pt>
                <c:pt idx="108">
                  <c:v>0.6882380355015103</c:v>
                </c:pt>
                <c:pt idx="109">
                  <c:v>0.6882380355015103</c:v>
                </c:pt>
                <c:pt idx="110">
                  <c:v>0.6882380355015103</c:v>
                </c:pt>
                <c:pt idx="111">
                  <c:v>0.6882380355015103</c:v>
                </c:pt>
                <c:pt idx="112">
                  <c:v>0.6882380355015103</c:v>
                </c:pt>
                <c:pt idx="113">
                  <c:v>0.6882380355015103</c:v>
                </c:pt>
                <c:pt idx="114">
                  <c:v>0.6882380355015103</c:v>
                </c:pt>
                <c:pt idx="115">
                  <c:v>0.69602775538641137</c:v>
                </c:pt>
                <c:pt idx="116">
                  <c:v>0.69602775538641137</c:v>
                </c:pt>
                <c:pt idx="117">
                  <c:v>0.69602775538641137</c:v>
                </c:pt>
                <c:pt idx="118">
                  <c:v>0.69602775538641137</c:v>
                </c:pt>
                <c:pt idx="119">
                  <c:v>0.69602775538641137</c:v>
                </c:pt>
                <c:pt idx="120">
                  <c:v>0.69602775538641137</c:v>
                </c:pt>
                <c:pt idx="121">
                  <c:v>0.69602775538641137</c:v>
                </c:pt>
                <c:pt idx="122">
                  <c:v>0.69602775538641137</c:v>
                </c:pt>
                <c:pt idx="123">
                  <c:v>0.70361710923997844</c:v>
                </c:pt>
                <c:pt idx="124">
                  <c:v>0.70361710923997844</c:v>
                </c:pt>
                <c:pt idx="125">
                  <c:v>0.70361710923997844</c:v>
                </c:pt>
                <c:pt idx="126">
                  <c:v>0.70361710923997844</c:v>
                </c:pt>
                <c:pt idx="127">
                  <c:v>0.70361710923997844</c:v>
                </c:pt>
                <c:pt idx="128">
                  <c:v>0.710997656595456</c:v>
                </c:pt>
                <c:pt idx="129">
                  <c:v>0.710997656595456</c:v>
                </c:pt>
                <c:pt idx="130">
                  <c:v>0.71816112484401085</c:v>
                </c:pt>
                <c:pt idx="131">
                  <c:v>0.71816112484401085</c:v>
                </c:pt>
                <c:pt idx="132">
                  <c:v>0.71816112484401085</c:v>
                </c:pt>
                <c:pt idx="133">
                  <c:v>0.71816112484401085</c:v>
                </c:pt>
                <c:pt idx="134">
                  <c:v>0.71816112484401085</c:v>
                </c:pt>
                <c:pt idx="135">
                  <c:v>0.7250994246286917</c:v>
                </c:pt>
                <c:pt idx="136">
                  <c:v>0.7250994246286917</c:v>
                </c:pt>
                <c:pt idx="137">
                  <c:v>0.7250994246286917</c:v>
                </c:pt>
                <c:pt idx="138">
                  <c:v>0.7250994246286917</c:v>
                </c:pt>
                <c:pt idx="139">
                  <c:v>0.73180466501920793</c:v>
                </c:pt>
                <c:pt idx="140">
                  <c:v>0.73180466501920793</c:v>
                </c:pt>
                <c:pt idx="141">
                  <c:v>0.73180466501920793</c:v>
                </c:pt>
                <c:pt idx="142">
                  <c:v>0.74448548522697233</c:v>
                </c:pt>
                <c:pt idx="143">
                  <c:v>0.74448548522697233</c:v>
                </c:pt>
                <c:pt idx="144">
                  <c:v>0.74448548522697233</c:v>
                </c:pt>
                <c:pt idx="145">
                  <c:v>0.74448548522697233</c:v>
                </c:pt>
                <c:pt idx="146">
                  <c:v>0.74448548522697233</c:v>
                </c:pt>
                <c:pt idx="147">
                  <c:v>0.74448548522697233</c:v>
                </c:pt>
                <c:pt idx="148">
                  <c:v>0.74448548522697233</c:v>
                </c:pt>
                <c:pt idx="149">
                  <c:v>0.74448548522697233</c:v>
                </c:pt>
                <c:pt idx="150">
                  <c:v>0.74448548522697233</c:v>
                </c:pt>
                <c:pt idx="151">
                  <c:v>0.74448548522697233</c:v>
                </c:pt>
                <c:pt idx="152">
                  <c:v>0.74448548522697233</c:v>
                </c:pt>
                <c:pt idx="153">
                  <c:v>0.74448548522697233</c:v>
                </c:pt>
                <c:pt idx="154">
                  <c:v>0.74448548522697233</c:v>
                </c:pt>
                <c:pt idx="155">
                  <c:v>0.74448548522697233</c:v>
                </c:pt>
                <c:pt idx="156">
                  <c:v>0.74448548522697233</c:v>
                </c:pt>
                <c:pt idx="157">
                  <c:v>0.7504464080298604</c:v>
                </c:pt>
                <c:pt idx="158">
                  <c:v>0.7504464080298604</c:v>
                </c:pt>
                <c:pt idx="159">
                  <c:v>0.7504464080298604</c:v>
                </c:pt>
                <c:pt idx="160">
                  <c:v>0.7504464080298604</c:v>
                </c:pt>
                <c:pt idx="161">
                  <c:v>0.7504464080298604</c:v>
                </c:pt>
                <c:pt idx="162">
                  <c:v>0.7504464080298604</c:v>
                </c:pt>
                <c:pt idx="163">
                  <c:v>0.75614498559558707</c:v>
                </c:pt>
                <c:pt idx="164">
                  <c:v>0.75614498559558707</c:v>
                </c:pt>
                <c:pt idx="165">
                  <c:v>0.75614498559558707</c:v>
                </c:pt>
                <c:pt idx="166">
                  <c:v>0.75614498559558707</c:v>
                </c:pt>
                <c:pt idx="167">
                  <c:v>0.76157453632151373</c:v>
                </c:pt>
                <c:pt idx="168">
                  <c:v>0.77160125680689196</c:v>
                </c:pt>
                <c:pt idx="169">
                  <c:v>0.77618652647844888</c:v>
                </c:pt>
                <c:pt idx="170">
                  <c:v>0.77618652647844888</c:v>
                </c:pt>
                <c:pt idx="171">
                  <c:v>0.78447350736730836</c:v>
                </c:pt>
                <c:pt idx="172">
                  <c:v>0.78447350736730836</c:v>
                </c:pt>
                <c:pt idx="173">
                  <c:v>0.79154979984845919</c:v>
                </c:pt>
                <c:pt idx="174">
                  <c:v>0.79154979984845919</c:v>
                </c:pt>
                <c:pt idx="175">
                  <c:v>0.79154979984845919</c:v>
                </c:pt>
                <c:pt idx="176">
                  <c:v>0.79154979984845919</c:v>
                </c:pt>
                <c:pt idx="177">
                  <c:v>0.79154979984845919</c:v>
                </c:pt>
                <c:pt idx="178">
                  <c:v>0.79154979984845919</c:v>
                </c:pt>
                <c:pt idx="179">
                  <c:v>0.79154979984845919</c:v>
                </c:pt>
                <c:pt idx="180">
                  <c:v>0.79154979984845919</c:v>
                </c:pt>
                <c:pt idx="181">
                  <c:v>0.79154979984845919</c:v>
                </c:pt>
                <c:pt idx="182">
                  <c:v>0.79462301930939849</c:v>
                </c:pt>
                <c:pt idx="183">
                  <c:v>0.79462301930939849</c:v>
                </c:pt>
                <c:pt idx="184">
                  <c:v>0.79462301930939849</c:v>
                </c:pt>
                <c:pt idx="185">
                  <c:v>0.79462301930939849</c:v>
                </c:pt>
                <c:pt idx="186">
                  <c:v>0.79462301930939849</c:v>
                </c:pt>
                <c:pt idx="187">
                  <c:v>0.79462301930939849</c:v>
                </c:pt>
                <c:pt idx="188">
                  <c:v>0.79738118792436552</c:v>
                </c:pt>
                <c:pt idx="189">
                  <c:v>0.7998209470533677</c:v>
                </c:pt>
                <c:pt idx="190">
                  <c:v>0.7998209470533677</c:v>
                </c:pt>
                <c:pt idx="191">
                  <c:v>0.7998209470533677</c:v>
                </c:pt>
                <c:pt idx="192">
                  <c:v>0.8019393192665647</c:v>
                </c:pt>
                <c:pt idx="193">
                  <c:v>0.8019393192665647</c:v>
                </c:pt>
                <c:pt idx="194">
                  <c:v>0.80634217996368274</c:v>
                </c:pt>
                <c:pt idx="195">
                  <c:v>0.80634217996368274</c:v>
                </c:pt>
                <c:pt idx="196">
                  <c:v>0.80715304991511339</c:v>
                </c:pt>
                <c:pt idx="197">
                  <c:v>0.80778308462401816</c:v>
                </c:pt>
                <c:pt idx="198">
                  <c:v>0.80778308462401816</c:v>
                </c:pt>
                <c:pt idx="199">
                  <c:v>0.80778308462401816</c:v>
                </c:pt>
                <c:pt idx="200">
                  <c:v>0.80760147479795485</c:v>
                </c:pt>
                <c:pt idx="201">
                  <c:v>0.80760147479795485</c:v>
                </c:pt>
                <c:pt idx="202">
                  <c:v>0.80760147479795485</c:v>
                </c:pt>
                <c:pt idx="203">
                  <c:v>0.80760147479795485</c:v>
                </c:pt>
                <c:pt idx="204">
                  <c:v>0.80708894220916716</c:v>
                </c:pt>
                <c:pt idx="205">
                  <c:v>0.80708894220916716</c:v>
                </c:pt>
                <c:pt idx="206">
                  <c:v>0.80708894220916716</c:v>
                </c:pt>
                <c:pt idx="207">
                  <c:v>0.80708894220916716</c:v>
                </c:pt>
                <c:pt idx="208">
                  <c:v>0.80708894220916716</c:v>
                </c:pt>
                <c:pt idx="209">
                  <c:v>0.80708894220916716</c:v>
                </c:pt>
                <c:pt idx="210">
                  <c:v>0.80624611691664416</c:v>
                </c:pt>
                <c:pt idx="211">
                  <c:v>0.80507403442975645</c:v>
                </c:pt>
                <c:pt idx="212">
                  <c:v>0.80507403442975645</c:v>
                </c:pt>
                <c:pt idx="213">
                  <c:v>0.80507403442975645</c:v>
                </c:pt>
                <c:pt idx="214">
                  <c:v>0.80357413358813967</c:v>
                </c:pt>
                <c:pt idx="215">
                  <c:v>0.80357413358813967</c:v>
                </c:pt>
                <c:pt idx="216">
                  <c:v>0.79959863037503265</c:v>
                </c:pt>
                <c:pt idx="217">
                  <c:v>0.79959863037503265</c:v>
                </c:pt>
                <c:pt idx="218">
                  <c:v>0.79959863037503265</c:v>
                </c:pt>
                <c:pt idx="219">
                  <c:v>0.79712789177941845</c:v>
                </c:pt>
                <c:pt idx="220">
                  <c:v>0.79712789177941845</c:v>
                </c:pt>
                <c:pt idx="221">
                  <c:v>0.79433905246474068</c:v>
                </c:pt>
                <c:pt idx="222">
                  <c:v>0.79433905246474068</c:v>
                </c:pt>
                <c:pt idx="223">
                  <c:v>0.79123550764727824</c:v>
                </c:pt>
                <c:pt idx="224">
                  <c:v>0.79123550764727824</c:v>
                </c:pt>
                <c:pt idx="225">
                  <c:v>0.79123550764727824</c:v>
                </c:pt>
                <c:pt idx="226">
                  <c:v>0.78782102623840655</c:v>
                </c:pt>
                <c:pt idx="227">
                  <c:v>0.78782102623840655</c:v>
                </c:pt>
                <c:pt idx="228">
                  <c:v>0.78782102623840655</c:v>
                </c:pt>
                <c:pt idx="229">
                  <c:v>0.78782102623840655</c:v>
                </c:pt>
                <c:pt idx="230">
                  <c:v>0.78007615129001351</c:v>
                </c:pt>
                <c:pt idx="231">
                  <c:v>0.78007615129001351</c:v>
                </c:pt>
                <c:pt idx="232">
                  <c:v>0.78007615129001351</c:v>
                </c:pt>
                <c:pt idx="233">
                  <c:v>0.77575509184583746</c:v>
                </c:pt>
                <c:pt idx="234">
                  <c:v>0.77114174525749279</c:v>
                </c:pt>
                <c:pt idx="235">
                  <c:v>0.76624162053127653</c:v>
                </c:pt>
                <c:pt idx="236">
                  <c:v>0.76624162053127653</c:v>
                </c:pt>
                <c:pt idx="237">
                  <c:v>0.7498803629248435</c:v>
                </c:pt>
                <c:pt idx="238">
                  <c:v>0.743894392843928</c:v>
                </c:pt>
                <c:pt idx="239">
                  <c:v>0.743894392843928</c:v>
                </c:pt>
                <c:pt idx="240">
                  <c:v>0.743894392843928</c:v>
                </c:pt>
                <c:pt idx="241">
                  <c:v>0.743894392843928</c:v>
                </c:pt>
                <c:pt idx="242">
                  <c:v>0.743894392843928</c:v>
                </c:pt>
                <c:pt idx="243">
                  <c:v>0.743894392843928</c:v>
                </c:pt>
                <c:pt idx="244">
                  <c:v>0.743894392843928</c:v>
                </c:pt>
                <c:pt idx="245">
                  <c:v>0.73765371593332141</c:v>
                </c:pt>
                <c:pt idx="246">
                  <c:v>0.73765371593332141</c:v>
                </c:pt>
                <c:pt idx="247">
                  <c:v>0.73765371593332141</c:v>
                </c:pt>
                <c:pt idx="248">
                  <c:v>0.73765371593332141</c:v>
                </c:pt>
                <c:pt idx="249">
                  <c:v>0.73765371593332141</c:v>
                </c:pt>
                <c:pt idx="250">
                  <c:v>0.73765371593332141</c:v>
                </c:pt>
                <c:pt idx="251">
                  <c:v>0.73765371593332141</c:v>
                </c:pt>
                <c:pt idx="252">
                  <c:v>0.73116556365927632</c:v>
                </c:pt>
                <c:pt idx="253">
                  <c:v>0.73116556365927632</c:v>
                </c:pt>
                <c:pt idx="254">
                  <c:v>0.73116556365927632</c:v>
                </c:pt>
                <c:pt idx="255">
                  <c:v>0.73116556365927632</c:v>
                </c:pt>
                <c:pt idx="256">
                  <c:v>0.73116556365927632</c:v>
                </c:pt>
                <c:pt idx="257">
                  <c:v>0.724437408361291</c:v>
                </c:pt>
                <c:pt idx="258">
                  <c:v>0.724437408361291</c:v>
                </c:pt>
                <c:pt idx="259">
                  <c:v>0.724437408361291</c:v>
                </c:pt>
                <c:pt idx="260">
                  <c:v>0.724437408361291</c:v>
                </c:pt>
                <c:pt idx="261">
                  <c:v>0.71747694893723324</c:v>
                </c:pt>
                <c:pt idx="262">
                  <c:v>0.71747694893723324</c:v>
                </c:pt>
                <c:pt idx="263">
                  <c:v>0.71747694893723324</c:v>
                </c:pt>
                <c:pt idx="264">
                  <c:v>0.71747694893723324</c:v>
                </c:pt>
                <c:pt idx="265">
                  <c:v>0.71747694893723324</c:v>
                </c:pt>
                <c:pt idx="266">
                  <c:v>0.71747694893723324</c:v>
                </c:pt>
                <c:pt idx="267">
                  <c:v>0.71029209619509448</c:v>
                </c:pt>
                <c:pt idx="268">
                  <c:v>0.71029209619509448</c:v>
                </c:pt>
                <c:pt idx="269">
                  <c:v>0.71029209619509448</c:v>
                </c:pt>
                <c:pt idx="270">
                  <c:v>0.71029209619509448</c:v>
                </c:pt>
                <c:pt idx="271">
                  <c:v>0.71029209619509448</c:v>
                </c:pt>
                <c:pt idx="272">
                  <c:v>0.71029209619509448</c:v>
                </c:pt>
                <c:pt idx="273">
                  <c:v>0.71029209619509448</c:v>
                </c:pt>
                <c:pt idx="274">
                  <c:v>0.70289095791029732</c:v>
                </c:pt>
                <c:pt idx="275">
                  <c:v>0.70289095791029732</c:v>
                </c:pt>
                <c:pt idx="276">
                  <c:v>0.70289095791029732</c:v>
                </c:pt>
                <c:pt idx="277">
                  <c:v>0.695281823627943</c:v>
                </c:pt>
                <c:pt idx="278">
                  <c:v>0.6712917419295974</c:v>
                </c:pt>
                <c:pt idx="279">
                  <c:v>0.6712917419295974</c:v>
                </c:pt>
                <c:pt idx="280">
                  <c:v>0.6712917419295974</c:v>
                </c:pt>
                <c:pt idx="281">
                  <c:v>0.6712917419295974</c:v>
                </c:pt>
                <c:pt idx="282">
                  <c:v>0.6712917419295974</c:v>
                </c:pt>
                <c:pt idx="283">
                  <c:v>0.66293661164123285</c:v>
                </c:pt>
                <c:pt idx="284">
                  <c:v>0.66293661164123285</c:v>
                </c:pt>
                <c:pt idx="285">
                  <c:v>0.66293661164123285</c:v>
                </c:pt>
                <c:pt idx="286">
                  <c:v>0.66293661164123285</c:v>
                </c:pt>
                <c:pt idx="287">
                  <c:v>0.66293661164123285</c:v>
                </c:pt>
                <c:pt idx="288">
                  <c:v>0.66293661164123285</c:v>
                </c:pt>
                <c:pt idx="289">
                  <c:v>0.6544171148701512</c:v>
                </c:pt>
                <c:pt idx="290">
                  <c:v>0.64574230336541172</c:v>
                </c:pt>
                <c:pt idx="291">
                  <c:v>0.63692130046736495</c:v>
                </c:pt>
                <c:pt idx="292">
                  <c:v>0.62796328530092871</c:v>
                </c:pt>
                <c:pt idx="293">
                  <c:v>0.60967311947612135</c:v>
                </c:pt>
                <c:pt idx="294">
                  <c:v>0.60967311947612135</c:v>
                </c:pt>
                <c:pt idx="295">
                  <c:v>0.60035946533915296</c:v>
                </c:pt>
                <c:pt idx="296">
                  <c:v>0.57185507108748668</c:v>
                </c:pt>
                <c:pt idx="297">
                  <c:v>0.5621964146210463</c:v>
                </c:pt>
                <c:pt idx="298">
                  <c:v>0.5621964146210463</c:v>
                </c:pt>
                <c:pt idx="299">
                  <c:v>0.48338687229396071</c:v>
                </c:pt>
                <c:pt idx="300">
                  <c:v>0.48338687229396071</c:v>
                </c:pt>
                <c:pt idx="301">
                  <c:v>0.48338687229396071</c:v>
                </c:pt>
                <c:pt idx="302">
                  <c:v>0.48338687229396071</c:v>
                </c:pt>
                <c:pt idx="303">
                  <c:v>0.47347216456489438</c:v>
                </c:pt>
                <c:pt idx="304">
                  <c:v>0.47347216456489438</c:v>
                </c:pt>
                <c:pt idx="305">
                  <c:v>0.47347216456489438</c:v>
                </c:pt>
                <c:pt idx="306">
                  <c:v>0.46357071976997466</c:v>
                </c:pt>
                <c:pt idx="307">
                  <c:v>0.46357071976997466</c:v>
                </c:pt>
                <c:pt idx="308">
                  <c:v>0.46357071976997466</c:v>
                </c:pt>
                <c:pt idx="309">
                  <c:v>0.46357071976997466</c:v>
                </c:pt>
                <c:pt idx="310">
                  <c:v>0.44383844978375364</c:v>
                </c:pt>
                <c:pt idx="311">
                  <c:v>0.44383844978375364</c:v>
                </c:pt>
                <c:pt idx="312">
                  <c:v>0.44383844978375364</c:v>
                </c:pt>
                <c:pt idx="313">
                  <c:v>0.42424978222052645</c:v>
                </c:pt>
                <c:pt idx="314">
                  <c:v>0.42424978222052645</c:v>
                </c:pt>
                <c:pt idx="315">
                  <c:v>0.41452707159876251</c:v>
                </c:pt>
                <c:pt idx="316">
                  <c:v>0.38572552557302758</c:v>
                </c:pt>
                <c:pt idx="317">
                  <c:v>0.3393072050793301</c:v>
                </c:pt>
                <c:pt idx="318">
                  <c:v>0.30397639084120964</c:v>
                </c:pt>
                <c:pt idx="319">
                  <c:v>0.30397639084120964</c:v>
                </c:pt>
                <c:pt idx="320">
                  <c:v>0.29543123496403334</c:v>
                </c:pt>
                <c:pt idx="321">
                  <c:v>0.29543123496403334</c:v>
                </c:pt>
                <c:pt idx="322">
                  <c:v>0.28700860024668645</c:v>
                </c:pt>
                <c:pt idx="323">
                  <c:v>0.28700860024668645</c:v>
                </c:pt>
                <c:pt idx="324">
                  <c:v>0.27871180014935776</c:v>
                </c:pt>
                <c:pt idx="325">
                  <c:v>0.27871180014935776</c:v>
                </c:pt>
                <c:pt idx="326">
                  <c:v>0.27871180014935776</c:v>
                </c:pt>
                <c:pt idx="327">
                  <c:v>0.23921409211107733</c:v>
                </c:pt>
                <c:pt idx="328">
                  <c:v>0.22438454324071461</c:v>
                </c:pt>
                <c:pt idx="329">
                  <c:v>0.21718455790232502</c:v>
                </c:pt>
                <c:pt idx="330">
                  <c:v>0.21012943563751452</c:v>
                </c:pt>
                <c:pt idx="331">
                  <c:v>0.20322016053308978</c:v>
                </c:pt>
                <c:pt idx="332">
                  <c:v>9.9598860406812345E-2</c:v>
                </c:pt>
                <c:pt idx="333">
                  <c:v>9.1603888078388804E-2</c:v>
                </c:pt>
                <c:pt idx="334">
                  <c:v>9.1603888078388804E-2</c:v>
                </c:pt>
                <c:pt idx="335">
                  <c:v>9.1603888078388804E-2</c:v>
                </c:pt>
                <c:pt idx="336">
                  <c:v>8.0550418725948911E-2</c:v>
                </c:pt>
                <c:pt idx="337">
                  <c:v>6.7470442627962174E-2</c:v>
                </c:pt>
                <c:pt idx="338">
                  <c:v>6.7470442627962174E-2</c:v>
                </c:pt>
                <c:pt idx="339">
                  <c:v>6.4480717455740008E-2</c:v>
                </c:pt>
                <c:pt idx="340">
                  <c:v>5.6144916029317607E-2</c:v>
                </c:pt>
                <c:pt idx="341">
                  <c:v>4.2098255880442907E-2</c:v>
                </c:pt>
                <c:pt idx="342">
                  <c:v>3.2746305875578002E-2</c:v>
                </c:pt>
                <c:pt idx="343">
                  <c:v>2.5212107515743345E-2</c:v>
                </c:pt>
                <c:pt idx="344">
                  <c:v>2.1445718082524233E-2</c:v>
                </c:pt>
                <c:pt idx="345">
                  <c:v>1.1480980541567737E-2</c:v>
                </c:pt>
                <c:pt idx="346">
                  <c:v>6.6363746619406616E-3</c:v>
                </c:pt>
                <c:pt idx="347">
                  <c:v>2.0359256350319847E-4</c:v>
                </c:pt>
                <c:pt idx="348">
                  <c:v>2.0359256350319847E-4</c:v>
                </c:pt>
                <c:pt idx="349">
                  <c:v>5.1666388224712506E-5</c:v>
                </c:pt>
                <c:pt idx="350">
                  <c:v>9.7437301455591171E-6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BB40-9E25-D7042888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75071"/>
        <c:axId val="265876799"/>
      </c:lineChart>
      <c:catAx>
        <c:axId val="26587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6799"/>
        <c:crosses val="autoZero"/>
        <c:auto val="1"/>
        <c:lblAlgn val="ctr"/>
        <c:lblOffset val="100"/>
        <c:noMultiLvlLbl val="0"/>
      </c:catAx>
      <c:valAx>
        <c:axId val="2658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PoissonDist!$C$4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PoissonDist!$B$5:$B$34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PoissonDist!$C$5:$C$34</c:f>
              <c:numCache>
                <c:formatCode>0.0000</c:formatCode>
                <c:ptCount val="30"/>
                <c:pt idx="0">
                  <c:v>2.683701023220094E-3</c:v>
                </c:pt>
                <c:pt idx="1">
                  <c:v>1.0734804092880379E-2</c:v>
                </c:pt>
                <c:pt idx="2">
                  <c:v>2.8626144247681014E-2</c:v>
                </c:pt>
                <c:pt idx="3">
                  <c:v>5.7252288495362028E-2</c:v>
                </c:pt>
                <c:pt idx="4">
                  <c:v>9.1603661592579252E-2</c:v>
                </c:pt>
                <c:pt idx="5">
                  <c:v>0.12213821545677231</c:v>
                </c:pt>
                <c:pt idx="6">
                  <c:v>0.13958653195059695</c:v>
                </c:pt>
                <c:pt idx="7">
                  <c:v>0.13958653195059695</c:v>
                </c:pt>
                <c:pt idx="8">
                  <c:v>0.12407691728941951</c:v>
                </c:pt>
                <c:pt idx="9">
                  <c:v>9.9261533831535603E-2</c:v>
                </c:pt>
                <c:pt idx="10">
                  <c:v>7.2190206422934985E-2</c:v>
                </c:pt>
                <c:pt idx="11">
                  <c:v>4.8126804281956682E-2</c:v>
                </c:pt>
                <c:pt idx="12">
                  <c:v>2.961649494274254E-2</c:v>
                </c:pt>
                <c:pt idx="13">
                  <c:v>1.6923711395852893E-2</c:v>
                </c:pt>
                <c:pt idx="14">
                  <c:v>9.0259794111215482E-3</c:v>
                </c:pt>
                <c:pt idx="15">
                  <c:v>4.5129897055607724E-3</c:v>
                </c:pt>
                <c:pt idx="16">
                  <c:v>2.1237598614403594E-3</c:v>
                </c:pt>
                <c:pt idx="17">
                  <c:v>9.4389327175127167E-4</c:v>
                </c:pt>
                <c:pt idx="18">
                  <c:v>3.9742874600053648E-4</c:v>
                </c:pt>
                <c:pt idx="19">
                  <c:v>1.589714984002141E-4</c:v>
                </c:pt>
                <c:pt idx="20">
                  <c:v>6.056057081912934E-5</c:v>
                </c:pt>
                <c:pt idx="21">
                  <c:v>2.2022025752410641E-5</c:v>
                </c:pt>
                <c:pt idx="22">
                  <c:v>7.659835044316745E-6</c:v>
                </c:pt>
                <c:pt idx="23">
                  <c:v>2.5532783481055784E-6</c:v>
                </c:pt>
                <c:pt idx="24">
                  <c:v>8.1704907139378603E-7</c:v>
                </c:pt>
                <c:pt idx="25">
                  <c:v>2.513997142750107E-7</c:v>
                </c:pt>
                <c:pt idx="26">
                  <c:v>7.4488804229632912E-8</c:v>
                </c:pt>
                <c:pt idx="27">
                  <c:v>2.1282515494180777E-8</c:v>
                </c:pt>
                <c:pt idx="28">
                  <c:v>5.8710387570153908E-9</c:v>
                </c:pt>
                <c:pt idx="29">
                  <c:v>1.5656103352041052E-9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0-9B4D-A8B0-793F16E3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5631"/>
        <c:axId val="278070287"/>
      </c:scatterChart>
      <c:valAx>
        <c:axId val="26615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70287"/>
        <c:crosses val="autoZero"/>
        <c:crossBetween val="midCat"/>
      </c:valAx>
      <c:valAx>
        <c:axId val="2780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613735783027"/>
          <c:y val="0.14393518518518519"/>
          <c:w val="0.8427386264216972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ExponentialDist!$C$4</c:f>
              <c:strCache>
                <c:ptCount val="1"/>
                <c:pt idx="0">
                  <c:v>Probabililty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ExponentialDist!$B$5:$B$44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ExponentialDist!$C$5:$C$44</c:f>
              <c:numCache>
                <c:formatCode>0.0000</c:formatCode>
                <c:ptCount val="40"/>
                <c:pt idx="0">
                  <c:v>0.69580761474641462</c:v>
                </c:pt>
                <c:pt idx="1">
                  <c:v>0.64553098231879336</c:v>
                </c:pt>
                <c:pt idx="2">
                  <c:v>0.5988871640695328</c:v>
                </c:pt>
                <c:pt idx="3">
                  <c:v>0.55561366551128843</c:v>
                </c:pt>
                <c:pt idx="4">
                  <c:v>0.51546695909322915</c:v>
                </c:pt>
                <c:pt idx="5">
                  <c:v>0.47822111371633003</c:v>
                </c:pt>
                <c:pt idx="6">
                  <c:v>0.44366652327511136</c:v>
                </c:pt>
                <c:pt idx="7">
                  <c:v>0.41160872707051976</c:v>
                </c:pt>
                <c:pt idx="8">
                  <c:v>0.38186731545566188</c:v>
                </c:pt>
                <c:pt idx="9">
                  <c:v>0.35427491455576099</c:v>
                </c:pt>
                <c:pt idx="10">
                  <c:v>0.3286762443487119</c:v>
                </c:pt>
                <c:pt idx="11">
                  <c:v>0.30492724480544936</c:v>
                </c:pt>
                <c:pt idx="12">
                  <c:v>0.28289426517236765</c:v>
                </c:pt>
                <c:pt idx="13">
                  <c:v>0.26245331183336656</c:v>
                </c:pt>
                <c:pt idx="14">
                  <c:v>0.2434893505187623</c:v>
                </c:pt>
                <c:pt idx="15">
                  <c:v>0.22589565893415153</c:v>
                </c:pt>
                <c:pt idx="16">
                  <c:v>0.2095732261660555</c:v>
                </c:pt>
                <c:pt idx="17">
                  <c:v>0.19443019548441864</c:v>
                </c:pt>
                <c:pt idx="18">
                  <c:v>0.18038134740625664</c:v>
                </c:pt>
                <c:pt idx="19">
                  <c:v>0.16734762011132237</c:v>
                </c:pt>
                <c:pt idx="20">
                  <c:v>0.15525566451086445</c:v>
                </c:pt>
                <c:pt idx="21">
                  <c:v>0.14403743146556555</c:v>
                </c:pt>
                <c:pt idx="22">
                  <c:v>0.13362978882967383</c:v>
                </c:pt>
                <c:pt idx="23">
                  <c:v>0.12397416616618992</c:v>
                </c:pt>
                <c:pt idx="24">
                  <c:v>0.11501622513369636</c:v>
                </c:pt>
                <c:pt idx="25">
                  <c:v>0.10670555368988516</c:v>
                </c:pt>
                <c:pt idx="26">
                  <c:v>9.8995382390872633E-2</c:v>
                </c:pt>
                <c:pt idx="27">
                  <c:v>9.1842321189736453E-2</c:v>
                </c:pt>
                <c:pt idx="28">
                  <c:v>8.5206115253072826E-2</c:v>
                </c:pt>
                <c:pt idx="29">
                  <c:v>7.9049418421398246E-2</c:v>
                </c:pt>
                <c:pt idx="30">
                  <c:v>7.3337583038512538E-2</c:v>
                </c:pt>
                <c:pt idx="31">
                  <c:v>6.8038464967059356E-2</c:v>
                </c:pt>
                <c:pt idx="32">
                  <c:v>6.3122242692982805E-2</c:v>
                </c:pt>
                <c:pt idx="33">
                  <c:v>5.8561249500864873E-2</c:v>
                </c:pt>
                <c:pt idx="34">
                  <c:v>5.4329817775688592E-2</c:v>
                </c:pt>
                <c:pt idx="35">
                  <c:v>5.0404134554812317E-2</c:v>
                </c:pt>
                <c:pt idx="36">
                  <c:v>4.6762107517255055E-2</c:v>
                </c:pt>
                <c:pt idx="37">
                  <c:v>4.3383240656128863E-2</c:v>
                </c:pt>
                <c:pt idx="38">
                  <c:v>4.0248518934547603E-2</c:v>
                </c:pt>
                <c:pt idx="39">
                  <c:v>3.7340301275897957E-2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D-4242-BFBF-C17AAF4E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6687"/>
        <c:axId val="278368415"/>
      </c:scatterChart>
      <c:valAx>
        <c:axId val="2783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8415"/>
        <c:crosses val="autoZero"/>
        <c:crossBetween val="midCat"/>
      </c:valAx>
      <c:valAx>
        <c:axId val="2783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9</xdr:col>
      <xdr:colOff>0</xdr:colOff>
      <xdr:row>24</xdr:row>
      <xdr:rowOff>101600</xdr:rowOff>
    </xdr:to>
    <xdr:graphicFrame macro="">
      <xdr:nvGraphicFramePr>
        <xdr:cNvPr id="2" name="NormalChart">
          <a:extLst>
            <a:ext uri="{FF2B5EF4-FFF2-40B4-BE49-F238E27FC236}">
              <a16:creationId xmlns:a16="http://schemas.microsoft.com/office/drawing/2014/main" id="{49B5E872-5D9D-68A9-24A5-8CC138DC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508000</xdr:colOff>
      <xdr:row>23</xdr:row>
      <xdr:rowOff>101600</xdr:rowOff>
    </xdr:to>
    <xdr:graphicFrame macro="">
      <xdr:nvGraphicFramePr>
        <xdr:cNvPr id="2" name="PoissonChart">
          <a:extLst>
            <a:ext uri="{FF2B5EF4-FFF2-40B4-BE49-F238E27FC236}">
              <a16:creationId xmlns:a16="http://schemas.microsoft.com/office/drawing/2014/main" id="{06E46602-4CEE-B545-35E5-C3213FE95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9</xdr:col>
      <xdr:colOff>508000</xdr:colOff>
      <xdr:row>26</xdr:row>
      <xdr:rowOff>101600</xdr:rowOff>
    </xdr:to>
    <xdr:graphicFrame macro="">
      <xdr:nvGraphicFramePr>
        <xdr:cNvPr id="2" name="ExponentialChart">
          <a:extLst>
            <a:ext uri="{FF2B5EF4-FFF2-40B4-BE49-F238E27FC236}">
              <a16:creationId xmlns:a16="http://schemas.microsoft.com/office/drawing/2014/main" id="{3F0A4B39-862E-55A3-4517-94F2A09F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8E7AE16-907F-8242-949A-EEA3E4DBED11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0E3-0C19-E241-9890-0AB728FD5E7D}">
  <dimension ref="B1:F354"/>
  <sheetViews>
    <sheetView workbookViewId="0">
      <selection activeCell="E10" sqref="E10"/>
    </sheetView>
  </sheetViews>
  <sheetFormatPr baseColWidth="10" defaultRowHeight="16" x14ac:dyDescent="0.2"/>
  <cols>
    <col min="1" max="1" width="3.33203125" customWidth="1"/>
    <col min="2" max="2" width="12.5" customWidth="1"/>
    <col min="3" max="3" width="18.33203125" customWidth="1"/>
    <col min="4" max="4" width="4.1640625" customWidth="1"/>
    <col min="5" max="5" width="17.5" customWidth="1"/>
    <col min="6" max="6" width="10" customWidth="1"/>
  </cols>
  <sheetData>
    <row r="1" spans="2:6" ht="17" thickBot="1" x14ac:dyDescent="0.25"/>
    <row r="2" spans="2:6" x14ac:dyDescent="0.2">
      <c r="B2" s="6" t="s">
        <v>0</v>
      </c>
      <c r="C2" s="5" t="s">
        <v>1</v>
      </c>
      <c r="E2" s="6" t="s">
        <v>2</v>
      </c>
      <c r="F2" s="7" t="s">
        <v>3</v>
      </c>
    </row>
    <row r="3" spans="2:6" x14ac:dyDescent="0.2">
      <c r="B3" s="3">
        <v>0.31</v>
      </c>
      <c r="C3" s="8">
        <f>_xlfn.NORM.DIST(B3,$F$3,$F$4,FALSE)</f>
        <v>0.30481050542601679</v>
      </c>
      <c r="E3" s="3" t="s">
        <v>4</v>
      </c>
      <c r="F3" s="9">
        <f>AVERAGE(B3:B353)</f>
        <v>0.9995156695156695</v>
      </c>
    </row>
    <row r="4" spans="2:6" ht="17" thickBot="1" x14ac:dyDescent="0.25">
      <c r="B4" s="3">
        <v>0.31</v>
      </c>
      <c r="C4" s="8">
        <f t="shared" ref="C4:C67" si="0">_xlfn.NORM.DIST(B4,$F$3,$F$4,FALSE)</f>
        <v>0.30481050542601679</v>
      </c>
      <c r="E4" s="4" t="s">
        <v>5</v>
      </c>
      <c r="F4" s="10">
        <f>_xlfn.STDEV.S(B3:B353)</f>
        <v>0.49387279352312718</v>
      </c>
    </row>
    <row r="5" spans="2:6" x14ac:dyDescent="0.2">
      <c r="B5" s="3">
        <v>0.32</v>
      </c>
      <c r="C5" s="8">
        <f t="shared" si="0"/>
        <v>0.31348594408583275</v>
      </c>
      <c r="E5" s="2"/>
      <c r="F5" s="2"/>
    </row>
    <row r="6" spans="2:6" x14ac:dyDescent="0.2">
      <c r="B6" s="3">
        <v>0.33</v>
      </c>
      <c r="C6" s="8">
        <f t="shared" si="0"/>
        <v>0.32227614483179401</v>
      </c>
      <c r="E6" t="s">
        <v>6</v>
      </c>
    </row>
    <row r="7" spans="2:6" x14ac:dyDescent="0.2">
      <c r="B7" s="3">
        <v>0.33</v>
      </c>
      <c r="C7" s="8">
        <f t="shared" si="0"/>
        <v>0.32227614483179401</v>
      </c>
      <c r="E7" s="11">
        <f>_xlfn.NORM.DIST(1.5,F3,F4,TRUE)-_xlfn.NORM.DIST(1,F3,F4,TRUE)</f>
        <v>0.34417112261395344</v>
      </c>
    </row>
    <row r="8" spans="2:6" x14ac:dyDescent="0.2">
      <c r="B8" s="3">
        <v>0.35</v>
      </c>
      <c r="C8" s="8">
        <f t="shared" si="0"/>
        <v>0.34018422346570593</v>
      </c>
      <c r="E8" s="2"/>
    </row>
    <row r="9" spans="2:6" x14ac:dyDescent="0.2">
      <c r="B9" s="3">
        <v>0.35</v>
      </c>
      <c r="C9" s="8">
        <f t="shared" si="0"/>
        <v>0.34018422346570593</v>
      </c>
      <c r="E9" t="s">
        <v>7</v>
      </c>
    </row>
    <row r="10" spans="2:6" x14ac:dyDescent="0.2">
      <c r="B10" s="3">
        <v>0.37</v>
      </c>
      <c r="C10" s="8">
        <f t="shared" si="0"/>
        <v>0.35849900752273045</v>
      </c>
      <c r="E10" s="11">
        <f>_xlfn.NORM.INV(0.9,F3,F4)</f>
        <v>1.6324391212351186</v>
      </c>
    </row>
    <row r="11" spans="2:6" x14ac:dyDescent="0.2">
      <c r="B11" s="3">
        <v>0.38</v>
      </c>
      <c r="C11" s="8">
        <f t="shared" si="0"/>
        <v>0.36779665041432169</v>
      </c>
      <c r="E11" s="2"/>
    </row>
    <row r="12" spans="2:6" x14ac:dyDescent="0.2">
      <c r="B12" s="3">
        <v>0.38</v>
      </c>
      <c r="C12" s="8">
        <f t="shared" si="0"/>
        <v>0.36779665041432169</v>
      </c>
    </row>
    <row r="13" spans="2:6" x14ac:dyDescent="0.2">
      <c r="B13" s="3">
        <v>0.38</v>
      </c>
      <c r="C13" s="8">
        <f t="shared" si="0"/>
        <v>0.36779665041432169</v>
      </c>
    </row>
    <row r="14" spans="2:6" x14ac:dyDescent="0.2">
      <c r="B14" s="3">
        <v>0.39</v>
      </c>
      <c r="C14" s="8">
        <f t="shared" si="0"/>
        <v>0.37718075611823171</v>
      </c>
    </row>
    <row r="15" spans="2:6" x14ac:dyDescent="0.2">
      <c r="B15" s="3">
        <v>0.39</v>
      </c>
      <c r="C15" s="8">
        <f t="shared" si="0"/>
        <v>0.37718075611823171</v>
      </c>
    </row>
    <row r="16" spans="2:6" x14ac:dyDescent="0.2">
      <c r="B16" s="3">
        <v>0.39</v>
      </c>
      <c r="C16" s="8">
        <f t="shared" si="0"/>
        <v>0.37718075611823171</v>
      </c>
    </row>
    <row r="17" spans="2:3" x14ac:dyDescent="0.2">
      <c r="B17" s="3">
        <v>0.39</v>
      </c>
      <c r="C17" s="8">
        <f t="shared" si="0"/>
        <v>0.37718075611823171</v>
      </c>
    </row>
    <row r="18" spans="2:3" x14ac:dyDescent="0.2">
      <c r="B18" s="3">
        <v>0.4</v>
      </c>
      <c r="C18" s="8">
        <f t="shared" si="0"/>
        <v>0.38664573939676644</v>
      </c>
    </row>
    <row r="19" spans="2:3" x14ac:dyDescent="0.2">
      <c r="B19" s="3">
        <v>0.4</v>
      </c>
      <c r="C19" s="8">
        <f t="shared" si="0"/>
        <v>0.38664573939676644</v>
      </c>
    </row>
    <row r="20" spans="2:3" x14ac:dyDescent="0.2">
      <c r="B20" s="3">
        <v>0.4</v>
      </c>
      <c r="C20" s="8">
        <f t="shared" si="0"/>
        <v>0.38664573939676644</v>
      </c>
    </row>
    <row r="21" spans="2:3" x14ac:dyDescent="0.2">
      <c r="B21" s="3">
        <v>0.4</v>
      </c>
      <c r="C21" s="8">
        <f t="shared" si="0"/>
        <v>0.38664573939676644</v>
      </c>
    </row>
    <row r="22" spans="2:3" x14ac:dyDescent="0.2">
      <c r="B22" s="3">
        <v>0.4</v>
      </c>
      <c r="C22" s="8">
        <f t="shared" si="0"/>
        <v>0.38664573939676644</v>
      </c>
    </row>
    <row r="23" spans="2:3" x14ac:dyDescent="0.2">
      <c r="B23" s="3">
        <v>0.4</v>
      </c>
      <c r="C23" s="8">
        <f t="shared" si="0"/>
        <v>0.38664573939676644</v>
      </c>
    </row>
    <row r="24" spans="2:3" x14ac:dyDescent="0.2">
      <c r="B24" s="3">
        <v>0.41</v>
      </c>
      <c r="C24" s="8">
        <f t="shared" si="0"/>
        <v>0.39618577299169638</v>
      </c>
    </row>
    <row r="25" spans="2:3" x14ac:dyDescent="0.2">
      <c r="B25" s="3">
        <v>0.41</v>
      </c>
      <c r="C25" s="8">
        <f t="shared" si="0"/>
        <v>0.39618577299169638</v>
      </c>
    </row>
    <row r="26" spans="2:3" x14ac:dyDescent="0.2">
      <c r="B26" s="3">
        <v>0.41</v>
      </c>
      <c r="C26" s="8">
        <f t="shared" si="0"/>
        <v>0.39618577299169638</v>
      </c>
    </row>
    <row r="27" spans="2:3" x14ac:dyDescent="0.2">
      <c r="B27" s="3">
        <v>0.41</v>
      </c>
      <c r="C27" s="8">
        <f t="shared" si="0"/>
        <v>0.39618577299169638</v>
      </c>
    </row>
    <row r="28" spans="2:3" x14ac:dyDescent="0.2">
      <c r="B28" s="3">
        <v>0.41</v>
      </c>
      <c r="C28" s="8">
        <f t="shared" si="0"/>
        <v>0.39618577299169638</v>
      </c>
    </row>
    <row r="29" spans="2:3" x14ac:dyDescent="0.2">
      <c r="B29" s="3">
        <v>0.42</v>
      </c>
      <c r="C29" s="8">
        <f t="shared" si="0"/>
        <v>0.40579479122464029</v>
      </c>
    </row>
    <row r="30" spans="2:3" x14ac:dyDescent="0.2">
      <c r="B30" s="3">
        <v>0.42</v>
      </c>
      <c r="C30" s="8">
        <f t="shared" si="0"/>
        <v>0.40579479122464029</v>
      </c>
    </row>
    <row r="31" spans="2:3" x14ac:dyDescent="0.2">
      <c r="B31" s="3">
        <v>0.43</v>
      </c>
      <c r="C31" s="8">
        <f t="shared" si="0"/>
        <v>0.41546649418163728</v>
      </c>
    </row>
    <row r="32" spans="2:3" x14ac:dyDescent="0.2">
      <c r="B32" s="3">
        <v>0.43</v>
      </c>
      <c r="C32" s="8">
        <f t="shared" si="0"/>
        <v>0.41546649418163728</v>
      </c>
    </row>
    <row r="33" spans="2:3" x14ac:dyDescent="0.2">
      <c r="B33" s="3">
        <v>0.44</v>
      </c>
      <c r="C33" s="8">
        <f t="shared" si="0"/>
        <v>0.42519435248590814</v>
      </c>
    </row>
    <row r="34" spans="2:3" x14ac:dyDescent="0.2">
      <c r="B34" s="3">
        <v>0.46</v>
      </c>
      <c r="C34" s="8">
        <f t="shared" si="0"/>
        <v>0.44479130308635528</v>
      </c>
    </row>
    <row r="35" spans="2:3" x14ac:dyDescent="0.2">
      <c r="B35" s="3">
        <v>0.46</v>
      </c>
      <c r="C35" s="8">
        <f t="shared" si="0"/>
        <v>0.44479130308635528</v>
      </c>
    </row>
    <row r="36" spans="2:3" x14ac:dyDescent="0.2">
      <c r="B36" s="3">
        <v>0.46</v>
      </c>
      <c r="C36" s="8">
        <f t="shared" si="0"/>
        <v>0.44479130308635528</v>
      </c>
    </row>
    <row r="37" spans="2:3" x14ac:dyDescent="0.2">
      <c r="B37" s="3">
        <v>0.46</v>
      </c>
      <c r="C37" s="8">
        <f t="shared" si="0"/>
        <v>0.44479130308635528</v>
      </c>
    </row>
    <row r="38" spans="2:3" x14ac:dyDescent="0.2">
      <c r="B38" s="3">
        <v>0.46</v>
      </c>
      <c r="C38" s="8">
        <f t="shared" si="0"/>
        <v>0.44479130308635528</v>
      </c>
    </row>
    <row r="39" spans="2:3" x14ac:dyDescent="0.2">
      <c r="B39" s="3">
        <v>0.46</v>
      </c>
      <c r="C39" s="8">
        <f t="shared" si="0"/>
        <v>0.44479130308635528</v>
      </c>
    </row>
    <row r="40" spans="2:3" x14ac:dyDescent="0.2">
      <c r="B40" s="3">
        <v>0.47</v>
      </c>
      <c r="C40" s="8">
        <f t="shared" si="0"/>
        <v>0.45464624054040259</v>
      </c>
    </row>
    <row r="41" spans="2:3" x14ac:dyDescent="0.2">
      <c r="B41" s="3">
        <v>0.47</v>
      </c>
      <c r="C41" s="8">
        <f t="shared" si="0"/>
        <v>0.45464624054040259</v>
      </c>
    </row>
    <row r="42" spans="2:3" x14ac:dyDescent="0.2">
      <c r="B42" s="3">
        <v>0.47</v>
      </c>
      <c r="C42" s="8">
        <f t="shared" si="0"/>
        <v>0.45464624054040259</v>
      </c>
    </row>
    <row r="43" spans="2:3" x14ac:dyDescent="0.2">
      <c r="B43" s="3">
        <v>0.48</v>
      </c>
      <c r="C43" s="8">
        <f t="shared" si="0"/>
        <v>0.46452903733501882</v>
      </c>
    </row>
    <row r="44" spans="2:3" x14ac:dyDescent="0.2">
      <c r="B44" s="3">
        <v>0.5</v>
      </c>
      <c r="C44" s="8">
        <f t="shared" si="0"/>
        <v>0.48434768272755352</v>
      </c>
    </row>
    <row r="45" spans="2:3" x14ac:dyDescent="0.2">
      <c r="B45" s="3">
        <v>0.51</v>
      </c>
      <c r="C45" s="8">
        <f t="shared" si="0"/>
        <v>0.49426780593040276</v>
      </c>
    </row>
    <row r="46" spans="2:3" x14ac:dyDescent="0.2">
      <c r="B46" s="3">
        <v>0.51</v>
      </c>
      <c r="C46" s="8">
        <f t="shared" si="0"/>
        <v>0.49426780593040276</v>
      </c>
    </row>
    <row r="47" spans="2:3" x14ac:dyDescent="0.2">
      <c r="B47" s="3">
        <v>0.51</v>
      </c>
      <c r="C47" s="8">
        <f t="shared" si="0"/>
        <v>0.49426780593040276</v>
      </c>
    </row>
    <row r="48" spans="2:3" x14ac:dyDescent="0.2">
      <c r="B48" s="3">
        <v>0.52</v>
      </c>
      <c r="C48" s="8">
        <f t="shared" si="0"/>
        <v>0.50418435596550149</v>
      </c>
    </row>
    <row r="49" spans="2:3" x14ac:dyDescent="0.2">
      <c r="B49" s="3">
        <v>0.52</v>
      </c>
      <c r="C49" s="8">
        <f t="shared" si="0"/>
        <v>0.50418435596550149</v>
      </c>
    </row>
    <row r="50" spans="2:3" x14ac:dyDescent="0.2">
      <c r="B50" s="3">
        <v>0.53</v>
      </c>
      <c r="C50" s="8">
        <f t="shared" si="0"/>
        <v>0.51408904994992533</v>
      </c>
    </row>
    <row r="51" spans="2:3" x14ac:dyDescent="0.2">
      <c r="B51" s="3">
        <v>0.53</v>
      </c>
      <c r="C51" s="8">
        <f t="shared" si="0"/>
        <v>0.51408904994992533</v>
      </c>
    </row>
    <row r="52" spans="2:3" x14ac:dyDescent="0.2">
      <c r="B52" s="3">
        <v>0.54</v>
      </c>
      <c r="C52" s="8">
        <f t="shared" si="0"/>
        <v>0.5239734552924129</v>
      </c>
    </row>
    <row r="53" spans="2:3" x14ac:dyDescent="0.2">
      <c r="B53" s="3">
        <v>0.54</v>
      </c>
      <c r="C53" s="8">
        <f t="shared" si="0"/>
        <v>0.5239734552924129</v>
      </c>
    </row>
    <row r="54" spans="2:3" x14ac:dyDescent="0.2">
      <c r="B54" s="3">
        <v>0.54</v>
      </c>
      <c r="C54" s="8">
        <f t="shared" si="0"/>
        <v>0.5239734552924129</v>
      </c>
    </row>
    <row r="55" spans="2:3" x14ac:dyDescent="0.2">
      <c r="B55" s="3">
        <v>0.54</v>
      </c>
      <c r="C55" s="8">
        <f t="shared" si="0"/>
        <v>0.5239734552924129</v>
      </c>
    </row>
    <row r="56" spans="2:3" x14ac:dyDescent="0.2">
      <c r="B56" s="3">
        <v>0.55000000000000004</v>
      </c>
      <c r="C56" s="8">
        <f t="shared" si="0"/>
        <v>0.53382900071283934</v>
      </c>
    </row>
    <row r="57" spans="2:3" x14ac:dyDescent="0.2">
      <c r="B57" s="3">
        <v>0.55000000000000004</v>
      </c>
      <c r="C57" s="8">
        <f t="shared" si="0"/>
        <v>0.53382900071283934</v>
      </c>
    </row>
    <row r="58" spans="2:3" x14ac:dyDescent="0.2">
      <c r="B58" s="3">
        <v>0.55000000000000004</v>
      </c>
      <c r="C58" s="8">
        <f t="shared" si="0"/>
        <v>0.53382900071283934</v>
      </c>
    </row>
    <row r="59" spans="2:3" x14ac:dyDescent="0.2">
      <c r="B59" s="3">
        <v>0.55000000000000004</v>
      </c>
      <c r="C59" s="8">
        <f t="shared" si="0"/>
        <v>0.53382900071283934</v>
      </c>
    </row>
    <row r="60" spans="2:3" x14ac:dyDescent="0.2">
      <c r="B60" s="3">
        <v>0.56999999999999995</v>
      </c>
      <c r="C60" s="8">
        <f t="shared" si="0"/>
        <v>0.5534186028281598</v>
      </c>
    </row>
    <row r="61" spans="2:3" x14ac:dyDescent="0.2">
      <c r="B61" s="3">
        <v>0.57999999999999996</v>
      </c>
      <c r="C61" s="8">
        <f t="shared" si="0"/>
        <v>0.56313492959339184</v>
      </c>
    </row>
    <row r="62" spans="2:3" x14ac:dyDescent="0.2">
      <c r="B62" s="3">
        <v>0.57999999999999996</v>
      </c>
      <c r="C62" s="8">
        <f t="shared" si="0"/>
        <v>0.56313492959339184</v>
      </c>
    </row>
    <row r="63" spans="2:3" x14ac:dyDescent="0.2">
      <c r="B63" s="3">
        <v>0.57999999999999996</v>
      </c>
      <c r="C63" s="8">
        <f t="shared" si="0"/>
        <v>0.56313492959339184</v>
      </c>
    </row>
    <row r="64" spans="2:3" x14ac:dyDescent="0.2">
      <c r="B64" s="3">
        <v>0.59</v>
      </c>
      <c r="C64" s="8">
        <f t="shared" si="0"/>
        <v>0.5727869619443432</v>
      </c>
    </row>
    <row r="65" spans="2:3" x14ac:dyDescent="0.2">
      <c r="B65" s="3">
        <v>0.59</v>
      </c>
      <c r="C65" s="8">
        <f t="shared" si="0"/>
        <v>0.5727869619443432</v>
      </c>
    </row>
    <row r="66" spans="2:3" x14ac:dyDescent="0.2">
      <c r="B66" s="3">
        <v>0.59</v>
      </c>
      <c r="C66" s="8">
        <f t="shared" si="0"/>
        <v>0.5727869619443432</v>
      </c>
    </row>
    <row r="67" spans="2:3" x14ac:dyDescent="0.2">
      <c r="B67" s="3">
        <v>0.59</v>
      </c>
      <c r="C67" s="8">
        <f t="shared" si="0"/>
        <v>0.5727869619443432</v>
      </c>
    </row>
    <row r="68" spans="2:3" x14ac:dyDescent="0.2">
      <c r="B68" s="3">
        <v>0.59</v>
      </c>
      <c r="C68" s="8">
        <f t="shared" ref="C68:C131" si="1">_xlfn.NORM.DIST(B68,$F$3,$F$4,FALSE)</f>
        <v>0.5727869619443432</v>
      </c>
    </row>
    <row r="69" spans="2:3" x14ac:dyDescent="0.2">
      <c r="B69" s="3">
        <v>0.6</v>
      </c>
      <c r="C69" s="8">
        <f t="shared" si="1"/>
        <v>0.58236561728622827</v>
      </c>
    </row>
    <row r="70" spans="2:3" x14ac:dyDescent="0.2">
      <c r="B70" s="3">
        <v>0.6</v>
      </c>
      <c r="C70" s="8">
        <f t="shared" si="1"/>
        <v>0.58236561728622827</v>
      </c>
    </row>
    <row r="71" spans="2:3" x14ac:dyDescent="0.2">
      <c r="B71" s="3">
        <v>0.6</v>
      </c>
      <c r="C71" s="8">
        <f t="shared" si="1"/>
        <v>0.58236561728622827</v>
      </c>
    </row>
    <row r="72" spans="2:3" x14ac:dyDescent="0.2">
      <c r="B72" s="3">
        <v>0.6</v>
      </c>
      <c r="C72" s="8">
        <f t="shared" si="1"/>
        <v>0.58236561728622827</v>
      </c>
    </row>
    <row r="73" spans="2:3" x14ac:dyDescent="0.2">
      <c r="B73" s="3">
        <v>0.6</v>
      </c>
      <c r="C73" s="8">
        <f t="shared" si="1"/>
        <v>0.58236561728622827</v>
      </c>
    </row>
    <row r="74" spans="2:3" x14ac:dyDescent="0.2">
      <c r="B74" s="3">
        <v>0.6</v>
      </c>
      <c r="C74" s="8">
        <f t="shared" si="1"/>
        <v>0.58236561728622827</v>
      </c>
    </row>
    <row r="75" spans="2:3" x14ac:dyDescent="0.2">
      <c r="B75" s="3">
        <v>0.6</v>
      </c>
      <c r="C75" s="8">
        <f t="shared" si="1"/>
        <v>0.58236561728622827</v>
      </c>
    </row>
    <row r="76" spans="2:3" x14ac:dyDescent="0.2">
      <c r="B76" s="3">
        <v>0.61</v>
      </c>
      <c r="C76" s="8">
        <f t="shared" si="1"/>
        <v>0.59186175025054188</v>
      </c>
    </row>
    <row r="77" spans="2:3" x14ac:dyDescent="0.2">
      <c r="B77" s="3">
        <v>0.61</v>
      </c>
      <c r="C77" s="8">
        <f t="shared" si="1"/>
        <v>0.59186175025054188</v>
      </c>
    </row>
    <row r="78" spans="2:3" x14ac:dyDescent="0.2">
      <c r="B78" s="3">
        <v>0.61</v>
      </c>
      <c r="C78" s="8">
        <f t="shared" si="1"/>
        <v>0.59186175025054188</v>
      </c>
    </row>
    <row r="79" spans="2:3" x14ac:dyDescent="0.2">
      <c r="B79" s="3">
        <v>0.61</v>
      </c>
      <c r="C79" s="8">
        <f t="shared" si="1"/>
        <v>0.59186175025054188</v>
      </c>
    </row>
    <row r="80" spans="2:3" x14ac:dyDescent="0.2">
      <c r="B80" s="3">
        <v>0.62</v>
      </c>
      <c r="C80" s="8">
        <f t="shared" si="1"/>
        <v>0.60126616676375677</v>
      </c>
    </row>
    <row r="81" spans="2:3" x14ac:dyDescent="0.2">
      <c r="B81" s="3">
        <v>0.62</v>
      </c>
      <c r="C81" s="8">
        <f t="shared" si="1"/>
        <v>0.60126616676375677</v>
      </c>
    </row>
    <row r="82" spans="2:3" x14ac:dyDescent="0.2">
      <c r="B82" s="3">
        <v>0.63</v>
      </c>
      <c r="C82" s="8">
        <f t="shared" si="1"/>
        <v>0.61056963844894296</v>
      </c>
    </row>
    <row r="83" spans="2:3" x14ac:dyDescent="0.2">
      <c r="B83" s="3">
        <v>0.63</v>
      </c>
      <c r="C83" s="8">
        <f t="shared" si="1"/>
        <v>0.61056963844894296</v>
      </c>
    </row>
    <row r="84" spans="2:3" x14ac:dyDescent="0.2">
      <c r="B84" s="3">
        <v>0.64</v>
      </c>
      <c r="C84" s="8">
        <f t="shared" si="1"/>
        <v>0.61976291733004085</v>
      </c>
    </row>
    <row r="85" spans="2:3" x14ac:dyDescent="0.2">
      <c r="B85" s="3">
        <v>0.65</v>
      </c>
      <c r="C85" s="8">
        <f t="shared" si="1"/>
        <v>0.62883675080715218</v>
      </c>
    </row>
    <row r="86" spans="2:3" x14ac:dyDescent="0.2">
      <c r="B86" s="3">
        <v>0.66</v>
      </c>
      <c r="C86" s="8">
        <f t="shared" si="1"/>
        <v>0.63778189686993614</v>
      </c>
    </row>
    <row r="87" spans="2:3" x14ac:dyDescent="0.2">
      <c r="B87" s="3">
        <v>0.66</v>
      </c>
      <c r="C87" s="8">
        <f t="shared" si="1"/>
        <v>0.63778189686993614</v>
      </c>
    </row>
    <row r="88" spans="2:3" x14ac:dyDescent="0.2">
      <c r="B88" s="3">
        <v>0.67</v>
      </c>
      <c r="C88" s="8">
        <f t="shared" si="1"/>
        <v>0.64658913951500807</v>
      </c>
    </row>
    <row r="89" spans="2:3" x14ac:dyDescent="0.2">
      <c r="B89" s="3">
        <v>0.67</v>
      </c>
      <c r="C89" s="8">
        <f t="shared" si="1"/>
        <v>0.64658913951500807</v>
      </c>
    </row>
    <row r="90" spans="2:3" x14ac:dyDescent="0.2">
      <c r="B90" s="3">
        <v>0.7</v>
      </c>
      <c r="C90" s="8">
        <f t="shared" si="1"/>
        <v>0.67209200521583201</v>
      </c>
    </row>
    <row r="91" spans="2:3" x14ac:dyDescent="0.2">
      <c r="B91" s="3">
        <v>0.7</v>
      </c>
      <c r="C91" s="8">
        <f t="shared" si="1"/>
        <v>0.67209200521583201</v>
      </c>
    </row>
    <row r="92" spans="2:3" x14ac:dyDescent="0.2">
      <c r="B92" s="3">
        <v>0.7</v>
      </c>
      <c r="C92" s="8">
        <f t="shared" si="1"/>
        <v>0.67209200521583201</v>
      </c>
    </row>
    <row r="93" spans="2:3" x14ac:dyDescent="0.2">
      <c r="B93" s="3">
        <v>0.7</v>
      </c>
      <c r="C93" s="8">
        <f t="shared" si="1"/>
        <v>0.67209200521583201</v>
      </c>
    </row>
    <row r="94" spans="2:3" x14ac:dyDescent="0.2">
      <c r="B94" s="3">
        <v>0.7</v>
      </c>
      <c r="C94" s="8">
        <f t="shared" si="1"/>
        <v>0.67209200521583201</v>
      </c>
    </row>
    <row r="95" spans="2:3" x14ac:dyDescent="0.2">
      <c r="B95" s="3">
        <v>0.7</v>
      </c>
      <c r="C95" s="8">
        <f t="shared" si="1"/>
        <v>0.67209200521583201</v>
      </c>
    </row>
    <row r="96" spans="2:3" x14ac:dyDescent="0.2">
      <c r="B96" s="3">
        <v>0.71</v>
      </c>
      <c r="C96" s="8">
        <f t="shared" si="1"/>
        <v>0.68025654233674082</v>
      </c>
    </row>
    <row r="97" spans="2:3" x14ac:dyDescent="0.2">
      <c r="B97" s="3">
        <v>0.71</v>
      </c>
      <c r="C97" s="8">
        <f t="shared" si="1"/>
        <v>0.68025654233674082</v>
      </c>
    </row>
    <row r="98" spans="2:3" x14ac:dyDescent="0.2">
      <c r="B98" s="3">
        <v>0.71</v>
      </c>
      <c r="C98" s="8">
        <f t="shared" si="1"/>
        <v>0.68025654233674082</v>
      </c>
    </row>
    <row r="99" spans="2:3" x14ac:dyDescent="0.2">
      <c r="B99" s="3">
        <v>0.71</v>
      </c>
      <c r="C99" s="8">
        <f t="shared" si="1"/>
        <v>0.68025654233674082</v>
      </c>
    </row>
    <row r="100" spans="2:3" x14ac:dyDescent="0.2">
      <c r="B100" s="3">
        <v>0.71</v>
      </c>
      <c r="C100" s="8">
        <f t="shared" si="1"/>
        <v>0.68025654233674082</v>
      </c>
    </row>
    <row r="101" spans="2:3" x14ac:dyDescent="0.2">
      <c r="B101" s="3">
        <v>0.71</v>
      </c>
      <c r="C101" s="8">
        <f t="shared" si="1"/>
        <v>0.68025654233674082</v>
      </c>
    </row>
    <row r="102" spans="2:3" x14ac:dyDescent="0.2">
      <c r="B102" s="3">
        <v>0.71</v>
      </c>
      <c r="C102" s="8">
        <f t="shared" si="1"/>
        <v>0.68025654233674082</v>
      </c>
    </row>
    <row r="103" spans="2:3" x14ac:dyDescent="0.2">
      <c r="B103" s="3">
        <v>0.71</v>
      </c>
      <c r="C103" s="8">
        <f t="shared" si="1"/>
        <v>0.68025654233674082</v>
      </c>
    </row>
    <row r="104" spans="2:3" x14ac:dyDescent="0.2">
      <c r="B104" s="3">
        <v>0.71</v>
      </c>
      <c r="C104" s="8">
        <f t="shared" si="1"/>
        <v>0.68025654233674082</v>
      </c>
    </row>
    <row r="105" spans="2:3" x14ac:dyDescent="0.2">
      <c r="B105" s="3">
        <v>0.71</v>
      </c>
      <c r="C105" s="8">
        <f t="shared" si="1"/>
        <v>0.68025654233674082</v>
      </c>
    </row>
    <row r="106" spans="2:3" x14ac:dyDescent="0.2">
      <c r="B106" s="3">
        <v>0.72</v>
      </c>
      <c r="C106" s="8">
        <f t="shared" si="1"/>
        <v>0.6882380355015103</v>
      </c>
    </row>
    <row r="107" spans="2:3" x14ac:dyDescent="0.2">
      <c r="B107" s="3">
        <v>0.72</v>
      </c>
      <c r="C107" s="8">
        <f t="shared" si="1"/>
        <v>0.6882380355015103</v>
      </c>
    </row>
    <row r="108" spans="2:3" x14ac:dyDescent="0.2">
      <c r="B108" s="3">
        <v>0.72</v>
      </c>
      <c r="C108" s="8">
        <f t="shared" si="1"/>
        <v>0.6882380355015103</v>
      </c>
    </row>
    <row r="109" spans="2:3" x14ac:dyDescent="0.2">
      <c r="B109" s="3">
        <v>0.72</v>
      </c>
      <c r="C109" s="8">
        <f t="shared" si="1"/>
        <v>0.6882380355015103</v>
      </c>
    </row>
    <row r="110" spans="2:3" x14ac:dyDescent="0.2">
      <c r="B110" s="3">
        <v>0.72</v>
      </c>
      <c r="C110" s="8">
        <f t="shared" si="1"/>
        <v>0.6882380355015103</v>
      </c>
    </row>
    <row r="111" spans="2:3" x14ac:dyDescent="0.2">
      <c r="B111" s="3">
        <v>0.72</v>
      </c>
      <c r="C111" s="8">
        <f t="shared" si="1"/>
        <v>0.6882380355015103</v>
      </c>
    </row>
    <row r="112" spans="2:3" x14ac:dyDescent="0.2">
      <c r="B112" s="3">
        <v>0.72</v>
      </c>
      <c r="C112" s="8">
        <f t="shared" si="1"/>
        <v>0.6882380355015103</v>
      </c>
    </row>
    <row r="113" spans="2:3" x14ac:dyDescent="0.2">
      <c r="B113" s="3">
        <v>0.72</v>
      </c>
      <c r="C113" s="8">
        <f t="shared" si="1"/>
        <v>0.6882380355015103</v>
      </c>
    </row>
    <row r="114" spans="2:3" x14ac:dyDescent="0.2">
      <c r="B114" s="3">
        <v>0.72</v>
      </c>
      <c r="C114" s="8">
        <f t="shared" si="1"/>
        <v>0.6882380355015103</v>
      </c>
    </row>
    <row r="115" spans="2:3" x14ac:dyDescent="0.2">
      <c r="B115" s="3">
        <v>0.72</v>
      </c>
      <c r="C115" s="8">
        <f t="shared" si="1"/>
        <v>0.6882380355015103</v>
      </c>
    </row>
    <row r="116" spans="2:3" x14ac:dyDescent="0.2">
      <c r="B116" s="3">
        <v>0.72</v>
      </c>
      <c r="C116" s="8">
        <f t="shared" si="1"/>
        <v>0.6882380355015103</v>
      </c>
    </row>
    <row r="117" spans="2:3" x14ac:dyDescent="0.2">
      <c r="B117" s="3">
        <v>0.72</v>
      </c>
      <c r="C117" s="8">
        <f t="shared" si="1"/>
        <v>0.6882380355015103</v>
      </c>
    </row>
    <row r="118" spans="2:3" x14ac:dyDescent="0.2">
      <c r="B118" s="3">
        <v>0.73</v>
      </c>
      <c r="C118" s="8">
        <f t="shared" si="1"/>
        <v>0.69602775538641137</v>
      </c>
    </row>
    <row r="119" spans="2:3" x14ac:dyDescent="0.2">
      <c r="B119" s="3">
        <v>0.73</v>
      </c>
      <c r="C119" s="8">
        <f t="shared" si="1"/>
        <v>0.69602775538641137</v>
      </c>
    </row>
    <row r="120" spans="2:3" x14ac:dyDescent="0.2">
      <c r="B120" s="3">
        <v>0.73</v>
      </c>
      <c r="C120" s="8">
        <f t="shared" si="1"/>
        <v>0.69602775538641137</v>
      </c>
    </row>
    <row r="121" spans="2:3" x14ac:dyDescent="0.2">
      <c r="B121" s="3">
        <v>0.73</v>
      </c>
      <c r="C121" s="8">
        <f t="shared" si="1"/>
        <v>0.69602775538641137</v>
      </c>
    </row>
    <row r="122" spans="2:3" x14ac:dyDescent="0.2">
      <c r="B122" s="3">
        <v>0.73</v>
      </c>
      <c r="C122" s="8">
        <f t="shared" si="1"/>
        <v>0.69602775538641137</v>
      </c>
    </row>
    <row r="123" spans="2:3" x14ac:dyDescent="0.2">
      <c r="B123" s="3">
        <v>0.73</v>
      </c>
      <c r="C123" s="8">
        <f t="shared" si="1"/>
        <v>0.69602775538641137</v>
      </c>
    </row>
    <row r="124" spans="2:3" x14ac:dyDescent="0.2">
      <c r="B124" s="3">
        <v>0.73</v>
      </c>
      <c r="C124" s="8">
        <f t="shared" si="1"/>
        <v>0.69602775538641137</v>
      </c>
    </row>
    <row r="125" spans="2:3" x14ac:dyDescent="0.2">
      <c r="B125" s="3">
        <v>0.73</v>
      </c>
      <c r="C125" s="8">
        <f t="shared" si="1"/>
        <v>0.69602775538641137</v>
      </c>
    </row>
    <row r="126" spans="2:3" x14ac:dyDescent="0.2">
      <c r="B126" s="3">
        <v>0.74</v>
      </c>
      <c r="C126" s="8">
        <f t="shared" si="1"/>
        <v>0.70361710923997844</v>
      </c>
    </row>
    <row r="127" spans="2:3" x14ac:dyDescent="0.2">
      <c r="B127" s="3">
        <v>0.74</v>
      </c>
      <c r="C127" s="8">
        <f t="shared" si="1"/>
        <v>0.70361710923997844</v>
      </c>
    </row>
    <row r="128" spans="2:3" x14ac:dyDescent="0.2">
      <c r="B128" s="3">
        <v>0.74</v>
      </c>
      <c r="C128" s="8">
        <f t="shared" si="1"/>
        <v>0.70361710923997844</v>
      </c>
    </row>
    <row r="129" spans="2:3" x14ac:dyDescent="0.2">
      <c r="B129" s="3">
        <v>0.74</v>
      </c>
      <c r="C129" s="8">
        <f t="shared" si="1"/>
        <v>0.70361710923997844</v>
      </c>
    </row>
    <row r="130" spans="2:3" x14ac:dyDescent="0.2">
      <c r="B130" s="3">
        <v>0.74</v>
      </c>
      <c r="C130" s="8">
        <f t="shared" si="1"/>
        <v>0.70361710923997844</v>
      </c>
    </row>
    <row r="131" spans="2:3" x14ac:dyDescent="0.2">
      <c r="B131" s="3">
        <v>0.75</v>
      </c>
      <c r="C131" s="8">
        <f t="shared" si="1"/>
        <v>0.710997656595456</v>
      </c>
    </row>
    <row r="132" spans="2:3" x14ac:dyDescent="0.2">
      <c r="B132" s="3">
        <v>0.75</v>
      </c>
      <c r="C132" s="8">
        <f t="shared" ref="C132:C195" si="2">_xlfn.NORM.DIST(B132,$F$3,$F$4,FALSE)</f>
        <v>0.710997656595456</v>
      </c>
    </row>
    <row r="133" spans="2:3" x14ac:dyDescent="0.2">
      <c r="B133" s="3">
        <v>0.76</v>
      </c>
      <c r="C133" s="8">
        <f t="shared" si="2"/>
        <v>0.71816112484401085</v>
      </c>
    </row>
    <row r="134" spans="2:3" x14ac:dyDescent="0.2">
      <c r="B134" s="3">
        <v>0.76</v>
      </c>
      <c r="C134" s="8">
        <f t="shared" si="2"/>
        <v>0.71816112484401085</v>
      </c>
    </row>
    <row r="135" spans="2:3" x14ac:dyDescent="0.2">
      <c r="B135" s="3">
        <v>0.76</v>
      </c>
      <c r="C135" s="8">
        <f t="shared" si="2"/>
        <v>0.71816112484401085</v>
      </c>
    </row>
    <row r="136" spans="2:3" x14ac:dyDescent="0.2">
      <c r="B136" s="3">
        <v>0.76</v>
      </c>
      <c r="C136" s="8">
        <f t="shared" si="2"/>
        <v>0.71816112484401085</v>
      </c>
    </row>
    <row r="137" spans="2:3" x14ac:dyDescent="0.2">
      <c r="B137" s="3">
        <v>0.76</v>
      </c>
      <c r="C137" s="8">
        <f t="shared" si="2"/>
        <v>0.71816112484401085</v>
      </c>
    </row>
    <row r="138" spans="2:3" x14ac:dyDescent="0.2">
      <c r="B138" s="3">
        <v>0.77</v>
      </c>
      <c r="C138" s="8">
        <f t="shared" si="2"/>
        <v>0.7250994246286917</v>
      </c>
    </row>
    <row r="139" spans="2:3" x14ac:dyDescent="0.2">
      <c r="B139" s="3">
        <v>0.77</v>
      </c>
      <c r="C139" s="8">
        <f t="shared" si="2"/>
        <v>0.7250994246286917</v>
      </c>
    </row>
    <row r="140" spans="2:3" x14ac:dyDescent="0.2">
      <c r="B140" s="3">
        <v>0.77</v>
      </c>
      <c r="C140" s="8">
        <f t="shared" si="2"/>
        <v>0.7250994246286917</v>
      </c>
    </row>
    <row r="141" spans="2:3" x14ac:dyDescent="0.2">
      <c r="B141" s="3">
        <v>0.77</v>
      </c>
      <c r="C141" s="8">
        <f t="shared" si="2"/>
        <v>0.7250994246286917</v>
      </c>
    </row>
    <row r="142" spans="2:3" x14ac:dyDescent="0.2">
      <c r="B142" s="3">
        <v>0.78</v>
      </c>
      <c r="C142" s="8">
        <f t="shared" si="2"/>
        <v>0.73180466501920793</v>
      </c>
    </row>
    <row r="143" spans="2:3" x14ac:dyDescent="0.2">
      <c r="B143" s="3">
        <v>0.78</v>
      </c>
      <c r="C143" s="8">
        <f t="shared" si="2"/>
        <v>0.73180466501920793</v>
      </c>
    </row>
    <row r="144" spans="2:3" x14ac:dyDescent="0.2">
      <c r="B144" s="3">
        <v>0.78</v>
      </c>
      <c r="C144" s="8">
        <f t="shared" si="2"/>
        <v>0.73180466501920793</v>
      </c>
    </row>
    <row r="145" spans="2:3" x14ac:dyDescent="0.2">
      <c r="B145" s="3">
        <v>0.8</v>
      </c>
      <c r="C145" s="8">
        <f t="shared" si="2"/>
        <v>0.74448548522697233</v>
      </c>
    </row>
    <row r="146" spans="2:3" x14ac:dyDescent="0.2">
      <c r="B146" s="3">
        <v>0.8</v>
      </c>
      <c r="C146" s="8">
        <f t="shared" si="2"/>
        <v>0.74448548522697233</v>
      </c>
    </row>
    <row r="147" spans="2:3" x14ac:dyDescent="0.2">
      <c r="B147" s="3">
        <v>0.8</v>
      </c>
      <c r="C147" s="8">
        <f t="shared" si="2"/>
        <v>0.74448548522697233</v>
      </c>
    </row>
    <row r="148" spans="2:3" x14ac:dyDescent="0.2">
      <c r="B148" s="3">
        <v>0.8</v>
      </c>
      <c r="C148" s="8">
        <f t="shared" si="2"/>
        <v>0.74448548522697233</v>
      </c>
    </row>
    <row r="149" spans="2:3" x14ac:dyDescent="0.2">
      <c r="B149" s="3">
        <v>0.8</v>
      </c>
      <c r="C149" s="8">
        <f t="shared" si="2"/>
        <v>0.74448548522697233</v>
      </c>
    </row>
    <row r="150" spans="2:3" x14ac:dyDescent="0.2">
      <c r="B150" s="3">
        <v>0.8</v>
      </c>
      <c r="C150" s="8">
        <f t="shared" si="2"/>
        <v>0.74448548522697233</v>
      </c>
    </row>
    <row r="151" spans="2:3" x14ac:dyDescent="0.2">
      <c r="B151" s="3">
        <v>0.8</v>
      </c>
      <c r="C151" s="8">
        <f t="shared" si="2"/>
        <v>0.74448548522697233</v>
      </c>
    </row>
    <row r="152" spans="2:3" x14ac:dyDescent="0.2">
      <c r="B152" s="3">
        <v>0.8</v>
      </c>
      <c r="C152" s="8">
        <f t="shared" si="2"/>
        <v>0.74448548522697233</v>
      </c>
    </row>
    <row r="153" spans="2:3" x14ac:dyDescent="0.2">
      <c r="B153" s="3">
        <v>0.8</v>
      </c>
      <c r="C153" s="8">
        <f t="shared" si="2"/>
        <v>0.74448548522697233</v>
      </c>
    </row>
    <row r="154" spans="2:3" x14ac:dyDescent="0.2">
      <c r="B154" s="3">
        <v>0.8</v>
      </c>
      <c r="C154" s="8">
        <f t="shared" si="2"/>
        <v>0.74448548522697233</v>
      </c>
    </row>
    <row r="155" spans="2:3" x14ac:dyDescent="0.2">
      <c r="B155" s="3">
        <v>0.8</v>
      </c>
      <c r="C155" s="8">
        <f t="shared" si="2"/>
        <v>0.74448548522697233</v>
      </c>
    </row>
    <row r="156" spans="2:3" x14ac:dyDescent="0.2">
      <c r="B156" s="3">
        <v>0.8</v>
      </c>
      <c r="C156" s="8">
        <f t="shared" si="2"/>
        <v>0.74448548522697233</v>
      </c>
    </row>
    <row r="157" spans="2:3" x14ac:dyDescent="0.2">
      <c r="B157" s="3">
        <v>0.8</v>
      </c>
      <c r="C157" s="8">
        <f t="shared" si="2"/>
        <v>0.74448548522697233</v>
      </c>
    </row>
    <row r="158" spans="2:3" x14ac:dyDescent="0.2">
      <c r="B158" s="3">
        <v>0.8</v>
      </c>
      <c r="C158" s="8">
        <f t="shared" si="2"/>
        <v>0.74448548522697233</v>
      </c>
    </row>
    <row r="159" spans="2:3" x14ac:dyDescent="0.2">
      <c r="B159" s="3">
        <v>0.8</v>
      </c>
      <c r="C159" s="8">
        <f t="shared" si="2"/>
        <v>0.74448548522697233</v>
      </c>
    </row>
    <row r="160" spans="2:3" x14ac:dyDescent="0.2">
      <c r="B160" s="3">
        <v>0.81</v>
      </c>
      <c r="C160" s="8">
        <f t="shared" si="2"/>
        <v>0.7504464080298604</v>
      </c>
    </row>
    <row r="161" spans="2:3" x14ac:dyDescent="0.2">
      <c r="B161" s="3">
        <v>0.81</v>
      </c>
      <c r="C161" s="8">
        <f t="shared" si="2"/>
        <v>0.7504464080298604</v>
      </c>
    </row>
    <row r="162" spans="2:3" x14ac:dyDescent="0.2">
      <c r="B162" s="3">
        <v>0.81</v>
      </c>
      <c r="C162" s="8">
        <f t="shared" si="2"/>
        <v>0.7504464080298604</v>
      </c>
    </row>
    <row r="163" spans="2:3" x14ac:dyDescent="0.2">
      <c r="B163" s="3">
        <v>0.81</v>
      </c>
      <c r="C163" s="8">
        <f t="shared" si="2"/>
        <v>0.7504464080298604</v>
      </c>
    </row>
    <row r="164" spans="2:3" x14ac:dyDescent="0.2">
      <c r="B164" s="3">
        <v>0.81</v>
      </c>
      <c r="C164" s="8">
        <f t="shared" si="2"/>
        <v>0.7504464080298604</v>
      </c>
    </row>
    <row r="165" spans="2:3" x14ac:dyDescent="0.2">
      <c r="B165" s="3">
        <v>0.81</v>
      </c>
      <c r="C165" s="8">
        <f t="shared" si="2"/>
        <v>0.7504464080298604</v>
      </c>
    </row>
    <row r="166" spans="2:3" x14ac:dyDescent="0.2">
      <c r="B166" s="3">
        <v>0.82</v>
      </c>
      <c r="C166" s="8">
        <f t="shared" si="2"/>
        <v>0.75614498559558707</v>
      </c>
    </row>
    <row r="167" spans="2:3" x14ac:dyDescent="0.2">
      <c r="B167" s="3">
        <v>0.82</v>
      </c>
      <c r="C167" s="8">
        <f t="shared" si="2"/>
        <v>0.75614498559558707</v>
      </c>
    </row>
    <row r="168" spans="2:3" x14ac:dyDescent="0.2">
      <c r="B168" s="3">
        <v>0.82</v>
      </c>
      <c r="C168" s="8">
        <f t="shared" si="2"/>
        <v>0.75614498559558707</v>
      </c>
    </row>
    <row r="169" spans="2:3" x14ac:dyDescent="0.2">
      <c r="B169" s="3">
        <v>0.82</v>
      </c>
      <c r="C169" s="8">
        <f t="shared" si="2"/>
        <v>0.75614498559558707</v>
      </c>
    </row>
    <row r="170" spans="2:3" x14ac:dyDescent="0.2">
      <c r="B170" s="3">
        <v>0.83</v>
      </c>
      <c r="C170" s="8">
        <f t="shared" si="2"/>
        <v>0.76157453632151373</v>
      </c>
    </row>
    <row r="171" spans="2:3" x14ac:dyDescent="0.2">
      <c r="B171" s="3">
        <v>0.85</v>
      </c>
      <c r="C171" s="8">
        <f t="shared" si="2"/>
        <v>0.77160125680689196</v>
      </c>
    </row>
    <row r="172" spans="2:3" x14ac:dyDescent="0.2">
      <c r="B172" s="3">
        <v>0.86</v>
      </c>
      <c r="C172" s="8">
        <f t="shared" si="2"/>
        <v>0.77618652647844888</v>
      </c>
    </row>
    <row r="173" spans="2:3" x14ac:dyDescent="0.2">
      <c r="B173" s="3">
        <v>0.86</v>
      </c>
      <c r="C173" s="8">
        <f t="shared" si="2"/>
        <v>0.77618652647844888</v>
      </c>
    </row>
    <row r="174" spans="2:3" x14ac:dyDescent="0.2">
      <c r="B174" s="3">
        <v>0.88</v>
      </c>
      <c r="C174" s="8">
        <f t="shared" si="2"/>
        <v>0.78447350736730836</v>
      </c>
    </row>
    <row r="175" spans="2:3" x14ac:dyDescent="0.2">
      <c r="B175" s="3">
        <v>0.88</v>
      </c>
      <c r="C175" s="8">
        <f t="shared" si="2"/>
        <v>0.78447350736730836</v>
      </c>
    </row>
    <row r="176" spans="2:3" x14ac:dyDescent="0.2">
      <c r="B176" s="3">
        <v>0.9</v>
      </c>
      <c r="C176" s="8">
        <f t="shared" si="2"/>
        <v>0.79154979984845919</v>
      </c>
    </row>
    <row r="177" spans="2:3" x14ac:dyDescent="0.2">
      <c r="B177" s="3">
        <v>0.9</v>
      </c>
      <c r="C177" s="8">
        <f t="shared" si="2"/>
        <v>0.79154979984845919</v>
      </c>
    </row>
    <row r="178" spans="2:3" x14ac:dyDescent="0.2">
      <c r="B178" s="3">
        <v>0.9</v>
      </c>
      <c r="C178" s="8">
        <f t="shared" si="2"/>
        <v>0.79154979984845919</v>
      </c>
    </row>
    <row r="179" spans="2:3" x14ac:dyDescent="0.2">
      <c r="B179" s="3">
        <v>0.9</v>
      </c>
      <c r="C179" s="8">
        <f t="shared" si="2"/>
        <v>0.79154979984845919</v>
      </c>
    </row>
    <row r="180" spans="2:3" x14ac:dyDescent="0.2">
      <c r="B180" s="3">
        <v>0.9</v>
      </c>
      <c r="C180" s="8">
        <f t="shared" si="2"/>
        <v>0.79154979984845919</v>
      </c>
    </row>
    <row r="181" spans="2:3" x14ac:dyDescent="0.2">
      <c r="B181" s="3">
        <v>0.9</v>
      </c>
      <c r="C181" s="8">
        <f t="shared" si="2"/>
        <v>0.79154979984845919</v>
      </c>
    </row>
    <row r="182" spans="2:3" x14ac:dyDescent="0.2">
      <c r="B182" s="3">
        <v>0.9</v>
      </c>
      <c r="C182" s="8">
        <f t="shared" si="2"/>
        <v>0.79154979984845919</v>
      </c>
    </row>
    <row r="183" spans="2:3" x14ac:dyDescent="0.2">
      <c r="B183" s="3">
        <v>0.9</v>
      </c>
      <c r="C183" s="8">
        <f t="shared" si="2"/>
        <v>0.79154979984845919</v>
      </c>
    </row>
    <row r="184" spans="2:3" x14ac:dyDescent="0.2">
      <c r="B184" s="3">
        <v>0.9</v>
      </c>
      <c r="C184" s="8">
        <f t="shared" si="2"/>
        <v>0.79154979984845919</v>
      </c>
    </row>
    <row r="185" spans="2:3" x14ac:dyDescent="0.2">
      <c r="B185" s="3">
        <v>0.91</v>
      </c>
      <c r="C185" s="8">
        <f t="shared" si="2"/>
        <v>0.79462301930939849</v>
      </c>
    </row>
    <row r="186" spans="2:3" x14ac:dyDescent="0.2">
      <c r="B186" s="3">
        <v>0.91</v>
      </c>
      <c r="C186" s="8">
        <f t="shared" si="2"/>
        <v>0.79462301930939849</v>
      </c>
    </row>
    <row r="187" spans="2:3" x14ac:dyDescent="0.2">
      <c r="B187" s="3">
        <v>0.91</v>
      </c>
      <c r="C187" s="8">
        <f t="shared" si="2"/>
        <v>0.79462301930939849</v>
      </c>
    </row>
    <row r="188" spans="2:3" x14ac:dyDescent="0.2">
      <c r="B188" s="3">
        <v>0.91</v>
      </c>
      <c r="C188" s="8">
        <f t="shared" si="2"/>
        <v>0.79462301930939849</v>
      </c>
    </row>
    <row r="189" spans="2:3" x14ac:dyDescent="0.2">
      <c r="B189" s="3">
        <v>0.91</v>
      </c>
      <c r="C189" s="8">
        <f t="shared" si="2"/>
        <v>0.79462301930939849</v>
      </c>
    </row>
    <row r="190" spans="2:3" x14ac:dyDescent="0.2">
      <c r="B190" s="3">
        <v>0.91</v>
      </c>
      <c r="C190" s="8">
        <f t="shared" si="2"/>
        <v>0.79462301930939849</v>
      </c>
    </row>
    <row r="191" spans="2:3" x14ac:dyDescent="0.2">
      <c r="B191" s="3">
        <v>0.92</v>
      </c>
      <c r="C191" s="8">
        <f t="shared" si="2"/>
        <v>0.79738118792436552</v>
      </c>
    </row>
    <row r="192" spans="2:3" x14ac:dyDescent="0.2">
      <c r="B192" s="3">
        <v>0.93</v>
      </c>
      <c r="C192" s="8">
        <f t="shared" si="2"/>
        <v>0.7998209470533677</v>
      </c>
    </row>
    <row r="193" spans="2:3" x14ac:dyDescent="0.2">
      <c r="B193" s="3">
        <v>0.93</v>
      </c>
      <c r="C193" s="8">
        <f t="shared" si="2"/>
        <v>0.7998209470533677</v>
      </c>
    </row>
    <row r="194" spans="2:3" x14ac:dyDescent="0.2">
      <c r="B194" s="3">
        <v>0.93</v>
      </c>
      <c r="C194" s="8">
        <f t="shared" si="2"/>
        <v>0.7998209470533677</v>
      </c>
    </row>
    <row r="195" spans="2:3" x14ac:dyDescent="0.2">
      <c r="B195" s="3">
        <v>0.94</v>
      </c>
      <c r="C195" s="8">
        <f t="shared" si="2"/>
        <v>0.8019393192665647</v>
      </c>
    </row>
    <row r="196" spans="2:3" x14ac:dyDescent="0.2">
      <c r="B196" s="3">
        <v>0.94</v>
      </c>
      <c r="C196" s="8">
        <f t="shared" ref="C196:C259" si="3">_xlfn.NORM.DIST(B196,$F$3,$F$4,FALSE)</f>
        <v>0.8019393192665647</v>
      </c>
    </row>
    <row r="197" spans="2:3" x14ac:dyDescent="0.2">
      <c r="B197" s="3">
        <v>0.97</v>
      </c>
      <c r="C197" s="8">
        <f t="shared" si="3"/>
        <v>0.80634217996368274</v>
      </c>
    </row>
    <row r="198" spans="2:3" x14ac:dyDescent="0.2">
      <c r="B198" s="3">
        <v>0.97</v>
      </c>
      <c r="C198" s="8">
        <f t="shared" si="3"/>
        <v>0.80634217996368274</v>
      </c>
    </row>
    <row r="199" spans="2:3" x14ac:dyDescent="0.2">
      <c r="B199" s="3">
        <v>0.98</v>
      </c>
      <c r="C199" s="8">
        <f t="shared" si="3"/>
        <v>0.80715304991511339</v>
      </c>
    </row>
    <row r="200" spans="2:3" x14ac:dyDescent="0.2">
      <c r="B200" s="3">
        <v>1</v>
      </c>
      <c r="C200" s="8">
        <f t="shared" si="3"/>
        <v>0.80778308462401816</v>
      </c>
    </row>
    <row r="201" spans="2:3" x14ac:dyDescent="0.2">
      <c r="B201" s="3">
        <v>1</v>
      </c>
      <c r="C201" s="8">
        <f t="shared" si="3"/>
        <v>0.80778308462401816</v>
      </c>
    </row>
    <row r="202" spans="2:3" x14ac:dyDescent="0.2">
      <c r="B202" s="3">
        <v>1</v>
      </c>
      <c r="C202" s="8">
        <f t="shared" si="3"/>
        <v>0.80778308462401816</v>
      </c>
    </row>
    <row r="203" spans="2:3" x14ac:dyDescent="0.2">
      <c r="B203" s="3">
        <v>1.01</v>
      </c>
      <c r="C203" s="8">
        <f t="shared" si="3"/>
        <v>0.80760147479795485</v>
      </c>
    </row>
    <row r="204" spans="2:3" x14ac:dyDescent="0.2">
      <c r="B204" s="3">
        <v>1.01</v>
      </c>
      <c r="C204" s="8">
        <f t="shared" si="3"/>
        <v>0.80760147479795485</v>
      </c>
    </row>
    <row r="205" spans="2:3" x14ac:dyDescent="0.2">
      <c r="B205" s="3">
        <v>1.01</v>
      </c>
      <c r="C205" s="8">
        <f t="shared" si="3"/>
        <v>0.80760147479795485</v>
      </c>
    </row>
    <row r="206" spans="2:3" x14ac:dyDescent="0.2">
      <c r="B206" s="3">
        <v>1.01</v>
      </c>
      <c r="C206" s="8">
        <f t="shared" si="3"/>
        <v>0.80760147479795485</v>
      </c>
    </row>
    <row r="207" spans="2:3" x14ac:dyDescent="0.2">
      <c r="B207" s="3">
        <v>1.02</v>
      </c>
      <c r="C207" s="8">
        <f t="shared" si="3"/>
        <v>0.80708894220916716</v>
      </c>
    </row>
    <row r="208" spans="2:3" x14ac:dyDescent="0.2">
      <c r="B208" s="3">
        <v>1.02</v>
      </c>
      <c r="C208" s="8">
        <f t="shared" si="3"/>
        <v>0.80708894220916716</v>
      </c>
    </row>
    <row r="209" spans="2:3" x14ac:dyDescent="0.2">
      <c r="B209" s="3">
        <v>1.02</v>
      </c>
      <c r="C209" s="8">
        <f t="shared" si="3"/>
        <v>0.80708894220916716</v>
      </c>
    </row>
    <row r="210" spans="2:3" x14ac:dyDescent="0.2">
      <c r="B210" s="3">
        <v>1.02</v>
      </c>
      <c r="C210" s="8">
        <f t="shared" si="3"/>
        <v>0.80708894220916716</v>
      </c>
    </row>
    <row r="211" spans="2:3" x14ac:dyDescent="0.2">
      <c r="B211" s="3">
        <v>1.02</v>
      </c>
      <c r="C211" s="8">
        <f t="shared" si="3"/>
        <v>0.80708894220916716</v>
      </c>
    </row>
    <row r="212" spans="2:3" x14ac:dyDescent="0.2">
      <c r="B212" s="3">
        <v>1.02</v>
      </c>
      <c r="C212" s="8">
        <f t="shared" si="3"/>
        <v>0.80708894220916716</v>
      </c>
    </row>
    <row r="213" spans="2:3" x14ac:dyDescent="0.2">
      <c r="B213" s="3">
        <v>1.03</v>
      </c>
      <c r="C213" s="8">
        <f t="shared" si="3"/>
        <v>0.80624611691664416</v>
      </c>
    </row>
    <row r="214" spans="2:3" x14ac:dyDescent="0.2">
      <c r="B214" s="3">
        <v>1.04</v>
      </c>
      <c r="C214" s="8">
        <f t="shared" si="3"/>
        <v>0.80507403442975645</v>
      </c>
    </row>
    <row r="215" spans="2:3" x14ac:dyDescent="0.2">
      <c r="B215" s="3">
        <v>1.04</v>
      </c>
      <c r="C215" s="8">
        <f t="shared" si="3"/>
        <v>0.80507403442975645</v>
      </c>
    </row>
    <row r="216" spans="2:3" x14ac:dyDescent="0.2">
      <c r="B216" s="3">
        <v>1.04</v>
      </c>
      <c r="C216" s="8">
        <f t="shared" si="3"/>
        <v>0.80507403442975645</v>
      </c>
    </row>
    <row r="217" spans="2:3" x14ac:dyDescent="0.2">
      <c r="B217" s="3">
        <v>1.05</v>
      </c>
      <c r="C217" s="8">
        <f t="shared" si="3"/>
        <v>0.80357413358813967</v>
      </c>
    </row>
    <row r="218" spans="2:3" x14ac:dyDescent="0.2">
      <c r="B218" s="3">
        <v>1.05</v>
      </c>
      <c r="C218" s="8">
        <f t="shared" si="3"/>
        <v>0.80357413358813967</v>
      </c>
    </row>
    <row r="219" spans="2:3" x14ac:dyDescent="0.2">
      <c r="B219" s="3">
        <v>1.07</v>
      </c>
      <c r="C219" s="8">
        <f t="shared" si="3"/>
        <v>0.79959863037503265</v>
      </c>
    </row>
    <row r="220" spans="2:3" x14ac:dyDescent="0.2">
      <c r="B220" s="3">
        <v>1.07</v>
      </c>
      <c r="C220" s="8">
        <f t="shared" si="3"/>
        <v>0.79959863037503265</v>
      </c>
    </row>
    <row r="221" spans="2:3" x14ac:dyDescent="0.2">
      <c r="B221" s="3">
        <v>1.07</v>
      </c>
      <c r="C221" s="8">
        <f t="shared" si="3"/>
        <v>0.79959863037503265</v>
      </c>
    </row>
    <row r="222" spans="2:3" x14ac:dyDescent="0.2">
      <c r="B222" s="3">
        <v>1.08</v>
      </c>
      <c r="C222" s="8">
        <f t="shared" si="3"/>
        <v>0.79712789177941845</v>
      </c>
    </row>
    <row r="223" spans="2:3" x14ac:dyDescent="0.2">
      <c r="B223" s="3">
        <v>1.08</v>
      </c>
      <c r="C223" s="8">
        <f t="shared" si="3"/>
        <v>0.79712789177941845</v>
      </c>
    </row>
    <row r="224" spans="2:3" x14ac:dyDescent="0.2">
      <c r="B224" s="3">
        <v>1.0900000000000001</v>
      </c>
      <c r="C224" s="8">
        <f t="shared" si="3"/>
        <v>0.79433905246474068</v>
      </c>
    </row>
    <row r="225" spans="2:3" x14ac:dyDescent="0.2">
      <c r="B225" s="3">
        <v>1.0900000000000001</v>
      </c>
      <c r="C225" s="8">
        <f t="shared" si="3"/>
        <v>0.79433905246474068</v>
      </c>
    </row>
    <row r="226" spans="2:3" x14ac:dyDescent="0.2">
      <c r="B226" s="3">
        <v>1.1000000000000001</v>
      </c>
      <c r="C226" s="8">
        <f t="shared" si="3"/>
        <v>0.79123550764727824</v>
      </c>
    </row>
    <row r="227" spans="2:3" x14ac:dyDescent="0.2">
      <c r="B227" s="3">
        <v>1.1000000000000001</v>
      </c>
      <c r="C227" s="8">
        <f t="shared" si="3"/>
        <v>0.79123550764727824</v>
      </c>
    </row>
    <row r="228" spans="2:3" x14ac:dyDescent="0.2">
      <c r="B228" s="3">
        <v>1.1000000000000001</v>
      </c>
      <c r="C228" s="8">
        <f t="shared" si="3"/>
        <v>0.79123550764727824</v>
      </c>
    </row>
    <row r="229" spans="2:3" x14ac:dyDescent="0.2">
      <c r="B229" s="3">
        <v>1.1100000000000001</v>
      </c>
      <c r="C229" s="8">
        <f t="shared" si="3"/>
        <v>0.78782102623840655</v>
      </c>
    </row>
    <row r="230" spans="2:3" x14ac:dyDescent="0.2">
      <c r="B230" s="3">
        <v>1.1100000000000001</v>
      </c>
      <c r="C230" s="8">
        <f t="shared" si="3"/>
        <v>0.78782102623840655</v>
      </c>
    </row>
    <row r="231" spans="2:3" x14ac:dyDescent="0.2">
      <c r="B231" s="3">
        <v>1.1100000000000001</v>
      </c>
      <c r="C231" s="8">
        <f t="shared" si="3"/>
        <v>0.78782102623840655</v>
      </c>
    </row>
    <row r="232" spans="2:3" x14ac:dyDescent="0.2">
      <c r="B232" s="3">
        <v>1.1100000000000001</v>
      </c>
      <c r="C232" s="8">
        <f t="shared" si="3"/>
        <v>0.78782102623840655</v>
      </c>
    </row>
    <row r="233" spans="2:3" x14ac:dyDescent="0.2">
      <c r="B233" s="3">
        <v>1.1299999999999999</v>
      </c>
      <c r="C233" s="8">
        <f t="shared" si="3"/>
        <v>0.78007615129001351</v>
      </c>
    </row>
    <row r="234" spans="2:3" x14ac:dyDescent="0.2">
      <c r="B234" s="3">
        <v>1.1299999999999999</v>
      </c>
      <c r="C234" s="8">
        <f t="shared" si="3"/>
        <v>0.78007615129001351</v>
      </c>
    </row>
    <row r="235" spans="2:3" x14ac:dyDescent="0.2">
      <c r="B235" s="3">
        <v>1.1299999999999999</v>
      </c>
      <c r="C235" s="8">
        <f t="shared" si="3"/>
        <v>0.78007615129001351</v>
      </c>
    </row>
    <row r="236" spans="2:3" x14ac:dyDescent="0.2">
      <c r="B236" s="3">
        <v>1.1399999999999999</v>
      </c>
      <c r="C236" s="8">
        <f t="shared" si="3"/>
        <v>0.77575509184583746</v>
      </c>
    </row>
    <row r="237" spans="2:3" x14ac:dyDescent="0.2">
      <c r="B237" s="3">
        <v>1.1499999999999999</v>
      </c>
      <c r="C237" s="8">
        <f t="shared" si="3"/>
        <v>0.77114174525749279</v>
      </c>
    </row>
    <row r="238" spans="2:3" x14ac:dyDescent="0.2">
      <c r="B238" s="3">
        <v>1.1599999999999999</v>
      </c>
      <c r="C238" s="8">
        <f t="shared" si="3"/>
        <v>0.76624162053127653</v>
      </c>
    </row>
    <row r="239" spans="2:3" x14ac:dyDescent="0.2">
      <c r="B239" s="3">
        <v>1.1599999999999999</v>
      </c>
      <c r="C239" s="8">
        <f t="shared" si="3"/>
        <v>0.76624162053127653</v>
      </c>
    </row>
    <row r="240" spans="2:3" x14ac:dyDescent="0.2">
      <c r="B240" s="3">
        <v>1.19</v>
      </c>
      <c r="C240" s="8">
        <f t="shared" si="3"/>
        <v>0.7498803629248435</v>
      </c>
    </row>
    <row r="241" spans="2:3" x14ac:dyDescent="0.2">
      <c r="B241" s="3">
        <v>1.2</v>
      </c>
      <c r="C241" s="8">
        <f t="shared" si="3"/>
        <v>0.743894392843928</v>
      </c>
    </row>
    <row r="242" spans="2:3" x14ac:dyDescent="0.2">
      <c r="B242" s="3">
        <v>1.2</v>
      </c>
      <c r="C242" s="8">
        <f t="shared" si="3"/>
        <v>0.743894392843928</v>
      </c>
    </row>
    <row r="243" spans="2:3" x14ac:dyDescent="0.2">
      <c r="B243" s="3">
        <v>1.2</v>
      </c>
      <c r="C243" s="8">
        <f t="shared" si="3"/>
        <v>0.743894392843928</v>
      </c>
    </row>
    <row r="244" spans="2:3" x14ac:dyDescent="0.2">
      <c r="B244" s="3">
        <v>1.2</v>
      </c>
      <c r="C244" s="8">
        <f t="shared" si="3"/>
        <v>0.743894392843928</v>
      </c>
    </row>
    <row r="245" spans="2:3" x14ac:dyDescent="0.2">
      <c r="B245" s="3">
        <v>1.2</v>
      </c>
      <c r="C245" s="8">
        <f t="shared" si="3"/>
        <v>0.743894392843928</v>
      </c>
    </row>
    <row r="246" spans="2:3" x14ac:dyDescent="0.2">
      <c r="B246" s="3">
        <v>1.2</v>
      </c>
      <c r="C246" s="8">
        <f t="shared" si="3"/>
        <v>0.743894392843928</v>
      </c>
    </row>
    <row r="247" spans="2:3" x14ac:dyDescent="0.2">
      <c r="B247" s="3">
        <v>1.2</v>
      </c>
      <c r="C247" s="8">
        <f t="shared" si="3"/>
        <v>0.743894392843928</v>
      </c>
    </row>
    <row r="248" spans="2:3" x14ac:dyDescent="0.2">
      <c r="B248" s="3">
        <v>1.21</v>
      </c>
      <c r="C248" s="8">
        <f t="shared" si="3"/>
        <v>0.73765371593332141</v>
      </c>
    </row>
    <row r="249" spans="2:3" x14ac:dyDescent="0.2">
      <c r="B249" s="3">
        <v>1.21</v>
      </c>
      <c r="C249" s="8">
        <f t="shared" si="3"/>
        <v>0.73765371593332141</v>
      </c>
    </row>
    <row r="250" spans="2:3" x14ac:dyDescent="0.2">
      <c r="B250" s="3">
        <v>1.21</v>
      </c>
      <c r="C250" s="8">
        <f t="shared" si="3"/>
        <v>0.73765371593332141</v>
      </c>
    </row>
    <row r="251" spans="2:3" x14ac:dyDescent="0.2">
      <c r="B251" s="3">
        <v>1.21</v>
      </c>
      <c r="C251" s="8">
        <f t="shared" si="3"/>
        <v>0.73765371593332141</v>
      </c>
    </row>
    <row r="252" spans="2:3" x14ac:dyDescent="0.2">
      <c r="B252" s="3">
        <v>1.21</v>
      </c>
      <c r="C252" s="8">
        <f t="shared" si="3"/>
        <v>0.73765371593332141</v>
      </c>
    </row>
    <row r="253" spans="2:3" x14ac:dyDescent="0.2">
      <c r="B253" s="3">
        <v>1.21</v>
      </c>
      <c r="C253" s="8">
        <f t="shared" si="3"/>
        <v>0.73765371593332141</v>
      </c>
    </row>
    <row r="254" spans="2:3" x14ac:dyDescent="0.2">
      <c r="B254" s="3">
        <v>1.21</v>
      </c>
      <c r="C254" s="8">
        <f t="shared" si="3"/>
        <v>0.73765371593332141</v>
      </c>
    </row>
    <row r="255" spans="2:3" x14ac:dyDescent="0.2">
      <c r="B255" s="3">
        <v>1.22</v>
      </c>
      <c r="C255" s="8">
        <f t="shared" si="3"/>
        <v>0.73116556365927632</v>
      </c>
    </row>
    <row r="256" spans="2:3" x14ac:dyDescent="0.2">
      <c r="B256" s="3">
        <v>1.22</v>
      </c>
      <c r="C256" s="8">
        <f t="shared" si="3"/>
        <v>0.73116556365927632</v>
      </c>
    </row>
    <row r="257" spans="2:3" x14ac:dyDescent="0.2">
      <c r="B257" s="3">
        <v>1.22</v>
      </c>
      <c r="C257" s="8">
        <f t="shared" si="3"/>
        <v>0.73116556365927632</v>
      </c>
    </row>
    <row r="258" spans="2:3" x14ac:dyDescent="0.2">
      <c r="B258" s="3">
        <v>1.22</v>
      </c>
      <c r="C258" s="8">
        <f t="shared" si="3"/>
        <v>0.73116556365927632</v>
      </c>
    </row>
    <row r="259" spans="2:3" x14ac:dyDescent="0.2">
      <c r="B259" s="3">
        <v>1.22</v>
      </c>
      <c r="C259" s="8">
        <f t="shared" si="3"/>
        <v>0.73116556365927632</v>
      </c>
    </row>
    <row r="260" spans="2:3" x14ac:dyDescent="0.2">
      <c r="B260" s="3">
        <v>1.23</v>
      </c>
      <c r="C260" s="8">
        <f t="shared" ref="C260:C323" si="4">_xlfn.NORM.DIST(B260,$F$3,$F$4,FALSE)</f>
        <v>0.724437408361291</v>
      </c>
    </row>
    <row r="261" spans="2:3" x14ac:dyDescent="0.2">
      <c r="B261" s="3">
        <v>1.23</v>
      </c>
      <c r="C261" s="8">
        <f t="shared" si="4"/>
        <v>0.724437408361291</v>
      </c>
    </row>
    <row r="262" spans="2:3" x14ac:dyDescent="0.2">
      <c r="B262" s="3">
        <v>1.23</v>
      </c>
      <c r="C262" s="8">
        <f t="shared" si="4"/>
        <v>0.724437408361291</v>
      </c>
    </row>
    <row r="263" spans="2:3" x14ac:dyDescent="0.2">
      <c r="B263" s="3">
        <v>1.23</v>
      </c>
      <c r="C263" s="8">
        <f t="shared" si="4"/>
        <v>0.724437408361291</v>
      </c>
    </row>
    <row r="264" spans="2:3" x14ac:dyDescent="0.2">
      <c r="B264" s="3">
        <v>1.24</v>
      </c>
      <c r="C264" s="8">
        <f t="shared" si="4"/>
        <v>0.71747694893723324</v>
      </c>
    </row>
    <row r="265" spans="2:3" x14ac:dyDescent="0.2">
      <c r="B265" s="3">
        <v>1.24</v>
      </c>
      <c r="C265" s="8">
        <f t="shared" si="4"/>
        <v>0.71747694893723324</v>
      </c>
    </row>
    <row r="266" spans="2:3" x14ac:dyDescent="0.2">
      <c r="B266" s="3">
        <v>1.24</v>
      </c>
      <c r="C266" s="8">
        <f t="shared" si="4"/>
        <v>0.71747694893723324</v>
      </c>
    </row>
    <row r="267" spans="2:3" x14ac:dyDescent="0.2">
      <c r="B267" s="3">
        <v>1.24</v>
      </c>
      <c r="C267" s="8">
        <f t="shared" si="4"/>
        <v>0.71747694893723324</v>
      </c>
    </row>
    <row r="268" spans="2:3" x14ac:dyDescent="0.2">
      <c r="B268" s="3">
        <v>1.24</v>
      </c>
      <c r="C268" s="8">
        <f t="shared" si="4"/>
        <v>0.71747694893723324</v>
      </c>
    </row>
    <row r="269" spans="2:3" x14ac:dyDescent="0.2">
      <c r="B269" s="3">
        <v>1.24</v>
      </c>
      <c r="C269" s="8">
        <f t="shared" si="4"/>
        <v>0.71747694893723324</v>
      </c>
    </row>
    <row r="270" spans="2:3" x14ac:dyDescent="0.2">
      <c r="B270" s="3">
        <v>1.25</v>
      </c>
      <c r="C270" s="8">
        <f t="shared" si="4"/>
        <v>0.71029209619509448</v>
      </c>
    </row>
    <row r="271" spans="2:3" x14ac:dyDescent="0.2">
      <c r="B271" s="3">
        <v>1.25</v>
      </c>
      <c r="C271" s="8">
        <f t="shared" si="4"/>
        <v>0.71029209619509448</v>
      </c>
    </row>
    <row r="272" spans="2:3" x14ac:dyDescent="0.2">
      <c r="B272" s="3">
        <v>1.25</v>
      </c>
      <c r="C272" s="8">
        <f t="shared" si="4"/>
        <v>0.71029209619509448</v>
      </c>
    </row>
    <row r="273" spans="2:3" x14ac:dyDescent="0.2">
      <c r="B273" s="3">
        <v>1.25</v>
      </c>
      <c r="C273" s="8">
        <f t="shared" si="4"/>
        <v>0.71029209619509448</v>
      </c>
    </row>
    <row r="274" spans="2:3" x14ac:dyDescent="0.2">
      <c r="B274" s="3">
        <v>1.25</v>
      </c>
      <c r="C274" s="8">
        <f t="shared" si="4"/>
        <v>0.71029209619509448</v>
      </c>
    </row>
    <row r="275" spans="2:3" x14ac:dyDescent="0.2">
      <c r="B275" s="3">
        <v>1.25</v>
      </c>
      <c r="C275" s="8">
        <f t="shared" si="4"/>
        <v>0.71029209619509448</v>
      </c>
    </row>
    <row r="276" spans="2:3" x14ac:dyDescent="0.2">
      <c r="B276" s="3">
        <v>1.25</v>
      </c>
      <c r="C276" s="8">
        <f t="shared" si="4"/>
        <v>0.71029209619509448</v>
      </c>
    </row>
    <row r="277" spans="2:3" x14ac:dyDescent="0.2">
      <c r="B277" s="3">
        <v>1.26</v>
      </c>
      <c r="C277" s="8">
        <f t="shared" si="4"/>
        <v>0.70289095791029732</v>
      </c>
    </row>
    <row r="278" spans="2:3" x14ac:dyDescent="0.2">
      <c r="B278" s="3">
        <v>1.26</v>
      </c>
      <c r="C278" s="8">
        <f t="shared" si="4"/>
        <v>0.70289095791029732</v>
      </c>
    </row>
    <row r="279" spans="2:3" x14ac:dyDescent="0.2">
      <c r="B279" s="3">
        <v>1.26</v>
      </c>
      <c r="C279" s="8">
        <f t="shared" si="4"/>
        <v>0.70289095791029732</v>
      </c>
    </row>
    <row r="280" spans="2:3" x14ac:dyDescent="0.2">
      <c r="B280" s="3">
        <v>1.27</v>
      </c>
      <c r="C280" s="8">
        <f t="shared" si="4"/>
        <v>0.695281823627943</v>
      </c>
    </row>
    <row r="281" spans="2:3" x14ac:dyDescent="0.2">
      <c r="B281" s="3">
        <v>1.3</v>
      </c>
      <c r="C281" s="8">
        <f t="shared" si="4"/>
        <v>0.6712917419295974</v>
      </c>
    </row>
    <row r="282" spans="2:3" x14ac:dyDescent="0.2">
      <c r="B282" s="3">
        <v>1.3</v>
      </c>
      <c r="C282" s="8">
        <f t="shared" si="4"/>
        <v>0.6712917419295974</v>
      </c>
    </row>
    <row r="283" spans="2:3" x14ac:dyDescent="0.2">
      <c r="B283" s="3">
        <v>1.3</v>
      </c>
      <c r="C283" s="8">
        <f t="shared" si="4"/>
        <v>0.6712917419295974</v>
      </c>
    </row>
    <row r="284" spans="2:3" x14ac:dyDescent="0.2">
      <c r="B284" s="3">
        <v>1.3</v>
      </c>
      <c r="C284" s="8">
        <f t="shared" si="4"/>
        <v>0.6712917419295974</v>
      </c>
    </row>
    <row r="285" spans="2:3" x14ac:dyDescent="0.2">
      <c r="B285" s="3">
        <v>1.3</v>
      </c>
      <c r="C285" s="8">
        <f t="shared" si="4"/>
        <v>0.6712917419295974</v>
      </c>
    </row>
    <row r="286" spans="2:3" x14ac:dyDescent="0.2">
      <c r="B286" s="3">
        <v>1.31</v>
      </c>
      <c r="C286" s="8">
        <f t="shared" si="4"/>
        <v>0.66293661164123285</v>
      </c>
    </row>
    <row r="287" spans="2:3" x14ac:dyDescent="0.2">
      <c r="B287" s="3">
        <v>1.31</v>
      </c>
      <c r="C287" s="8">
        <f t="shared" si="4"/>
        <v>0.66293661164123285</v>
      </c>
    </row>
    <row r="288" spans="2:3" x14ac:dyDescent="0.2">
      <c r="B288" s="3">
        <v>1.31</v>
      </c>
      <c r="C288" s="8">
        <f t="shared" si="4"/>
        <v>0.66293661164123285</v>
      </c>
    </row>
    <row r="289" spans="2:3" x14ac:dyDescent="0.2">
      <c r="B289" s="3">
        <v>1.31</v>
      </c>
      <c r="C289" s="8">
        <f t="shared" si="4"/>
        <v>0.66293661164123285</v>
      </c>
    </row>
    <row r="290" spans="2:3" x14ac:dyDescent="0.2">
      <c r="B290" s="3">
        <v>1.31</v>
      </c>
      <c r="C290" s="8">
        <f t="shared" si="4"/>
        <v>0.66293661164123285</v>
      </c>
    </row>
    <row r="291" spans="2:3" x14ac:dyDescent="0.2">
      <c r="B291" s="3">
        <v>1.31</v>
      </c>
      <c r="C291" s="8">
        <f t="shared" si="4"/>
        <v>0.66293661164123285</v>
      </c>
    </row>
    <row r="292" spans="2:3" x14ac:dyDescent="0.2">
      <c r="B292" s="3">
        <v>1.32</v>
      </c>
      <c r="C292" s="8">
        <f t="shared" si="4"/>
        <v>0.6544171148701512</v>
      </c>
    </row>
    <row r="293" spans="2:3" x14ac:dyDescent="0.2">
      <c r="B293" s="3">
        <v>1.33</v>
      </c>
      <c r="C293" s="8">
        <f t="shared" si="4"/>
        <v>0.64574230336541172</v>
      </c>
    </row>
    <row r="294" spans="2:3" x14ac:dyDescent="0.2">
      <c r="B294" s="3">
        <v>1.34</v>
      </c>
      <c r="C294" s="8">
        <f t="shared" si="4"/>
        <v>0.63692130046736495</v>
      </c>
    </row>
    <row r="295" spans="2:3" x14ac:dyDescent="0.2">
      <c r="B295" s="3">
        <v>1.35</v>
      </c>
      <c r="C295" s="8">
        <f t="shared" si="4"/>
        <v>0.62796328530092871</v>
      </c>
    </row>
    <row r="296" spans="2:3" x14ac:dyDescent="0.2">
      <c r="B296" s="3">
        <v>1.37</v>
      </c>
      <c r="C296" s="8">
        <f t="shared" si="4"/>
        <v>0.60967311947612135</v>
      </c>
    </row>
    <row r="297" spans="2:3" x14ac:dyDescent="0.2">
      <c r="B297" s="3">
        <v>1.37</v>
      </c>
      <c r="C297" s="8">
        <f t="shared" si="4"/>
        <v>0.60967311947612135</v>
      </c>
    </row>
    <row r="298" spans="2:3" x14ac:dyDescent="0.2">
      <c r="B298" s="3">
        <v>1.38</v>
      </c>
      <c r="C298" s="8">
        <f t="shared" si="4"/>
        <v>0.60035946533915296</v>
      </c>
    </row>
    <row r="299" spans="2:3" x14ac:dyDescent="0.2">
      <c r="B299" s="3">
        <v>1.41</v>
      </c>
      <c r="C299" s="8">
        <f t="shared" si="4"/>
        <v>0.57185507108748668</v>
      </c>
    </row>
    <row r="300" spans="2:3" x14ac:dyDescent="0.2">
      <c r="B300" s="3">
        <v>1.42</v>
      </c>
      <c r="C300" s="8">
        <f t="shared" si="4"/>
        <v>0.5621964146210463</v>
      </c>
    </row>
    <row r="301" spans="2:3" x14ac:dyDescent="0.2">
      <c r="B301" s="3">
        <v>1.42</v>
      </c>
      <c r="C301" s="8">
        <f t="shared" si="4"/>
        <v>0.5621964146210463</v>
      </c>
    </row>
    <row r="302" spans="2:3" x14ac:dyDescent="0.2">
      <c r="B302" s="3">
        <v>1.5</v>
      </c>
      <c r="C302" s="8">
        <f t="shared" si="4"/>
        <v>0.48338687229396071</v>
      </c>
    </row>
    <row r="303" spans="2:3" x14ac:dyDescent="0.2">
      <c r="B303" s="3">
        <v>1.5</v>
      </c>
      <c r="C303" s="8">
        <f t="shared" si="4"/>
        <v>0.48338687229396071</v>
      </c>
    </row>
    <row r="304" spans="2:3" x14ac:dyDescent="0.2">
      <c r="B304" s="3">
        <v>1.5</v>
      </c>
      <c r="C304" s="8">
        <f t="shared" si="4"/>
        <v>0.48338687229396071</v>
      </c>
    </row>
    <row r="305" spans="2:3" x14ac:dyDescent="0.2">
      <c r="B305" s="3">
        <v>1.5</v>
      </c>
      <c r="C305" s="8">
        <f t="shared" si="4"/>
        <v>0.48338687229396071</v>
      </c>
    </row>
    <row r="306" spans="2:3" x14ac:dyDescent="0.2">
      <c r="B306" s="3">
        <v>1.51</v>
      </c>
      <c r="C306" s="8">
        <f t="shared" si="4"/>
        <v>0.47347216456489438</v>
      </c>
    </row>
    <row r="307" spans="2:3" x14ac:dyDescent="0.2">
      <c r="B307" s="3">
        <v>1.51</v>
      </c>
      <c r="C307" s="8">
        <f t="shared" si="4"/>
        <v>0.47347216456489438</v>
      </c>
    </row>
    <row r="308" spans="2:3" x14ac:dyDescent="0.2">
      <c r="B308" s="3">
        <v>1.51</v>
      </c>
      <c r="C308" s="8">
        <f t="shared" si="4"/>
        <v>0.47347216456489438</v>
      </c>
    </row>
    <row r="309" spans="2:3" x14ac:dyDescent="0.2">
      <c r="B309" s="3">
        <v>1.52</v>
      </c>
      <c r="C309" s="8">
        <f t="shared" si="4"/>
        <v>0.46357071976997466</v>
      </c>
    </row>
    <row r="310" spans="2:3" x14ac:dyDescent="0.2">
      <c r="B310" s="3">
        <v>1.52</v>
      </c>
      <c r="C310" s="8">
        <f t="shared" si="4"/>
        <v>0.46357071976997466</v>
      </c>
    </row>
    <row r="311" spans="2:3" x14ac:dyDescent="0.2">
      <c r="B311" s="3">
        <v>1.52</v>
      </c>
      <c r="C311" s="8">
        <f t="shared" si="4"/>
        <v>0.46357071976997466</v>
      </c>
    </row>
    <row r="312" spans="2:3" x14ac:dyDescent="0.2">
      <c r="B312" s="3">
        <v>1.52</v>
      </c>
      <c r="C312" s="8">
        <f t="shared" si="4"/>
        <v>0.46357071976997466</v>
      </c>
    </row>
    <row r="313" spans="2:3" x14ac:dyDescent="0.2">
      <c r="B313" s="3">
        <v>1.54</v>
      </c>
      <c r="C313" s="8">
        <f t="shared" si="4"/>
        <v>0.44383844978375364</v>
      </c>
    </row>
    <row r="314" spans="2:3" x14ac:dyDescent="0.2">
      <c r="B314" s="3">
        <v>1.54</v>
      </c>
      <c r="C314" s="8">
        <f t="shared" si="4"/>
        <v>0.44383844978375364</v>
      </c>
    </row>
    <row r="315" spans="2:3" x14ac:dyDescent="0.2">
      <c r="B315" s="3">
        <v>1.54</v>
      </c>
      <c r="C315" s="8">
        <f t="shared" si="4"/>
        <v>0.44383844978375364</v>
      </c>
    </row>
    <row r="316" spans="2:3" x14ac:dyDescent="0.2">
      <c r="B316" s="3">
        <v>1.56</v>
      </c>
      <c r="C316" s="8">
        <f t="shared" si="4"/>
        <v>0.42424978222052645</v>
      </c>
    </row>
    <row r="317" spans="2:3" x14ac:dyDescent="0.2">
      <c r="B317" s="3">
        <v>1.56</v>
      </c>
      <c r="C317" s="8">
        <f t="shared" si="4"/>
        <v>0.42424978222052645</v>
      </c>
    </row>
    <row r="318" spans="2:3" x14ac:dyDescent="0.2">
      <c r="B318" s="3">
        <v>1.57</v>
      </c>
      <c r="C318" s="8">
        <f t="shared" si="4"/>
        <v>0.41452707159876251</v>
      </c>
    </row>
    <row r="319" spans="2:3" x14ac:dyDescent="0.2">
      <c r="B319" s="3">
        <v>1.6</v>
      </c>
      <c r="C319" s="8">
        <f t="shared" si="4"/>
        <v>0.38572552557302758</v>
      </c>
    </row>
    <row r="320" spans="2:3" x14ac:dyDescent="0.2">
      <c r="B320" s="3">
        <v>1.65</v>
      </c>
      <c r="C320" s="8">
        <f t="shared" si="4"/>
        <v>0.3393072050793301</v>
      </c>
    </row>
    <row r="321" spans="2:3" x14ac:dyDescent="0.2">
      <c r="B321" s="3">
        <v>1.69</v>
      </c>
      <c r="C321" s="8">
        <f t="shared" si="4"/>
        <v>0.30397639084120964</v>
      </c>
    </row>
    <row r="322" spans="2:3" x14ac:dyDescent="0.2">
      <c r="B322" s="3">
        <v>1.69</v>
      </c>
      <c r="C322" s="8">
        <f t="shared" si="4"/>
        <v>0.30397639084120964</v>
      </c>
    </row>
    <row r="323" spans="2:3" x14ac:dyDescent="0.2">
      <c r="B323" s="3">
        <v>1.7</v>
      </c>
      <c r="C323" s="8">
        <f t="shared" si="4"/>
        <v>0.29543123496403334</v>
      </c>
    </row>
    <row r="324" spans="2:3" x14ac:dyDescent="0.2">
      <c r="B324" s="3">
        <v>1.7</v>
      </c>
      <c r="C324" s="8">
        <f t="shared" ref="C324:C353" si="5">_xlfn.NORM.DIST(B324,$F$3,$F$4,FALSE)</f>
        <v>0.29543123496403334</v>
      </c>
    </row>
    <row r="325" spans="2:3" x14ac:dyDescent="0.2">
      <c r="B325" s="3">
        <v>1.71</v>
      </c>
      <c r="C325" s="8">
        <f t="shared" si="5"/>
        <v>0.28700860024668645</v>
      </c>
    </row>
    <row r="326" spans="2:3" x14ac:dyDescent="0.2">
      <c r="B326" s="3">
        <v>1.71</v>
      </c>
      <c r="C326" s="8">
        <f t="shared" si="5"/>
        <v>0.28700860024668645</v>
      </c>
    </row>
    <row r="327" spans="2:3" x14ac:dyDescent="0.2">
      <c r="B327" s="3">
        <v>1.72</v>
      </c>
      <c r="C327" s="8">
        <f t="shared" si="5"/>
        <v>0.27871180014935776</v>
      </c>
    </row>
    <row r="328" spans="2:3" x14ac:dyDescent="0.2">
      <c r="B328" s="3">
        <v>1.72</v>
      </c>
      <c r="C328" s="8">
        <f t="shared" si="5"/>
        <v>0.27871180014935776</v>
      </c>
    </row>
    <row r="329" spans="2:3" x14ac:dyDescent="0.2">
      <c r="B329" s="3">
        <v>1.72</v>
      </c>
      <c r="C329" s="8">
        <f t="shared" si="5"/>
        <v>0.27871180014935776</v>
      </c>
    </row>
    <row r="330" spans="2:3" x14ac:dyDescent="0.2">
      <c r="B330" s="3">
        <v>1.77</v>
      </c>
      <c r="C330" s="8">
        <f t="shared" si="5"/>
        <v>0.23921409211107733</v>
      </c>
    </row>
    <row r="331" spans="2:3" x14ac:dyDescent="0.2">
      <c r="B331" s="3">
        <v>1.79</v>
      </c>
      <c r="C331" s="8">
        <f t="shared" si="5"/>
        <v>0.22438454324071461</v>
      </c>
    </row>
    <row r="332" spans="2:3" x14ac:dyDescent="0.2">
      <c r="B332" s="3">
        <v>1.8</v>
      </c>
      <c r="C332" s="8">
        <f t="shared" si="5"/>
        <v>0.21718455790232502</v>
      </c>
    </row>
    <row r="333" spans="2:3" x14ac:dyDescent="0.2">
      <c r="B333" s="3">
        <v>1.81</v>
      </c>
      <c r="C333" s="8">
        <f t="shared" si="5"/>
        <v>0.21012943563751452</v>
      </c>
    </row>
    <row r="334" spans="2:3" x14ac:dyDescent="0.2">
      <c r="B334" s="3">
        <v>1.82</v>
      </c>
      <c r="C334" s="8">
        <f t="shared" si="5"/>
        <v>0.20322016053308978</v>
      </c>
    </row>
    <row r="335" spans="2:3" x14ac:dyDescent="0.2">
      <c r="B335" s="3">
        <v>2.0099999999999998</v>
      </c>
      <c r="C335" s="8">
        <f t="shared" si="5"/>
        <v>9.9598860406812345E-2</v>
      </c>
    </row>
    <row r="336" spans="2:3" x14ac:dyDescent="0.2">
      <c r="B336" s="3">
        <v>2.0299999999999998</v>
      </c>
      <c r="C336" s="8">
        <f t="shared" si="5"/>
        <v>9.1603888078388804E-2</v>
      </c>
    </row>
    <row r="337" spans="2:3" x14ac:dyDescent="0.2">
      <c r="B337" s="3">
        <v>2.0299999999999998</v>
      </c>
      <c r="C337" s="8">
        <f t="shared" si="5"/>
        <v>9.1603888078388804E-2</v>
      </c>
    </row>
    <row r="338" spans="2:3" x14ac:dyDescent="0.2">
      <c r="B338" s="3">
        <v>2.0299999999999998</v>
      </c>
      <c r="C338" s="8">
        <f t="shared" si="5"/>
        <v>9.1603888078388804E-2</v>
      </c>
    </row>
    <row r="339" spans="2:3" x14ac:dyDescent="0.2">
      <c r="B339" s="3">
        <v>2.06</v>
      </c>
      <c r="C339" s="8">
        <f t="shared" si="5"/>
        <v>8.0550418725948911E-2</v>
      </c>
    </row>
    <row r="340" spans="2:3" x14ac:dyDescent="0.2">
      <c r="B340" s="3">
        <v>2.1</v>
      </c>
      <c r="C340" s="8">
        <f t="shared" si="5"/>
        <v>6.7470442627962174E-2</v>
      </c>
    </row>
    <row r="341" spans="2:3" x14ac:dyDescent="0.2">
      <c r="B341" s="3">
        <v>2.1</v>
      </c>
      <c r="C341" s="8">
        <f t="shared" si="5"/>
        <v>6.7470442627962174E-2</v>
      </c>
    </row>
    <row r="342" spans="2:3" x14ac:dyDescent="0.2">
      <c r="B342" s="3">
        <v>2.11</v>
      </c>
      <c r="C342" s="8">
        <f t="shared" si="5"/>
        <v>6.4480717455740008E-2</v>
      </c>
    </row>
    <row r="343" spans="2:3" x14ac:dyDescent="0.2">
      <c r="B343" s="3">
        <v>2.14</v>
      </c>
      <c r="C343" s="8">
        <f t="shared" si="5"/>
        <v>5.6144916029317607E-2</v>
      </c>
    </row>
    <row r="344" spans="2:3" x14ac:dyDescent="0.2">
      <c r="B344" s="3">
        <v>2.2000000000000002</v>
      </c>
      <c r="C344" s="8">
        <f t="shared" si="5"/>
        <v>4.2098255880442907E-2</v>
      </c>
    </row>
    <row r="345" spans="2:3" x14ac:dyDescent="0.2">
      <c r="B345" s="3">
        <v>2.25</v>
      </c>
      <c r="C345" s="8">
        <f t="shared" si="5"/>
        <v>3.2746305875578002E-2</v>
      </c>
    </row>
    <row r="346" spans="2:3" x14ac:dyDescent="0.2">
      <c r="B346" s="3">
        <v>2.2999999999999998</v>
      </c>
      <c r="C346" s="8">
        <f t="shared" si="5"/>
        <v>2.5212107515743345E-2</v>
      </c>
    </row>
    <row r="347" spans="2:3" x14ac:dyDescent="0.2">
      <c r="B347" s="3">
        <v>2.33</v>
      </c>
      <c r="C347" s="8">
        <f t="shared" si="5"/>
        <v>2.1445718082524233E-2</v>
      </c>
    </row>
    <row r="348" spans="2:3" x14ac:dyDescent="0.2">
      <c r="B348" s="3">
        <v>2.44</v>
      </c>
      <c r="C348" s="8">
        <f t="shared" si="5"/>
        <v>1.1480980541567737E-2</v>
      </c>
    </row>
    <row r="349" spans="2:3" x14ac:dyDescent="0.2">
      <c r="B349" s="3">
        <v>2.5299999999999998</v>
      </c>
      <c r="C349" s="8">
        <f t="shared" si="5"/>
        <v>6.6363746619406616E-3</v>
      </c>
    </row>
    <row r="350" spans="2:3" x14ac:dyDescent="0.2">
      <c r="B350" s="3">
        <v>3.01</v>
      </c>
      <c r="C350" s="8">
        <f t="shared" si="5"/>
        <v>2.0359256350319847E-4</v>
      </c>
    </row>
    <row r="351" spans="2:3" x14ac:dyDescent="0.2">
      <c r="B351" s="3">
        <v>3.01</v>
      </c>
      <c r="C351" s="8">
        <f t="shared" si="5"/>
        <v>2.0359256350319847E-4</v>
      </c>
    </row>
    <row r="352" spans="2:3" x14ac:dyDescent="0.2">
      <c r="B352" s="3">
        <v>3.17</v>
      </c>
      <c r="C352" s="8">
        <f t="shared" si="5"/>
        <v>5.1666388224712506E-5</v>
      </c>
    </row>
    <row r="353" spans="2:3" ht="17" thickBot="1" x14ac:dyDescent="0.25">
      <c r="B353" s="4">
        <v>3.35</v>
      </c>
      <c r="C353" s="8">
        <f t="shared" si="5"/>
        <v>9.7437301455591171E-6</v>
      </c>
    </row>
    <row r="354" spans="2:3" x14ac:dyDescent="0.2">
      <c r="B354" s="2"/>
      <c r="C3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FB83-BBFC-0746-B578-851BC2722449}">
  <dimension ref="B2:C11"/>
  <sheetViews>
    <sheetView workbookViewId="0">
      <selection activeCell="C6" sqref="C6"/>
    </sheetView>
  </sheetViews>
  <sheetFormatPr baseColWidth="10" defaultRowHeight="16" x14ac:dyDescent="0.2"/>
  <cols>
    <col min="1" max="1" width="3.33203125" customWidth="1"/>
    <col min="2" max="2" width="12.5" customWidth="1"/>
  </cols>
  <sheetData>
    <row r="2" spans="2:3" x14ac:dyDescent="0.2">
      <c r="B2" s="1" t="s">
        <v>8</v>
      </c>
    </row>
    <row r="3" spans="2:3" x14ac:dyDescent="0.2">
      <c r="B3" s="14">
        <v>0.1</v>
      </c>
    </row>
    <row r="4" spans="2:3" ht="17" thickBot="1" x14ac:dyDescent="0.25"/>
    <row r="5" spans="2:3" x14ac:dyDescent="0.2">
      <c r="B5" s="6" t="s">
        <v>9</v>
      </c>
      <c r="C5" s="7" t="s">
        <v>10</v>
      </c>
    </row>
    <row r="6" spans="2:3" x14ac:dyDescent="0.2">
      <c r="B6" s="12">
        <v>0</v>
      </c>
      <c r="C6" s="8">
        <f>_xlfn.BINOM.DIST(B6,4,$B$3,FALSE)</f>
        <v>0.65610000000000002</v>
      </c>
    </row>
    <row r="7" spans="2:3" x14ac:dyDescent="0.2">
      <c r="B7" s="12">
        <v>1</v>
      </c>
      <c r="C7" s="8">
        <f t="shared" ref="C7:C10" si="0">_xlfn.BINOM.DIST(B7,4,$B$3,FALSE)</f>
        <v>0.29159999999999991</v>
      </c>
    </row>
    <row r="8" spans="2:3" x14ac:dyDescent="0.2">
      <c r="B8" s="12">
        <v>2</v>
      </c>
      <c r="C8" s="8">
        <f t="shared" si="0"/>
        <v>4.8600000000000011E-2</v>
      </c>
    </row>
    <row r="9" spans="2:3" x14ac:dyDescent="0.2">
      <c r="B9" s="12">
        <v>3</v>
      </c>
      <c r="C9" s="8">
        <f t="shared" si="0"/>
        <v>3.6000000000000025E-3</v>
      </c>
    </row>
    <row r="10" spans="2:3" ht="17" thickBot="1" x14ac:dyDescent="0.25">
      <c r="B10" s="13">
        <v>4</v>
      </c>
      <c r="C10" s="8">
        <f t="shared" si="0"/>
        <v>1.0000000000000009E-4</v>
      </c>
    </row>
    <row r="11" spans="2:3" x14ac:dyDescent="0.2">
      <c r="B11" s="2"/>
      <c r="C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8375-60F3-274C-B782-3FFBED3AFF99}">
  <dimension ref="B2:E35"/>
  <sheetViews>
    <sheetView workbookViewId="0">
      <selection activeCell="E9" sqref="E9"/>
    </sheetView>
  </sheetViews>
  <sheetFormatPr baseColWidth="10" defaultRowHeight="16" x14ac:dyDescent="0.2"/>
  <cols>
    <col min="1" max="1" width="3.33203125" customWidth="1"/>
    <col min="2" max="2" width="29.1640625" customWidth="1"/>
    <col min="3" max="3" width="13.33203125" customWidth="1"/>
    <col min="4" max="5" width="10" customWidth="1"/>
  </cols>
  <sheetData>
    <row r="2" spans="2:5" x14ac:dyDescent="0.2">
      <c r="B2" s="1" t="s">
        <v>11</v>
      </c>
      <c r="C2" s="15">
        <v>8</v>
      </c>
      <c r="E2" s="1" t="s">
        <v>12</v>
      </c>
    </row>
    <row r="3" spans="2:5" ht="17" thickBot="1" x14ac:dyDescent="0.25">
      <c r="B3" s="1"/>
      <c r="E3" s="11">
        <f>_xlfn.POISSON.DIST(5,C2,FALSE)</f>
        <v>9.1603661592579252E-2</v>
      </c>
    </row>
    <row r="4" spans="2:5" x14ac:dyDescent="0.2">
      <c r="B4" s="6" t="s">
        <v>13</v>
      </c>
      <c r="C4" s="7" t="s">
        <v>10</v>
      </c>
      <c r="E4" s="2"/>
    </row>
    <row r="5" spans="2:5" x14ac:dyDescent="0.2">
      <c r="B5" s="12">
        <v>1</v>
      </c>
      <c r="C5" s="8">
        <f>_xlfn.POISSON.DIST(B5,$C$2,FALSE)</f>
        <v>2.683701023220094E-3</v>
      </c>
      <c r="E5" s="1" t="s">
        <v>14</v>
      </c>
    </row>
    <row r="6" spans="2:5" x14ac:dyDescent="0.2">
      <c r="B6" s="12">
        <v>2</v>
      </c>
      <c r="C6" s="8">
        <f t="shared" ref="C6:C34" si="0">_xlfn.POISSON.DIST(B6,$C$2,FALSE)</f>
        <v>1.0734804092880379E-2</v>
      </c>
      <c r="E6" s="11">
        <f>_xlfn.POISSON.DIST(10,C2,TRUE)</f>
        <v>0.81588579255854654</v>
      </c>
    </row>
    <row r="7" spans="2:5" x14ac:dyDescent="0.2">
      <c r="B7" s="12">
        <v>3</v>
      </c>
      <c r="C7" s="8">
        <f t="shared" si="0"/>
        <v>2.8626144247681014E-2</v>
      </c>
      <c r="E7" s="2"/>
    </row>
    <row r="8" spans="2:5" x14ac:dyDescent="0.2">
      <c r="B8" s="12">
        <v>4</v>
      </c>
      <c r="C8" s="8">
        <f t="shared" si="0"/>
        <v>5.7252288495362028E-2</v>
      </c>
      <c r="E8" s="1" t="s">
        <v>15</v>
      </c>
    </row>
    <row r="9" spans="2:5" x14ac:dyDescent="0.2">
      <c r="B9" s="12">
        <v>5</v>
      </c>
      <c r="C9" s="8">
        <f t="shared" si="0"/>
        <v>9.1603661592579252E-2</v>
      </c>
      <c r="E9" s="11">
        <f>_xlfn.POISSON.DIST(12,C2,TRUE)-_xlfn.POISSON.DIST(10,C2,TRUE)</f>
        <v>0.12031701070489154</v>
      </c>
    </row>
    <row r="10" spans="2:5" x14ac:dyDescent="0.2">
      <c r="B10" s="12">
        <v>6</v>
      </c>
      <c r="C10" s="8">
        <f t="shared" si="0"/>
        <v>0.12213821545677231</v>
      </c>
      <c r="E10" s="2"/>
    </row>
    <row r="11" spans="2:5" x14ac:dyDescent="0.2">
      <c r="B11" s="12">
        <v>7</v>
      </c>
      <c r="C11" s="8">
        <f t="shared" si="0"/>
        <v>0.13958653195059695</v>
      </c>
    </row>
    <row r="12" spans="2:5" x14ac:dyDescent="0.2">
      <c r="B12" s="12">
        <v>8</v>
      </c>
      <c r="C12" s="8">
        <f t="shared" si="0"/>
        <v>0.13958653195059695</v>
      </c>
    </row>
    <row r="13" spans="2:5" x14ac:dyDescent="0.2">
      <c r="B13" s="12">
        <v>9</v>
      </c>
      <c r="C13" s="8">
        <f t="shared" si="0"/>
        <v>0.12407691728941951</v>
      </c>
    </row>
    <row r="14" spans="2:5" x14ac:dyDescent="0.2">
      <c r="B14" s="12">
        <v>10</v>
      </c>
      <c r="C14" s="8">
        <f t="shared" si="0"/>
        <v>9.9261533831535603E-2</v>
      </c>
    </row>
    <row r="15" spans="2:5" x14ac:dyDescent="0.2">
      <c r="B15" s="12">
        <v>11</v>
      </c>
      <c r="C15" s="8">
        <f t="shared" si="0"/>
        <v>7.2190206422934985E-2</v>
      </c>
    </row>
    <row r="16" spans="2:5" x14ac:dyDescent="0.2">
      <c r="B16" s="12">
        <v>12</v>
      </c>
      <c r="C16" s="8">
        <f t="shared" si="0"/>
        <v>4.8126804281956682E-2</v>
      </c>
    </row>
    <row r="17" spans="2:3" x14ac:dyDescent="0.2">
      <c r="B17" s="12">
        <v>13</v>
      </c>
      <c r="C17" s="8">
        <f t="shared" si="0"/>
        <v>2.961649494274254E-2</v>
      </c>
    </row>
    <row r="18" spans="2:3" x14ac:dyDescent="0.2">
      <c r="B18" s="12">
        <v>14</v>
      </c>
      <c r="C18" s="8">
        <f t="shared" si="0"/>
        <v>1.6923711395852893E-2</v>
      </c>
    </row>
    <row r="19" spans="2:3" x14ac:dyDescent="0.2">
      <c r="B19" s="12">
        <v>15</v>
      </c>
      <c r="C19" s="8">
        <f t="shared" si="0"/>
        <v>9.0259794111215482E-3</v>
      </c>
    </row>
    <row r="20" spans="2:3" x14ac:dyDescent="0.2">
      <c r="B20" s="12">
        <v>16</v>
      </c>
      <c r="C20" s="8">
        <f t="shared" si="0"/>
        <v>4.5129897055607724E-3</v>
      </c>
    </row>
    <row r="21" spans="2:3" x14ac:dyDescent="0.2">
      <c r="B21" s="12">
        <v>17</v>
      </c>
      <c r="C21" s="8">
        <f t="shared" si="0"/>
        <v>2.1237598614403594E-3</v>
      </c>
    </row>
    <row r="22" spans="2:3" x14ac:dyDescent="0.2">
      <c r="B22" s="12">
        <v>18</v>
      </c>
      <c r="C22" s="8">
        <f t="shared" si="0"/>
        <v>9.4389327175127167E-4</v>
      </c>
    </row>
    <row r="23" spans="2:3" x14ac:dyDescent="0.2">
      <c r="B23" s="12">
        <v>19</v>
      </c>
      <c r="C23" s="8">
        <f t="shared" si="0"/>
        <v>3.9742874600053648E-4</v>
      </c>
    </row>
    <row r="24" spans="2:3" x14ac:dyDescent="0.2">
      <c r="B24" s="12">
        <v>20</v>
      </c>
      <c r="C24" s="8">
        <f t="shared" si="0"/>
        <v>1.589714984002141E-4</v>
      </c>
    </row>
    <row r="25" spans="2:3" x14ac:dyDescent="0.2">
      <c r="B25" s="12">
        <v>21</v>
      </c>
      <c r="C25" s="8">
        <f t="shared" si="0"/>
        <v>6.056057081912934E-5</v>
      </c>
    </row>
    <row r="26" spans="2:3" x14ac:dyDescent="0.2">
      <c r="B26" s="12">
        <v>22</v>
      </c>
      <c r="C26" s="8">
        <f t="shared" si="0"/>
        <v>2.2022025752410641E-5</v>
      </c>
    </row>
    <row r="27" spans="2:3" x14ac:dyDescent="0.2">
      <c r="B27" s="12">
        <v>23</v>
      </c>
      <c r="C27" s="8">
        <f t="shared" si="0"/>
        <v>7.659835044316745E-6</v>
      </c>
    </row>
    <row r="28" spans="2:3" x14ac:dyDescent="0.2">
      <c r="B28" s="12">
        <v>24</v>
      </c>
      <c r="C28" s="8">
        <f t="shared" si="0"/>
        <v>2.5532783481055784E-6</v>
      </c>
    </row>
    <row r="29" spans="2:3" x14ac:dyDescent="0.2">
      <c r="B29" s="12">
        <v>25</v>
      </c>
      <c r="C29" s="8">
        <f t="shared" si="0"/>
        <v>8.1704907139378603E-7</v>
      </c>
    </row>
    <row r="30" spans="2:3" x14ac:dyDescent="0.2">
      <c r="B30" s="12">
        <v>26</v>
      </c>
      <c r="C30" s="8">
        <f t="shared" si="0"/>
        <v>2.513997142750107E-7</v>
      </c>
    </row>
    <row r="31" spans="2:3" x14ac:dyDescent="0.2">
      <c r="B31" s="12">
        <v>27</v>
      </c>
      <c r="C31" s="8">
        <f t="shared" si="0"/>
        <v>7.4488804229632912E-8</v>
      </c>
    </row>
    <row r="32" spans="2:3" x14ac:dyDescent="0.2">
      <c r="B32" s="12">
        <v>28</v>
      </c>
      <c r="C32" s="8">
        <f t="shared" si="0"/>
        <v>2.1282515494180777E-8</v>
      </c>
    </row>
    <row r="33" spans="2:3" x14ac:dyDescent="0.2">
      <c r="B33" s="12">
        <v>29</v>
      </c>
      <c r="C33" s="8">
        <f t="shared" si="0"/>
        <v>5.8710387570153908E-9</v>
      </c>
    </row>
    <row r="34" spans="2:3" ht="17" thickBot="1" x14ac:dyDescent="0.25">
      <c r="B34" s="13">
        <v>30</v>
      </c>
      <c r="C34" s="8">
        <f t="shared" si="0"/>
        <v>1.5656103352041052E-9</v>
      </c>
    </row>
    <row r="35" spans="2:3" x14ac:dyDescent="0.2">
      <c r="B35" s="2"/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975-9D93-BC4D-BF98-DE92DEC14C65}">
  <dimension ref="B2:E45"/>
  <sheetViews>
    <sheetView tabSelected="1" workbookViewId="0">
      <selection activeCell="E9" sqref="E9"/>
    </sheetView>
  </sheetViews>
  <sheetFormatPr baseColWidth="10" defaultRowHeight="16" x14ac:dyDescent="0.2"/>
  <cols>
    <col min="1" max="1" width="3.33203125" customWidth="1"/>
    <col min="2" max="2" width="27.5" customWidth="1"/>
    <col min="3" max="3" width="14.1640625" customWidth="1"/>
    <col min="4" max="4" width="4.1640625" customWidth="1"/>
    <col min="5" max="5" width="10" customWidth="1"/>
  </cols>
  <sheetData>
    <row r="2" spans="2:5" x14ac:dyDescent="0.2">
      <c r="B2" s="1" t="s">
        <v>16</v>
      </c>
      <c r="C2" s="16">
        <f>45/60</f>
        <v>0.75</v>
      </c>
      <c r="E2" t="s">
        <v>17</v>
      </c>
    </row>
    <row r="3" spans="2:5" ht="17" thickBot="1" x14ac:dyDescent="0.25">
      <c r="E3" s="11">
        <f>_xlfn.EXPON.DIST(1,C2,FALSE)</f>
        <v>0.35427491455576099</v>
      </c>
    </row>
    <row r="4" spans="2:5" x14ac:dyDescent="0.2">
      <c r="B4" s="6" t="s">
        <v>18</v>
      </c>
      <c r="C4" s="7" t="s">
        <v>19</v>
      </c>
      <c r="E4" s="2"/>
    </row>
    <row r="5" spans="2:5" x14ac:dyDescent="0.2">
      <c r="B5" s="12">
        <v>0.1</v>
      </c>
      <c r="C5" s="8">
        <f>_xlfn.EXPON.DIST(B5,$C$2,FALSE)</f>
        <v>0.69580761474641462</v>
      </c>
      <c r="E5" t="s">
        <v>20</v>
      </c>
    </row>
    <row r="6" spans="2:5" x14ac:dyDescent="0.2">
      <c r="B6" s="12">
        <v>0.2</v>
      </c>
      <c r="C6" s="8">
        <f t="shared" ref="C6:C44" si="0">_xlfn.EXPON.DIST(B6,$C$2,FALSE)</f>
        <v>0.64553098231879336</v>
      </c>
      <c r="E6" s="11">
        <f>_xlfn.EXPON.DIST(0.5,C2,TRUE)</f>
        <v>0.31271072120902782</v>
      </c>
    </row>
    <row r="7" spans="2:5" x14ac:dyDescent="0.2">
      <c r="B7" s="12">
        <v>0.3</v>
      </c>
      <c r="C7" s="8">
        <f t="shared" si="0"/>
        <v>0.5988871640695328</v>
      </c>
      <c r="E7" s="2"/>
    </row>
    <row r="8" spans="2:5" x14ac:dyDescent="0.2">
      <c r="B8" s="12">
        <v>0.4</v>
      </c>
      <c r="C8" s="8">
        <f t="shared" si="0"/>
        <v>0.55561366551128843</v>
      </c>
      <c r="E8" t="s">
        <v>21</v>
      </c>
    </row>
    <row r="9" spans="2:5" x14ac:dyDescent="0.2">
      <c r="B9" s="12">
        <v>0.5</v>
      </c>
      <c r="C9" s="8">
        <f t="shared" si="0"/>
        <v>0.51546695909322915</v>
      </c>
      <c r="E9" s="11">
        <f>1-_xlfn.EXPON.DIST(0.5,C2,TRUE)-_xlfn.EXPON.DIST(1,C2,TRUE)</f>
        <v>0.15965583153198681</v>
      </c>
    </row>
    <row r="10" spans="2:5" x14ac:dyDescent="0.2">
      <c r="B10" s="12">
        <v>0.6</v>
      </c>
      <c r="C10" s="8">
        <f t="shared" si="0"/>
        <v>0.47822111371633003</v>
      </c>
      <c r="E10" s="2"/>
    </row>
    <row r="11" spans="2:5" x14ac:dyDescent="0.2">
      <c r="B11" s="12">
        <v>0.7</v>
      </c>
      <c r="C11" s="8">
        <f t="shared" si="0"/>
        <v>0.44366652327511136</v>
      </c>
      <c r="E11" t="s">
        <v>22</v>
      </c>
    </row>
    <row r="12" spans="2:5" x14ac:dyDescent="0.2">
      <c r="B12" s="12">
        <v>0.8</v>
      </c>
      <c r="C12" s="8">
        <f t="shared" si="0"/>
        <v>0.41160872707051976</v>
      </c>
      <c r="E12" s="11">
        <f>1-_xlfn.EXPON.DIST(1.5,C2,TRUE)</f>
        <v>0.32465246735834974</v>
      </c>
    </row>
    <row r="13" spans="2:5" x14ac:dyDescent="0.2">
      <c r="B13" s="12">
        <v>0.9</v>
      </c>
      <c r="C13" s="8">
        <f t="shared" si="0"/>
        <v>0.38186731545566188</v>
      </c>
      <c r="E13" s="2"/>
    </row>
    <row r="14" spans="2:5" x14ac:dyDescent="0.2">
      <c r="B14" s="12">
        <v>1</v>
      </c>
      <c r="C14" s="8">
        <f t="shared" si="0"/>
        <v>0.35427491455576099</v>
      </c>
    </row>
    <row r="15" spans="2:5" x14ac:dyDescent="0.2">
      <c r="B15" s="12">
        <v>1.1000000000000001</v>
      </c>
      <c r="C15" s="8">
        <f t="shared" si="0"/>
        <v>0.3286762443487119</v>
      </c>
    </row>
    <row r="16" spans="2:5" x14ac:dyDescent="0.2">
      <c r="B16" s="12">
        <v>1.2</v>
      </c>
      <c r="C16" s="8">
        <f t="shared" si="0"/>
        <v>0.30492724480544936</v>
      </c>
    </row>
    <row r="17" spans="2:3" x14ac:dyDescent="0.2">
      <c r="B17" s="12">
        <v>1.3</v>
      </c>
      <c r="C17" s="8">
        <f t="shared" si="0"/>
        <v>0.28289426517236765</v>
      </c>
    </row>
    <row r="18" spans="2:3" x14ac:dyDescent="0.2">
      <c r="B18" s="12">
        <v>1.4</v>
      </c>
      <c r="C18" s="8">
        <f t="shared" si="0"/>
        <v>0.26245331183336656</v>
      </c>
    </row>
    <row r="19" spans="2:3" x14ac:dyDescent="0.2">
      <c r="B19" s="12">
        <v>1.5</v>
      </c>
      <c r="C19" s="8">
        <f t="shared" si="0"/>
        <v>0.2434893505187623</v>
      </c>
    </row>
    <row r="20" spans="2:3" x14ac:dyDescent="0.2">
      <c r="B20" s="12">
        <v>1.6</v>
      </c>
      <c r="C20" s="8">
        <f t="shared" si="0"/>
        <v>0.22589565893415153</v>
      </c>
    </row>
    <row r="21" spans="2:3" x14ac:dyDescent="0.2">
      <c r="B21" s="12">
        <v>1.7</v>
      </c>
      <c r="C21" s="8">
        <f t="shared" si="0"/>
        <v>0.2095732261660555</v>
      </c>
    </row>
    <row r="22" spans="2:3" x14ac:dyDescent="0.2">
      <c r="B22" s="12">
        <v>1.8</v>
      </c>
      <c r="C22" s="8">
        <f t="shared" si="0"/>
        <v>0.19443019548441864</v>
      </c>
    </row>
    <row r="23" spans="2:3" x14ac:dyDescent="0.2">
      <c r="B23" s="12">
        <v>1.9</v>
      </c>
      <c r="C23" s="8">
        <f t="shared" si="0"/>
        <v>0.18038134740625664</v>
      </c>
    </row>
    <row r="24" spans="2:3" x14ac:dyDescent="0.2">
      <c r="B24" s="12">
        <v>2</v>
      </c>
      <c r="C24" s="8">
        <f t="shared" si="0"/>
        <v>0.16734762011132237</v>
      </c>
    </row>
    <row r="25" spans="2:3" x14ac:dyDescent="0.2">
      <c r="B25" s="12">
        <v>2.1</v>
      </c>
      <c r="C25" s="8">
        <f t="shared" si="0"/>
        <v>0.15525566451086445</v>
      </c>
    </row>
    <row r="26" spans="2:3" x14ac:dyDescent="0.2">
      <c r="B26" s="12">
        <v>2.2000000000000002</v>
      </c>
      <c r="C26" s="8">
        <f t="shared" si="0"/>
        <v>0.14403743146556555</v>
      </c>
    </row>
    <row r="27" spans="2:3" x14ac:dyDescent="0.2">
      <c r="B27" s="12">
        <v>2.2999999999999998</v>
      </c>
      <c r="C27" s="8">
        <f t="shared" si="0"/>
        <v>0.13362978882967383</v>
      </c>
    </row>
    <row r="28" spans="2:3" x14ac:dyDescent="0.2">
      <c r="B28" s="12">
        <v>2.4</v>
      </c>
      <c r="C28" s="8">
        <f t="shared" si="0"/>
        <v>0.12397416616618992</v>
      </c>
    </row>
    <row r="29" spans="2:3" x14ac:dyDescent="0.2">
      <c r="B29" s="12">
        <v>2.5</v>
      </c>
      <c r="C29" s="8">
        <f t="shared" si="0"/>
        <v>0.11501622513369636</v>
      </c>
    </row>
    <row r="30" spans="2:3" x14ac:dyDescent="0.2">
      <c r="B30" s="12">
        <v>2.6</v>
      </c>
      <c r="C30" s="8">
        <f t="shared" si="0"/>
        <v>0.10670555368988516</v>
      </c>
    </row>
    <row r="31" spans="2:3" x14ac:dyDescent="0.2">
      <c r="B31" s="12">
        <v>2.7</v>
      </c>
      <c r="C31" s="8">
        <f t="shared" si="0"/>
        <v>9.8995382390872633E-2</v>
      </c>
    </row>
    <row r="32" spans="2:3" x14ac:dyDescent="0.2">
      <c r="B32" s="12">
        <v>2.8</v>
      </c>
      <c r="C32" s="8">
        <f t="shared" si="0"/>
        <v>9.1842321189736453E-2</v>
      </c>
    </row>
    <row r="33" spans="2:3" x14ac:dyDescent="0.2">
      <c r="B33" s="12">
        <v>2.9</v>
      </c>
      <c r="C33" s="8">
        <f t="shared" si="0"/>
        <v>8.5206115253072826E-2</v>
      </c>
    </row>
    <row r="34" spans="2:3" x14ac:dyDescent="0.2">
      <c r="B34" s="12">
        <v>3</v>
      </c>
      <c r="C34" s="8">
        <f t="shared" si="0"/>
        <v>7.9049418421398246E-2</v>
      </c>
    </row>
    <row r="35" spans="2:3" x14ac:dyDescent="0.2">
      <c r="B35" s="12">
        <v>3.1</v>
      </c>
      <c r="C35" s="8">
        <f t="shared" si="0"/>
        <v>7.3337583038512538E-2</v>
      </c>
    </row>
    <row r="36" spans="2:3" x14ac:dyDescent="0.2">
      <c r="B36" s="12">
        <v>3.2</v>
      </c>
      <c r="C36" s="8">
        <f t="shared" si="0"/>
        <v>6.8038464967059356E-2</v>
      </c>
    </row>
    <row r="37" spans="2:3" x14ac:dyDescent="0.2">
      <c r="B37" s="12">
        <v>3.3</v>
      </c>
      <c r="C37" s="8">
        <f t="shared" si="0"/>
        <v>6.3122242692982805E-2</v>
      </c>
    </row>
    <row r="38" spans="2:3" x14ac:dyDescent="0.2">
      <c r="B38" s="12">
        <v>3.4</v>
      </c>
      <c r="C38" s="8">
        <f t="shared" si="0"/>
        <v>5.8561249500864873E-2</v>
      </c>
    </row>
    <row r="39" spans="2:3" x14ac:dyDescent="0.2">
      <c r="B39" s="12">
        <v>3.5</v>
      </c>
      <c r="C39" s="8">
        <f t="shared" si="0"/>
        <v>5.4329817775688592E-2</v>
      </c>
    </row>
    <row r="40" spans="2:3" x14ac:dyDescent="0.2">
      <c r="B40" s="12">
        <v>3.6</v>
      </c>
      <c r="C40" s="8">
        <f t="shared" si="0"/>
        <v>5.0404134554812317E-2</v>
      </c>
    </row>
    <row r="41" spans="2:3" x14ac:dyDescent="0.2">
      <c r="B41" s="12">
        <v>3.7</v>
      </c>
      <c r="C41" s="8">
        <f t="shared" si="0"/>
        <v>4.6762107517255055E-2</v>
      </c>
    </row>
    <row r="42" spans="2:3" x14ac:dyDescent="0.2">
      <c r="B42" s="12">
        <v>3.8</v>
      </c>
      <c r="C42" s="8">
        <f t="shared" si="0"/>
        <v>4.3383240656128863E-2</v>
      </c>
    </row>
    <row r="43" spans="2:3" x14ac:dyDescent="0.2">
      <c r="B43" s="12">
        <v>3.9</v>
      </c>
      <c r="C43" s="8">
        <f t="shared" si="0"/>
        <v>4.0248518934547603E-2</v>
      </c>
    </row>
    <row r="44" spans="2:3" ht="17" thickBot="1" x14ac:dyDescent="0.25">
      <c r="B44" s="13">
        <v>4</v>
      </c>
      <c r="C44" s="8">
        <f t="shared" si="0"/>
        <v>3.7340301275897957E-2</v>
      </c>
    </row>
    <row r="45" spans="2:3" x14ac:dyDescent="0.2">
      <c r="B45" s="2"/>
      <c r="C4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3352-B995-AE40-95ED-EA7C6D0B4023}">
  <dimension ref="A2:R5000"/>
  <sheetViews>
    <sheetView topLeftCell="H7" workbookViewId="0">
      <selection activeCell="M27" sqref="M27"/>
    </sheetView>
  </sheetViews>
  <sheetFormatPr baseColWidth="10" defaultRowHeight="16" x14ac:dyDescent="0.2"/>
  <cols>
    <col min="1" max="1" width="3.33203125" customWidth="1"/>
    <col min="2" max="6" width="9.1640625" customWidth="1"/>
    <col min="7" max="9" width="12.5" customWidth="1"/>
    <col min="10" max="10" width="13.33203125" customWidth="1"/>
    <col min="11" max="11" width="4.1640625" customWidth="1"/>
    <col min="12" max="12" width="18.33203125" customWidth="1"/>
    <col min="13" max="14" width="10" customWidth="1"/>
    <col min="15" max="16" width="11.6640625" customWidth="1"/>
    <col min="17" max="17" width="12.5" customWidth="1"/>
    <col min="18" max="18" width="13.33203125" customWidth="1"/>
  </cols>
  <sheetData>
    <row r="2" spans="2:18" ht="17" thickBot="1" x14ac:dyDescent="0.25">
      <c r="B2" s="17" t="s">
        <v>23</v>
      </c>
      <c r="L2" s="17" t="s">
        <v>24</v>
      </c>
    </row>
    <row r="3" spans="2:18" x14ac:dyDescent="0.2">
      <c r="B3" s="6" t="s">
        <v>25</v>
      </c>
      <c r="C3" s="18" t="s">
        <v>26</v>
      </c>
      <c r="D3" s="18" t="s">
        <v>27</v>
      </c>
      <c r="E3" s="18" t="s">
        <v>0</v>
      </c>
      <c r="F3" s="18" t="s">
        <v>28</v>
      </c>
      <c r="G3" s="18" t="s">
        <v>29</v>
      </c>
      <c r="H3" s="18" t="s">
        <v>30</v>
      </c>
      <c r="I3" s="18" t="s">
        <v>31</v>
      </c>
      <c r="J3" s="7" t="s">
        <v>32</v>
      </c>
      <c r="L3" s="6" t="s">
        <v>33</v>
      </c>
      <c r="M3" s="18" t="s">
        <v>0</v>
      </c>
      <c r="N3" s="18" t="s">
        <v>28</v>
      </c>
      <c r="O3" s="18" t="s">
        <v>29</v>
      </c>
      <c r="P3" s="18" t="s">
        <v>30</v>
      </c>
      <c r="Q3" s="18" t="s">
        <v>31</v>
      </c>
      <c r="R3" s="7" t="s">
        <v>32</v>
      </c>
    </row>
    <row r="4" spans="2:18" x14ac:dyDescent="0.2">
      <c r="B4" s="12">
        <v>1</v>
      </c>
      <c r="C4" s="19" t="s">
        <v>34</v>
      </c>
      <c r="D4" s="19" t="s">
        <v>35</v>
      </c>
      <c r="E4" s="23">
        <v>1.08</v>
      </c>
      <c r="F4" s="23">
        <v>68.599999999999994</v>
      </c>
      <c r="G4" s="29">
        <v>6693.3</v>
      </c>
      <c r="H4" s="29">
        <v>7228.8</v>
      </c>
      <c r="I4" s="19">
        <v>6</v>
      </c>
      <c r="J4" s="20">
        <v>5</v>
      </c>
      <c r="L4" s="3" t="s">
        <v>4</v>
      </c>
      <c r="M4" s="25">
        <f>AVERAGE(E4:E354)</f>
        <v>0.99951566951566928</v>
      </c>
      <c r="N4" s="25">
        <f t="shared" ref="N4:R4" si="0">AVERAGE(F4:F354)</f>
        <v>64.3888888888889</v>
      </c>
      <c r="O4" s="25">
        <f t="shared" si="0"/>
        <v>6242.3698005698043</v>
      </c>
      <c r="P4" s="25">
        <f t="shared" si="0"/>
        <v>7450.0116809116826</v>
      </c>
      <c r="Q4" s="25">
        <f t="shared" si="0"/>
        <v>4.982905982905983</v>
      </c>
      <c r="R4" s="25">
        <f t="shared" si="0"/>
        <v>4.7977207977207978</v>
      </c>
    </row>
    <row r="5" spans="2:18" x14ac:dyDescent="0.2">
      <c r="B5" s="12">
        <v>2</v>
      </c>
      <c r="C5" s="19" t="s">
        <v>36</v>
      </c>
      <c r="D5" s="19" t="s">
        <v>37</v>
      </c>
      <c r="E5" s="23">
        <v>0.31</v>
      </c>
      <c r="F5" s="23">
        <v>61.9</v>
      </c>
      <c r="G5" s="29">
        <v>3159</v>
      </c>
      <c r="H5" s="29">
        <v>979.3</v>
      </c>
      <c r="I5" s="19">
        <v>5</v>
      </c>
      <c r="J5" s="20">
        <v>7</v>
      </c>
      <c r="L5" s="3" t="s">
        <v>38</v>
      </c>
      <c r="M5" s="26">
        <f>MEDIAN(E4:E354)</f>
        <v>0.9</v>
      </c>
      <c r="N5" s="26">
        <f t="shared" ref="N5:R5" si="1">MEDIAN(F4:F354)</f>
        <v>62</v>
      </c>
      <c r="O5" s="26">
        <f t="shared" si="1"/>
        <v>5346</v>
      </c>
      <c r="P5" s="26">
        <f t="shared" si="1"/>
        <v>4762.8</v>
      </c>
      <c r="Q5" s="26">
        <f t="shared" si="1"/>
        <v>5</v>
      </c>
      <c r="R5" s="26">
        <f t="shared" si="1"/>
        <v>5</v>
      </c>
    </row>
    <row r="6" spans="2:18" x14ac:dyDescent="0.2">
      <c r="B6" s="12">
        <v>3</v>
      </c>
      <c r="C6" s="19" t="s">
        <v>39</v>
      </c>
      <c r="D6" s="19" t="s">
        <v>35</v>
      </c>
      <c r="E6" s="23">
        <v>0.31</v>
      </c>
      <c r="F6" s="23">
        <v>62.1</v>
      </c>
      <c r="G6" s="29">
        <v>1755</v>
      </c>
      <c r="H6" s="29">
        <v>544.1</v>
      </c>
      <c r="I6" s="19">
        <v>3</v>
      </c>
      <c r="J6" s="20">
        <v>5</v>
      </c>
      <c r="L6" s="3" t="s">
        <v>40</v>
      </c>
      <c r="M6" s="26">
        <f>_xlfn.MODE.SNGL(E4:E354)</f>
        <v>0.8</v>
      </c>
      <c r="N6" s="26">
        <f t="shared" ref="N6:R6" si="2">_xlfn.MODE.SNGL(F4:F354)</f>
        <v>61.7</v>
      </c>
      <c r="O6" s="26">
        <f t="shared" si="2"/>
        <v>3969</v>
      </c>
      <c r="P6" s="26">
        <f t="shared" si="2"/>
        <v>1533.9</v>
      </c>
      <c r="Q6" s="26">
        <f t="shared" si="2"/>
        <v>5</v>
      </c>
      <c r="R6" s="26">
        <f t="shared" si="2"/>
        <v>5</v>
      </c>
    </row>
    <row r="7" spans="2:18" x14ac:dyDescent="0.2">
      <c r="B7" s="12">
        <v>4</v>
      </c>
      <c r="C7" s="19" t="s">
        <v>36</v>
      </c>
      <c r="D7" s="19" t="s">
        <v>37</v>
      </c>
      <c r="E7" s="23">
        <v>0.32</v>
      </c>
      <c r="F7" s="23">
        <v>60.8</v>
      </c>
      <c r="G7" s="29">
        <v>3159</v>
      </c>
      <c r="H7" s="29">
        <v>1010.9</v>
      </c>
      <c r="I7" s="19">
        <v>5</v>
      </c>
      <c r="J7" s="20">
        <v>7</v>
      </c>
      <c r="L7" s="3" t="s">
        <v>41</v>
      </c>
      <c r="M7" s="26">
        <f>MAX(E4:E354)-MIN(E4:E354)</f>
        <v>3.04</v>
      </c>
      <c r="N7" s="26">
        <f t="shared" ref="N7:R7" si="3">MAX(F4:F354)-MIN(F4:F354)</f>
        <v>21</v>
      </c>
      <c r="O7" s="26">
        <f t="shared" si="3"/>
        <v>15916.5</v>
      </c>
      <c r="P7" s="26">
        <f t="shared" si="3"/>
        <v>55910.3</v>
      </c>
      <c r="Q7" s="26">
        <f t="shared" si="3"/>
        <v>6</v>
      </c>
      <c r="R7" s="26">
        <f t="shared" si="3"/>
        <v>7</v>
      </c>
    </row>
    <row r="8" spans="2:18" x14ac:dyDescent="0.2">
      <c r="B8" s="12">
        <v>5</v>
      </c>
      <c r="C8" s="19" t="s">
        <v>42</v>
      </c>
      <c r="D8" s="19" t="s">
        <v>43</v>
      </c>
      <c r="E8" s="23">
        <v>0.33</v>
      </c>
      <c r="F8" s="23">
        <v>60.8</v>
      </c>
      <c r="G8" s="29">
        <v>4758.8</v>
      </c>
      <c r="H8" s="29">
        <v>1570.4</v>
      </c>
      <c r="I8" s="19">
        <v>7</v>
      </c>
      <c r="J8" s="20">
        <v>8</v>
      </c>
      <c r="L8" s="3" t="s">
        <v>44</v>
      </c>
      <c r="M8" s="26">
        <f>_xlfn.QUARTILE.INC(E4:E354,3)-_xlfn.QUARTILE.INC(E4:E354,1)</f>
        <v>0.54</v>
      </c>
      <c r="N8" s="26">
        <f t="shared" ref="N8:R8" si="4">_xlfn.QUARTILE.INC(F4:F354,3)-_xlfn.QUARTILE.INC(F4:F354,1)</f>
        <v>7.3499999999999943</v>
      </c>
      <c r="O8" s="26">
        <f t="shared" si="4"/>
        <v>3577.5</v>
      </c>
      <c r="P8" s="26">
        <f t="shared" si="4"/>
        <v>6508.1500000000015</v>
      </c>
      <c r="Q8" s="26">
        <f t="shared" si="4"/>
        <v>2</v>
      </c>
      <c r="R8" s="26">
        <f t="shared" si="4"/>
        <v>1</v>
      </c>
    </row>
    <row r="9" spans="2:18" ht="17" thickBot="1" x14ac:dyDescent="0.25">
      <c r="B9" s="12">
        <v>6</v>
      </c>
      <c r="C9" s="19" t="s">
        <v>45</v>
      </c>
      <c r="D9" s="19" t="s">
        <v>37</v>
      </c>
      <c r="E9" s="23">
        <v>0.33</v>
      </c>
      <c r="F9" s="23">
        <v>61.5</v>
      </c>
      <c r="G9" s="29">
        <v>2895.8</v>
      </c>
      <c r="H9" s="29">
        <v>955.6</v>
      </c>
      <c r="I9" s="19">
        <v>4</v>
      </c>
      <c r="J9" s="20">
        <v>7</v>
      </c>
      <c r="L9" s="4" t="s">
        <v>5</v>
      </c>
      <c r="M9" s="27">
        <f>_xlfn.STDEV.S(E4:E354)</f>
        <v>0.49387279352312657</v>
      </c>
      <c r="N9" s="27">
        <f t="shared" ref="N9:R9" si="5">_xlfn.STDEV.S(F4:F354)</f>
        <v>5.1264654118649453</v>
      </c>
      <c r="O9" s="27">
        <f t="shared" si="5"/>
        <v>2895.407307966912</v>
      </c>
      <c r="P9" s="27">
        <f t="shared" si="5"/>
        <v>7780.8940971003913</v>
      </c>
      <c r="Q9" s="27">
        <f t="shared" si="5"/>
        <v>1.3605644163859094</v>
      </c>
      <c r="R9" s="27">
        <f t="shared" si="5"/>
        <v>1.3904143027356748</v>
      </c>
    </row>
    <row r="10" spans="2:18" x14ac:dyDescent="0.2">
      <c r="B10" s="12">
        <v>7</v>
      </c>
      <c r="C10" s="19" t="s">
        <v>36</v>
      </c>
      <c r="D10" s="19" t="s">
        <v>35</v>
      </c>
      <c r="E10" s="23">
        <v>0.35</v>
      </c>
      <c r="F10" s="23">
        <v>62.5</v>
      </c>
      <c r="G10" s="29">
        <v>2457</v>
      </c>
      <c r="H10" s="29">
        <v>860</v>
      </c>
      <c r="I10" s="19">
        <v>5</v>
      </c>
      <c r="J10" s="20">
        <v>5</v>
      </c>
      <c r="L10" s="2"/>
      <c r="M10" s="2"/>
      <c r="N10" s="2"/>
      <c r="O10" s="2"/>
      <c r="P10" s="2"/>
      <c r="Q10" s="2"/>
      <c r="R10" s="2"/>
    </row>
    <row r="11" spans="2:18" ht="17" thickBot="1" x14ac:dyDescent="0.25">
      <c r="B11" s="12">
        <v>8</v>
      </c>
      <c r="C11" s="19" t="s">
        <v>36</v>
      </c>
      <c r="D11" s="19" t="s">
        <v>35</v>
      </c>
      <c r="E11" s="23">
        <v>0.35</v>
      </c>
      <c r="F11" s="23">
        <v>62.3</v>
      </c>
      <c r="G11" s="29">
        <v>2457</v>
      </c>
      <c r="H11" s="29">
        <v>860</v>
      </c>
      <c r="I11" s="19">
        <v>5</v>
      </c>
      <c r="J11" s="20">
        <v>5</v>
      </c>
      <c r="L11" s="17" t="s">
        <v>46</v>
      </c>
      <c r="O11" s="17" t="s">
        <v>47</v>
      </c>
    </row>
    <row r="12" spans="2:18" x14ac:dyDescent="0.2">
      <c r="B12" s="12">
        <v>9</v>
      </c>
      <c r="C12" s="19" t="s">
        <v>36</v>
      </c>
      <c r="D12" s="19" t="s">
        <v>37</v>
      </c>
      <c r="E12" s="23">
        <v>0.37</v>
      </c>
      <c r="F12" s="23">
        <v>61.4</v>
      </c>
      <c r="G12" s="29">
        <v>3402</v>
      </c>
      <c r="H12" s="29">
        <v>1258.7</v>
      </c>
      <c r="I12" s="19">
        <v>5</v>
      </c>
      <c r="J12" s="20">
        <v>7</v>
      </c>
      <c r="L12" s="6" t="s">
        <v>48</v>
      </c>
      <c r="M12" s="7" t="s">
        <v>49</v>
      </c>
      <c r="O12" s="6" t="s">
        <v>48</v>
      </c>
      <c r="P12" s="7" t="s">
        <v>49</v>
      </c>
    </row>
    <row r="13" spans="2:18" x14ac:dyDescent="0.2">
      <c r="B13" s="12">
        <v>10</v>
      </c>
      <c r="C13" s="19" t="s">
        <v>42</v>
      </c>
      <c r="D13" s="19" t="s">
        <v>43</v>
      </c>
      <c r="E13" s="23">
        <v>0.38</v>
      </c>
      <c r="F13" s="23">
        <v>60</v>
      </c>
      <c r="G13" s="29">
        <v>5062.5</v>
      </c>
      <c r="H13" s="29">
        <v>1923.8</v>
      </c>
      <c r="I13" s="19">
        <v>7</v>
      </c>
      <c r="J13" s="20">
        <v>8</v>
      </c>
      <c r="L13" s="12" t="s">
        <v>42</v>
      </c>
      <c r="M13" s="28">
        <f>COUNTIF($C$4:$C$354,L13)</f>
        <v>52</v>
      </c>
      <c r="O13" s="12" t="s">
        <v>43</v>
      </c>
      <c r="P13" s="28">
        <f>COUNTIF($D$4:$D$354,O13)</f>
        <v>16</v>
      </c>
    </row>
    <row r="14" spans="2:18" x14ac:dyDescent="0.2">
      <c r="B14" s="12">
        <v>11</v>
      </c>
      <c r="C14" s="19" t="s">
        <v>34</v>
      </c>
      <c r="D14" s="19" t="s">
        <v>50</v>
      </c>
      <c r="E14" s="23">
        <v>0.38</v>
      </c>
      <c r="F14" s="23">
        <v>61.5</v>
      </c>
      <c r="G14" s="29">
        <v>3496.5</v>
      </c>
      <c r="H14" s="29">
        <v>1328.7</v>
      </c>
      <c r="I14" s="19">
        <v>6</v>
      </c>
      <c r="J14" s="20">
        <v>6</v>
      </c>
      <c r="L14" s="12" t="s">
        <v>34</v>
      </c>
      <c r="M14" s="28">
        <f t="shared" ref="M14:M19" si="6">COUNTIF($C$4:$C$354,L14)</f>
        <v>82</v>
      </c>
      <c r="O14" s="12" t="s">
        <v>51</v>
      </c>
      <c r="P14" s="28">
        <f t="shared" ref="P14:P20" si="7">COUNTIF($D$4:$D$354,O14)</f>
        <v>41</v>
      </c>
    </row>
    <row r="15" spans="2:18" x14ac:dyDescent="0.2">
      <c r="B15" s="12">
        <v>12</v>
      </c>
      <c r="C15" s="19" t="s">
        <v>36</v>
      </c>
      <c r="D15" s="19" t="s">
        <v>43</v>
      </c>
      <c r="E15" s="23">
        <v>0.38</v>
      </c>
      <c r="F15" s="23">
        <v>61.8</v>
      </c>
      <c r="G15" s="29">
        <v>4252.5</v>
      </c>
      <c r="H15" s="29">
        <v>1616</v>
      </c>
      <c r="I15" s="19">
        <v>5</v>
      </c>
      <c r="J15" s="20">
        <v>8</v>
      </c>
      <c r="L15" s="12" t="s">
        <v>36</v>
      </c>
      <c r="M15" s="28">
        <f t="shared" si="6"/>
        <v>87</v>
      </c>
      <c r="O15" s="12" t="s">
        <v>52</v>
      </c>
      <c r="P15" s="28">
        <f t="shared" si="7"/>
        <v>11</v>
      </c>
    </row>
    <row r="16" spans="2:18" x14ac:dyDescent="0.2">
      <c r="B16" s="12">
        <v>13</v>
      </c>
      <c r="C16" s="19" t="s">
        <v>42</v>
      </c>
      <c r="D16" s="19" t="s">
        <v>37</v>
      </c>
      <c r="E16" s="23">
        <v>0.39</v>
      </c>
      <c r="F16" s="23">
        <v>61.7</v>
      </c>
      <c r="G16" s="29">
        <v>4158</v>
      </c>
      <c r="H16" s="29">
        <v>1621.6</v>
      </c>
      <c r="I16" s="19">
        <v>7</v>
      </c>
      <c r="J16" s="20">
        <v>7</v>
      </c>
      <c r="L16" s="12" t="s">
        <v>45</v>
      </c>
      <c r="M16" s="28">
        <f t="shared" si="6"/>
        <v>86</v>
      </c>
      <c r="O16" s="12" t="s">
        <v>53</v>
      </c>
      <c r="P16" s="28">
        <f t="shared" si="7"/>
        <v>2</v>
      </c>
    </row>
    <row r="17" spans="2:18" x14ac:dyDescent="0.2">
      <c r="B17" s="12">
        <v>14</v>
      </c>
      <c r="C17" s="19" t="s">
        <v>42</v>
      </c>
      <c r="D17" s="19" t="s">
        <v>35</v>
      </c>
      <c r="E17" s="23">
        <v>0.39</v>
      </c>
      <c r="F17" s="23">
        <v>61.7</v>
      </c>
      <c r="G17" s="29">
        <v>2983.5</v>
      </c>
      <c r="H17" s="29">
        <v>1163.5999999999999</v>
      </c>
      <c r="I17" s="19">
        <v>7</v>
      </c>
      <c r="J17" s="20">
        <v>5</v>
      </c>
      <c r="L17" s="12" t="s">
        <v>39</v>
      </c>
      <c r="M17" s="28">
        <f t="shared" si="6"/>
        <v>29</v>
      </c>
      <c r="O17" s="12" t="s">
        <v>35</v>
      </c>
      <c r="P17" s="28">
        <f t="shared" si="7"/>
        <v>122</v>
      </c>
    </row>
    <row r="18" spans="2:18" x14ac:dyDescent="0.2">
      <c r="B18" s="12">
        <v>15</v>
      </c>
      <c r="C18" s="19" t="s">
        <v>36</v>
      </c>
      <c r="D18" s="19" t="s">
        <v>43</v>
      </c>
      <c r="E18" s="23">
        <v>0.39</v>
      </c>
      <c r="F18" s="23">
        <v>61.3</v>
      </c>
      <c r="G18" s="29">
        <v>3969</v>
      </c>
      <c r="H18" s="29">
        <v>1547.9</v>
      </c>
      <c r="I18" s="19">
        <v>5</v>
      </c>
      <c r="J18" s="20">
        <v>8</v>
      </c>
      <c r="L18" s="12" t="s">
        <v>54</v>
      </c>
      <c r="M18" s="28">
        <f t="shared" si="6"/>
        <v>12</v>
      </c>
      <c r="O18" s="12" t="s">
        <v>55</v>
      </c>
      <c r="P18" s="28">
        <f t="shared" si="7"/>
        <v>93</v>
      </c>
    </row>
    <row r="19" spans="2:18" ht="17" thickBot="1" x14ac:dyDescent="0.25">
      <c r="B19" s="12">
        <v>16</v>
      </c>
      <c r="C19" s="19" t="s">
        <v>36</v>
      </c>
      <c r="D19" s="19" t="s">
        <v>37</v>
      </c>
      <c r="E19" s="23">
        <v>0.39</v>
      </c>
      <c r="F19" s="23">
        <v>61.1</v>
      </c>
      <c r="G19" s="29">
        <v>3422.3</v>
      </c>
      <c r="H19" s="29">
        <v>1334.7</v>
      </c>
      <c r="I19" s="19">
        <v>5</v>
      </c>
      <c r="J19" s="20">
        <v>7</v>
      </c>
      <c r="L19" s="13" t="s">
        <v>56</v>
      </c>
      <c r="M19" s="28">
        <f t="shared" si="6"/>
        <v>3</v>
      </c>
      <c r="O19" s="12" t="s">
        <v>37</v>
      </c>
      <c r="P19" s="28">
        <f t="shared" si="7"/>
        <v>31</v>
      </c>
    </row>
    <row r="20" spans="2:18" ht="17" thickBot="1" x14ac:dyDescent="0.25">
      <c r="B20" s="12">
        <v>17</v>
      </c>
      <c r="C20" s="19" t="s">
        <v>42</v>
      </c>
      <c r="D20" s="19" t="s">
        <v>50</v>
      </c>
      <c r="E20" s="23">
        <v>0.4</v>
      </c>
      <c r="F20" s="23">
        <v>59.7</v>
      </c>
      <c r="G20" s="29">
        <v>3422.3</v>
      </c>
      <c r="H20" s="29">
        <v>1368.9</v>
      </c>
      <c r="I20" s="19">
        <v>7</v>
      </c>
      <c r="J20" s="20">
        <v>6</v>
      </c>
      <c r="L20" s="2"/>
      <c r="M20" s="2"/>
      <c r="O20" s="13" t="s">
        <v>50</v>
      </c>
      <c r="P20" s="28">
        <f t="shared" si="7"/>
        <v>35</v>
      </c>
    </row>
    <row r="21" spans="2:18" x14ac:dyDescent="0.2">
      <c r="B21" s="12">
        <v>18</v>
      </c>
      <c r="C21" s="19" t="s">
        <v>42</v>
      </c>
      <c r="D21" s="19" t="s">
        <v>50</v>
      </c>
      <c r="E21" s="23">
        <v>0.4</v>
      </c>
      <c r="F21" s="23">
        <v>59.6</v>
      </c>
      <c r="G21" s="29">
        <v>3422.3</v>
      </c>
      <c r="H21" s="29">
        <v>1368.9</v>
      </c>
      <c r="I21" s="19">
        <v>7</v>
      </c>
      <c r="J21" s="20">
        <v>6</v>
      </c>
      <c r="O21" s="2"/>
      <c r="P21" s="2"/>
    </row>
    <row r="22" spans="2:18" ht="17" thickBot="1" x14ac:dyDescent="0.25">
      <c r="B22" s="12">
        <v>19</v>
      </c>
      <c r="C22" s="19" t="s">
        <v>34</v>
      </c>
      <c r="D22" s="19" t="s">
        <v>35</v>
      </c>
      <c r="E22" s="23">
        <v>0.4</v>
      </c>
      <c r="F22" s="23">
        <v>62.2</v>
      </c>
      <c r="G22" s="29">
        <v>2937.6</v>
      </c>
      <c r="H22" s="29">
        <v>1175</v>
      </c>
      <c r="I22" s="19">
        <v>6</v>
      </c>
      <c r="J22" s="20">
        <v>5</v>
      </c>
      <c r="L22" s="17" t="s">
        <v>57</v>
      </c>
    </row>
    <row r="23" spans="2:18" x14ac:dyDescent="0.2">
      <c r="B23" s="12">
        <v>20</v>
      </c>
      <c r="C23" s="19" t="s">
        <v>36</v>
      </c>
      <c r="D23" s="19" t="s">
        <v>50</v>
      </c>
      <c r="E23" s="23">
        <v>0.4</v>
      </c>
      <c r="F23" s="23">
        <v>60.8</v>
      </c>
      <c r="G23" s="29">
        <v>2983.5</v>
      </c>
      <c r="H23" s="29">
        <v>1193.4000000000001</v>
      </c>
      <c r="I23" s="19">
        <v>5</v>
      </c>
      <c r="J23" s="20">
        <v>6</v>
      </c>
      <c r="L23" s="33"/>
      <c r="M23" s="33" t="s">
        <v>0</v>
      </c>
      <c r="N23" s="33" t="s">
        <v>28</v>
      </c>
      <c r="O23" s="33" t="s">
        <v>29</v>
      </c>
      <c r="P23" s="33" t="s">
        <v>30</v>
      </c>
      <c r="Q23" s="33" t="s">
        <v>31</v>
      </c>
      <c r="R23" s="33" t="s">
        <v>32</v>
      </c>
    </row>
    <row r="24" spans="2:18" x14ac:dyDescent="0.2">
      <c r="B24" s="12">
        <v>21</v>
      </c>
      <c r="C24" s="19" t="s">
        <v>36</v>
      </c>
      <c r="D24" s="19" t="s">
        <v>50</v>
      </c>
      <c r="E24" s="23">
        <v>0.4</v>
      </c>
      <c r="F24" s="23">
        <v>61.7</v>
      </c>
      <c r="G24" s="29">
        <v>3121.2</v>
      </c>
      <c r="H24" s="29">
        <v>1248.5</v>
      </c>
      <c r="I24" s="19">
        <v>5</v>
      </c>
      <c r="J24" s="20">
        <v>6</v>
      </c>
      <c r="L24" s="31" t="s">
        <v>0</v>
      </c>
      <c r="M24" s="31">
        <v>1</v>
      </c>
      <c r="N24" s="31"/>
      <c r="O24" s="31"/>
      <c r="P24" s="31"/>
      <c r="Q24" s="31"/>
      <c r="R24" s="31"/>
    </row>
    <row r="25" spans="2:18" x14ac:dyDescent="0.2">
      <c r="B25" s="12">
        <v>22</v>
      </c>
      <c r="C25" s="19" t="s">
        <v>45</v>
      </c>
      <c r="D25" s="19" t="s">
        <v>37</v>
      </c>
      <c r="E25" s="23">
        <v>0.4</v>
      </c>
      <c r="F25" s="23">
        <v>61.7</v>
      </c>
      <c r="G25" s="29">
        <v>3213</v>
      </c>
      <c r="H25" s="29">
        <v>1285.2</v>
      </c>
      <c r="I25" s="19">
        <v>4</v>
      </c>
      <c r="J25" s="20">
        <v>7</v>
      </c>
      <c r="L25" s="31" t="s">
        <v>28</v>
      </c>
      <c r="M25" s="31">
        <v>0.32026866052360004</v>
      </c>
      <c r="N25" s="31">
        <v>1</v>
      </c>
      <c r="O25" s="31"/>
      <c r="P25" s="31"/>
      <c r="Q25" s="31"/>
      <c r="R25" s="31"/>
    </row>
    <row r="26" spans="2:18" x14ac:dyDescent="0.2">
      <c r="B26" s="12">
        <v>23</v>
      </c>
      <c r="C26" s="19" t="s">
        <v>34</v>
      </c>
      <c r="D26" s="19" t="s">
        <v>43</v>
      </c>
      <c r="E26" s="23">
        <v>0.41</v>
      </c>
      <c r="F26" s="23">
        <v>61.5</v>
      </c>
      <c r="G26" s="29">
        <v>4039.2</v>
      </c>
      <c r="H26" s="29">
        <v>1656.1</v>
      </c>
      <c r="I26" s="19">
        <v>6</v>
      </c>
      <c r="J26" s="20">
        <v>8</v>
      </c>
      <c r="L26" s="31" t="s">
        <v>29</v>
      </c>
      <c r="M26" s="31">
        <v>0.84906465791467256</v>
      </c>
      <c r="N26" s="31">
        <v>0.1219787783406219</v>
      </c>
      <c r="O26" s="31">
        <v>1</v>
      </c>
      <c r="P26" s="31"/>
      <c r="Q26" s="31"/>
      <c r="R26" s="31"/>
    </row>
    <row r="27" spans="2:18" x14ac:dyDescent="0.2">
      <c r="B27" s="12">
        <v>24</v>
      </c>
      <c r="C27" s="19" t="s">
        <v>34</v>
      </c>
      <c r="D27" s="19" t="s">
        <v>37</v>
      </c>
      <c r="E27" s="23">
        <v>0.41</v>
      </c>
      <c r="F27" s="23">
        <v>60.2</v>
      </c>
      <c r="G27" s="29">
        <v>3597.8</v>
      </c>
      <c r="H27" s="29">
        <v>1475.1</v>
      </c>
      <c r="I27" s="19">
        <v>6</v>
      </c>
      <c r="J27" s="20">
        <v>7</v>
      </c>
      <c r="L27" s="31" t="s">
        <v>30</v>
      </c>
      <c r="M27" s="31">
        <v>0.92913580409135721</v>
      </c>
      <c r="N27" s="31">
        <v>0.21778389760864278</v>
      </c>
      <c r="O27" s="31">
        <v>0.91386299021278106</v>
      </c>
      <c r="P27" s="31">
        <v>1</v>
      </c>
      <c r="Q27" s="31"/>
      <c r="R27" s="31"/>
    </row>
    <row r="28" spans="2:18" x14ac:dyDescent="0.2">
      <c r="B28" s="12">
        <v>25</v>
      </c>
      <c r="C28" s="19" t="s">
        <v>36</v>
      </c>
      <c r="D28" s="19" t="s">
        <v>35</v>
      </c>
      <c r="E28" s="23">
        <v>0.41</v>
      </c>
      <c r="F28" s="23">
        <v>61.7</v>
      </c>
      <c r="G28" s="29">
        <v>2713.5</v>
      </c>
      <c r="H28" s="29">
        <v>1112.5</v>
      </c>
      <c r="I28" s="19">
        <v>5</v>
      </c>
      <c r="J28" s="20">
        <v>5</v>
      </c>
      <c r="L28" s="31" t="s">
        <v>31</v>
      </c>
      <c r="M28" s="31">
        <v>-0.29204273485325444</v>
      </c>
      <c r="N28" s="31">
        <v>-6.6633616190245964E-2</v>
      </c>
      <c r="O28" s="31">
        <v>-0.10304368933639245</v>
      </c>
      <c r="P28" s="31">
        <v>-0.1732121446860985</v>
      </c>
      <c r="Q28" s="31">
        <v>1</v>
      </c>
      <c r="R28" s="31"/>
    </row>
    <row r="29" spans="2:18" ht="17" thickBot="1" x14ac:dyDescent="0.25">
      <c r="B29" s="12">
        <v>26</v>
      </c>
      <c r="C29" s="19" t="s">
        <v>36</v>
      </c>
      <c r="D29" s="19" t="s">
        <v>55</v>
      </c>
      <c r="E29" s="23">
        <v>0.41</v>
      </c>
      <c r="F29" s="23">
        <v>61.5</v>
      </c>
      <c r="G29" s="29">
        <v>2351.6999999999998</v>
      </c>
      <c r="H29" s="29">
        <v>964.2</v>
      </c>
      <c r="I29" s="19">
        <v>5</v>
      </c>
      <c r="J29" s="20">
        <v>4</v>
      </c>
      <c r="L29" s="32" t="s">
        <v>32</v>
      </c>
      <c r="M29" s="32">
        <v>-0.13611670257579772</v>
      </c>
      <c r="N29" s="32">
        <v>8.6786042819298262E-2</v>
      </c>
      <c r="O29" s="32">
        <v>0.14735594302823632</v>
      </c>
      <c r="P29" s="32">
        <v>4.2859158615098043E-2</v>
      </c>
      <c r="Q29" s="32">
        <v>-2.4487818055725426E-2</v>
      </c>
      <c r="R29" s="32">
        <v>1</v>
      </c>
    </row>
    <row r="30" spans="2:18" x14ac:dyDescent="0.2">
      <c r="B30" s="12">
        <v>27</v>
      </c>
      <c r="C30" s="19" t="s">
        <v>45</v>
      </c>
      <c r="D30" s="19" t="s">
        <v>43</v>
      </c>
      <c r="E30" s="23">
        <v>0.41</v>
      </c>
      <c r="F30" s="23">
        <v>61.1</v>
      </c>
      <c r="G30" s="29">
        <v>3685.5</v>
      </c>
      <c r="H30" s="29">
        <v>1511.1</v>
      </c>
      <c r="I30" s="19">
        <v>4</v>
      </c>
      <c r="J30" s="20">
        <v>8</v>
      </c>
    </row>
    <row r="31" spans="2:18" x14ac:dyDescent="0.2">
      <c r="B31" s="12">
        <v>28</v>
      </c>
      <c r="C31" s="19" t="s">
        <v>42</v>
      </c>
      <c r="D31" s="19" t="s">
        <v>50</v>
      </c>
      <c r="E31" s="23">
        <v>0.42</v>
      </c>
      <c r="F31" s="23">
        <v>62.8</v>
      </c>
      <c r="G31" s="29">
        <v>3422.3</v>
      </c>
      <c r="H31" s="29">
        <v>1437.4</v>
      </c>
      <c r="I31" s="19">
        <v>7</v>
      </c>
      <c r="J31" s="20">
        <v>6</v>
      </c>
    </row>
    <row r="32" spans="2:18" x14ac:dyDescent="0.2">
      <c r="B32" s="12">
        <v>29</v>
      </c>
      <c r="C32" s="19" t="s">
        <v>34</v>
      </c>
      <c r="D32" s="19" t="s">
        <v>37</v>
      </c>
      <c r="E32" s="23">
        <v>0.42</v>
      </c>
      <c r="F32" s="23">
        <v>59.7</v>
      </c>
      <c r="G32" s="29">
        <v>3874.5</v>
      </c>
      <c r="H32" s="29">
        <v>1627.3</v>
      </c>
      <c r="I32" s="19">
        <v>6</v>
      </c>
      <c r="J32" s="20">
        <v>7</v>
      </c>
    </row>
    <row r="33" spans="2:10" x14ac:dyDescent="0.2">
      <c r="B33" s="12">
        <v>30</v>
      </c>
      <c r="C33" s="19" t="s">
        <v>45</v>
      </c>
      <c r="D33" s="19" t="s">
        <v>37</v>
      </c>
      <c r="E33" s="23">
        <v>0.43</v>
      </c>
      <c r="F33" s="23">
        <v>61.8</v>
      </c>
      <c r="G33" s="29">
        <v>3307.5</v>
      </c>
      <c r="H33" s="29">
        <v>1422.2</v>
      </c>
      <c r="I33" s="19">
        <v>4</v>
      </c>
      <c r="J33" s="20">
        <v>7</v>
      </c>
    </row>
    <row r="34" spans="2:10" x14ac:dyDescent="0.2">
      <c r="B34" s="12">
        <v>31</v>
      </c>
      <c r="C34" s="19" t="s">
        <v>45</v>
      </c>
      <c r="D34" s="19" t="s">
        <v>51</v>
      </c>
      <c r="E34" s="23">
        <v>0.43</v>
      </c>
      <c r="F34" s="23">
        <v>61.2</v>
      </c>
      <c r="G34" s="29">
        <v>1984.5</v>
      </c>
      <c r="H34" s="29">
        <v>853.3</v>
      </c>
      <c r="I34" s="19">
        <v>4</v>
      </c>
      <c r="J34" s="20">
        <v>3</v>
      </c>
    </row>
    <row r="35" spans="2:10" x14ac:dyDescent="0.2">
      <c r="B35" s="12">
        <v>32</v>
      </c>
      <c r="C35" s="19" t="s">
        <v>45</v>
      </c>
      <c r="D35" s="19" t="s">
        <v>55</v>
      </c>
      <c r="E35" s="23">
        <v>0.44</v>
      </c>
      <c r="F35" s="23">
        <v>62.5</v>
      </c>
      <c r="G35" s="29">
        <v>2332.8000000000002</v>
      </c>
      <c r="H35" s="29">
        <v>1026.4000000000001</v>
      </c>
      <c r="I35" s="19">
        <v>4</v>
      </c>
      <c r="J35" s="20">
        <v>4</v>
      </c>
    </row>
    <row r="36" spans="2:10" x14ac:dyDescent="0.2">
      <c r="B36" s="12">
        <v>33</v>
      </c>
      <c r="C36" s="19" t="s">
        <v>42</v>
      </c>
      <c r="D36" s="19" t="s">
        <v>50</v>
      </c>
      <c r="E36" s="23">
        <v>0.46</v>
      </c>
      <c r="F36" s="23">
        <v>59.7</v>
      </c>
      <c r="G36" s="29">
        <v>4036.5</v>
      </c>
      <c r="H36" s="29">
        <v>1856.8</v>
      </c>
      <c r="I36" s="19">
        <v>7</v>
      </c>
      <c r="J36" s="20">
        <v>6</v>
      </c>
    </row>
    <row r="37" spans="2:10" x14ac:dyDescent="0.2">
      <c r="B37" s="12">
        <v>34</v>
      </c>
      <c r="C37" s="19" t="s">
        <v>34</v>
      </c>
      <c r="D37" s="19" t="s">
        <v>35</v>
      </c>
      <c r="E37" s="23">
        <v>0.46</v>
      </c>
      <c r="F37" s="23">
        <v>61.8</v>
      </c>
      <c r="G37" s="29">
        <v>3591</v>
      </c>
      <c r="H37" s="29">
        <v>1651.9</v>
      </c>
      <c r="I37" s="19">
        <v>6</v>
      </c>
      <c r="J37" s="20">
        <v>5</v>
      </c>
    </row>
    <row r="38" spans="2:10" x14ac:dyDescent="0.2">
      <c r="B38" s="12">
        <v>35</v>
      </c>
      <c r="C38" s="19" t="s">
        <v>34</v>
      </c>
      <c r="D38" s="19" t="s">
        <v>35</v>
      </c>
      <c r="E38" s="23">
        <v>0.46</v>
      </c>
      <c r="F38" s="23">
        <v>62</v>
      </c>
      <c r="G38" s="29">
        <v>3334.5</v>
      </c>
      <c r="H38" s="29">
        <v>1533.9</v>
      </c>
      <c r="I38" s="19">
        <v>6</v>
      </c>
      <c r="J38" s="20">
        <v>5</v>
      </c>
    </row>
    <row r="39" spans="2:10" x14ac:dyDescent="0.2">
      <c r="B39" s="12">
        <v>36</v>
      </c>
      <c r="C39" s="19" t="s">
        <v>34</v>
      </c>
      <c r="D39" s="19" t="s">
        <v>35</v>
      </c>
      <c r="E39" s="23">
        <v>0.46</v>
      </c>
      <c r="F39" s="23">
        <v>62.4</v>
      </c>
      <c r="G39" s="29">
        <v>3334.5</v>
      </c>
      <c r="H39" s="29">
        <v>1533.9</v>
      </c>
      <c r="I39" s="19">
        <v>6</v>
      </c>
      <c r="J39" s="20">
        <v>5</v>
      </c>
    </row>
    <row r="40" spans="2:10" x14ac:dyDescent="0.2">
      <c r="B40" s="12">
        <v>37</v>
      </c>
      <c r="C40" s="19" t="s">
        <v>34</v>
      </c>
      <c r="D40" s="19" t="s">
        <v>35</v>
      </c>
      <c r="E40" s="23">
        <v>0.46</v>
      </c>
      <c r="F40" s="23">
        <v>61.8</v>
      </c>
      <c r="G40" s="29">
        <v>3334.5</v>
      </c>
      <c r="H40" s="29">
        <v>1533.9</v>
      </c>
      <c r="I40" s="19">
        <v>6</v>
      </c>
      <c r="J40" s="20">
        <v>5</v>
      </c>
    </row>
    <row r="41" spans="2:10" x14ac:dyDescent="0.2">
      <c r="B41" s="12">
        <v>38</v>
      </c>
      <c r="C41" s="19" t="s">
        <v>36</v>
      </c>
      <c r="D41" s="19" t="s">
        <v>51</v>
      </c>
      <c r="E41" s="23">
        <v>0.46</v>
      </c>
      <c r="F41" s="23">
        <v>62</v>
      </c>
      <c r="G41" s="29">
        <v>2268</v>
      </c>
      <c r="H41" s="29">
        <v>1043.3</v>
      </c>
      <c r="I41" s="19">
        <v>5</v>
      </c>
      <c r="J41" s="20">
        <v>3</v>
      </c>
    </row>
    <row r="42" spans="2:10" x14ac:dyDescent="0.2">
      <c r="B42" s="12">
        <v>39</v>
      </c>
      <c r="C42" s="19" t="s">
        <v>42</v>
      </c>
      <c r="D42" s="19" t="s">
        <v>43</v>
      </c>
      <c r="E42" s="23">
        <v>0.47</v>
      </c>
      <c r="F42" s="23">
        <v>62.4</v>
      </c>
      <c r="G42" s="29">
        <v>6048</v>
      </c>
      <c r="H42" s="29">
        <v>2842.6</v>
      </c>
      <c r="I42" s="19">
        <v>7</v>
      </c>
      <c r="J42" s="20">
        <v>8</v>
      </c>
    </row>
    <row r="43" spans="2:10" x14ac:dyDescent="0.2">
      <c r="B43" s="12">
        <v>40</v>
      </c>
      <c r="C43" s="19" t="s">
        <v>42</v>
      </c>
      <c r="D43" s="19" t="s">
        <v>35</v>
      </c>
      <c r="E43" s="23">
        <v>0.47</v>
      </c>
      <c r="F43" s="23">
        <v>62.5</v>
      </c>
      <c r="G43" s="29">
        <v>3780</v>
      </c>
      <c r="H43" s="29">
        <v>1776.6</v>
      </c>
      <c r="I43" s="19">
        <v>7</v>
      </c>
      <c r="J43" s="20">
        <v>5</v>
      </c>
    </row>
    <row r="44" spans="2:10" x14ac:dyDescent="0.2">
      <c r="B44" s="12">
        <v>41</v>
      </c>
      <c r="C44" s="19" t="s">
        <v>36</v>
      </c>
      <c r="D44" s="19" t="s">
        <v>55</v>
      </c>
      <c r="E44" s="23">
        <v>0.47</v>
      </c>
      <c r="F44" s="23">
        <v>61.1</v>
      </c>
      <c r="G44" s="29">
        <v>2740.5</v>
      </c>
      <c r="H44" s="29">
        <v>1288</v>
      </c>
      <c r="I44" s="19">
        <v>5</v>
      </c>
      <c r="J44" s="20">
        <v>4</v>
      </c>
    </row>
    <row r="45" spans="2:10" x14ac:dyDescent="0.2">
      <c r="B45" s="12">
        <v>42</v>
      </c>
      <c r="C45" s="19" t="s">
        <v>34</v>
      </c>
      <c r="D45" s="19" t="s">
        <v>50</v>
      </c>
      <c r="E45" s="23">
        <v>0.48</v>
      </c>
      <c r="F45" s="23">
        <v>60.3</v>
      </c>
      <c r="G45" s="29">
        <v>3969</v>
      </c>
      <c r="H45" s="29">
        <v>1905.1</v>
      </c>
      <c r="I45" s="19">
        <v>6</v>
      </c>
      <c r="J45" s="20">
        <v>6</v>
      </c>
    </row>
    <row r="46" spans="2:10" x14ac:dyDescent="0.2">
      <c r="B46" s="12">
        <v>43</v>
      </c>
      <c r="C46" s="19" t="s">
        <v>42</v>
      </c>
      <c r="D46" s="19" t="s">
        <v>50</v>
      </c>
      <c r="E46" s="23">
        <v>0.51</v>
      </c>
      <c r="F46" s="23">
        <v>60.1</v>
      </c>
      <c r="G46" s="29">
        <v>5197.5</v>
      </c>
      <c r="H46" s="29">
        <v>2650.7</v>
      </c>
      <c r="I46" s="19">
        <v>7</v>
      </c>
      <c r="J46" s="20">
        <v>6</v>
      </c>
    </row>
    <row r="47" spans="2:10" x14ac:dyDescent="0.2">
      <c r="B47" s="12">
        <v>44</v>
      </c>
      <c r="C47" s="19" t="s">
        <v>42</v>
      </c>
      <c r="D47" s="19" t="s">
        <v>35</v>
      </c>
      <c r="E47" s="23">
        <v>0.51</v>
      </c>
      <c r="F47" s="23">
        <v>61.4</v>
      </c>
      <c r="G47" s="29">
        <v>4314.6000000000004</v>
      </c>
      <c r="H47" s="29">
        <v>2200.5</v>
      </c>
      <c r="I47" s="19">
        <v>7</v>
      </c>
      <c r="J47" s="20">
        <v>5</v>
      </c>
    </row>
    <row r="48" spans="2:10" x14ac:dyDescent="0.2">
      <c r="B48" s="12">
        <v>45</v>
      </c>
      <c r="C48" s="19" t="s">
        <v>34</v>
      </c>
      <c r="D48" s="19" t="s">
        <v>35</v>
      </c>
      <c r="E48" s="23">
        <v>0.51</v>
      </c>
      <c r="F48" s="23">
        <v>60.4</v>
      </c>
      <c r="G48" s="29">
        <v>4131</v>
      </c>
      <c r="H48" s="29">
        <v>2106.8000000000002</v>
      </c>
      <c r="I48" s="19">
        <v>6</v>
      </c>
      <c r="J48" s="20">
        <v>5</v>
      </c>
    </row>
    <row r="49" spans="2:10" x14ac:dyDescent="0.2">
      <c r="B49" s="12">
        <v>46</v>
      </c>
      <c r="C49" s="19" t="s">
        <v>34</v>
      </c>
      <c r="D49" s="19" t="s">
        <v>50</v>
      </c>
      <c r="E49" s="23">
        <v>0.52</v>
      </c>
      <c r="F49" s="23">
        <v>61.5</v>
      </c>
      <c r="G49" s="29">
        <v>4681.8</v>
      </c>
      <c r="H49" s="29">
        <v>2434.5</v>
      </c>
      <c r="I49" s="19">
        <v>6</v>
      </c>
      <c r="J49" s="20">
        <v>6</v>
      </c>
    </row>
    <row r="50" spans="2:10" x14ac:dyDescent="0.2">
      <c r="B50" s="12">
        <v>47</v>
      </c>
      <c r="C50" s="19" t="s">
        <v>34</v>
      </c>
      <c r="D50" s="19" t="s">
        <v>35</v>
      </c>
      <c r="E50" s="23">
        <v>0.53</v>
      </c>
      <c r="F50" s="23">
        <v>62</v>
      </c>
      <c r="G50" s="29">
        <v>4131</v>
      </c>
      <c r="H50" s="29">
        <v>2189.4</v>
      </c>
      <c r="I50" s="19">
        <v>6</v>
      </c>
      <c r="J50" s="20">
        <v>5</v>
      </c>
    </row>
    <row r="51" spans="2:10" x14ac:dyDescent="0.2">
      <c r="B51" s="12">
        <v>48</v>
      </c>
      <c r="C51" s="19" t="s">
        <v>36</v>
      </c>
      <c r="D51" s="19" t="s">
        <v>50</v>
      </c>
      <c r="E51" s="23">
        <v>0.53</v>
      </c>
      <c r="F51" s="23">
        <v>61.4</v>
      </c>
      <c r="G51" s="29">
        <v>4536</v>
      </c>
      <c r="H51" s="29">
        <v>2404.1</v>
      </c>
      <c r="I51" s="19">
        <v>5</v>
      </c>
      <c r="J51" s="20">
        <v>6</v>
      </c>
    </row>
    <row r="52" spans="2:10" x14ac:dyDescent="0.2">
      <c r="B52" s="12">
        <v>49</v>
      </c>
      <c r="C52" s="19" t="s">
        <v>42</v>
      </c>
      <c r="D52" s="19" t="s">
        <v>50</v>
      </c>
      <c r="E52" s="23">
        <v>0.54</v>
      </c>
      <c r="F52" s="23">
        <v>61.7</v>
      </c>
      <c r="G52" s="29">
        <v>5197.5</v>
      </c>
      <c r="H52" s="29">
        <v>2806.7</v>
      </c>
      <c r="I52" s="19">
        <v>7</v>
      </c>
      <c r="J52" s="20">
        <v>6</v>
      </c>
    </row>
    <row r="53" spans="2:10" x14ac:dyDescent="0.2">
      <c r="B53" s="12">
        <v>50</v>
      </c>
      <c r="C53" s="19" t="s">
        <v>34</v>
      </c>
      <c r="D53" s="19" t="s">
        <v>50</v>
      </c>
      <c r="E53" s="23">
        <v>0.54</v>
      </c>
      <c r="F53" s="23">
        <v>61</v>
      </c>
      <c r="G53" s="29">
        <v>4681.8</v>
      </c>
      <c r="H53" s="29">
        <v>2528.1999999999998</v>
      </c>
      <c r="I53" s="19">
        <v>6</v>
      </c>
      <c r="J53" s="20">
        <v>6</v>
      </c>
    </row>
    <row r="54" spans="2:10" x14ac:dyDescent="0.2">
      <c r="B54" s="12">
        <v>51</v>
      </c>
      <c r="C54" s="19" t="s">
        <v>36</v>
      </c>
      <c r="D54" s="19" t="s">
        <v>35</v>
      </c>
      <c r="E54" s="23">
        <v>0.54</v>
      </c>
      <c r="F54" s="23">
        <v>61.7</v>
      </c>
      <c r="G54" s="29">
        <v>4252.5</v>
      </c>
      <c r="H54" s="29">
        <v>2296.4</v>
      </c>
      <c r="I54" s="19">
        <v>5</v>
      </c>
      <c r="J54" s="20">
        <v>5</v>
      </c>
    </row>
    <row r="55" spans="2:10" x14ac:dyDescent="0.2">
      <c r="B55" s="12">
        <v>52</v>
      </c>
      <c r="C55" s="19" t="s">
        <v>34</v>
      </c>
      <c r="D55" s="19" t="s">
        <v>35</v>
      </c>
      <c r="E55" s="23">
        <v>0.55000000000000004</v>
      </c>
      <c r="F55" s="23">
        <v>61.5</v>
      </c>
      <c r="G55" s="29">
        <v>4556.3</v>
      </c>
      <c r="H55" s="29">
        <v>2505.9</v>
      </c>
      <c r="I55" s="19">
        <v>6</v>
      </c>
      <c r="J55" s="20">
        <v>5</v>
      </c>
    </row>
    <row r="56" spans="2:10" x14ac:dyDescent="0.2">
      <c r="B56" s="12">
        <v>53</v>
      </c>
      <c r="C56" s="19" t="s">
        <v>34</v>
      </c>
      <c r="D56" s="19" t="s">
        <v>55</v>
      </c>
      <c r="E56" s="23">
        <v>0.55000000000000004</v>
      </c>
      <c r="F56" s="23">
        <v>61</v>
      </c>
      <c r="G56" s="29">
        <v>3798.9</v>
      </c>
      <c r="H56" s="29">
        <v>2089.4</v>
      </c>
      <c r="I56" s="19">
        <v>6</v>
      </c>
      <c r="J56" s="20">
        <v>4</v>
      </c>
    </row>
    <row r="57" spans="2:10" x14ac:dyDescent="0.2">
      <c r="B57" s="12">
        <v>54</v>
      </c>
      <c r="C57" s="19" t="s">
        <v>36</v>
      </c>
      <c r="D57" s="19" t="s">
        <v>50</v>
      </c>
      <c r="E57" s="23">
        <v>0.55000000000000004</v>
      </c>
      <c r="F57" s="23">
        <v>62.2</v>
      </c>
      <c r="G57" s="29">
        <v>4860</v>
      </c>
      <c r="H57" s="29">
        <v>2673</v>
      </c>
      <c r="I57" s="19">
        <v>5</v>
      </c>
      <c r="J57" s="20">
        <v>6</v>
      </c>
    </row>
    <row r="58" spans="2:10" x14ac:dyDescent="0.2">
      <c r="B58" s="12">
        <v>55</v>
      </c>
      <c r="C58" s="19" t="s">
        <v>45</v>
      </c>
      <c r="D58" s="19" t="s">
        <v>37</v>
      </c>
      <c r="E58" s="23">
        <v>0.55000000000000004</v>
      </c>
      <c r="F58" s="23">
        <v>61.2</v>
      </c>
      <c r="G58" s="29">
        <v>4036.5</v>
      </c>
      <c r="H58" s="29">
        <v>2220.1</v>
      </c>
      <c r="I58" s="19">
        <v>4</v>
      </c>
      <c r="J58" s="20">
        <v>7</v>
      </c>
    </row>
    <row r="59" spans="2:10" x14ac:dyDescent="0.2">
      <c r="B59" s="12">
        <v>56</v>
      </c>
      <c r="C59" s="19" t="s">
        <v>42</v>
      </c>
      <c r="D59" s="19" t="s">
        <v>35</v>
      </c>
      <c r="E59" s="23">
        <v>0.56999999999999995</v>
      </c>
      <c r="F59" s="23">
        <v>61.2</v>
      </c>
      <c r="G59" s="29">
        <v>4758.8</v>
      </c>
      <c r="H59" s="29">
        <v>2712.5</v>
      </c>
      <c r="I59" s="19">
        <v>7</v>
      </c>
      <c r="J59" s="20">
        <v>5</v>
      </c>
    </row>
    <row r="60" spans="2:10" x14ac:dyDescent="0.2">
      <c r="B60" s="12">
        <v>57</v>
      </c>
      <c r="C60" s="19" t="s">
        <v>34</v>
      </c>
      <c r="D60" s="19" t="s">
        <v>55</v>
      </c>
      <c r="E60" s="23">
        <v>0.57999999999999996</v>
      </c>
      <c r="F60" s="23">
        <v>61.8</v>
      </c>
      <c r="G60" s="29">
        <v>3969</v>
      </c>
      <c r="H60" s="29">
        <v>2302</v>
      </c>
      <c r="I60" s="19">
        <v>6</v>
      </c>
      <c r="J60" s="20">
        <v>4</v>
      </c>
    </row>
    <row r="61" spans="2:10" x14ac:dyDescent="0.2">
      <c r="B61" s="12">
        <v>58</v>
      </c>
      <c r="C61" s="19" t="s">
        <v>36</v>
      </c>
      <c r="D61" s="19" t="s">
        <v>55</v>
      </c>
      <c r="E61" s="23">
        <v>0.57999999999999996</v>
      </c>
      <c r="F61" s="23">
        <v>61.5</v>
      </c>
      <c r="G61" s="29">
        <v>3437.1</v>
      </c>
      <c r="H61" s="29">
        <v>1993.5</v>
      </c>
      <c r="I61" s="19">
        <v>5</v>
      </c>
      <c r="J61" s="20">
        <v>4</v>
      </c>
    </row>
    <row r="62" spans="2:10" x14ac:dyDescent="0.2">
      <c r="B62" s="12">
        <v>59</v>
      </c>
      <c r="C62" s="19" t="s">
        <v>45</v>
      </c>
      <c r="D62" s="19" t="s">
        <v>55</v>
      </c>
      <c r="E62" s="23">
        <v>0.57999999999999996</v>
      </c>
      <c r="F62" s="23">
        <v>61.2</v>
      </c>
      <c r="G62" s="29">
        <v>3213</v>
      </c>
      <c r="H62" s="29">
        <v>1863.5</v>
      </c>
      <c r="I62" s="19">
        <v>4</v>
      </c>
      <c r="J62" s="20">
        <v>4</v>
      </c>
    </row>
    <row r="63" spans="2:10" x14ac:dyDescent="0.2">
      <c r="B63" s="12">
        <v>60</v>
      </c>
      <c r="C63" s="19" t="s">
        <v>34</v>
      </c>
      <c r="D63" s="19" t="s">
        <v>35</v>
      </c>
      <c r="E63" s="23">
        <v>0.59</v>
      </c>
      <c r="F63" s="23">
        <v>61.7</v>
      </c>
      <c r="G63" s="29">
        <v>4556.3</v>
      </c>
      <c r="H63" s="29">
        <v>2688.2</v>
      </c>
      <c r="I63" s="19">
        <v>6</v>
      </c>
      <c r="J63" s="20">
        <v>5</v>
      </c>
    </row>
    <row r="64" spans="2:10" x14ac:dyDescent="0.2">
      <c r="B64" s="12">
        <v>61</v>
      </c>
      <c r="C64" s="19" t="s">
        <v>34</v>
      </c>
      <c r="D64" s="19" t="s">
        <v>55</v>
      </c>
      <c r="E64" s="23">
        <v>0.59</v>
      </c>
      <c r="F64" s="23">
        <v>61.9</v>
      </c>
      <c r="G64" s="29">
        <v>3969</v>
      </c>
      <c r="H64" s="29">
        <v>2341.6999999999998</v>
      </c>
      <c r="I64" s="19">
        <v>6</v>
      </c>
      <c r="J64" s="20">
        <v>4</v>
      </c>
    </row>
    <row r="65" spans="2:10" x14ac:dyDescent="0.2">
      <c r="B65" s="12">
        <v>62</v>
      </c>
      <c r="C65" s="19" t="s">
        <v>34</v>
      </c>
      <c r="D65" s="19" t="s">
        <v>55</v>
      </c>
      <c r="E65" s="23">
        <v>0.59</v>
      </c>
      <c r="F65" s="23">
        <v>62</v>
      </c>
      <c r="G65" s="29">
        <v>4082.4</v>
      </c>
      <c r="H65" s="29">
        <v>2408.6</v>
      </c>
      <c r="I65" s="19">
        <v>6</v>
      </c>
      <c r="J65" s="20">
        <v>4</v>
      </c>
    </row>
    <row r="66" spans="2:10" x14ac:dyDescent="0.2">
      <c r="B66" s="12">
        <v>63</v>
      </c>
      <c r="C66" s="19" t="s">
        <v>45</v>
      </c>
      <c r="D66" s="19" t="s">
        <v>50</v>
      </c>
      <c r="E66" s="23">
        <v>0.59</v>
      </c>
      <c r="F66" s="23">
        <v>61.9</v>
      </c>
      <c r="G66" s="29">
        <v>3773.3</v>
      </c>
      <c r="H66" s="29">
        <v>2226.1999999999998</v>
      </c>
      <c r="I66" s="19">
        <v>4</v>
      </c>
      <c r="J66" s="20">
        <v>6</v>
      </c>
    </row>
    <row r="67" spans="2:10" x14ac:dyDescent="0.2">
      <c r="B67" s="12">
        <v>64</v>
      </c>
      <c r="C67" s="19" t="s">
        <v>42</v>
      </c>
      <c r="D67" s="19" t="s">
        <v>43</v>
      </c>
      <c r="E67" s="23">
        <v>0.6</v>
      </c>
      <c r="F67" s="23">
        <v>60.6</v>
      </c>
      <c r="G67" s="29">
        <v>7695</v>
      </c>
      <c r="H67" s="29">
        <v>4617</v>
      </c>
      <c r="I67" s="19">
        <v>7</v>
      </c>
      <c r="J67" s="20">
        <v>8</v>
      </c>
    </row>
    <row r="68" spans="2:10" x14ac:dyDescent="0.2">
      <c r="B68" s="12">
        <v>65</v>
      </c>
      <c r="C68" s="19" t="s">
        <v>42</v>
      </c>
      <c r="D68" s="19" t="s">
        <v>55</v>
      </c>
      <c r="E68" s="23">
        <v>0.6</v>
      </c>
      <c r="F68" s="23">
        <v>61.6</v>
      </c>
      <c r="G68" s="29">
        <v>4063.5</v>
      </c>
      <c r="H68" s="29">
        <v>2438.1</v>
      </c>
      <c r="I68" s="19">
        <v>7</v>
      </c>
      <c r="J68" s="20">
        <v>4</v>
      </c>
    </row>
    <row r="69" spans="2:10" x14ac:dyDescent="0.2">
      <c r="B69" s="12">
        <v>66</v>
      </c>
      <c r="C69" s="19" t="s">
        <v>34</v>
      </c>
      <c r="D69" s="19" t="s">
        <v>35</v>
      </c>
      <c r="E69" s="23">
        <v>0.6</v>
      </c>
      <c r="F69" s="23">
        <v>61</v>
      </c>
      <c r="G69" s="29">
        <v>3948.8</v>
      </c>
      <c r="H69" s="29">
        <v>2369.3000000000002</v>
      </c>
      <c r="I69" s="19">
        <v>6</v>
      </c>
      <c r="J69" s="20">
        <v>5</v>
      </c>
    </row>
    <row r="70" spans="2:10" x14ac:dyDescent="0.2">
      <c r="B70" s="12">
        <v>67</v>
      </c>
      <c r="C70" s="19" t="s">
        <v>34</v>
      </c>
      <c r="D70" s="19" t="s">
        <v>51</v>
      </c>
      <c r="E70" s="23">
        <v>0.6</v>
      </c>
      <c r="F70" s="23">
        <v>63</v>
      </c>
      <c r="G70" s="29">
        <v>3307.5</v>
      </c>
      <c r="H70" s="29">
        <v>1984.5</v>
      </c>
      <c r="I70" s="19">
        <v>6</v>
      </c>
      <c r="J70" s="20">
        <v>3</v>
      </c>
    </row>
    <row r="71" spans="2:10" x14ac:dyDescent="0.2">
      <c r="B71" s="12">
        <v>68</v>
      </c>
      <c r="C71" s="19" t="s">
        <v>34</v>
      </c>
      <c r="D71" s="19" t="s">
        <v>53</v>
      </c>
      <c r="E71" s="23">
        <v>0.6</v>
      </c>
      <c r="F71" s="23">
        <v>61.4</v>
      </c>
      <c r="G71" s="29">
        <v>1782</v>
      </c>
      <c r="H71" s="29">
        <v>1069.2</v>
      </c>
      <c r="I71" s="19">
        <v>6</v>
      </c>
      <c r="J71" s="20">
        <v>1</v>
      </c>
    </row>
    <row r="72" spans="2:10" x14ac:dyDescent="0.2">
      <c r="B72" s="12">
        <v>69</v>
      </c>
      <c r="C72" s="19" t="s">
        <v>36</v>
      </c>
      <c r="D72" s="19" t="s">
        <v>55</v>
      </c>
      <c r="E72" s="23">
        <v>0.6</v>
      </c>
      <c r="F72" s="23">
        <v>61.6</v>
      </c>
      <c r="G72" s="29">
        <v>3693.6</v>
      </c>
      <c r="H72" s="29">
        <v>2216.1999999999998</v>
      </c>
      <c r="I72" s="19">
        <v>5</v>
      </c>
      <c r="J72" s="20">
        <v>4</v>
      </c>
    </row>
    <row r="73" spans="2:10" x14ac:dyDescent="0.2">
      <c r="B73" s="12">
        <v>70</v>
      </c>
      <c r="C73" s="19" t="s">
        <v>56</v>
      </c>
      <c r="D73" s="19" t="s">
        <v>51</v>
      </c>
      <c r="E73" s="23">
        <v>0.6</v>
      </c>
      <c r="F73" s="23">
        <v>60.4</v>
      </c>
      <c r="G73" s="29">
        <v>1890</v>
      </c>
      <c r="H73" s="29">
        <v>1134</v>
      </c>
      <c r="I73" s="19">
        <v>1</v>
      </c>
      <c r="J73" s="20">
        <v>3</v>
      </c>
    </row>
    <row r="74" spans="2:10" x14ac:dyDescent="0.2">
      <c r="B74" s="12">
        <v>71</v>
      </c>
      <c r="C74" s="19" t="s">
        <v>42</v>
      </c>
      <c r="D74" s="19" t="s">
        <v>55</v>
      </c>
      <c r="E74" s="23">
        <v>0.61</v>
      </c>
      <c r="F74" s="23">
        <v>62</v>
      </c>
      <c r="G74" s="29">
        <v>4063.5</v>
      </c>
      <c r="H74" s="29">
        <v>2478.6999999999998</v>
      </c>
      <c r="I74" s="19">
        <v>7</v>
      </c>
      <c r="J74" s="20">
        <v>4</v>
      </c>
    </row>
    <row r="75" spans="2:10" x14ac:dyDescent="0.2">
      <c r="B75" s="12">
        <v>72</v>
      </c>
      <c r="C75" s="19" t="s">
        <v>34</v>
      </c>
      <c r="D75" s="19" t="s">
        <v>35</v>
      </c>
      <c r="E75" s="23">
        <v>0.61</v>
      </c>
      <c r="F75" s="23">
        <v>59.7</v>
      </c>
      <c r="G75" s="29">
        <v>3948.8</v>
      </c>
      <c r="H75" s="29">
        <v>2408.6999999999998</v>
      </c>
      <c r="I75" s="19">
        <v>6</v>
      </c>
      <c r="J75" s="20">
        <v>5</v>
      </c>
    </row>
    <row r="76" spans="2:10" x14ac:dyDescent="0.2">
      <c r="B76" s="12">
        <v>73</v>
      </c>
      <c r="C76" s="19" t="s">
        <v>34</v>
      </c>
      <c r="D76" s="19" t="s">
        <v>55</v>
      </c>
      <c r="E76" s="23">
        <v>0.61</v>
      </c>
      <c r="F76" s="23">
        <v>60</v>
      </c>
      <c r="G76" s="29">
        <v>3969</v>
      </c>
      <c r="H76" s="29">
        <v>2421.1</v>
      </c>
      <c r="I76" s="19">
        <v>6</v>
      </c>
      <c r="J76" s="20">
        <v>4</v>
      </c>
    </row>
    <row r="77" spans="2:10" x14ac:dyDescent="0.2">
      <c r="B77" s="12">
        <v>74</v>
      </c>
      <c r="C77" s="19" t="s">
        <v>34</v>
      </c>
      <c r="D77" s="19" t="s">
        <v>55</v>
      </c>
      <c r="E77" s="23">
        <v>0.61</v>
      </c>
      <c r="F77" s="23">
        <v>61.4</v>
      </c>
      <c r="G77" s="29">
        <v>3969</v>
      </c>
      <c r="H77" s="29">
        <v>2421.1</v>
      </c>
      <c r="I77" s="19">
        <v>6</v>
      </c>
      <c r="J77" s="20">
        <v>4</v>
      </c>
    </row>
    <row r="78" spans="2:10" x14ac:dyDescent="0.2">
      <c r="B78" s="12">
        <v>75</v>
      </c>
      <c r="C78" s="19" t="s">
        <v>34</v>
      </c>
      <c r="D78" s="19" t="s">
        <v>35</v>
      </c>
      <c r="E78" s="23">
        <v>0.62</v>
      </c>
      <c r="F78" s="23">
        <v>62.2</v>
      </c>
      <c r="G78" s="29">
        <v>3948.8</v>
      </c>
      <c r="H78" s="29">
        <v>2448.1999999999998</v>
      </c>
      <c r="I78" s="19">
        <v>6</v>
      </c>
      <c r="J78" s="20">
        <v>5</v>
      </c>
    </row>
    <row r="79" spans="2:10" x14ac:dyDescent="0.2">
      <c r="B79" s="12">
        <v>76</v>
      </c>
      <c r="C79" s="19" t="s">
        <v>39</v>
      </c>
      <c r="D79" s="19" t="s">
        <v>50</v>
      </c>
      <c r="E79" s="23">
        <v>0.62</v>
      </c>
      <c r="F79" s="23">
        <v>62.2</v>
      </c>
      <c r="G79" s="29">
        <v>3499.2</v>
      </c>
      <c r="H79" s="29">
        <v>2169.5</v>
      </c>
      <c r="I79" s="19">
        <v>3</v>
      </c>
      <c r="J79" s="20">
        <v>6</v>
      </c>
    </row>
    <row r="80" spans="2:10" x14ac:dyDescent="0.2">
      <c r="B80" s="12">
        <v>77</v>
      </c>
      <c r="C80" s="19" t="s">
        <v>34</v>
      </c>
      <c r="D80" s="19" t="s">
        <v>35</v>
      </c>
      <c r="E80" s="23">
        <v>0.63</v>
      </c>
      <c r="F80" s="23">
        <v>60.4</v>
      </c>
      <c r="G80" s="29">
        <v>4374</v>
      </c>
      <c r="H80" s="29">
        <v>2755.6</v>
      </c>
      <c r="I80" s="19">
        <v>6</v>
      </c>
      <c r="J80" s="20">
        <v>5</v>
      </c>
    </row>
    <row r="81" spans="2:10" x14ac:dyDescent="0.2">
      <c r="B81" s="12">
        <v>78</v>
      </c>
      <c r="C81" s="19" t="s">
        <v>36</v>
      </c>
      <c r="D81" s="19" t="s">
        <v>37</v>
      </c>
      <c r="E81" s="23">
        <v>0.63</v>
      </c>
      <c r="F81" s="23">
        <v>60.8</v>
      </c>
      <c r="G81" s="29">
        <v>4819.5</v>
      </c>
      <c r="H81" s="29">
        <v>3036.3</v>
      </c>
      <c r="I81" s="19">
        <v>5</v>
      </c>
      <c r="J81" s="20">
        <v>7</v>
      </c>
    </row>
    <row r="82" spans="2:10" x14ac:dyDescent="0.2">
      <c r="B82" s="12">
        <v>79</v>
      </c>
      <c r="C82" s="19" t="s">
        <v>42</v>
      </c>
      <c r="D82" s="19" t="s">
        <v>51</v>
      </c>
      <c r="E82" s="23">
        <v>0.64</v>
      </c>
      <c r="F82" s="23">
        <v>60.6</v>
      </c>
      <c r="G82" s="29">
        <v>3496.5</v>
      </c>
      <c r="H82" s="29">
        <v>2237.8000000000002</v>
      </c>
      <c r="I82" s="19">
        <v>7</v>
      </c>
      <c r="J82" s="20">
        <v>3</v>
      </c>
    </row>
    <row r="83" spans="2:10" x14ac:dyDescent="0.2">
      <c r="B83" s="12">
        <v>80</v>
      </c>
      <c r="C83" s="19" t="s">
        <v>42</v>
      </c>
      <c r="D83" s="19" t="s">
        <v>43</v>
      </c>
      <c r="E83" s="23">
        <v>0.65</v>
      </c>
      <c r="F83" s="23">
        <v>62.2</v>
      </c>
      <c r="G83" s="29">
        <v>8208</v>
      </c>
      <c r="H83" s="29">
        <v>5335.2</v>
      </c>
      <c r="I83" s="19">
        <v>7</v>
      </c>
      <c r="J83" s="20">
        <v>8</v>
      </c>
    </row>
    <row r="84" spans="2:10" x14ac:dyDescent="0.2">
      <c r="B84" s="12">
        <v>81</v>
      </c>
      <c r="C84" s="19" t="s">
        <v>34</v>
      </c>
      <c r="D84" s="19" t="s">
        <v>35</v>
      </c>
      <c r="E84" s="23">
        <v>0.66</v>
      </c>
      <c r="F84" s="23">
        <v>60</v>
      </c>
      <c r="G84" s="29">
        <v>4374</v>
      </c>
      <c r="H84" s="29">
        <v>2886.8</v>
      </c>
      <c r="I84" s="19">
        <v>6</v>
      </c>
      <c r="J84" s="20">
        <v>5</v>
      </c>
    </row>
    <row r="85" spans="2:10" x14ac:dyDescent="0.2">
      <c r="B85" s="12">
        <v>82</v>
      </c>
      <c r="C85" s="19" t="s">
        <v>34</v>
      </c>
      <c r="D85" s="19" t="s">
        <v>55</v>
      </c>
      <c r="E85" s="23">
        <v>0.66</v>
      </c>
      <c r="F85" s="23">
        <v>62.5</v>
      </c>
      <c r="G85" s="29">
        <v>3969</v>
      </c>
      <c r="H85" s="29">
        <v>2619.5</v>
      </c>
      <c r="I85" s="19">
        <v>6</v>
      </c>
      <c r="J85" s="20">
        <v>4</v>
      </c>
    </row>
    <row r="86" spans="2:10" x14ac:dyDescent="0.2">
      <c r="B86" s="12">
        <v>83</v>
      </c>
      <c r="C86" s="19" t="s">
        <v>34</v>
      </c>
      <c r="D86" s="19" t="s">
        <v>35</v>
      </c>
      <c r="E86" s="23">
        <v>0.67</v>
      </c>
      <c r="F86" s="23">
        <v>61.6</v>
      </c>
      <c r="G86" s="29">
        <v>4434.8</v>
      </c>
      <c r="H86" s="29">
        <v>2971.3</v>
      </c>
      <c r="I86" s="19">
        <v>6</v>
      </c>
      <c r="J86" s="20">
        <v>5</v>
      </c>
    </row>
    <row r="87" spans="2:10" x14ac:dyDescent="0.2">
      <c r="B87" s="12">
        <v>84</v>
      </c>
      <c r="C87" s="19" t="s">
        <v>34</v>
      </c>
      <c r="D87" s="19" t="s">
        <v>55</v>
      </c>
      <c r="E87" s="23">
        <v>0.67</v>
      </c>
      <c r="F87" s="23">
        <v>59.5</v>
      </c>
      <c r="G87" s="29">
        <v>4252.5</v>
      </c>
      <c r="H87" s="29">
        <v>2849.2</v>
      </c>
      <c r="I87" s="19">
        <v>6</v>
      </c>
      <c r="J87" s="20">
        <v>4</v>
      </c>
    </row>
    <row r="88" spans="2:10" x14ac:dyDescent="0.2">
      <c r="B88" s="12">
        <v>85</v>
      </c>
      <c r="C88" s="19" t="s">
        <v>42</v>
      </c>
      <c r="D88" s="19" t="s">
        <v>55</v>
      </c>
      <c r="E88" s="23">
        <v>0.7</v>
      </c>
      <c r="F88" s="23">
        <v>60.7</v>
      </c>
      <c r="G88" s="29">
        <v>5467.5</v>
      </c>
      <c r="H88" s="29">
        <v>3827.3</v>
      </c>
      <c r="I88" s="19">
        <v>7</v>
      </c>
      <c r="J88" s="20">
        <v>4</v>
      </c>
    </row>
    <row r="89" spans="2:10" x14ac:dyDescent="0.2">
      <c r="B89" s="12">
        <v>86</v>
      </c>
      <c r="C89" s="19" t="s">
        <v>34</v>
      </c>
      <c r="D89" s="19" t="s">
        <v>35</v>
      </c>
      <c r="E89" s="23">
        <v>0.7</v>
      </c>
      <c r="F89" s="23">
        <v>62.7</v>
      </c>
      <c r="G89" s="29">
        <v>4738.5</v>
      </c>
      <c r="H89" s="29">
        <v>3317</v>
      </c>
      <c r="I89" s="19">
        <v>6</v>
      </c>
      <c r="J89" s="20">
        <v>5</v>
      </c>
    </row>
    <row r="90" spans="2:10" x14ac:dyDescent="0.2">
      <c r="B90" s="12">
        <v>87</v>
      </c>
      <c r="C90" s="19" t="s">
        <v>34</v>
      </c>
      <c r="D90" s="19" t="s">
        <v>55</v>
      </c>
      <c r="E90" s="23">
        <v>0.7</v>
      </c>
      <c r="F90" s="23">
        <v>60.9</v>
      </c>
      <c r="G90" s="29">
        <v>4613</v>
      </c>
      <c r="H90" s="29">
        <v>3229.1</v>
      </c>
      <c r="I90" s="19">
        <v>6</v>
      </c>
      <c r="J90" s="20">
        <v>4</v>
      </c>
    </row>
    <row r="91" spans="2:10" x14ac:dyDescent="0.2">
      <c r="B91" s="12">
        <v>88</v>
      </c>
      <c r="C91" s="19" t="s">
        <v>34</v>
      </c>
      <c r="D91" s="19" t="s">
        <v>55</v>
      </c>
      <c r="E91" s="23">
        <v>0.7</v>
      </c>
      <c r="F91" s="23">
        <v>63</v>
      </c>
      <c r="G91" s="29">
        <v>4131</v>
      </c>
      <c r="H91" s="29">
        <v>2891.7</v>
      </c>
      <c r="I91" s="19">
        <v>6</v>
      </c>
      <c r="J91" s="20">
        <v>4</v>
      </c>
    </row>
    <row r="92" spans="2:10" x14ac:dyDescent="0.2">
      <c r="B92" s="12">
        <v>89</v>
      </c>
      <c r="C92" s="19" t="s">
        <v>45</v>
      </c>
      <c r="D92" s="19" t="s">
        <v>35</v>
      </c>
      <c r="E92" s="23">
        <v>0.7</v>
      </c>
      <c r="F92" s="23">
        <v>59.3</v>
      </c>
      <c r="G92" s="29">
        <v>4212</v>
      </c>
      <c r="H92" s="29">
        <v>2948.4</v>
      </c>
      <c r="I92" s="19">
        <v>4</v>
      </c>
      <c r="J92" s="20">
        <v>5</v>
      </c>
    </row>
    <row r="93" spans="2:10" x14ac:dyDescent="0.2">
      <c r="B93" s="12">
        <v>90</v>
      </c>
      <c r="C93" s="19" t="s">
        <v>42</v>
      </c>
      <c r="D93" s="19" t="s">
        <v>35</v>
      </c>
      <c r="E93" s="23">
        <v>0.71</v>
      </c>
      <c r="F93" s="23">
        <v>62.3</v>
      </c>
      <c r="G93" s="29">
        <v>4932.8999999999996</v>
      </c>
      <c r="H93" s="29">
        <v>3502.4</v>
      </c>
      <c r="I93" s="19">
        <v>7</v>
      </c>
      <c r="J93" s="20">
        <v>5</v>
      </c>
    </row>
    <row r="94" spans="2:10" x14ac:dyDescent="0.2">
      <c r="B94" s="12">
        <v>91</v>
      </c>
      <c r="C94" s="19" t="s">
        <v>42</v>
      </c>
      <c r="D94" s="19" t="s">
        <v>35</v>
      </c>
      <c r="E94" s="23">
        <v>0.71</v>
      </c>
      <c r="F94" s="23">
        <v>62.9</v>
      </c>
      <c r="G94" s="29">
        <v>4932.8999999999996</v>
      </c>
      <c r="H94" s="29">
        <v>3502.4</v>
      </c>
      <c r="I94" s="19">
        <v>7</v>
      </c>
      <c r="J94" s="20">
        <v>5</v>
      </c>
    </row>
    <row r="95" spans="2:10" x14ac:dyDescent="0.2">
      <c r="B95" s="12">
        <v>92</v>
      </c>
      <c r="C95" s="19" t="s">
        <v>42</v>
      </c>
      <c r="D95" s="19" t="s">
        <v>35</v>
      </c>
      <c r="E95" s="23">
        <v>0.71</v>
      </c>
      <c r="F95" s="23">
        <v>61.7</v>
      </c>
      <c r="G95" s="29">
        <v>5089.5</v>
      </c>
      <c r="H95" s="29">
        <v>3613.6</v>
      </c>
      <c r="I95" s="19">
        <v>7</v>
      </c>
      <c r="J95" s="20">
        <v>5</v>
      </c>
    </row>
    <row r="96" spans="2:10" x14ac:dyDescent="0.2">
      <c r="B96" s="12">
        <v>93</v>
      </c>
      <c r="C96" s="19" t="s">
        <v>42</v>
      </c>
      <c r="D96" s="19" t="s">
        <v>35</v>
      </c>
      <c r="E96" s="23">
        <v>0.71</v>
      </c>
      <c r="F96" s="23">
        <v>63.4</v>
      </c>
      <c r="G96" s="29">
        <v>4854.6000000000004</v>
      </c>
      <c r="H96" s="29">
        <v>3446.8</v>
      </c>
      <c r="I96" s="19">
        <v>7</v>
      </c>
      <c r="J96" s="20">
        <v>5</v>
      </c>
    </row>
    <row r="97" spans="2:10" x14ac:dyDescent="0.2">
      <c r="B97" s="12">
        <v>94</v>
      </c>
      <c r="C97" s="19" t="s">
        <v>34</v>
      </c>
      <c r="D97" s="19" t="s">
        <v>35</v>
      </c>
      <c r="E97" s="23">
        <v>0.71</v>
      </c>
      <c r="F97" s="23">
        <v>62.5</v>
      </c>
      <c r="G97" s="29">
        <v>4738.5</v>
      </c>
      <c r="H97" s="29">
        <v>3364.3</v>
      </c>
      <c r="I97" s="19">
        <v>6</v>
      </c>
      <c r="J97" s="20">
        <v>5</v>
      </c>
    </row>
    <row r="98" spans="2:10" x14ac:dyDescent="0.2">
      <c r="B98" s="12">
        <v>95</v>
      </c>
      <c r="C98" s="19" t="s">
        <v>34</v>
      </c>
      <c r="D98" s="19" t="s">
        <v>35</v>
      </c>
      <c r="E98" s="23">
        <v>0.71</v>
      </c>
      <c r="F98" s="23">
        <v>59.6</v>
      </c>
      <c r="G98" s="29">
        <v>4592.7</v>
      </c>
      <c r="H98" s="29">
        <v>3260.8</v>
      </c>
      <c r="I98" s="19">
        <v>6</v>
      </c>
      <c r="J98" s="20">
        <v>5</v>
      </c>
    </row>
    <row r="99" spans="2:10" x14ac:dyDescent="0.2">
      <c r="B99" s="12">
        <v>96</v>
      </c>
      <c r="C99" s="19" t="s">
        <v>36</v>
      </c>
      <c r="D99" s="19" t="s">
        <v>50</v>
      </c>
      <c r="E99" s="23">
        <v>0.71</v>
      </c>
      <c r="F99" s="23">
        <v>62.6</v>
      </c>
      <c r="G99" s="29">
        <v>5197.5</v>
      </c>
      <c r="H99" s="29">
        <v>3690.2</v>
      </c>
      <c r="I99" s="19">
        <v>5</v>
      </c>
      <c r="J99" s="20">
        <v>6</v>
      </c>
    </row>
    <row r="100" spans="2:10" x14ac:dyDescent="0.2">
      <c r="B100" s="12">
        <v>97</v>
      </c>
      <c r="C100" s="19" t="s">
        <v>36</v>
      </c>
      <c r="D100" s="19" t="s">
        <v>35</v>
      </c>
      <c r="E100" s="23">
        <v>0.71</v>
      </c>
      <c r="F100" s="23">
        <v>61.7</v>
      </c>
      <c r="G100" s="29">
        <v>4819.5</v>
      </c>
      <c r="H100" s="29">
        <v>3421.9</v>
      </c>
      <c r="I100" s="19">
        <v>5</v>
      </c>
      <c r="J100" s="20">
        <v>5</v>
      </c>
    </row>
    <row r="101" spans="2:10" x14ac:dyDescent="0.2">
      <c r="B101" s="12">
        <v>98</v>
      </c>
      <c r="C101" s="19" t="s">
        <v>45</v>
      </c>
      <c r="D101" s="19" t="s">
        <v>55</v>
      </c>
      <c r="E101" s="23">
        <v>0.71</v>
      </c>
      <c r="F101" s="23">
        <v>61.7</v>
      </c>
      <c r="G101" s="29">
        <v>4556.3</v>
      </c>
      <c r="H101" s="29">
        <v>3234.9</v>
      </c>
      <c r="I101" s="19">
        <v>4</v>
      </c>
      <c r="J101" s="20">
        <v>4</v>
      </c>
    </row>
    <row r="102" spans="2:10" x14ac:dyDescent="0.2">
      <c r="B102" s="12">
        <v>99</v>
      </c>
      <c r="C102" s="19" t="s">
        <v>42</v>
      </c>
      <c r="D102" s="19" t="s">
        <v>35</v>
      </c>
      <c r="E102" s="23">
        <v>0.72</v>
      </c>
      <c r="F102" s="23">
        <v>62.7</v>
      </c>
      <c r="G102" s="29">
        <v>5089.5</v>
      </c>
      <c r="H102" s="29">
        <v>3664.4</v>
      </c>
      <c r="I102" s="19">
        <v>7</v>
      </c>
      <c r="J102" s="20">
        <v>5</v>
      </c>
    </row>
    <row r="103" spans="2:10" x14ac:dyDescent="0.2">
      <c r="B103" s="12">
        <v>100</v>
      </c>
      <c r="C103" s="19" t="s">
        <v>42</v>
      </c>
      <c r="D103" s="19" t="s">
        <v>55</v>
      </c>
      <c r="E103" s="23">
        <v>0.72</v>
      </c>
      <c r="F103" s="23">
        <v>62</v>
      </c>
      <c r="G103" s="29">
        <v>4592.7</v>
      </c>
      <c r="H103" s="29">
        <v>3306.7</v>
      </c>
      <c r="I103" s="19">
        <v>7</v>
      </c>
      <c r="J103" s="20">
        <v>4</v>
      </c>
    </row>
    <row r="104" spans="2:10" x14ac:dyDescent="0.2">
      <c r="B104" s="12">
        <v>101</v>
      </c>
      <c r="C104" s="19" t="s">
        <v>42</v>
      </c>
      <c r="D104" s="19" t="s">
        <v>55</v>
      </c>
      <c r="E104" s="23">
        <v>0.72</v>
      </c>
      <c r="F104" s="23">
        <v>60.2</v>
      </c>
      <c r="G104" s="29">
        <v>5832</v>
      </c>
      <c r="H104" s="29">
        <v>4199</v>
      </c>
      <c r="I104" s="19">
        <v>7</v>
      </c>
      <c r="J104" s="20">
        <v>4</v>
      </c>
    </row>
    <row r="105" spans="2:10" x14ac:dyDescent="0.2">
      <c r="B105" s="12">
        <v>102</v>
      </c>
      <c r="C105" s="19" t="s">
        <v>42</v>
      </c>
      <c r="D105" s="19" t="s">
        <v>55</v>
      </c>
      <c r="E105" s="23">
        <v>0.72</v>
      </c>
      <c r="F105" s="23">
        <v>61</v>
      </c>
      <c r="G105" s="29">
        <v>4665.6000000000004</v>
      </c>
      <c r="H105" s="29">
        <v>3359.2</v>
      </c>
      <c r="I105" s="19">
        <v>7</v>
      </c>
      <c r="J105" s="20">
        <v>4</v>
      </c>
    </row>
    <row r="106" spans="2:10" x14ac:dyDescent="0.2">
      <c r="B106" s="12">
        <v>103</v>
      </c>
      <c r="C106" s="19" t="s">
        <v>34</v>
      </c>
      <c r="D106" s="19" t="s">
        <v>51</v>
      </c>
      <c r="E106" s="23">
        <v>0.72</v>
      </c>
      <c r="F106" s="23">
        <v>62.9</v>
      </c>
      <c r="G106" s="29">
        <v>4251.2</v>
      </c>
      <c r="H106" s="29">
        <v>3060.8</v>
      </c>
      <c r="I106" s="19">
        <v>6</v>
      </c>
      <c r="J106" s="20">
        <v>3</v>
      </c>
    </row>
    <row r="107" spans="2:10" x14ac:dyDescent="0.2">
      <c r="B107" s="12">
        <v>104</v>
      </c>
      <c r="C107" s="19" t="s">
        <v>36</v>
      </c>
      <c r="D107" s="19" t="s">
        <v>50</v>
      </c>
      <c r="E107" s="23">
        <v>0.72</v>
      </c>
      <c r="F107" s="23">
        <v>61.4</v>
      </c>
      <c r="G107" s="29">
        <v>5197.5</v>
      </c>
      <c r="H107" s="29">
        <v>3742.2</v>
      </c>
      <c r="I107" s="19">
        <v>5</v>
      </c>
      <c r="J107" s="20">
        <v>6</v>
      </c>
    </row>
    <row r="108" spans="2:10" x14ac:dyDescent="0.2">
      <c r="B108" s="12">
        <v>105</v>
      </c>
      <c r="C108" s="19" t="s">
        <v>36</v>
      </c>
      <c r="D108" s="19" t="s">
        <v>35</v>
      </c>
      <c r="E108" s="23">
        <v>0.72</v>
      </c>
      <c r="F108" s="23">
        <v>62.5</v>
      </c>
      <c r="G108" s="29">
        <v>4819.5</v>
      </c>
      <c r="H108" s="29">
        <v>3470</v>
      </c>
      <c r="I108" s="19">
        <v>5</v>
      </c>
      <c r="J108" s="20">
        <v>5</v>
      </c>
    </row>
    <row r="109" spans="2:10" x14ac:dyDescent="0.2">
      <c r="B109" s="12">
        <v>106</v>
      </c>
      <c r="C109" s="19" t="s">
        <v>36</v>
      </c>
      <c r="D109" s="19" t="s">
        <v>51</v>
      </c>
      <c r="E109" s="23">
        <v>0.72</v>
      </c>
      <c r="F109" s="23">
        <v>60.1</v>
      </c>
      <c r="G109" s="29">
        <v>3861</v>
      </c>
      <c r="H109" s="29">
        <v>2779.9</v>
      </c>
      <c r="I109" s="19">
        <v>5</v>
      </c>
      <c r="J109" s="20">
        <v>3</v>
      </c>
    </row>
    <row r="110" spans="2:10" x14ac:dyDescent="0.2">
      <c r="B110" s="12">
        <v>107</v>
      </c>
      <c r="C110" s="19" t="s">
        <v>36</v>
      </c>
      <c r="D110" s="19" t="s">
        <v>51</v>
      </c>
      <c r="E110" s="23">
        <v>0.72</v>
      </c>
      <c r="F110" s="23">
        <v>62</v>
      </c>
      <c r="G110" s="29">
        <v>3979.8</v>
      </c>
      <c r="H110" s="29">
        <v>2865.5</v>
      </c>
      <c r="I110" s="19">
        <v>5</v>
      </c>
      <c r="J110" s="20">
        <v>3</v>
      </c>
    </row>
    <row r="111" spans="2:10" x14ac:dyDescent="0.2">
      <c r="B111" s="12">
        <v>108</v>
      </c>
      <c r="C111" s="19" t="s">
        <v>34</v>
      </c>
      <c r="D111" s="19" t="s">
        <v>51</v>
      </c>
      <c r="E111" s="23">
        <v>0.73</v>
      </c>
      <c r="F111" s="23">
        <v>61.8</v>
      </c>
      <c r="G111" s="29">
        <v>4124.3</v>
      </c>
      <c r="H111" s="29">
        <v>3010.7</v>
      </c>
      <c r="I111" s="19">
        <v>6</v>
      </c>
      <c r="J111" s="20">
        <v>3</v>
      </c>
    </row>
    <row r="112" spans="2:10" x14ac:dyDescent="0.2">
      <c r="B112" s="12">
        <v>109</v>
      </c>
      <c r="C112" s="19" t="s">
        <v>36</v>
      </c>
      <c r="D112" s="19" t="s">
        <v>50</v>
      </c>
      <c r="E112" s="23">
        <v>0.73</v>
      </c>
      <c r="F112" s="23">
        <v>62.2</v>
      </c>
      <c r="G112" s="29">
        <v>5346</v>
      </c>
      <c r="H112" s="29">
        <v>3902.6</v>
      </c>
      <c r="I112" s="19">
        <v>5</v>
      </c>
      <c r="J112" s="20">
        <v>6</v>
      </c>
    </row>
    <row r="113" spans="2:10" x14ac:dyDescent="0.2">
      <c r="B113" s="12">
        <v>110</v>
      </c>
      <c r="C113" s="19" t="s">
        <v>36</v>
      </c>
      <c r="D113" s="19" t="s">
        <v>51</v>
      </c>
      <c r="E113" s="23">
        <v>0.73</v>
      </c>
      <c r="F113" s="23">
        <v>59.3</v>
      </c>
      <c r="G113" s="29">
        <v>3979.8</v>
      </c>
      <c r="H113" s="29">
        <v>2905.3</v>
      </c>
      <c r="I113" s="19">
        <v>5</v>
      </c>
      <c r="J113" s="20">
        <v>3</v>
      </c>
    </row>
    <row r="114" spans="2:10" x14ac:dyDescent="0.2">
      <c r="B114" s="12">
        <v>111</v>
      </c>
      <c r="C114" s="19" t="s">
        <v>45</v>
      </c>
      <c r="D114" s="19" t="s">
        <v>55</v>
      </c>
      <c r="E114" s="23">
        <v>0.73</v>
      </c>
      <c r="F114" s="23">
        <v>62.7</v>
      </c>
      <c r="G114" s="29">
        <v>4434.8</v>
      </c>
      <c r="H114" s="29">
        <v>3237.4</v>
      </c>
      <c r="I114" s="19">
        <v>4</v>
      </c>
      <c r="J114" s="20">
        <v>4</v>
      </c>
    </row>
    <row r="115" spans="2:10" x14ac:dyDescent="0.2">
      <c r="B115" s="12">
        <v>112</v>
      </c>
      <c r="C115" s="19" t="s">
        <v>54</v>
      </c>
      <c r="D115" s="19" t="s">
        <v>55</v>
      </c>
      <c r="E115" s="23">
        <v>0.73</v>
      </c>
      <c r="F115" s="23">
        <v>62</v>
      </c>
      <c r="G115" s="29">
        <v>3499.2</v>
      </c>
      <c r="H115" s="29">
        <v>2554.4</v>
      </c>
      <c r="I115" s="19">
        <v>2</v>
      </c>
      <c r="J115" s="20">
        <v>4</v>
      </c>
    </row>
    <row r="116" spans="2:10" x14ac:dyDescent="0.2">
      <c r="B116" s="12">
        <v>113</v>
      </c>
      <c r="C116" s="19" t="s">
        <v>42</v>
      </c>
      <c r="D116" s="19" t="s">
        <v>55</v>
      </c>
      <c r="E116" s="23">
        <v>0.74</v>
      </c>
      <c r="F116" s="23">
        <v>62.4</v>
      </c>
      <c r="G116" s="29">
        <v>4884.3</v>
      </c>
      <c r="H116" s="29">
        <v>3614.4</v>
      </c>
      <c r="I116" s="19">
        <v>7</v>
      </c>
      <c r="J116" s="20">
        <v>4</v>
      </c>
    </row>
    <row r="117" spans="2:10" x14ac:dyDescent="0.2">
      <c r="B117" s="12">
        <v>114</v>
      </c>
      <c r="C117" s="19" t="s">
        <v>34</v>
      </c>
      <c r="D117" s="19" t="s">
        <v>50</v>
      </c>
      <c r="E117" s="23">
        <v>0.74</v>
      </c>
      <c r="F117" s="23">
        <v>61.5</v>
      </c>
      <c r="G117" s="29">
        <v>5734.8</v>
      </c>
      <c r="H117" s="29">
        <v>4243.8</v>
      </c>
      <c r="I117" s="19">
        <v>6</v>
      </c>
      <c r="J117" s="20">
        <v>6</v>
      </c>
    </row>
    <row r="118" spans="2:10" x14ac:dyDescent="0.2">
      <c r="B118" s="12">
        <v>115</v>
      </c>
      <c r="C118" s="19" t="s">
        <v>36</v>
      </c>
      <c r="D118" s="19" t="s">
        <v>55</v>
      </c>
      <c r="E118" s="23">
        <v>0.74</v>
      </c>
      <c r="F118" s="23">
        <v>62.3</v>
      </c>
      <c r="G118" s="29">
        <v>5184</v>
      </c>
      <c r="H118" s="29">
        <v>3836.2</v>
      </c>
      <c r="I118" s="19">
        <v>5</v>
      </c>
      <c r="J118" s="20">
        <v>4</v>
      </c>
    </row>
    <row r="119" spans="2:10" x14ac:dyDescent="0.2">
      <c r="B119" s="12">
        <v>116</v>
      </c>
      <c r="C119" s="19" t="s">
        <v>45</v>
      </c>
      <c r="D119" s="19" t="s">
        <v>37</v>
      </c>
      <c r="E119" s="23">
        <v>0.74</v>
      </c>
      <c r="F119" s="23">
        <v>61.1</v>
      </c>
      <c r="G119" s="29">
        <v>5346</v>
      </c>
      <c r="H119" s="29">
        <v>3956</v>
      </c>
      <c r="I119" s="19">
        <v>4</v>
      </c>
      <c r="J119" s="20">
        <v>7</v>
      </c>
    </row>
    <row r="120" spans="2:10" x14ac:dyDescent="0.2">
      <c r="B120" s="12">
        <v>117</v>
      </c>
      <c r="C120" s="19" t="s">
        <v>45</v>
      </c>
      <c r="D120" s="19" t="s">
        <v>35</v>
      </c>
      <c r="E120" s="23">
        <v>0.75</v>
      </c>
      <c r="F120" s="23">
        <v>62</v>
      </c>
      <c r="G120" s="29">
        <v>4665.6000000000004</v>
      </c>
      <c r="H120" s="29">
        <v>3499.2</v>
      </c>
      <c r="I120" s="19">
        <v>4</v>
      </c>
      <c r="J120" s="20">
        <v>5</v>
      </c>
    </row>
    <row r="121" spans="2:10" x14ac:dyDescent="0.2">
      <c r="B121" s="12">
        <v>118</v>
      </c>
      <c r="C121" s="19" t="s">
        <v>42</v>
      </c>
      <c r="D121" s="19" t="s">
        <v>50</v>
      </c>
      <c r="E121" s="23">
        <v>0.76</v>
      </c>
      <c r="F121" s="23">
        <v>62.1</v>
      </c>
      <c r="G121" s="29">
        <v>6318</v>
      </c>
      <c r="H121" s="29">
        <v>4801.7</v>
      </c>
      <c r="I121" s="19">
        <v>7</v>
      </c>
      <c r="J121" s="20">
        <v>6</v>
      </c>
    </row>
    <row r="122" spans="2:10" x14ac:dyDescent="0.2">
      <c r="B122" s="12">
        <v>119</v>
      </c>
      <c r="C122" s="19" t="s">
        <v>42</v>
      </c>
      <c r="D122" s="19" t="s">
        <v>52</v>
      </c>
      <c r="E122" s="23">
        <v>0.76</v>
      </c>
      <c r="F122" s="23">
        <v>58.2</v>
      </c>
      <c r="G122" s="29">
        <v>3979.8</v>
      </c>
      <c r="H122" s="29">
        <v>3024.7</v>
      </c>
      <c r="I122" s="19">
        <v>7</v>
      </c>
      <c r="J122" s="20">
        <v>2</v>
      </c>
    </row>
    <row r="123" spans="2:10" x14ac:dyDescent="0.2">
      <c r="B123" s="12">
        <v>120</v>
      </c>
      <c r="C123" s="19" t="s">
        <v>45</v>
      </c>
      <c r="D123" s="19" t="s">
        <v>35</v>
      </c>
      <c r="E123" s="23">
        <v>0.76</v>
      </c>
      <c r="F123" s="23">
        <v>59.8</v>
      </c>
      <c r="G123" s="29">
        <v>4730.3999999999996</v>
      </c>
      <c r="H123" s="29">
        <v>3595.1</v>
      </c>
      <c r="I123" s="19">
        <v>4</v>
      </c>
      <c r="J123" s="20">
        <v>5</v>
      </c>
    </row>
    <row r="124" spans="2:10" x14ac:dyDescent="0.2">
      <c r="B124" s="12">
        <v>121</v>
      </c>
      <c r="C124" s="19" t="s">
        <v>56</v>
      </c>
      <c r="D124" s="19" t="s">
        <v>55</v>
      </c>
      <c r="E124" s="23">
        <v>0.76</v>
      </c>
      <c r="F124" s="23">
        <v>61.6</v>
      </c>
      <c r="G124" s="29">
        <v>2754</v>
      </c>
      <c r="H124" s="29">
        <v>2093</v>
      </c>
      <c r="I124" s="19">
        <v>1</v>
      </c>
      <c r="J124" s="20">
        <v>4</v>
      </c>
    </row>
    <row r="125" spans="2:10" x14ac:dyDescent="0.2">
      <c r="B125" s="12">
        <v>122</v>
      </c>
      <c r="C125" s="19" t="s">
        <v>42</v>
      </c>
      <c r="D125" s="19" t="s">
        <v>55</v>
      </c>
      <c r="E125" s="23">
        <v>0.77</v>
      </c>
      <c r="F125" s="23">
        <v>61.7</v>
      </c>
      <c r="G125" s="29">
        <v>5686.2</v>
      </c>
      <c r="H125" s="29">
        <v>4378.3999999999996</v>
      </c>
      <c r="I125" s="19">
        <v>7</v>
      </c>
      <c r="J125" s="20">
        <v>4</v>
      </c>
    </row>
    <row r="126" spans="2:10" x14ac:dyDescent="0.2">
      <c r="B126" s="12">
        <v>123</v>
      </c>
      <c r="C126" s="19" t="s">
        <v>45</v>
      </c>
      <c r="D126" s="19" t="s">
        <v>55</v>
      </c>
      <c r="E126" s="23">
        <v>0.77</v>
      </c>
      <c r="F126" s="23">
        <v>61.7</v>
      </c>
      <c r="G126" s="29">
        <v>4252.5</v>
      </c>
      <c r="H126" s="29">
        <v>3274.4</v>
      </c>
      <c r="I126" s="19">
        <v>4</v>
      </c>
      <c r="J126" s="20">
        <v>4</v>
      </c>
    </row>
    <row r="127" spans="2:10" x14ac:dyDescent="0.2">
      <c r="B127" s="12">
        <v>124</v>
      </c>
      <c r="C127" s="19" t="s">
        <v>45</v>
      </c>
      <c r="D127" s="19" t="s">
        <v>50</v>
      </c>
      <c r="E127" s="23">
        <v>0.78</v>
      </c>
      <c r="F127" s="23">
        <v>62.1</v>
      </c>
      <c r="G127" s="29">
        <v>5054.3999999999996</v>
      </c>
      <c r="H127" s="29">
        <v>3942.4</v>
      </c>
      <c r="I127" s="19">
        <v>4</v>
      </c>
      <c r="J127" s="20">
        <v>6</v>
      </c>
    </row>
    <row r="128" spans="2:10" x14ac:dyDescent="0.2">
      <c r="B128" s="12">
        <v>125</v>
      </c>
      <c r="C128" s="19" t="s">
        <v>39</v>
      </c>
      <c r="D128" s="19" t="s">
        <v>35</v>
      </c>
      <c r="E128" s="23">
        <v>0.78</v>
      </c>
      <c r="F128" s="23">
        <v>62.2</v>
      </c>
      <c r="G128" s="29">
        <v>4353.8</v>
      </c>
      <c r="H128" s="29">
        <v>3395.9</v>
      </c>
      <c r="I128" s="19">
        <v>3</v>
      </c>
      <c r="J128" s="20">
        <v>5</v>
      </c>
    </row>
    <row r="129" spans="2:10" x14ac:dyDescent="0.2">
      <c r="B129" s="12">
        <v>126</v>
      </c>
      <c r="C129" s="19" t="s">
        <v>42</v>
      </c>
      <c r="D129" s="19" t="s">
        <v>51</v>
      </c>
      <c r="E129" s="23">
        <v>0.8</v>
      </c>
      <c r="F129" s="23">
        <v>62.4</v>
      </c>
      <c r="G129" s="29">
        <v>4630.5</v>
      </c>
      <c r="H129" s="29">
        <v>3704.4</v>
      </c>
      <c r="I129" s="19">
        <v>7</v>
      </c>
      <c r="J129" s="20">
        <v>3</v>
      </c>
    </row>
    <row r="130" spans="2:10" x14ac:dyDescent="0.2">
      <c r="B130" s="12">
        <v>127</v>
      </c>
      <c r="C130" s="19" t="s">
        <v>42</v>
      </c>
      <c r="D130" s="19" t="s">
        <v>52</v>
      </c>
      <c r="E130" s="23">
        <v>0.8</v>
      </c>
      <c r="F130" s="23">
        <v>59.8</v>
      </c>
      <c r="G130" s="29">
        <v>4276.8</v>
      </c>
      <c r="H130" s="29">
        <v>3421.4</v>
      </c>
      <c r="I130" s="19">
        <v>7</v>
      </c>
      <c r="J130" s="20">
        <v>2</v>
      </c>
    </row>
    <row r="131" spans="2:10" x14ac:dyDescent="0.2">
      <c r="B131" s="12">
        <v>128</v>
      </c>
      <c r="C131" s="19" t="s">
        <v>34</v>
      </c>
      <c r="D131" s="19" t="s">
        <v>35</v>
      </c>
      <c r="E131" s="23">
        <v>0.8</v>
      </c>
      <c r="F131" s="23">
        <v>63.8</v>
      </c>
      <c r="G131" s="29">
        <v>5248.1</v>
      </c>
      <c r="H131" s="29">
        <v>4198.5</v>
      </c>
      <c r="I131" s="19">
        <v>6</v>
      </c>
      <c r="J131" s="20">
        <v>5</v>
      </c>
    </row>
    <row r="132" spans="2:10" x14ac:dyDescent="0.2">
      <c r="B132" s="12">
        <v>129</v>
      </c>
      <c r="C132" s="19" t="s">
        <v>34</v>
      </c>
      <c r="D132" s="19" t="s">
        <v>55</v>
      </c>
      <c r="E132" s="23">
        <v>0.8</v>
      </c>
      <c r="F132" s="23">
        <v>62.6</v>
      </c>
      <c r="G132" s="29">
        <v>4957.2</v>
      </c>
      <c r="H132" s="29">
        <v>3965.8</v>
      </c>
      <c r="I132" s="19">
        <v>6</v>
      </c>
      <c r="J132" s="20">
        <v>4</v>
      </c>
    </row>
    <row r="133" spans="2:10" x14ac:dyDescent="0.2">
      <c r="B133" s="12">
        <v>130</v>
      </c>
      <c r="C133" s="19" t="s">
        <v>34</v>
      </c>
      <c r="D133" s="19" t="s">
        <v>51</v>
      </c>
      <c r="E133" s="23">
        <v>0.8</v>
      </c>
      <c r="F133" s="23">
        <v>62.9</v>
      </c>
      <c r="G133" s="29">
        <v>4568.3999999999996</v>
      </c>
      <c r="H133" s="29">
        <v>3654.7</v>
      </c>
      <c r="I133" s="19">
        <v>6</v>
      </c>
      <c r="J133" s="20">
        <v>3</v>
      </c>
    </row>
    <row r="134" spans="2:10" x14ac:dyDescent="0.2">
      <c r="B134" s="12">
        <v>131</v>
      </c>
      <c r="C134" s="19" t="s">
        <v>36</v>
      </c>
      <c r="D134" s="19" t="s">
        <v>35</v>
      </c>
      <c r="E134" s="23">
        <v>0.8</v>
      </c>
      <c r="F134" s="23">
        <v>62.2</v>
      </c>
      <c r="G134" s="29">
        <v>5163.8</v>
      </c>
      <c r="H134" s="29">
        <v>4131</v>
      </c>
      <c r="I134" s="19">
        <v>5</v>
      </c>
      <c r="J134" s="20">
        <v>5</v>
      </c>
    </row>
    <row r="135" spans="2:10" x14ac:dyDescent="0.2">
      <c r="B135" s="12">
        <v>132</v>
      </c>
      <c r="C135" s="19" t="s">
        <v>36</v>
      </c>
      <c r="D135" s="19" t="s">
        <v>55</v>
      </c>
      <c r="E135" s="23">
        <v>0.8</v>
      </c>
      <c r="F135" s="23">
        <v>62.4</v>
      </c>
      <c r="G135" s="29">
        <v>4860</v>
      </c>
      <c r="H135" s="29">
        <v>3888</v>
      </c>
      <c r="I135" s="19">
        <v>5</v>
      </c>
      <c r="J135" s="20">
        <v>4</v>
      </c>
    </row>
    <row r="136" spans="2:10" x14ac:dyDescent="0.2">
      <c r="B136" s="12">
        <v>133</v>
      </c>
      <c r="C136" s="19" t="s">
        <v>45</v>
      </c>
      <c r="D136" s="19" t="s">
        <v>35</v>
      </c>
      <c r="E136" s="23">
        <v>0.8</v>
      </c>
      <c r="F136" s="23">
        <v>62.7</v>
      </c>
      <c r="G136" s="29">
        <v>4989.6000000000004</v>
      </c>
      <c r="H136" s="29">
        <v>3991.7</v>
      </c>
      <c r="I136" s="19">
        <v>4</v>
      </c>
      <c r="J136" s="20">
        <v>5</v>
      </c>
    </row>
    <row r="137" spans="2:10" x14ac:dyDescent="0.2">
      <c r="B137" s="12">
        <v>134</v>
      </c>
      <c r="C137" s="19" t="s">
        <v>45</v>
      </c>
      <c r="D137" s="19" t="s">
        <v>55</v>
      </c>
      <c r="E137" s="23">
        <v>0.8</v>
      </c>
      <c r="F137" s="23">
        <v>62</v>
      </c>
      <c r="G137" s="29">
        <v>4860</v>
      </c>
      <c r="H137" s="29">
        <v>3888</v>
      </c>
      <c r="I137" s="19">
        <v>4</v>
      </c>
      <c r="J137" s="20">
        <v>4</v>
      </c>
    </row>
    <row r="138" spans="2:10" x14ac:dyDescent="0.2">
      <c r="B138" s="12">
        <v>135</v>
      </c>
      <c r="C138" s="19" t="s">
        <v>39</v>
      </c>
      <c r="D138" s="19" t="s">
        <v>35</v>
      </c>
      <c r="E138" s="23">
        <v>0.8</v>
      </c>
      <c r="F138" s="23">
        <v>61.6</v>
      </c>
      <c r="G138" s="29">
        <v>4644</v>
      </c>
      <c r="H138" s="29">
        <v>3715.2</v>
      </c>
      <c r="I138" s="19">
        <v>3</v>
      </c>
      <c r="J138" s="20">
        <v>5</v>
      </c>
    </row>
    <row r="139" spans="2:10" x14ac:dyDescent="0.2">
      <c r="B139" s="12">
        <v>136</v>
      </c>
      <c r="C139" s="19" t="s">
        <v>39</v>
      </c>
      <c r="D139" s="19" t="s">
        <v>55</v>
      </c>
      <c r="E139" s="23">
        <v>0.8</v>
      </c>
      <c r="F139" s="23">
        <v>61.6</v>
      </c>
      <c r="G139" s="29">
        <v>4151.3</v>
      </c>
      <c r="H139" s="29">
        <v>3321</v>
      </c>
      <c r="I139" s="19">
        <v>3</v>
      </c>
      <c r="J139" s="20">
        <v>4</v>
      </c>
    </row>
    <row r="140" spans="2:10" x14ac:dyDescent="0.2">
      <c r="B140" s="12">
        <v>137</v>
      </c>
      <c r="C140" s="19" t="s">
        <v>42</v>
      </c>
      <c r="D140" s="19" t="s">
        <v>55</v>
      </c>
      <c r="E140" s="23">
        <v>0.81</v>
      </c>
      <c r="F140" s="23">
        <v>62</v>
      </c>
      <c r="G140" s="29">
        <v>5540.4</v>
      </c>
      <c r="H140" s="29">
        <v>4487.7</v>
      </c>
      <c r="I140" s="19">
        <v>7</v>
      </c>
      <c r="J140" s="20">
        <v>4</v>
      </c>
    </row>
    <row r="141" spans="2:10" x14ac:dyDescent="0.2">
      <c r="B141" s="12">
        <v>138</v>
      </c>
      <c r="C141" s="19" t="s">
        <v>34</v>
      </c>
      <c r="D141" s="19" t="s">
        <v>55</v>
      </c>
      <c r="E141" s="23">
        <v>0.81</v>
      </c>
      <c r="F141" s="23">
        <v>62.5</v>
      </c>
      <c r="G141" s="29">
        <v>5163.8</v>
      </c>
      <c r="H141" s="29">
        <v>4182.6000000000004</v>
      </c>
      <c r="I141" s="19">
        <v>6</v>
      </c>
      <c r="J141" s="20">
        <v>4</v>
      </c>
    </row>
    <row r="142" spans="2:10" x14ac:dyDescent="0.2">
      <c r="B142" s="12">
        <v>139</v>
      </c>
      <c r="C142" s="19" t="s">
        <v>34</v>
      </c>
      <c r="D142" s="19" t="s">
        <v>51</v>
      </c>
      <c r="E142" s="23">
        <v>0.81</v>
      </c>
      <c r="F142" s="23">
        <v>59.1</v>
      </c>
      <c r="G142" s="29">
        <v>4568.3999999999996</v>
      </c>
      <c r="H142" s="29">
        <v>3700.4</v>
      </c>
      <c r="I142" s="19">
        <v>6</v>
      </c>
      <c r="J142" s="20">
        <v>3</v>
      </c>
    </row>
    <row r="143" spans="2:10" x14ac:dyDescent="0.2">
      <c r="B143" s="12">
        <v>140</v>
      </c>
      <c r="C143" s="19" t="s">
        <v>34</v>
      </c>
      <c r="D143" s="19" t="s">
        <v>51</v>
      </c>
      <c r="E143" s="23">
        <v>0.81</v>
      </c>
      <c r="F143" s="23">
        <v>62</v>
      </c>
      <c r="G143" s="29">
        <v>4758.8</v>
      </c>
      <c r="H143" s="29">
        <v>3854.6</v>
      </c>
      <c r="I143" s="19">
        <v>6</v>
      </c>
      <c r="J143" s="20">
        <v>3</v>
      </c>
    </row>
    <row r="144" spans="2:10" x14ac:dyDescent="0.2">
      <c r="B144" s="12">
        <v>141</v>
      </c>
      <c r="C144" s="19" t="s">
        <v>34</v>
      </c>
      <c r="D144" s="19" t="s">
        <v>51</v>
      </c>
      <c r="E144" s="23">
        <v>0.81</v>
      </c>
      <c r="F144" s="23">
        <v>62.1</v>
      </c>
      <c r="G144" s="29">
        <v>4568.3999999999996</v>
      </c>
      <c r="H144" s="29">
        <v>3700.4</v>
      </c>
      <c r="I144" s="19">
        <v>6</v>
      </c>
      <c r="J144" s="20">
        <v>3</v>
      </c>
    </row>
    <row r="145" spans="2:10" x14ac:dyDescent="0.2">
      <c r="B145" s="12">
        <v>142</v>
      </c>
      <c r="C145" s="19" t="s">
        <v>34</v>
      </c>
      <c r="D145" s="19" t="s">
        <v>51</v>
      </c>
      <c r="E145" s="23">
        <v>0.81</v>
      </c>
      <c r="F145" s="23">
        <v>62.1</v>
      </c>
      <c r="G145" s="29">
        <v>4441.5</v>
      </c>
      <c r="H145" s="29">
        <v>3597.6</v>
      </c>
      <c r="I145" s="19">
        <v>6</v>
      </c>
      <c r="J145" s="20">
        <v>3</v>
      </c>
    </row>
    <row r="146" spans="2:10" x14ac:dyDescent="0.2">
      <c r="B146" s="12">
        <v>143</v>
      </c>
      <c r="C146" s="19" t="s">
        <v>34</v>
      </c>
      <c r="D146" s="19" t="s">
        <v>51</v>
      </c>
      <c r="E146" s="23">
        <v>0.82</v>
      </c>
      <c r="F146" s="23">
        <v>60.9</v>
      </c>
      <c r="G146" s="29">
        <v>4568.3999999999996</v>
      </c>
      <c r="H146" s="29">
        <v>3746.1</v>
      </c>
      <c r="I146" s="19">
        <v>6</v>
      </c>
      <c r="J146" s="20">
        <v>3</v>
      </c>
    </row>
    <row r="147" spans="2:10" x14ac:dyDescent="0.2">
      <c r="B147" s="12">
        <v>144</v>
      </c>
      <c r="C147" s="19" t="s">
        <v>54</v>
      </c>
      <c r="D147" s="19" t="s">
        <v>55</v>
      </c>
      <c r="E147" s="23">
        <v>0.82</v>
      </c>
      <c r="F147" s="23">
        <v>61.6</v>
      </c>
      <c r="G147" s="29">
        <v>3645</v>
      </c>
      <c r="H147" s="29">
        <v>2988.9</v>
      </c>
      <c r="I147" s="19">
        <v>2</v>
      </c>
      <c r="J147" s="20">
        <v>4</v>
      </c>
    </row>
    <row r="148" spans="2:10" x14ac:dyDescent="0.2">
      <c r="B148" s="12">
        <v>145</v>
      </c>
      <c r="C148" s="19" t="s">
        <v>54</v>
      </c>
      <c r="D148" s="19" t="s">
        <v>51</v>
      </c>
      <c r="E148" s="23">
        <v>0.82</v>
      </c>
      <c r="F148" s="23">
        <v>61.9</v>
      </c>
      <c r="G148" s="29">
        <v>3442.5</v>
      </c>
      <c r="H148" s="29">
        <v>2822.9</v>
      </c>
      <c r="I148" s="19">
        <v>2</v>
      </c>
      <c r="J148" s="20">
        <v>3</v>
      </c>
    </row>
    <row r="149" spans="2:10" x14ac:dyDescent="0.2">
      <c r="B149" s="12">
        <v>146</v>
      </c>
      <c r="C149" s="19" t="s">
        <v>56</v>
      </c>
      <c r="D149" s="19" t="s">
        <v>55</v>
      </c>
      <c r="E149" s="23">
        <v>0.85</v>
      </c>
      <c r="F149" s="23">
        <v>62.8</v>
      </c>
      <c r="G149" s="29">
        <v>3037.5</v>
      </c>
      <c r="H149" s="29">
        <v>2581.9</v>
      </c>
      <c r="I149" s="19">
        <v>1</v>
      </c>
      <c r="J149" s="20">
        <v>4</v>
      </c>
    </row>
    <row r="150" spans="2:10" x14ac:dyDescent="0.2">
      <c r="B150" s="12">
        <v>147</v>
      </c>
      <c r="C150" s="19" t="s">
        <v>34</v>
      </c>
      <c r="D150" s="19" t="s">
        <v>51</v>
      </c>
      <c r="E150" s="23">
        <v>0.88</v>
      </c>
      <c r="F150" s="23">
        <v>62.3</v>
      </c>
      <c r="G150" s="29">
        <v>4758.8</v>
      </c>
      <c r="H150" s="29">
        <v>4187.7</v>
      </c>
      <c r="I150" s="19">
        <v>6</v>
      </c>
      <c r="J150" s="20">
        <v>3</v>
      </c>
    </row>
    <row r="151" spans="2:10" x14ac:dyDescent="0.2">
      <c r="B151" s="12">
        <v>148</v>
      </c>
      <c r="C151" s="19" t="s">
        <v>45</v>
      </c>
      <c r="D151" s="19" t="s">
        <v>35</v>
      </c>
      <c r="E151" s="23">
        <v>0.88</v>
      </c>
      <c r="F151" s="23">
        <v>60.6</v>
      </c>
      <c r="G151" s="29">
        <v>5054.3999999999996</v>
      </c>
      <c r="H151" s="29">
        <v>4447.8999999999996</v>
      </c>
      <c r="I151" s="19">
        <v>4</v>
      </c>
      <c r="J151" s="20">
        <v>5</v>
      </c>
    </row>
    <row r="152" spans="2:10" x14ac:dyDescent="0.2">
      <c r="B152" s="12">
        <v>149</v>
      </c>
      <c r="C152" s="19" t="s">
        <v>36</v>
      </c>
      <c r="D152" s="19" t="s">
        <v>35</v>
      </c>
      <c r="E152" s="23">
        <v>0.9</v>
      </c>
      <c r="F152" s="23">
        <v>61.9</v>
      </c>
      <c r="G152" s="29">
        <v>5859</v>
      </c>
      <c r="H152" s="29">
        <v>5273.1</v>
      </c>
      <c r="I152" s="19">
        <v>5</v>
      </c>
      <c r="J152" s="20">
        <v>5</v>
      </c>
    </row>
    <row r="153" spans="2:10" x14ac:dyDescent="0.2">
      <c r="B153" s="12">
        <v>150</v>
      </c>
      <c r="C153" s="19" t="s">
        <v>36</v>
      </c>
      <c r="D153" s="19" t="s">
        <v>51</v>
      </c>
      <c r="E153" s="23">
        <v>0.9</v>
      </c>
      <c r="F153" s="23">
        <v>62.2</v>
      </c>
      <c r="G153" s="29">
        <v>5494.5</v>
      </c>
      <c r="H153" s="29">
        <v>4945.1000000000004</v>
      </c>
      <c r="I153" s="19">
        <v>5</v>
      </c>
      <c r="J153" s="20">
        <v>3</v>
      </c>
    </row>
    <row r="154" spans="2:10" x14ac:dyDescent="0.2">
      <c r="B154" s="12">
        <v>151</v>
      </c>
      <c r="C154" s="19" t="s">
        <v>45</v>
      </c>
      <c r="D154" s="19" t="s">
        <v>35</v>
      </c>
      <c r="E154" s="23">
        <v>0.9</v>
      </c>
      <c r="F154" s="23">
        <v>61.4</v>
      </c>
      <c r="G154" s="29">
        <v>5973.8</v>
      </c>
      <c r="H154" s="29">
        <v>5376.4</v>
      </c>
      <c r="I154" s="19">
        <v>4</v>
      </c>
      <c r="J154" s="20">
        <v>5</v>
      </c>
    </row>
    <row r="155" spans="2:10" x14ac:dyDescent="0.2">
      <c r="B155" s="12">
        <v>152</v>
      </c>
      <c r="C155" s="19" t="s">
        <v>45</v>
      </c>
      <c r="D155" s="19" t="s">
        <v>35</v>
      </c>
      <c r="E155" s="23">
        <v>0.9</v>
      </c>
      <c r="F155" s="23">
        <v>62.1</v>
      </c>
      <c r="G155" s="29">
        <v>5973.8</v>
      </c>
      <c r="H155" s="29">
        <v>5376.4</v>
      </c>
      <c r="I155" s="19">
        <v>4</v>
      </c>
      <c r="J155" s="20">
        <v>5</v>
      </c>
    </row>
    <row r="156" spans="2:10" x14ac:dyDescent="0.2">
      <c r="B156" s="12">
        <v>153</v>
      </c>
      <c r="C156" s="19" t="s">
        <v>45</v>
      </c>
      <c r="D156" s="19" t="s">
        <v>35</v>
      </c>
      <c r="E156" s="23">
        <v>0.9</v>
      </c>
      <c r="F156" s="23">
        <v>60.8</v>
      </c>
      <c r="G156" s="29">
        <v>6212.7</v>
      </c>
      <c r="H156" s="29">
        <v>5591.4</v>
      </c>
      <c r="I156" s="19">
        <v>4</v>
      </c>
      <c r="J156" s="20">
        <v>5</v>
      </c>
    </row>
    <row r="157" spans="2:10" x14ac:dyDescent="0.2">
      <c r="B157" s="12">
        <v>154</v>
      </c>
      <c r="C157" s="19" t="s">
        <v>45</v>
      </c>
      <c r="D157" s="19" t="s">
        <v>51</v>
      </c>
      <c r="E157" s="23">
        <v>0.9</v>
      </c>
      <c r="F157" s="23">
        <v>58.9</v>
      </c>
      <c r="G157" s="29">
        <v>5054.3999999999996</v>
      </c>
      <c r="H157" s="29">
        <v>4549</v>
      </c>
      <c r="I157" s="19">
        <v>4</v>
      </c>
      <c r="J157" s="20">
        <v>3</v>
      </c>
    </row>
    <row r="158" spans="2:10" x14ac:dyDescent="0.2">
      <c r="B158" s="12">
        <v>155</v>
      </c>
      <c r="C158" s="19" t="s">
        <v>54</v>
      </c>
      <c r="D158" s="19" t="s">
        <v>43</v>
      </c>
      <c r="E158" s="23">
        <v>0.9</v>
      </c>
      <c r="F158" s="23">
        <v>62.3</v>
      </c>
      <c r="G158" s="29">
        <v>5292</v>
      </c>
      <c r="H158" s="29">
        <v>4762.8</v>
      </c>
      <c r="I158" s="19">
        <v>2</v>
      </c>
      <c r="J158" s="20">
        <v>8</v>
      </c>
    </row>
    <row r="159" spans="2:10" x14ac:dyDescent="0.2">
      <c r="B159" s="12">
        <v>156</v>
      </c>
      <c r="C159" s="19" t="s">
        <v>54</v>
      </c>
      <c r="D159" s="19" t="s">
        <v>55</v>
      </c>
      <c r="E159" s="23">
        <v>0.9</v>
      </c>
      <c r="F159" s="23">
        <v>62</v>
      </c>
      <c r="G159" s="29">
        <v>4471.2</v>
      </c>
      <c r="H159" s="29">
        <v>4024.1</v>
      </c>
      <c r="I159" s="19">
        <v>2</v>
      </c>
      <c r="J159" s="20">
        <v>4</v>
      </c>
    </row>
    <row r="160" spans="2:10" x14ac:dyDescent="0.2">
      <c r="B160" s="12">
        <v>157</v>
      </c>
      <c r="C160" s="19" t="s">
        <v>42</v>
      </c>
      <c r="D160" s="19" t="s">
        <v>55</v>
      </c>
      <c r="E160" s="23">
        <v>0.91</v>
      </c>
      <c r="F160" s="23">
        <v>61.4</v>
      </c>
      <c r="G160" s="29">
        <v>6844.5</v>
      </c>
      <c r="H160" s="29">
        <v>6228.5</v>
      </c>
      <c r="I160" s="19">
        <v>7</v>
      </c>
      <c r="J160" s="20">
        <v>4</v>
      </c>
    </row>
    <row r="161" spans="2:10" x14ac:dyDescent="0.2">
      <c r="B161" s="12">
        <v>158</v>
      </c>
      <c r="C161" s="19" t="s">
        <v>42</v>
      </c>
      <c r="D161" s="19" t="s">
        <v>51</v>
      </c>
      <c r="E161" s="23">
        <v>0.91</v>
      </c>
      <c r="F161" s="23">
        <v>62.6</v>
      </c>
      <c r="G161" s="29">
        <v>6176.3</v>
      </c>
      <c r="H161" s="29">
        <v>5620.4</v>
      </c>
      <c r="I161" s="19">
        <v>7</v>
      </c>
      <c r="J161" s="20">
        <v>3</v>
      </c>
    </row>
    <row r="162" spans="2:10" x14ac:dyDescent="0.2">
      <c r="B162" s="12">
        <v>159</v>
      </c>
      <c r="C162" s="19" t="s">
        <v>34</v>
      </c>
      <c r="D162" s="19" t="s">
        <v>51</v>
      </c>
      <c r="E162" s="23">
        <v>0.91</v>
      </c>
      <c r="F162" s="23">
        <v>61.7</v>
      </c>
      <c r="G162" s="29">
        <v>5481</v>
      </c>
      <c r="H162" s="29">
        <v>4987.7</v>
      </c>
      <c r="I162" s="19">
        <v>6</v>
      </c>
      <c r="J162" s="20">
        <v>3</v>
      </c>
    </row>
    <row r="163" spans="2:10" x14ac:dyDescent="0.2">
      <c r="B163" s="12">
        <v>160</v>
      </c>
      <c r="C163" s="19" t="s">
        <v>36</v>
      </c>
      <c r="D163" s="19" t="s">
        <v>51</v>
      </c>
      <c r="E163" s="23">
        <v>0.91</v>
      </c>
      <c r="F163" s="23">
        <v>60.9</v>
      </c>
      <c r="G163" s="29">
        <v>5568.8</v>
      </c>
      <c r="H163" s="29">
        <v>5067.6000000000004</v>
      </c>
      <c r="I163" s="19">
        <v>5</v>
      </c>
      <c r="J163" s="20">
        <v>3</v>
      </c>
    </row>
    <row r="164" spans="2:10" x14ac:dyDescent="0.2">
      <c r="B164" s="12">
        <v>161</v>
      </c>
      <c r="C164" s="19" t="s">
        <v>45</v>
      </c>
      <c r="D164" s="19" t="s">
        <v>35</v>
      </c>
      <c r="E164" s="23">
        <v>0.91</v>
      </c>
      <c r="F164" s="23">
        <v>62.7</v>
      </c>
      <c r="G164" s="29">
        <v>5734.8</v>
      </c>
      <c r="H164" s="29">
        <v>5218.7</v>
      </c>
      <c r="I164" s="19">
        <v>4</v>
      </c>
      <c r="J164" s="20">
        <v>5</v>
      </c>
    </row>
    <row r="165" spans="2:10" x14ac:dyDescent="0.2">
      <c r="B165" s="12">
        <v>162</v>
      </c>
      <c r="C165" s="19" t="s">
        <v>39</v>
      </c>
      <c r="D165" s="19" t="s">
        <v>55</v>
      </c>
      <c r="E165" s="23">
        <v>0.91</v>
      </c>
      <c r="F165" s="23">
        <v>61.2</v>
      </c>
      <c r="G165" s="29">
        <v>5248.8</v>
      </c>
      <c r="H165" s="29">
        <v>4776.3999999999996</v>
      </c>
      <c r="I165" s="19">
        <v>3</v>
      </c>
      <c r="J165" s="20">
        <v>4</v>
      </c>
    </row>
    <row r="166" spans="2:10" x14ac:dyDescent="0.2">
      <c r="B166" s="12">
        <v>163</v>
      </c>
      <c r="C166" s="19" t="s">
        <v>45</v>
      </c>
      <c r="D166" s="19" t="s">
        <v>50</v>
      </c>
      <c r="E166" s="23">
        <v>0.92</v>
      </c>
      <c r="F166" s="23">
        <v>61.3</v>
      </c>
      <c r="G166" s="29">
        <v>6581.3</v>
      </c>
      <c r="H166" s="29">
        <v>6054.8</v>
      </c>
      <c r="I166" s="19">
        <v>4</v>
      </c>
      <c r="J166" s="20">
        <v>6</v>
      </c>
    </row>
    <row r="167" spans="2:10" x14ac:dyDescent="0.2">
      <c r="B167" s="12">
        <v>164</v>
      </c>
      <c r="C167" s="19" t="s">
        <v>42</v>
      </c>
      <c r="D167" s="19" t="s">
        <v>43</v>
      </c>
      <c r="E167" s="23">
        <v>0.93</v>
      </c>
      <c r="F167" s="23">
        <v>60.6</v>
      </c>
      <c r="G167" s="29">
        <v>12757.5</v>
      </c>
      <c r="H167" s="29">
        <v>11864.5</v>
      </c>
      <c r="I167" s="19">
        <v>7</v>
      </c>
      <c r="J167" s="20">
        <v>8</v>
      </c>
    </row>
    <row r="168" spans="2:10" x14ac:dyDescent="0.2">
      <c r="B168" s="12">
        <v>165</v>
      </c>
      <c r="C168" s="19" t="s">
        <v>42</v>
      </c>
      <c r="D168" s="19" t="s">
        <v>35</v>
      </c>
      <c r="E168" s="23">
        <v>0.93</v>
      </c>
      <c r="F168" s="23">
        <v>61.5</v>
      </c>
      <c r="G168" s="29">
        <v>8147.3</v>
      </c>
      <c r="H168" s="29">
        <v>7576.9</v>
      </c>
      <c r="I168" s="19">
        <v>7</v>
      </c>
      <c r="J168" s="20">
        <v>5</v>
      </c>
    </row>
    <row r="169" spans="2:10" x14ac:dyDescent="0.2">
      <c r="B169" s="12">
        <v>166</v>
      </c>
      <c r="C169" s="19" t="s">
        <v>36</v>
      </c>
      <c r="D169" s="19" t="s">
        <v>50</v>
      </c>
      <c r="E169" s="23">
        <v>0.94</v>
      </c>
      <c r="F169" s="23">
        <v>59.7</v>
      </c>
      <c r="G169" s="29">
        <v>7087.5</v>
      </c>
      <c r="H169" s="29">
        <v>6662.3</v>
      </c>
      <c r="I169" s="19">
        <v>5</v>
      </c>
      <c r="J169" s="20">
        <v>6</v>
      </c>
    </row>
    <row r="170" spans="2:10" x14ac:dyDescent="0.2">
      <c r="B170" s="12">
        <v>167</v>
      </c>
      <c r="C170" s="19" t="s">
        <v>36</v>
      </c>
      <c r="D170" s="19" t="s">
        <v>52</v>
      </c>
      <c r="E170" s="23">
        <v>0.94</v>
      </c>
      <c r="F170" s="23">
        <v>62.4</v>
      </c>
      <c r="G170" s="29">
        <v>4895.1000000000004</v>
      </c>
      <c r="H170" s="29">
        <v>4601.3999999999996</v>
      </c>
      <c r="I170" s="19">
        <v>5</v>
      </c>
      <c r="J170" s="20">
        <v>2</v>
      </c>
    </row>
    <row r="171" spans="2:10" x14ac:dyDescent="0.2">
      <c r="B171" s="12">
        <v>168</v>
      </c>
      <c r="C171" s="19" t="s">
        <v>34</v>
      </c>
      <c r="D171" s="19" t="s">
        <v>52</v>
      </c>
      <c r="E171" s="23">
        <v>0.97</v>
      </c>
      <c r="F171" s="23">
        <v>61.8</v>
      </c>
      <c r="G171" s="29">
        <v>4957.2</v>
      </c>
      <c r="H171" s="29">
        <v>4808.5</v>
      </c>
      <c r="I171" s="19">
        <v>6</v>
      </c>
      <c r="J171" s="20">
        <v>2</v>
      </c>
    </row>
    <row r="172" spans="2:10" x14ac:dyDescent="0.2">
      <c r="B172" s="12">
        <v>169</v>
      </c>
      <c r="C172" s="19" t="s">
        <v>34</v>
      </c>
      <c r="D172" s="19" t="s">
        <v>35</v>
      </c>
      <c r="E172" s="23">
        <v>1.01</v>
      </c>
      <c r="F172" s="23">
        <v>60.4</v>
      </c>
      <c r="G172" s="29">
        <v>9147.6</v>
      </c>
      <c r="H172" s="29">
        <v>9239.1</v>
      </c>
      <c r="I172" s="19">
        <v>6</v>
      </c>
      <c r="J172" s="20">
        <v>5</v>
      </c>
    </row>
    <row r="173" spans="2:10" x14ac:dyDescent="0.2">
      <c r="B173" s="12">
        <v>170</v>
      </c>
      <c r="C173" s="19" t="s">
        <v>36</v>
      </c>
      <c r="D173" s="19" t="s">
        <v>55</v>
      </c>
      <c r="E173" s="23">
        <v>1.01</v>
      </c>
      <c r="F173" s="23">
        <v>61.9</v>
      </c>
      <c r="G173" s="29">
        <v>7484.4</v>
      </c>
      <c r="H173" s="29">
        <v>7559.2</v>
      </c>
      <c r="I173" s="19">
        <v>5</v>
      </c>
      <c r="J173" s="20">
        <v>4</v>
      </c>
    </row>
    <row r="174" spans="2:10" x14ac:dyDescent="0.2">
      <c r="B174" s="12">
        <v>171</v>
      </c>
      <c r="C174" s="19" t="s">
        <v>34</v>
      </c>
      <c r="D174" s="19" t="s">
        <v>51</v>
      </c>
      <c r="E174" s="23">
        <v>1.02</v>
      </c>
      <c r="F174" s="23">
        <v>61.1</v>
      </c>
      <c r="G174" s="29">
        <v>6415.2</v>
      </c>
      <c r="H174" s="29">
        <v>6543.5</v>
      </c>
      <c r="I174" s="19">
        <v>6</v>
      </c>
      <c r="J174" s="20">
        <v>3</v>
      </c>
    </row>
    <row r="175" spans="2:10" x14ac:dyDescent="0.2">
      <c r="B175" s="12">
        <v>172</v>
      </c>
      <c r="C175" s="19" t="s">
        <v>36</v>
      </c>
      <c r="D175" s="19" t="s">
        <v>35</v>
      </c>
      <c r="E175" s="23">
        <v>1.02</v>
      </c>
      <c r="F175" s="23">
        <v>61.9</v>
      </c>
      <c r="G175" s="29">
        <v>9072</v>
      </c>
      <c r="H175" s="29">
        <v>9253.4</v>
      </c>
      <c r="I175" s="19">
        <v>5</v>
      </c>
      <c r="J175" s="20">
        <v>5</v>
      </c>
    </row>
    <row r="176" spans="2:10" x14ac:dyDescent="0.2">
      <c r="B176" s="12">
        <v>173</v>
      </c>
      <c r="C176" s="19" t="s">
        <v>45</v>
      </c>
      <c r="D176" s="19" t="s">
        <v>35</v>
      </c>
      <c r="E176" s="23">
        <v>1.02</v>
      </c>
      <c r="F176" s="23">
        <v>60.6</v>
      </c>
      <c r="G176" s="29">
        <v>7897.5</v>
      </c>
      <c r="H176" s="29">
        <v>8055.5</v>
      </c>
      <c r="I176" s="19">
        <v>4</v>
      </c>
      <c r="J176" s="20">
        <v>5</v>
      </c>
    </row>
    <row r="177" spans="2:10" x14ac:dyDescent="0.2">
      <c r="B177" s="12">
        <v>174</v>
      </c>
      <c r="C177" s="19" t="s">
        <v>45</v>
      </c>
      <c r="D177" s="19" t="s">
        <v>35</v>
      </c>
      <c r="E177" s="23">
        <v>1.02</v>
      </c>
      <c r="F177" s="23">
        <v>60.3</v>
      </c>
      <c r="G177" s="29">
        <v>7686.9</v>
      </c>
      <c r="H177" s="29">
        <v>7840.6</v>
      </c>
      <c r="I177" s="19">
        <v>4</v>
      </c>
      <c r="J177" s="20">
        <v>5</v>
      </c>
    </row>
    <row r="178" spans="2:10" x14ac:dyDescent="0.2">
      <c r="B178" s="12">
        <v>175</v>
      </c>
      <c r="C178" s="19" t="s">
        <v>36</v>
      </c>
      <c r="D178" s="19" t="s">
        <v>35</v>
      </c>
      <c r="E178" s="23">
        <v>1.03</v>
      </c>
      <c r="F178" s="23">
        <v>60.6</v>
      </c>
      <c r="G178" s="29">
        <v>9298.7999999999993</v>
      </c>
      <c r="H178" s="29">
        <v>9577.7999999999993</v>
      </c>
      <c r="I178" s="19">
        <v>5</v>
      </c>
      <c r="J178" s="20">
        <v>5</v>
      </c>
    </row>
    <row r="179" spans="2:10" x14ac:dyDescent="0.2">
      <c r="B179" s="12">
        <v>176</v>
      </c>
      <c r="C179" s="19" t="s">
        <v>34</v>
      </c>
      <c r="D179" s="19" t="s">
        <v>51</v>
      </c>
      <c r="E179" s="23">
        <v>1.04</v>
      </c>
      <c r="F179" s="23">
        <v>60.8</v>
      </c>
      <c r="G179" s="29">
        <v>6860.7</v>
      </c>
      <c r="H179" s="29">
        <v>7135.1</v>
      </c>
      <c r="I179" s="19">
        <v>6</v>
      </c>
      <c r="J179" s="20">
        <v>3</v>
      </c>
    </row>
    <row r="180" spans="2:10" x14ac:dyDescent="0.2">
      <c r="B180" s="12">
        <v>177</v>
      </c>
      <c r="C180" s="19" t="s">
        <v>45</v>
      </c>
      <c r="D180" s="19" t="s">
        <v>35</v>
      </c>
      <c r="E180" s="23">
        <v>1.04</v>
      </c>
      <c r="F180" s="23">
        <v>63</v>
      </c>
      <c r="G180" s="29">
        <v>6949.8</v>
      </c>
      <c r="H180" s="29">
        <v>7227.8</v>
      </c>
      <c r="I180" s="19">
        <v>4</v>
      </c>
      <c r="J180" s="20">
        <v>5</v>
      </c>
    </row>
    <row r="181" spans="2:10" x14ac:dyDescent="0.2">
      <c r="B181" s="12">
        <v>178</v>
      </c>
      <c r="C181" s="19" t="s">
        <v>36</v>
      </c>
      <c r="D181" s="19" t="s">
        <v>37</v>
      </c>
      <c r="E181" s="23">
        <v>1.07</v>
      </c>
      <c r="F181" s="23">
        <v>61.7</v>
      </c>
      <c r="G181" s="29">
        <v>12117.6</v>
      </c>
      <c r="H181" s="29">
        <v>12965.8</v>
      </c>
      <c r="I181" s="19">
        <v>5</v>
      </c>
      <c r="J181" s="20">
        <v>7</v>
      </c>
    </row>
    <row r="182" spans="2:10" x14ac:dyDescent="0.2">
      <c r="B182" s="12">
        <v>179</v>
      </c>
      <c r="C182" s="19" t="s">
        <v>36</v>
      </c>
      <c r="D182" s="19" t="s">
        <v>37</v>
      </c>
      <c r="E182" s="23">
        <v>1.07</v>
      </c>
      <c r="F182" s="23">
        <v>61.8</v>
      </c>
      <c r="G182" s="29">
        <v>12117.6</v>
      </c>
      <c r="H182" s="29">
        <v>12965.8</v>
      </c>
      <c r="I182" s="19">
        <v>5</v>
      </c>
      <c r="J182" s="20">
        <v>7</v>
      </c>
    </row>
    <row r="183" spans="2:10" x14ac:dyDescent="0.2">
      <c r="B183" s="12">
        <v>180</v>
      </c>
      <c r="C183" s="19" t="s">
        <v>45</v>
      </c>
      <c r="D183" s="19" t="s">
        <v>55</v>
      </c>
      <c r="E183" s="23">
        <v>1.07</v>
      </c>
      <c r="F183" s="23">
        <v>62.3</v>
      </c>
      <c r="G183" s="29">
        <v>7095.6</v>
      </c>
      <c r="H183" s="29">
        <v>7592.3</v>
      </c>
      <c r="I183" s="19">
        <v>4</v>
      </c>
      <c r="J183" s="20">
        <v>4</v>
      </c>
    </row>
    <row r="184" spans="2:10" x14ac:dyDescent="0.2">
      <c r="B184" s="12">
        <v>181</v>
      </c>
      <c r="C184" s="19" t="s">
        <v>36</v>
      </c>
      <c r="D184" s="19" t="s">
        <v>51</v>
      </c>
      <c r="E184" s="23">
        <v>1.08</v>
      </c>
      <c r="F184" s="23">
        <v>59.7</v>
      </c>
      <c r="G184" s="29">
        <v>6378.8</v>
      </c>
      <c r="H184" s="29">
        <v>6889.1</v>
      </c>
      <c r="I184" s="19">
        <v>5</v>
      </c>
      <c r="J184" s="20">
        <v>3</v>
      </c>
    </row>
    <row r="185" spans="2:10" x14ac:dyDescent="0.2">
      <c r="B185" s="12">
        <v>182</v>
      </c>
      <c r="C185" s="19" t="s">
        <v>36</v>
      </c>
      <c r="D185" s="19" t="s">
        <v>55</v>
      </c>
      <c r="E185" s="23">
        <v>1.0900000000000001</v>
      </c>
      <c r="F185" s="23">
        <v>60.1</v>
      </c>
      <c r="G185" s="29">
        <v>8108.1</v>
      </c>
      <c r="H185" s="29">
        <v>8837.7999999999993</v>
      </c>
      <c r="I185" s="19">
        <v>5</v>
      </c>
      <c r="J185" s="20">
        <v>4</v>
      </c>
    </row>
    <row r="186" spans="2:10" x14ac:dyDescent="0.2">
      <c r="B186" s="12">
        <v>183</v>
      </c>
      <c r="C186" s="19" t="s">
        <v>45</v>
      </c>
      <c r="D186" s="19" t="s">
        <v>55</v>
      </c>
      <c r="E186" s="23">
        <v>1.0900000000000001</v>
      </c>
      <c r="F186" s="23">
        <v>61.3</v>
      </c>
      <c r="G186" s="29">
        <v>7581.6</v>
      </c>
      <c r="H186" s="29">
        <v>8263.9</v>
      </c>
      <c r="I186" s="19">
        <v>4</v>
      </c>
      <c r="J186" s="20">
        <v>4</v>
      </c>
    </row>
    <row r="187" spans="2:10" x14ac:dyDescent="0.2">
      <c r="B187" s="12">
        <v>184</v>
      </c>
      <c r="C187" s="19" t="s">
        <v>45</v>
      </c>
      <c r="D187" s="19" t="s">
        <v>35</v>
      </c>
      <c r="E187" s="23">
        <v>1.1000000000000001</v>
      </c>
      <c r="F187" s="23">
        <v>59.5</v>
      </c>
      <c r="G187" s="29">
        <v>8424</v>
      </c>
      <c r="H187" s="29">
        <v>9266.4</v>
      </c>
      <c r="I187" s="19">
        <v>4</v>
      </c>
      <c r="J187" s="20">
        <v>5</v>
      </c>
    </row>
    <row r="188" spans="2:10" x14ac:dyDescent="0.2">
      <c r="B188" s="12">
        <v>185</v>
      </c>
      <c r="C188" s="19" t="s">
        <v>45</v>
      </c>
      <c r="D188" s="19" t="s">
        <v>55</v>
      </c>
      <c r="E188" s="23">
        <v>1.1000000000000001</v>
      </c>
      <c r="F188" s="23">
        <v>60.7</v>
      </c>
      <c r="G188" s="29">
        <v>7095.6</v>
      </c>
      <c r="H188" s="29">
        <v>7805.2</v>
      </c>
      <c r="I188" s="19">
        <v>4</v>
      </c>
      <c r="J188" s="20">
        <v>4</v>
      </c>
    </row>
    <row r="189" spans="2:10" x14ac:dyDescent="0.2">
      <c r="B189" s="12">
        <v>186</v>
      </c>
      <c r="C189" s="19" t="s">
        <v>39</v>
      </c>
      <c r="D189" s="19" t="s">
        <v>35</v>
      </c>
      <c r="E189" s="23">
        <v>1.1000000000000001</v>
      </c>
      <c r="F189" s="23">
        <v>61.9</v>
      </c>
      <c r="G189" s="29">
        <v>6581.3</v>
      </c>
      <c r="H189" s="29">
        <v>7239.4</v>
      </c>
      <c r="I189" s="19">
        <v>3</v>
      </c>
      <c r="J189" s="20">
        <v>5</v>
      </c>
    </row>
    <row r="190" spans="2:10" x14ac:dyDescent="0.2">
      <c r="B190" s="12">
        <v>187</v>
      </c>
      <c r="C190" s="19" t="s">
        <v>36</v>
      </c>
      <c r="D190" s="19" t="s">
        <v>51</v>
      </c>
      <c r="E190" s="23">
        <v>1.1100000000000001</v>
      </c>
      <c r="F190" s="23">
        <v>60.1</v>
      </c>
      <c r="G190" s="29">
        <v>5953.5</v>
      </c>
      <c r="H190" s="29">
        <v>6608.4</v>
      </c>
      <c r="I190" s="19">
        <v>5</v>
      </c>
      <c r="J190" s="20">
        <v>3</v>
      </c>
    </row>
    <row r="191" spans="2:10" x14ac:dyDescent="0.2">
      <c r="B191" s="12">
        <v>188</v>
      </c>
      <c r="C191" s="19" t="s">
        <v>45</v>
      </c>
      <c r="D191" s="19" t="s">
        <v>35</v>
      </c>
      <c r="E191" s="23">
        <v>1.1100000000000001</v>
      </c>
      <c r="F191" s="23">
        <v>61.7</v>
      </c>
      <c r="G191" s="29">
        <v>8213.4</v>
      </c>
      <c r="H191" s="29">
        <v>9116.9</v>
      </c>
      <c r="I191" s="19">
        <v>4</v>
      </c>
      <c r="J191" s="20">
        <v>5</v>
      </c>
    </row>
    <row r="192" spans="2:10" x14ac:dyDescent="0.2">
      <c r="B192" s="12">
        <v>189</v>
      </c>
      <c r="C192" s="19" t="s">
        <v>45</v>
      </c>
      <c r="D192" s="19" t="s">
        <v>35</v>
      </c>
      <c r="E192" s="23">
        <v>1.1100000000000001</v>
      </c>
      <c r="F192" s="23">
        <v>61.3</v>
      </c>
      <c r="G192" s="29">
        <v>8424</v>
      </c>
      <c r="H192" s="29">
        <v>9350.6</v>
      </c>
      <c r="I192" s="19">
        <v>4</v>
      </c>
      <c r="J192" s="20">
        <v>5</v>
      </c>
    </row>
    <row r="193" spans="2:10" x14ac:dyDescent="0.2">
      <c r="B193" s="12">
        <v>190</v>
      </c>
      <c r="C193" s="19" t="s">
        <v>39</v>
      </c>
      <c r="D193" s="19" t="s">
        <v>35</v>
      </c>
      <c r="E193" s="23">
        <v>1.1100000000000001</v>
      </c>
      <c r="F193" s="23">
        <v>61.6</v>
      </c>
      <c r="G193" s="29">
        <v>7020</v>
      </c>
      <c r="H193" s="29">
        <v>7792.2</v>
      </c>
      <c r="I193" s="19">
        <v>3</v>
      </c>
      <c r="J193" s="20">
        <v>5</v>
      </c>
    </row>
    <row r="194" spans="2:10" x14ac:dyDescent="0.2">
      <c r="B194" s="12">
        <v>191</v>
      </c>
      <c r="C194" s="19" t="s">
        <v>34</v>
      </c>
      <c r="D194" s="19" t="s">
        <v>35</v>
      </c>
      <c r="E194" s="23">
        <v>1.1299999999999999</v>
      </c>
      <c r="F194" s="23">
        <v>60.7</v>
      </c>
      <c r="G194" s="29">
        <v>9147.6</v>
      </c>
      <c r="H194" s="29">
        <v>10336.799999999999</v>
      </c>
      <c r="I194" s="19">
        <v>6</v>
      </c>
      <c r="J194" s="20">
        <v>5</v>
      </c>
    </row>
    <row r="195" spans="2:10" x14ac:dyDescent="0.2">
      <c r="B195" s="12">
        <v>192</v>
      </c>
      <c r="C195" s="19" t="s">
        <v>34</v>
      </c>
      <c r="D195" s="19" t="s">
        <v>55</v>
      </c>
      <c r="E195" s="23">
        <v>1.1299999999999999</v>
      </c>
      <c r="F195" s="23">
        <v>60.5</v>
      </c>
      <c r="G195" s="29">
        <v>8424</v>
      </c>
      <c r="H195" s="29">
        <v>9519.1</v>
      </c>
      <c r="I195" s="19">
        <v>6</v>
      </c>
      <c r="J195" s="20">
        <v>4</v>
      </c>
    </row>
    <row r="196" spans="2:10" x14ac:dyDescent="0.2">
      <c r="B196" s="12">
        <v>193</v>
      </c>
      <c r="C196" s="19" t="s">
        <v>36</v>
      </c>
      <c r="D196" s="19" t="s">
        <v>35</v>
      </c>
      <c r="E196" s="23">
        <v>1.1299999999999999</v>
      </c>
      <c r="F196" s="23">
        <v>61.7</v>
      </c>
      <c r="G196" s="29">
        <v>9298.7999999999993</v>
      </c>
      <c r="H196" s="29">
        <v>10507.6</v>
      </c>
      <c r="I196" s="19">
        <v>5</v>
      </c>
      <c r="J196" s="20">
        <v>5</v>
      </c>
    </row>
    <row r="197" spans="2:10" x14ac:dyDescent="0.2">
      <c r="B197" s="12">
        <v>194</v>
      </c>
      <c r="C197" s="19" t="s">
        <v>45</v>
      </c>
      <c r="D197" s="19" t="s">
        <v>35</v>
      </c>
      <c r="E197" s="23">
        <v>1.1499999999999999</v>
      </c>
      <c r="F197" s="23">
        <v>62.1</v>
      </c>
      <c r="G197" s="29">
        <v>8424</v>
      </c>
      <c r="H197" s="29">
        <v>9687.6</v>
      </c>
      <c r="I197" s="19">
        <v>4</v>
      </c>
      <c r="J197" s="20">
        <v>5</v>
      </c>
    </row>
    <row r="198" spans="2:10" x14ac:dyDescent="0.2">
      <c r="B198" s="12">
        <v>195</v>
      </c>
      <c r="C198" s="19" t="s">
        <v>39</v>
      </c>
      <c r="D198" s="19" t="s">
        <v>50</v>
      </c>
      <c r="E198" s="23">
        <v>1.1599999999999999</v>
      </c>
      <c r="F198" s="23">
        <v>60.7</v>
      </c>
      <c r="G198" s="29">
        <v>7079.4</v>
      </c>
      <c r="H198" s="29">
        <v>8212.1</v>
      </c>
      <c r="I198" s="19">
        <v>3</v>
      </c>
      <c r="J198" s="20">
        <v>6</v>
      </c>
    </row>
    <row r="199" spans="2:10" x14ac:dyDescent="0.2">
      <c r="B199" s="12">
        <v>196</v>
      </c>
      <c r="C199" s="19" t="s">
        <v>54</v>
      </c>
      <c r="D199" s="19" t="s">
        <v>55</v>
      </c>
      <c r="E199" s="23">
        <v>1.19</v>
      </c>
      <c r="F199" s="23">
        <v>59.9</v>
      </c>
      <c r="G199" s="29">
        <v>5366.3</v>
      </c>
      <c r="H199" s="29">
        <v>6385.8</v>
      </c>
      <c r="I199" s="19">
        <v>2</v>
      </c>
      <c r="J199" s="20">
        <v>4</v>
      </c>
    </row>
    <row r="200" spans="2:10" x14ac:dyDescent="0.2">
      <c r="B200" s="12">
        <v>197</v>
      </c>
      <c r="C200" s="19" t="s">
        <v>36</v>
      </c>
      <c r="D200" s="19" t="s">
        <v>35</v>
      </c>
      <c r="E200" s="23">
        <v>1.2</v>
      </c>
      <c r="F200" s="23">
        <v>62.6</v>
      </c>
      <c r="G200" s="29">
        <v>9185.4</v>
      </c>
      <c r="H200" s="29">
        <v>11022.5</v>
      </c>
      <c r="I200" s="19">
        <v>5</v>
      </c>
      <c r="J200" s="20">
        <v>5</v>
      </c>
    </row>
    <row r="201" spans="2:10" x14ac:dyDescent="0.2">
      <c r="B201" s="12">
        <v>198</v>
      </c>
      <c r="C201" s="19" t="s">
        <v>45</v>
      </c>
      <c r="D201" s="19" t="s">
        <v>35</v>
      </c>
      <c r="E201" s="23">
        <v>1.2</v>
      </c>
      <c r="F201" s="23">
        <v>61.3</v>
      </c>
      <c r="G201" s="29">
        <v>8739.9</v>
      </c>
      <c r="H201" s="29">
        <v>10487.9</v>
      </c>
      <c r="I201" s="19">
        <v>4</v>
      </c>
      <c r="J201" s="20">
        <v>5</v>
      </c>
    </row>
    <row r="202" spans="2:10" x14ac:dyDescent="0.2">
      <c r="B202" s="12">
        <v>199</v>
      </c>
      <c r="C202" s="19" t="s">
        <v>45</v>
      </c>
      <c r="D202" s="19" t="s">
        <v>55</v>
      </c>
      <c r="E202" s="23">
        <v>1.2</v>
      </c>
      <c r="F202" s="23">
        <v>61.5</v>
      </c>
      <c r="G202" s="29">
        <v>7776</v>
      </c>
      <c r="H202" s="29">
        <v>9331.2000000000007</v>
      </c>
      <c r="I202" s="19">
        <v>4</v>
      </c>
      <c r="J202" s="20">
        <v>4</v>
      </c>
    </row>
    <row r="203" spans="2:10" x14ac:dyDescent="0.2">
      <c r="B203" s="12">
        <v>200</v>
      </c>
      <c r="C203" s="19" t="s">
        <v>39</v>
      </c>
      <c r="D203" s="19" t="s">
        <v>55</v>
      </c>
      <c r="E203" s="23">
        <v>1.2</v>
      </c>
      <c r="F203" s="23">
        <v>62</v>
      </c>
      <c r="G203" s="29">
        <v>6779.7</v>
      </c>
      <c r="H203" s="29">
        <v>8135.6</v>
      </c>
      <c r="I203" s="19">
        <v>3</v>
      </c>
      <c r="J203" s="20">
        <v>4</v>
      </c>
    </row>
    <row r="204" spans="2:10" x14ac:dyDescent="0.2">
      <c r="B204" s="12">
        <v>201</v>
      </c>
      <c r="C204" s="19" t="s">
        <v>36</v>
      </c>
      <c r="D204" s="19" t="s">
        <v>35</v>
      </c>
      <c r="E204" s="23">
        <v>1.21</v>
      </c>
      <c r="F204" s="23">
        <v>61.6</v>
      </c>
      <c r="G204" s="29">
        <v>9412.2000000000007</v>
      </c>
      <c r="H204" s="29">
        <v>11388.8</v>
      </c>
      <c r="I204" s="19">
        <v>5</v>
      </c>
      <c r="J204" s="20">
        <v>5</v>
      </c>
    </row>
    <row r="205" spans="2:10" x14ac:dyDescent="0.2">
      <c r="B205" s="12">
        <v>202</v>
      </c>
      <c r="C205" s="19" t="s">
        <v>36</v>
      </c>
      <c r="D205" s="19" t="s">
        <v>35</v>
      </c>
      <c r="E205" s="23">
        <v>1.21</v>
      </c>
      <c r="F205" s="23">
        <v>60.3</v>
      </c>
      <c r="G205" s="29">
        <v>9412.2000000000007</v>
      </c>
      <c r="H205" s="29">
        <v>11388.8</v>
      </c>
      <c r="I205" s="19">
        <v>5</v>
      </c>
      <c r="J205" s="20">
        <v>5</v>
      </c>
    </row>
    <row r="206" spans="2:10" x14ac:dyDescent="0.2">
      <c r="B206" s="12">
        <v>203</v>
      </c>
      <c r="C206" s="19" t="s">
        <v>45</v>
      </c>
      <c r="D206" s="19" t="s">
        <v>35</v>
      </c>
      <c r="E206" s="23">
        <v>1.21</v>
      </c>
      <c r="F206" s="23">
        <v>62.8</v>
      </c>
      <c r="G206" s="29">
        <v>8634.6</v>
      </c>
      <c r="H206" s="29">
        <v>10447.9</v>
      </c>
      <c r="I206" s="19">
        <v>4</v>
      </c>
      <c r="J206" s="20">
        <v>5</v>
      </c>
    </row>
    <row r="207" spans="2:10" x14ac:dyDescent="0.2">
      <c r="B207" s="12">
        <v>204</v>
      </c>
      <c r="C207" s="19" t="s">
        <v>45</v>
      </c>
      <c r="D207" s="19" t="s">
        <v>35</v>
      </c>
      <c r="E207" s="23">
        <v>1.21</v>
      </c>
      <c r="F207" s="23">
        <v>60.7</v>
      </c>
      <c r="G207" s="29">
        <v>8634.6</v>
      </c>
      <c r="H207" s="29">
        <v>10447.9</v>
      </c>
      <c r="I207" s="19">
        <v>4</v>
      </c>
      <c r="J207" s="20">
        <v>5</v>
      </c>
    </row>
    <row r="208" spans="2:10" x14ac:dyDescent="0.2">
      <c r="B208" s="12">
        <v>205</v>
      </c>
      <c r="C208" s="19" t="s">
        <v>54</v>
      </c>
      <c r="D208" s="19" t="s">
        <v>55</v>
      </c>
      <c r="E208" s="23">
        <v>1.21</v>
      </c>
      <c r="F208" s="23">
        <v>61.9</v>
      </c>
      <c r="G208" s="29">
        <v>5509.4</v>
      </c>
      <c r="H208" s="29">
        <v>6666.3</v>
      </c>
      <c r="I208" s="19">
        <v>2</v>
      </c>
      <c r="J208" s="20">
        <v>4</v>
      </c>
    </row>
    <row r="209" spans="2:10" x14ac:dyDescent="0.2">
      <c r="B209" s="12">
        <v>206</v>
      </c>
      <c r="C209" s="19" t="s">
        <v>36</v>
      </c>
      <c r="D209" s="19" t="s">
        <v>35</v>
      </c>
      <c r="E209" s="23">
        <v>1.22</v>
      </c>
      <c r="F209" s="23">
        <v>61</v>
      </c>
      <c r="G209" s="29">
        <v>9298.7999999999993</v>
      </c>
      <c r="H209" s="29">
        <v>11344.5</v>
      </c>
      <c r="I209" s="19">
        <v>5</v>
      </c>
      <c r="J209" s="20">
        <v>5</v>
      </c>
    </row>
    <row r="210" spans="2:10" x14ac:dyDescent="0.2">
      <c r="B210" s="12">
        <v>207</v>
      </c>
      <c r="C210" s="19" t="s">
        <v>36</v>
      </c>
      <c r="D210" s="19" t="s">
        <v>35</v>
      </c>
      <c r="E210" s="23">
        <v>1.23</v>
      </c>
      <c r="F210" s="23">
        <v>60.4</v>
      </c>
      <c r="G210" s="29">
        <v>9525.6</v>
      </c>
      <c r="H210" s="29">
        <v>11716.5</v>
      </c>
      <c r="I210" s="19">
        <v>5</v>
      </c>
      <c r="J210" s="20">
        <v>5</v>
      </c>
    </row>
    <row r="211" spans="2:10" x14ac:dyDescent="0.2">
      <c r="B211" s="12">
        <v>208</v>
      </c>
      <c r="C211" s="19" t="s">
        <v>45</v>
      </c>
      <c r="D211" s="19" t="s">
        <v>37</v>
      </c>
      <c r="E211" s="23">
        <v>1.23</v>
      </c>
      <c r="F211" s="23">
        <v>61</v>
      </c>
      <c r="G211" s="29">
        <v>10084.5</v>
      </c>
      <c r="H211" s="29">
        <v>12403.9</v>
      </c>
      <c r="I211" s="19">
        <v>4</v>
      </c>
      <c r="J211" s="20">
        <v>7</v>
      </c>
    </row>
    <row r="212" spans="2:10" x14ac:dyDescent="0.2">
      <c r="B212" s="12">
        <v>209</v>
      </c>
      <c r="C212" s="19" t="s">
        <v>54</v>
      </c>
      <c r="D212" s="19" t="s">
        <v>35</v>
      </c>
      <c r="E212" s="23">
        <v>1.23</v>
      </c>
      <c r="F212" s="23">
        <v>61.2</v>
      </c>
      <c r="G212" s="29">
        <v>5821.2</v>
      </c>
      <c r="H212" s="29">
        <v>7160.1</v>
      </c>
      <c r="I212" s="19">
        <v>2</v>
      </c>
      <c r="J212" s="20">
        <v>5</v>
      </c>
    </row>
    <row r="213" spans="2:10" x14ac:dyDescent="0.2">
      <c r="B213" s="12">
        <v>210</v>
      </c>
      <c r="C213" s="19" t="s">
        <v>34</v>
      </c>
      <c r="D213" s="19" t="s">
        <v>35</v>
      </c>
      <c r="E213" s="23">
        <v>1.24</v>
      </c>
      <c r="F213" s="23">
        <v>62</v>
      </c>
      <c r="G213" s="29">
        <v>10335.6</v>
      </c>
      <c r="H213" s="29">
        <v>12816.1</v>
      </c>
      <c r="I213" s="19">
        <v>6</v>
      </c>
      <c r="J213" s="20">
        <v>5</v>
      </c>
    </row>
    <row r="214" spans="2:10" x14ac:dyDescent="0.2">
      <c r="B214" s="12">
        <v>211</v>
      </c>
      <c r="C214" s="19" t="s">
        <v>36</v>
      </c>
      <c r="D214" s="19" t="s">
        <v>55</v>
      </c>
      <c r="E214" s="23">
        <v>1.24</v>
      </c>
      <c r="F214" s="23">
        <v>61.6</v>
      </c>
      <c r="G214" s="29">
        <v>8627.9</v>
      </c>
      <c r="H214" s="29">
        <v>10698.5</v>
      </c>
      <c r="I214" s="19">
        <v>5</v>
      </c>
      <c r="J214" s="20">
        <v>4</v>
      </c>
    </row>
    <row r="215" spans="2:10" x14ac:dyDescent="0.2">
      <c r="B215" s="12">
        <v>212</v>
      </c>
      <c r="C215" s="19" t="s">
        <v>45</v>
      </c>
      <c r="D215" s="19" t="s">
        <v>35</v>
      </c>
      <c r="E215" s="23">
        <v>1.25</v>
      </c>
      <c r="F215" s="23">
        <v>62.1</v>
      </c>
      <c r="G215" s="29">
        <v>8845.2000000000007</v>
      </c>
      <c r="H215" s="29">
        <v>11056.5</v>
      </c>
      <c r="I215" s="19">
        <v>4</v>
      </c>
      <c r="J215" s="20">
        <v>5</v>
      </c>
    </row>
    <row r="216" spans="2:10" x14ac:dyDescent="0.2">
      <c r="B216" s="12">
        <v>213</v>
      </c>
      <c r="C216" s="19" t="s">
        <v>45</v>
      </c>
      <c r="D216" s="19" t="s">
        <v>35</v>
      </c>
      <c r="E216" s="23">
        <v>1.25</v>
      </c>
      <c r="F216" s="23">
        <v>61.7</v>
      </c>
      <c r="G216" s="29">
        <v>8845.2000000000007</v>
      </c>
      <c r="H216" s="29">
        <v>11056.5</v>
      </c>
      <c r="I216" s="19">
        <v>4</v>
      </c>
      <c r="J216" s="20">
        <v>5</v>
      </c>
    </row>
    <row r="217" spans="2:10" x14ac:dyDescent="0.2">
      <c r="B217" s="12">
        <v>214</v>
      </c>
      <c r="C217" s="19" t="s">
        <v>36</v>
      </c>
      <c r="D217" s="19" t="s">
        <v>50</v>
      </c>
      <c r="E217" s="23">
        <v>1.26</v>
      </c>
      <c r="F217" s="23">
        <v>62.5</v>
      </c>
      <c r="G217" s="29">
        <v>10405.799999999999</v>
      </c>
      <c r="H217" s="29">
        <v>13111.3</v>
      </c>
      <c r="I217" s="19">
        <v>5</v>
      </c>
      <c r="J217" s="20">
        <v>6</v>
      </c>
    </row>
    <row r="218" spans="2:10" x14ac:dyDescent="0.2">
      <c r="B218" s="12">
        <v>215</v>
      </c>
      <c r="C218" s="19" t="s">
        <v>36</v>
      </c>
      <c r="D218" s="19" t="s">
        <v>35</v>
      </c>
      <c r="E218" s="23">
        <v>1.26</v>
      </c>
      <c r="F218" s="23">
        <v>60.8</v>
      </c>
      <c r="G218" s="29">
        <v>9639</v>
      </c>
      <c r="H218" s="29">
        <v>12145.1</v>
      </c>
      <c r="I218" s="19">
        <v>5</v>
      </c>
      <c r="J218" s="20">
        <v>5</v>
      </c>
    </row>
    <row r="219" spans="2:10" x14ac:dyDescent="0.2">
      <c r="B219" s="12">
        <v>216</v>
      </c>
      <c r="C219" s="19" t="s">
        <v>34</v>
      </c>
      <c r="D219" s="19" t="s">
        <v>55</v>
      </c>
      <c r="E219" s="23">
        <v>1.27</v>
      </c>
      <c r="F219" s="23">
        <v>61.2</v>
      </c>
      <c r="G219" s="29">
        <v>8640</v>
      </c>
      <c r="H219" s="29">
        <v>10972.8</v>
      </c>
      <c r="I219" s="19">
        <v>6</v>
      </c>
      <c r="J219" s="20">
        <v>4</v>
      </c>
    </row>
    <row r="220" spans="2:10" x14ac:dyDescent="0.2">
      <c r="B220" s="12">
        <v>217</v>
      </c>
      <c r="C220" s="19" t="s">
        <v>45</v>
      </c>
      <c r="D220" s="19" t="s">
        <v>51</v>
      </c>
      <c r="E220" s="23">
        <v>1.3</v>
      </c>
      <c r="F220" s="23">
        <v>61.5</v>
      </c>
      <c r="G220" s="29">
        <v>6372</v>
      </c>
      <c r="H220" s="29">
        <v>8283.6</v>
      </c>
      <c r="I220" s="19">
        <v>4</v>
      </c>
      <c r="J220" s="20">
        <v>3</v>
      </c>
    </row>
    <row r="221" spans="2:10" x14ac:dyDescent="0.2">
      <c r="B221" s="12">
        <v>218</v>
      </c>
      <c r="C221" s="19" t="s">
        <v>36</v>
      </c>
      <c r="D221" s="19" t="s">
        <v>37</v>
      </c>
      <c r="E221" s="23">
        <v>1.31</v>
      </c>
      <c r="F221" s="23">
        <v>61.8</v>
      </c>
      <c r="G221" s="29">
        <v>12393</v>
      </c>
      <c r="H221" s="29">
        <v>16234.8</v>
      </c>
      <c r="I221" s="19">
        <v>5</v>
      </c>
      <c r="J221" s="20">
        <v>7</v>
      </c>
    </row>
    <row r="222" spans="2:10" x14ac:dyDescent="0.2">
      <c r="B222" s="12">
        <v>219</v>
      </c>
      <c r="C222" s="19" t="s">
        <v>45</v>
      </c>
      <c r="D222" s="19" t="s">
        <v>35</v>
      </c>
      <c r="E222" s="23">
        <v>1.31</v>
      </c>
      <c r="F222" s="23">
        <v>62.1</v>
      </c>
      <c r="G222" s="29">
        <v>9055.7999999999993</v>
      </c>
      <c r="H222" s="29">
        <v>11863.1</v>
      </c>
      <c r="I222" s="19">
        <v>4</v>
      </c>
      <c r="J222" s="20">
        <v>5</v>
      </c>
    </row>
    <row r="223" spans="2:10" x14ac:dyDescent="0.2">
      <c r="B223" s="12">
        <v>220</v>
      </c>
      <c r="C223" s="19" t="s">
        <v>45</v>
      </c>
      <c r="D223" s="19" t="s">
        <v>35</v>
      </c>
      <c r="E223" s="23">
        <v>1.31</v>
      </c>
      <c r="F223" s="23">
        <v>60.4</v>
      </c>
      <c r="G223" s="29">
        <v>8950.5</v>
      </c>
      <c r="H223" s="29">
        <v>11725.2</v>
      </c>
      <c r="I223" s="19">
        <v>4</v>
      </c>
      <c r="J223" s="20">
        <v>5</v>
      </c>
    </row>
    <row r="224" spans="2:10" x14ac:dyDescent="0.2">
      <c r="B224" s="12">
        <v>221</v>
      </c>
      <c r="C224" s="19" t="s">
        <v>45</v>
      </c>
      <c r="D224" s="19" t="s">
        <v>51</v>
      </c>
      <c r="E224" s="23">
        <v>1.31</v>
      </c>
      <c r="F224" s="23">
        <v>60.6</v>
      </c>
      <c r="G224" s="29">
        <v>6372</v>
      </c>
      <c r="H224" s="29">
        <v>8347.2999999999993</v>
      </c>
      <c r="I224" s="19">
        <v>4</v>
      </c>
      <c r="J224" s="20">
        <v>3</v>
      </c>
    </row>
    <row r="225" spans="2:10" x14ac:dyDescent="0.2">
      <c r="B225" s="12">
        <v>222</v>
      </c>
      <c r="C225" s="19" t="s">
        <v>39</v>
      </c>
      <c r="D225" s="19" t="s">
        <v>55</v>
      </c>
      <c r="E225" s="23">
        <v>1.31</v>
      </c>
      <c r="F225" s="23">
        <v>60.9</v>
      </c>
      <c r="G225" s="29">
        <v>7114.5</v>
      </c>
      <c r="H225" s="29">
        <v>9320</v>
      </c>
      <c r="I225" s="19">
        <v>3</v>
      </c>
      <c r="J225" s="20">
        <v>4</v>
      </c>
    </row>
    <row r="226" spans="2:10" x14ac:dyDescent="0.2">
      <c r="B226" s="12">
        <v>223</v>
      </c>
      <c r="C226" s="19" t="s">
        <v>39</v>
      </c>
      <c r="D226" s="19" t="s">
        <v>55</v>
      </c>
      <c r="E226" s="23">
        <v>1.31</v>
      </c>
      <c r="F226" s="23">
        <v>61.8</v>
      </c>
      <c r="G226" s="29">
        <v>7365.6</v>
      </c>
      <c r="H226" s="29">
        <v>9648.9</v>
      </c>
      <c r="I226" s="19">
        <v>3</v>
      </c>
      <c r="J226" s="20">
        <v>4</v>
      </c>
    </row>
    <row r="227" spans="2:10" x14ac:dyDescent="0.2">
      <c r="B227" s="12">
        <v>224</v>
      </c>
      <c r="C227" s="19" t="s">
        <v>34</v>
      </c>
      <c r="D227" s="19" t="s">
        <v>37</v>
      </c>
      <c r="E227" s="23">
        <v>1.33</v>
      </c>
      <c r="F227" s="23">
        <v>60.8</v>
      </c>
      <c r="G227" s="29">
        <v>14158.8</v>
      </c>
      <c r="H227" s="29">
        <v>18831.2</v>
      </c>
      <c r="I227" s="19">
        <v>6</v>
      </c>
      <c r="J227" s="20">
        <v>7</v>
      </c>
    </row>
    <row r="228" spans="2:10" x14ac:dyDescent="0.2">
      <c r="B228" s="12">
        <v>225</v>
      </c>
      <c r="C228" s="19" t="s">
        <v>39</v>
      </c>
      <c r="D228" s="19" t="s">
        <v>50</v>
      </c>
      <c r="E228" s="23">
        <v>1.34</v>
      </c>
      <c r="F228" s="23">
        <v>60.5</v>
      </c>
      <c r="G228" s="29">
        <v>8010.9</v>
      </c>
      <c r="H228" s="29">
        <v>10734.6</v>
      </c>
      <c r="I228" s="19">
        <v>3</v>
      </c>
      <c r="J228" s="20">
        <v>6</v>
      </c>
    </row>
    <row r="229" spans="2:10" x14ac:dyDescent="0.2">
      <c r="B229" s="12">
        <v>226</v>
      </c>
      <c r="C229" s="19" t="s">
        <v>45</v>
      </c>
      <c r="D229" s="19" t="s">
        <v>35</v>
      </c>
      <c r="E229" s="23">
        <v>1.37</v>
      </c>
      <c r="F229" s="23">
        <v>61.7</v>
      </c>
      <c r="G229" s="29">
        <v>9161.1</v>
      </c>
      <c r="H229" s="29">
        <v>12550.7</v>
      </c>
      <c r="I229" s="19">
        <v>4</v>
      </c>
      <c r="J229" s="20">
        <v>5</v>
      </c>
    </row>
    <row r="230" spans="2:10" x14ac:dyDescent="0.2">
      <c r="B230" s="12">
        <v>227</v>
      </c>
      <c r="C230" s="19" t="s">
        <v>54</v>
      </c>
      <c r="D230" s="19" t="s">
        <v>37</v>
      </c>
      <c r="E230" s="23">
        <v>1.41</v>
      </c>
      <c r="F230" s="23">
        <v>61.8</v>
      </c>
      <c r="G230" s="29">
        <v>7365.6</v>
      </c>
      <c r="H230" s="29">
        <v>10385.5</v>
      </c>
      <c r="I230" s="19">
        <v>2</v>
      </c>
      <c r="J230" s="20">
        <v>7</v>
      </c>
    </row>
    <row r="231" spans="2:10" x14ac:dyDescent="0.2">
      <c r="B231" s="12">
        <v>228</v>
      </c>
      <c r="C231" s="19" t="s">
        <v>39</v>
      </c>
      <c r="D231" s="19" t="s">
        <v>35</v>
      </c>
      <c r="E231" s="23">
        <v>1.42</v>
      </c>
      <c r="F231" s="23">
        <v>61.2</v>
      </c>
      <c r="G231" s="29">
        <v>7897.5</v>
      </c>
      <c r="H231" s="29">
        <v>11214.5</v>
      </c>
      <c r="I231" s="19">
        <v>3</v>
      </c>
      <c r="J231" s="20">
        <v>5</v>
      </c>
    </row>
    <row r="232" spans="2:10" x14ac:dyDescent="0.2">
      <c r="B232" s="12">
        <v>229</v>
      </c>
      <c r="C232" s="19" t="s">
        <v>36</v>
      </c>
      <c r="D232" s="19" t="s">
        <v>53</v>
      </c>
      <c r="E232" s="23">
        <v>1.5</v>
      </c>
      <c r="F232" s="23">
        <v>62.1</v>
      </c>
      <c r="G232" s="29">
        <v>4050</v>
      </c>
      <c r="H232" s="29">
        <v>6075</v>
      </c>
      <c r="I232" s="19">
        <v>5</v>
      </c>
      <c r="J232" s="20">
        <v>1</v>
      </c>
    </row>
    <row r="233" spans="2:10" x14ac:dyDescent="0.2">
      <c r="B233" s="12">
        <v>230</v>
      </c>
      <c r="C233" s="19" t="s">
        <v>45</v>
      </c>
      <c r="D233" s="19" t="s">
        <v>35</v>
      </c>
      <c r="E233" s="23">
        <v>1.5</v>
      </c>
      <c r="F233" s="23">
        <v>61.5</v>
      </c>
      <c r="G233" s="29">
        <v>10187.1</v>
      </c>
      <c r="H233" s="29">
        <v>15280.7</v>
      </c>
      <c r="I233" s="19">
        <v>4</v>
      </c>
      <c r="J233" s="20">
        <v>5</v>
      </c>
    </row>
    <row r="234" spans="2:10" x14ac:dyDescent="0.2">
      <c r="B234" s="12">
        <v>231</v>
      </c>
      <c r="C234" s="19" t="s">
        <v>45</v>
      </c>
      <c r="D234" s="19" t="s">
        <v>55</v>
      </c>
      <c r="E234" s="23">
        <v>1.5</v>
      </c>
      <c r="F234" s="23">
        <v>62.2</v>
      </c>
      <c r="G234" s="29">
        <v>9563.4</v>
      </c>
      <c r="H234" s="29">
        <v>14345.1</v>
      </c>
      <c r="I234" s="19">
        <v>4</v>
      </c>
      <c r="J234" s="20">
        <v>4</v>
      </c>
    </row>
    <row r="235" spans="2:10" x14ac:dyDescent="0.2">
      <c r="B235" s="12">
        <v>232</v>
      </c>
      <c r="C235" s="19" t="s">
        <v>54</v>
      </c>
      <c r="D235" s="19" t="s">
        <v>35</v>
      </c>
      <c r="E235" s="23">
        <v>1.5</v>
      </c>
      <c r="F235" s="23">
        <v>61.6</v>
      </c>
      <c r="G235" s="29">
        <v>7588.4</v>
      </c>
      <c r="H235" s="29">
        <v>11382.5</v>
      </c>
      <c r="I235" s="19">
        <v>2</v>
      </c>
      <c r="J235" s="20">
        <v>5</v>
      </c>
    </row>
    <row r="236" spans="2:10" x14ac:dyDescent="0.2">
      <c r="B236" s="12">
        <v>233</v>
      </c>
      <c r="C236" s="19" t="s">
        <v>45</v>
      </c>
      <c r="D236" s="19" t="s">
        <v>50</v>
      </c>
      <c r="E236" s="23">
        <v>1.51</v>
      </c>
      <c r="F236" s="23">
        <v>60.7</v>
      </c>
      <c r="G236" s="29">
        <v>11793.6</v>
      </c>
      <c r="H236" s="29">
        <v>17808.3</v>
      </c>
      <c r="I236" s="19">
        <v>4</v>
      </c>
      <c r="J236" s="20">
        <v>6</v>
      </c>
    </row>
    <row r="237" spans="2:10" x14ac:dyDescent="0.2">
      <c r="B237" s="12">
        <v>234</v>
      </c>
      <c r="C237" s="19" t="s">
        <v>39</v>
      </c>
      <c r="D237" s="19" t="s">
        <v>52</v>
      </c>
      <c r="E237" s="23">
        <v>1.51</v>
      </c>
      <c r="F237" s="23">
        <v>62.2</v>
      </c>
      <c r="G237" s="29">
        <v>5764.5</v>
      </c>
      <c r="H237" s="29">
        <v>8704.4</v>
      </c>
      <c r="I237" s="19">
        <v>3</v>
      </c>
      <c r="J237" s="20">
        <v>2</v>
      </c>
    </row>
    <row r="238" spans="2:10" x14ac:dyDescent="0.2">
      <c r="B238" s="12">
        <v>235</v>
      </c>
      <c r="C238" s="19" t="s">
        <v>54</v>
      </c>
      <c r="D238" s="19" t="s">
        <v>55</v>
      </c>
      <c r="E238" s="23">
        <v>1.51</v>
      </c>
      <c r="F238" s="23">
        <v>62.8</v>
      </c>
      <c r="G238" s="29">
        <v>7068.6</v>
      </c>
      <c r="H238" s="29">
        <v>10673.6</v>
      </c>
      <c r="I238" s="19">
        <v>2</v>
      </c>
      <c r="J238" s="20">
        <v>4</v>
      </c>
    </row>
    <row r="239" spans="2:10" x14ac:dyDescent="0.2">
      <c r="B239" s="12">
        <v>236</v>
      </c>
      <c r="C239" s="19" t="s">
        <v>36</v>
      </c>
      <c r="D239" s="19" t="s">
        <v>37</v>
      </c>
      <c r="E239" s="23">
        <v>1.54</v>
      </c>
      <c r="F239" s="23">
        <v>62</v>
      </c>
      <c r="G239" s="29">
        <v>15525</v>
      </c>
      <c r="H239" s="29">
        <v>23908.5</v>
      </c>
      <c r="I239" s="19">
        <v>5</v>
      </c>
      <c r="J239" s="20">
        <v>7</v>
      </c>
    </row>
    <row r="240" spans="2:10" x14ac:dyDescent="0.2">
      <c r="B240" s="12">
        <v>237</v>
      </c>
      <c r="C240" s="19" t="s">
        <v>36</v>
      </c>
      <c r="D240" s="19" t="s">
        <v>55</v>
      </c>
      <c r="E240" s="23">
        <v>1.54</v>
      </c>
      <c r="F240" s="23">
        <v>62.7</v>
      </c>
      <c r="G240" s="29">
        <v>10395</v>
      </c>
      <c r="H240" s="29">
        <v>16008.3</v>
      </c>
      <c r="I240" s="19">
        <v>5</v>
      </c>
      <c r="J240" s="20">
        <v>4</v>
      </c>
    </row>
    <row r="241" spans="2:10" x14ac:dyDescent="0.2">
      <c r="B241" s="12">
        <v>238</v>
      </c>
      <c r="C241" s="19" t="s">
        <v>45</v>
      </c>
      <c r="D241" s="19" t="s">
        <v>35</v>
      </c>
      <c r="E241" s="23">
        <v>1.54</v>
      </c>
      <c r="F241" s="23">
        <v>61.7</v>
      </c>
      <c r="G241" s="29">
        <v>10584</v>
      </c>
      <c r="H241" s="29">
        <v>16299.4</v>
      </c>
      <c r="I241" s="19">
        <v>4</v>
      </c>
      <c r="J241" s="20">
        <v>5</v>
      </c>
    </row>
    <row r="242" spans="2:10" x14ac:dyDescent="0.2">
      <c r="B242" s="12">
        <v>239</v>
      </c>
      <c r="C242" s="19" t="s">
        <v>34</v>
      </c>
      <c r="D242" s="19" t="s">
        <v>51</v>
      </c>
      <c r="E242" s="23">
        <v>1.56</v>
      </c>
      <c r="F242" s="23">
        <v>59.6</v>
      </c>
      <c r="G242" s="29">
        <v>8505</v>
      </c>
      <c r="H242" s="29">
        <v>13267.8</v>
      </c>
      <c r="I242" s="19">
        <v>6</v>
      </c>
      <c r="J242" s="20">
        <v>3</v>
      </c>
    </row>
    <row r="243" spans="2:10" x14ac:dyDescent="0.2">
      <c r="B243" s="12">
        <v>240</v>
      </c>
      <c r="C243" s="19" t="s">
        <v>45</v>
      </c>
      <c r="D243" s="19" t="s">
        <v>55</v>
      </c>
      <c r="E243" s="23">
        <v>1.56</v>
      </c>
      <c r="F243" s="23">
        <v>61.8</v>
      </c>
      <c r="G243" s="29">
        <v>9563.4</v>
      </c>
      <c r="H243" s="29">
        <v>14918.9</v>
      </c>
      <c r="I243" s="19">
        <v>4</v>
      </c>
      <c r="J243" s="20">
        <v>4</v>
      </c>
    </row>
    <row r="244" spans="2:10" x14ac:dyDescent="0.2">
      <c r="B244" s="12">
        <v>241</v>
      </c>
      <c r="C244" s="19" t="s">
        <v>34</v>
      </c>
      <c r="D244" s="19" t="s">
        <v>55</v>
      </c>
      <c r="E244" s="23">
        <v>1.57</v>
      </c>
      <c r="F244" s="23">
        <v>61.1</v>
      </c>
      <c r="G244" s="29">
        <v>11232</v>
      </c>
      <c r="H244" s="29">
        <v>17634.2</v>
      </c>
      <c r="I244" s="19">
        <v>6</v>
      </c>
      <c r="J244" s="20">
        <v>4</v>
      </c>
    </row>
    <row r="245" spans="2:10" x14ac:dyDescent="0.2">
      <c r="B245" s="12">
        <v>242</v>
      </c>
      <c r="C245" s="19" t="s">
        <v>42</v>
      </c>
      <c r="D245" s="19" t="s">
        <v>55</v>
      </c>
      <c r="E245" s="23">
        <v>1.6</v>
      </c>
      <c r="F245" s="23">
        <v>62.5</v>
      </c>
      <c r="G245" s="29">
        <v>12213.5</v>
      </c>
      <c r="H245" s="29">
        <v>19541.5</v>
      </c>
      <c r="I245" s="19">
        <v>7</v>
      </c>
      <c r="J245" s="20">
        <v>4</v>
      </c>
    </row>
    <row r="246" spans="2:10" x14ac:dyDescent="0.2">
      <c r="B246" s="12">
        <v>243</v>
      </c>
      <c r="C246" s="19" t="s">
        <v>36</v>
      </c>
      <c r="D246" s="19" t="s">
        <v>52</v>
      </c>
      <c r="E246" s="23">
        <v>1.65</v>
      </c>
      <c r="F246" s="23">
        <v>60.5</v>
      </c>
      <c r="G246" s="29">
        <v>5589</v>
      </c>
      <c r="H246" s="29">
        <v>9221.9</v>
      </c>
      <c r="I246" s="19">
        <v>5</v>
      </c>
      <c r="J246" s="20">
        <v>2</v>
      </c>
    </row>
    <row r="247" spans="2:10" x14ac:dyDescent="0.2">
      <c r="B247" s="12">
        <v>244</v>
      </c>
      <c r="C247" s="19" t="s">
        <v>42</v>
      </c>
      <c r="D247" s="19" t="s">
        <v>51</v>
      </c>
      <c r="E247" s="23">
        <v>1.69</v>
      </c>
      <c r="F247" s="23">
        <v>59.7</v>
      </c>
      <c r="G247" s="29">
        <v>9416.2999999999993</v>
      </c>
      <c r="H247" s="29">
        <v>15913.5</v>
      </c>
      <c r="I247" s="19">
        <v>7</v>
      </c>
      <c r="J247" s="20">
        <v>3</v>
      </c>
    </row>
    <row r="248" spans="2:10" x14ac:dyDescent="0.2">
      <c r="B248" s="12">
        <v>245</v>
      </c>
      <c r="C248" s="19" t="s">
        <v>39</v>
      </c>
      <c r="D248" s="19" t="s">
        <v>35</v>
      </c>
      <c r="E248" s="23">
        <v>1.7</v>
      </c>
      <c r="F248" s="23">
        <v>62.8</v>
      </c>
      <c r="G248" s="29">
        <v>9077.4</v>
      </c>
      <c r="H248" s="29">
        <v>15431.6</v>
      </c>
      <c r="I248" s="19">
        <v>3</v>
      </c>
      <c r="J248" s="20">
        <v>5</v>
      </c>
    </row>
    <row r="249" spans="2:10" x14ac:dyDescent="0.2">
      <c r="B249" s="12">
        <v>246</v>
      </c>
      <c r="C249" s="19" t="s">
        <v>36</v>
      </c>
      <c r="D249" s="19" t="s">
        <v>55</v>
      </c>
      <c r="E249" s="23">
        <v>1.72</v>
      </c>
      <c r="F249" s="23">
        <v>60.2</v>
      </c>
      <c r="G249" s="29">
        <v>11880</v>
      </c>
      <c r="H249" s="29">
        <v>20433.599999999999</v>
      </c>
      <c r="I249" s="19">
        <v>5</v>
      </c>
      <c r="J249" s="20">
        <v>4</v>
      </c>
    </row>
    <row r="250" spans="2:10" x14ac:dyDescent="0.2">
      <c r="B250" s="12">
        <v>247</v>
      </c>
      <c r="C250" s="19" t="s">
        <v>45</v>
      </c>
      <c r="D250" s="19" t="s">
        <v>55</v>
      </c>
      <c r="E250" s="23">
        <v>1.72</v>
      </c>
      <c r="F250" s="23">
        <v>61.4</v>
      </c>
      <c r="G250" s="29">
        <v>10805.4</v>
      </c>
      <c r="H250" s="29">
        <v>18585.3</v>
      </c>
      <c r="I250" s="19">
        <v>4</v>
      </c>
      <c r="J250" s="20">
        <v>4</v>
      </c>
    </row>
    <row r="251" spans="2:10" x14ac:dyDescent="0.2">
      <c r="B251" s="12">
        <v>248</v>
      </c>
      <c r="C251" s="19" t="s">
        <v>39</v>
      </c>
      <c r="D251" s="19" t="s">
        <v>35</v>
      </c>
      <c r="E251" s="23">
        <v>1.8</v>
      </c>
      <c r="F251" s="23">
        <v>62.2</v>
      </c>
      <c r="G251" s="29">
        <v>9963</v>
      </c>
      <c r="H251" s="29">
        <v>17933.400000000001</v>
      </c>
      <c r="I251" s="19">
        <v>3</v>
      </c>
      <c r="J251" s="20">
        <v>5</v>
      </c>
    </row>
    <row r="252" spans="2:10" x14ac:dyDescent="0.2">
      <c r="B252" s="12">
        <v>249</v>
      </c>
      <c r="C252" s="19" t="s">
        <v>39</v>
      </c>
      <c r="D252" s="19" t="s">
        <v>55</v>
      </c>
      <c r="E252" s="23">
        <v>1.81</v>
      </c>
      <c r="F252" s="23">
        <v>60</v>
      </c>
      <c r="G252" s="29">
        <v>9278.6</v>
      </c>
      <c r="H252" s="29">
        <v>16794.2</v>
      </c>
      <c r="I252" s="19">
        <v>3</v>
      </c>
      <c r="J252" s="20">
        <v>4</v>
      </c>
    </row>
    <row r="253" spans="2:10" x14ac:dyDescent="0.2">
      <c r="B253" s="12">
        <v>250</v>
      </c>
      <c r="C253" s="19" t="s">
        <v>36</v>
      </c>
      <c r="D253" s="19" t="s">
        <v>35</v>
      </c>
      <c r="E253" s="23">
        <v>2.1</v>
      </c>
      <c r="F253" s="23">
        <v>60.2</v>
      </c>
      <c r="G253" s="29">
        <v>17367.8</v>
      </c>
      <c r="H253" s="29">
        <v>36472.300000000003</v>
      </c>
      <c r="I253" s="19">
        <v>5</v>
      </c>
      <c r="J253" s="20">
        <v>5</v>
      </c>
    </row>
    <row r="254" spans="2:10" x14ac:dyDescent="0.2">
      <c r="B254" s="12">
        <v>251</v>
      </c>
      <c r="C254" s="19" t="s">
        <v>45</v>
      </c>
      <c r="D254" s="19" t="s">
        <v>52</v>
      </c>
      <c r="E254" s="23">
        <v>2.1</v>
      </c>
      <c r="F254" s="23">
        <v>61.3</v>
      </c>
      <c r="G254" s="29">
        <v>9396</v>
      </c>
      <c r="H254" s="29">
        <v>19731.599999999999</v>
      </c>
      <c r="I254" s="19">
        <v>4</v>
      </c>
      <c r="J254" s="20">
        <v>2</v>
      </c>
    </row>
    <row r="255" spans="2:10" x14ac:dyDescent="0.2">
      <c r="B255" s="12">
        <v>252</v>
      </c>
      <c r="C255" s="19" t="s">
        <v>42</v>
      </c>
      <c r="D255" s="19" t="s">
        <v>51</v>
      </c>
      <c r="E255" s="23">
        <v>2.11</v>
      </c>
      <c r="F255" s="23">
        <v>60.5</v>
      </c>
      <c r="G255" s="29">
        <v>11340</v>
      </c>
      <c r="H255" s="29">
        <v>23927.4</v>
      </c>
      <c r="I255" s="19">
        <v>7</v>
      </c>
      <c r="J255" s="20">
        <v>3</v>
      </c>
    </row>
    <row r="256" spans="2:10" x14ac:dyDescent="0.2">
      <c r="B256" s="12">
        <v>253</v>
      </c>
      <c r="C256" s="19" t="s">
        <v>45</v>
      </c>
      <c r="D256" s="19" t="s">
        <v>35</v>
      </c>
      <c r="E256" s="23">
        <v>2.14</v>
      </c>
      <c r="F256" s="23">
        <v>62.1</v>
      </c>
      <c r="G256" s="29">
        <v>16023.2</v>
      </c>
      <c r="H256" s="29">
        <v>34289.5</v>
      </c>
      <c r="I256" s="19">
        <v>4</v>
      </c>
      <c r="J256" s="20">
        <v>5</v>
      </c>
    </row>
    <row r="257" spans="2:10" x14ac:dyDescent="0.2">
      <c r="B257" s="12">
        <v>254</v>
      </c>
      <c r="C257" s="19" t="s">
        <v>45</v>
      </c>
      <c r="D257" s="19" t="s">
        <v>35</v>
      </c>
      <c r="E257" s="23">
        <v>2.2000000000000002</v>
      </c>
      <c r="F257" s="23">
        <v>62.3</v>
      </c>
      <c r="G257" s="29">
        <v>16409.3</v>
      </c>
      <c r="H257" s="29">
        <v>36100.400000000001</v>
      </c>
      <c r="I257" s="19">
        <v>4</v>
      </c>
      <c r="J257" s="20">
        <v>5</v>
      </c>
    </row>
    <row r="258" spans="2:10" x14ac:dyDescent="0.2">
      <c r="B258" s="12">
        <v>255</v>
      </c>
      <c r="C258" s="19" t="s">
        <v>39</v>
      </c>
      <c r="D258" s="19" t="s">
        <v>51</v>
      </c>
      <c r="E258" s="23">
        <v>2.25</v>
      </c>
      <c r="F258" s="23">
        <v>62</v>
      </c>
      <c r="G258" s="29">
        <v>10405.799999999999</v>
      </c>
      <c r="H258" s="29">
        <v>23413.1</v>
      </c>
      <c r="I258" s="19">
        <v>3</v>
      </c>
      <c r="J258" s="20">
        <v>3</v>
      </c>
    </row>
    <row r="259" spans="2:10" x14ac:dyDescent="0.2">
      <c r="B259" s="12">
        <v>256</v>
      </c>
      <c r="C259" s="19" t="s">
        <v>39</v>
      </c>
      <c r="D259" s="19" t="s">
        <v>55</v>
      </c>
      <c r="E259" s="23">
        <v>2.2999999999999998</v>
      </c>
      <c r="F259" s="23">
        <v>62.8</v>
      </c>
      <c r="G259" s="29">
        <v>12213.5</v>
      </c>
      <c r="H259" s="29">
        <v>28090.9</v>
      </c>
      <c r="I259" s="19">
        <v>3</v>
      </c>
      <c r="J259" s="20">
        <v>4</v>
      </c>
    </row>
    <row r="260" spans="2:10" x14ac:dyDescent="0.2">
      <c r="B260" s="12">
        <v>257</v>
      </c>
      <c r="C260" s="19" t="s">
        <v>54</v>
      </c>
      <c r="D260" s="19" t="s">
        <v>51</v>
      </c>
      <c r="E260" s="23">
        <v>2.44</v>
      </c>
      <c r="F260" s="23">
        <v>60.3</v>
      </c>
      <c r="G260" s="29">
        <v>8964</v>
      </c>
      <c r="H260" s="29">
        <v>21872.2</v>
      </c>
      <c r="I260" s="19">
        <v>2</v>
      </c>
      <c r="J260" s="20">
        <v>3</v>
      </c>
    </row>
    <row r="261" spans="2:10" x14ac:dyDescent="0.2">
      <c r="B261" s="12">
        <v>258</v>
      </c>
      <c r="C261" s="19" t="s">
        <v>34</v>
      </c>
      <c r="D261" s="19" t="s">
        <v>52</v>
      </c>
      <c r="E261" s="23">
        <v>0.73</v>
      </c>
      <c r="F261" s="23">
        <v>64.400000000000006</v>
      </c>
      <c r="G261" s="29">
        <v>3044.3</v>
      </c>
      <c r="H261" s="29">
        <v>2222.3000000000002</v>
      </c>
      <c r="I261" s="19">
        <v>6</v>
      </c>
      <c r="J261" s="20">
        <v>2</v>
      </c>
    </row>
    <row r="262" spans="2:10" x14ac:dyDescent="0.2">
      <c r="B262" s="12">
        <v>259</v>
      </c>
      <c r="C262" s="19" t="s">
        <v>34</v>
      </c>
      <c r="D262" s="19" t="s">
        <v>55</v>
      </c>
      <c r="E262" s="23">
        <v>0.78</v>
      </c>
      <c r="F262" s="23">
        <v>71.400000000000006</v>
      </c>
      <c r="G262" s="29">
        <v>4131</v>
      </c>
      <c r="H262" s="29">
        <v>3222.2</v>
      </c>
      <c r="I262" s="19">
        <v>6</v>
      </c>
      <c r="J262" s="20">
        <v>4</v>
      </c>
    </row>
    <row r="263" spans="2:10" x14ac:dyDescent="0.2">
      <c r="B263" s="12">
        <v>260</v>
      </c>
      <c r="C263" s="19" t="s">
        <v>34</v>
      </c>
      <c r="D263" s="19" t="s">
        <v>55</v>
      </c>
      <c r="E263" s="23">
        <v>0.86</v>
      </c>
      <c r="F263" s="23">
        <v>69.400000000000006</v>
      </c>
      <c r="G263" s="29">
        <v>4475.3</v>
      </c>
      <c r="H263" s="29">
        <v>3848.7</v>
      </c>
      <c r="I263" s="19">
        <v>6</v>
      </c>
      <c r="J263" s="20">
        <v>4</v>
      </c>
    </row>
    <row r="264" spans="2:10" x14ac:dyDescent="0.2">
      <c r="B264" s="12">
        <v>261</v>
      </c>
      <c r="C264" s="19" t="s">
        <v>36</v>
      </c>
      <c r="D264" s="19" t="s">
        <v>55</v>
      </c>
      <c r="E264" s="23">
        <v>0.86</v>
      </c>
      <c r="F264" s="23">
        <v>71.3</v>
      </c>
      <c r="G264" s="29">
        <v>4212</v>
      </c>
      <c r="H264" s="29">
        <v>3622.3</v>
      </c>
      <c r="I264" s="19">
        <v>5</v>
      </c>
      <c r="J264" s="20">
        <v>4</v>
      </c>
    </row>
    <row r="265" spans="2:10" x14ac:dyDescent="0.2">
      <c r="B265" s="12">
        <v>262</v>
      </c>
      <c r="C265" s="19" t="s">
        <v>42</v>
      </c>
      <c r="D265" s="19" t="s">
        <v>51</v>
      </c>
      <c r="E265" s="23">
        <v>1.69</v>
      </c>
      <c r="F265" s="23">
        <v>63.4</v>
      </c>
      <c r="G265" s="29">
        <v>7749</v>
      </c>
      <c r="H265" s="29">
        <v>13095.8</v>
      </c>
      <c r="I265" s="19">
        <v>7</v>
      </c>
      <c r="J265" s="20">
        <v>3</v>
      </c>
    </row>
    <row r="266" spans="2:10" x14ac:dyDescent="0.2">
      <c r="B266" s="12">
        <v>263</v>
      </c>
      <c r="C266" s="19" t="s">
        <v>42</v>
      </c>
      <c r="D266" s="19" t="s">
        <v>43</v>
      </c>
      <c r="E266" s="23">
        <v>0.93</v>
      </c>
      <c r="F266" s="23">
        <v>62.6</v>
      </c>
      <c r="G266" s="29">
        <v>8410.5</v>
      </c>
      <c r="H266" s="29">
        <v>7821.8</v>
      </c>
      <c r="I266" s="19">
        <v>7</v>
      </c>
      <c r="J266" s="20">
        <v>8</v>
      </c>
    </row>
    <row r="267" spans="2:10" x14ac:dyDescent="0.2">
      <c r="B267" s="12">
        <v>264</v>
      </c>
      <c r="C267" s="19" t="s">
        <v>42</v>
      </c>
      <c r="D267" s="19" t="s">
        <v>35</v>
      </c>
      <c r="E267" s="23">
        <v>1.35</v>
      </c>
      <c r="F267" s="23">
        <v>68</v>
      </c>
      <c r="G267" s="29">
        <v>6669</v>
      </c>
      <c r="H267" s="29">
        <v>9003.2000000000007</v>
      </c>
      <c r="I267" s="19">
        <v>7</v>
      </c>
      <c r="J267" s="20">
        <v>5</v>
      </c>
    </row>
    <row r="268" spans="2:10" x14ac:dyDescent="0.2">
      <c r="B268" s="12">
        <v>265</v>
      </c>
      <c r="C268" s="19" t="s">
        <v>34</v>
      </c>
      <c r="D268" s="19" t="s">
        <v>51</v>
      </c>
      <c r="E268" s="23">
        <v>0.5</v>
      </c>
      <c r="F268" s="23">
        <v>68.3</v>
      </c>
      <c r="G268" s="29">
        <v>2511</v>
      </c>
      <c r="H268" s="29">
        <v>1255.5</v>
      </c>
      <c r="I268" s="19">
        <v>6</v>
      </c>
      <c r="J268" s="20">
        <v>3</v>
      </c>
    </row>
    <row r="269" spans="2:10" x14ac:dyDescent="0.2">
      <c r="B269" s="12">
        <v>266</v>
      </c>
      <c r="C269" s="19" t="s">
        <v>34</v>
      </c>
      <c r="D269" s="19" t="s">
        <v>51</v>
      </c>
      <c r="E269" s="23">
        <v>0.52</v>
      </c>
      <c r="F269" s="23">
        <v>74.099999999999994</v>
      </c>
      <c r="G269" s="29">
        <v>2511</v>
      </c>
      <c r="H269" s="29">
        <v>1305.7</v>
      </c>
      <c r="I269" s="19">
        <v>6</v>
      </c>
      <c r="J269" s="20">
        <v>3</v>
      </c>
    </row>
    <row r="270" spans="2:10" x14ac:dyDescent="0.2">
      <c r="B270" s="12">
        <v>267</v>
      </c>
      <c r="C270" s="19" t="s">
        <v>34</v>
      </c>
      <c r="D270" s="19" t="s">
        <v>50</v>
      </c>
      <c r="E270" s="23">
        <v>0.54</v>
      </c>
      <c r="F270" s="23">
        <v>71.599999999999994</v>
      </c>
      <c r="G270" s="29">
        <v>3321</v>
      </c>
      <c r="H270" s="29">
        <v>1793.3</v>
      </c>
      <c r="I270" s="19">
        <v>6</v>
      </c>
      <c r="J270" s="20">
        <v>6</v>
      </c>
    </row>
    <row r="271" spans="2:10" x14ac:dyDescent="0.2">
      <c r="B271" s="12">
        <v>268</v>
      </c>
      <c r="C271" s="19" t="s">
        <v>34</v>
      </c>
      <c r="D271" s="19" t="s">
        <v>55</v>
      </c>
      <c r="E271" s="23">
        <v>0.59</v>
      </c>
      <c r="F271" s="23">
        <v>72.7</v>
      </c>
      <c r="G271" s="29">
        <v>2754</v>
      </c>
      <c r="H271" s="29">
        <v>1624.9</v>
      </c>
      <c r="I271" s="19">
        <v>6</v>
      </c>
      <c r="J271" s="20">
        <v>4</v>
      </c>
    </row>
    <row r="272" spans="2:10" x14ac:dyDescent="0.2">
      <c r="B272" s="12">
        <v>269</v>
      </c>
      <c r="C272" s="19" t="s">
        <v>45</v>
      </c>
      <c r="D272" s="19" t="s">
        <v>55</v>
      </c>
      <c r="E272" s="23">
        <v>0.7</v>
      </c>
      <c r="F272" s="23">
        <v>74.400000000000006</v>
      </c>
      <c r="G272" s="29">
        <v>3948.8</v>
      </c>
      <c r="H272" s="29">
        <v>2764.1</v>
      </c>
      <c r="I272" s="19">
        <v>4</v>
      </c>
      <c r="J272" s="20">
        <v>4</v>
      </c>
    </row>
    <row r="273" spans="2:10" x14ac:dyDescent="0.2">
      <c r="B273" s="12">
        <v>270</v>
      </c>
      <c r="C273" s="19" t="s">
        <v>39</v>
      </c>
      <c r="D273" s="19" t="s">
        <v>35</v>
      </c>
      <c r="E273" s="23">
        <v>0.71</v>
      </c>
      <c r="F273" s="23">
        <v>71.2</v>
      </c>
      <c r="G273" s="29">
        <v>3773.3</v>
      </c>
      <c r="H273" s="29">
        <v>2679</v>
      </c>
      <c r="I273" s="19">
        <v>3</v>
      </c>
      <c r="J273" s="20">
        <v>5</v>
      </c>
    </row>
    <row r="274" spans="2:10" x14ac:dyDescent="0.2">
      <c r="B274" s="12">
        <v>271</v>
      </c>
      <c r="C274" s="19" t="s">
        <v>34</v>
      </c>
      <c r="D274" s="19" t="s">
        <v>35</v>
      </c>
      <c r="E274" s="23">
        <v>0.72</v>
      </c>
      <c r="F274" s="23">
        <v>73.2</v>
      </c>
      <c r="G274" s="29">
        <v>4650.8</v>
      </c>
      <c r="H274" s="29">
        <v>3348.5</v>
      </c>
      <c r="I274" s="19">
        <v>6</v>
      </c>
      <c r="J274" s="20">
        <v>5</v>
      </c>
    </row>
    <row r="275" spans="2:10" x14ac:dyDescent="0.2">
      <c r="B275" s="12">
        <v>272</v>
      </c>
      <c r="C275" s="19" t="s">
        <v>34</v>
      </c>
      <c r="D275" s="19" t="s">
        <v>55</v>
      </c>
      <c r="E275" s="23">
        <v>0.72</v>
      </c>
      <c r="F275" s="23">
        <v>74.7</v>
      </c>
      <c r="G275" s="29">
        <v>4268.7</v>
      </c>
      <c r="H275" s="29">
        <v>3073.5</v>
      </c>
      <c r="I275" s="19">
        <v>6</v>
      </c>
      <c r="J275" s="20">
        <v>4</v>
      </c>
    </row>
    <row r="276" spans="2:10" x14ac:dyDescent="0.2">
      <c r="B276" s="12">
        <v>273</v>
      </c>
      <c r="C276" s="19" t="s">
        <v>36</v>
      </c>
      <c r="D276" s="19" t="s">
        <v>35</v>
      </c>
      <c r="E276" s="23">
        <v>0.72</v>
      </c>
      <c r="F276" s="23">
        <v>75.2</v>
      </c>
      <c r="G276" s="29">
        <v>4475.3</v>
      </c>
      <c r="H276" s="29">
        <v>3222.2</v>
      </c>
      <c r="I276" s="19">
        <v>5</v>
      </c>
      <c r="J276" s="20">
        <v>5</v>
      </c>
    </row>
    <row r="277" spans="2:10" x14ac:dyDescent="0.2">
      <c r="B277" s="12">
        <v>274</v>
      </c>
      <c r="C277" s="19" t="s">
        <v>34</v>
      </c>
      <c r="D277" s="19" t="s">
        <v>35</v>
      </c>
      <c r="E277" s="23">
        <v>0.73</v>
      </c>
      <c r="F277" s="23">
        <v>68.599999999999994</v>
      </c>
      <c r="G277" s="29">
        <v>4650.8</v>
      </c>
      <c r="H277" s="29">
        <v>3395.1</v>
      </c>
      <c r="I277" s="19">
        <v>6</v>
      </c>
      <c r="J277" s="20">
        <v>5</v>
      </c>
    </row>
    <row r="278" spans="2:10" x14ac:dyDescent="0.2">
      <c r="B278" s="12">
        <v>275</v>
      </c>
      <c r="C278" s="19" t="s">
        <v>36</v>
      </c>
      <c r="D278" s="19" t="s">
        <v>35</v>
      </c>
      <c r="E278" s="23">
        <v>0.73</v>
      </c>
      <c r="F278" s="23">
        <v>72.900000000000006</v>
      </c>
      <c r="G278" s="29">
        <v>4131</v>
      </c>
      <c r="H278" s="29">
        <v>3015.6</v>
      </c>
      <c r="I278" s="19">
        <v>5</v>
      </c>
      <c r="J278" s="20">
        <v>5</v>
      </c>
    </row>
    <row r="279" spans="2:10" x14ac:dyDescent="0.2">
      <c r="B279" s="12">
        <v>276</v>
      </c>
      <c r="C279" s="19" t="s">
        <v>45</v>
      </c>
      <c r="D279" s="19" t="s">
        <v>35</v>
      </c>
      <c r="E279" s="23">
        <v>0.74</v>
      </c>
      <c r="F279" s="23">
        <v>70.099999999999994</v>
      </c>
      <c r="G279" s="29">
        <v>4082.4</v>
      </c>
      <c r="H279" s="29">
        <v>3021</v>
      </c>
      <c r="I279" s="19">
        <v>4</v>
      </c>
      <c r="J279" s="20">
        <v>5</v>
      </c>
    </row>
    <row r="280" spans="2:10" x14ac:dyDescent="0.2">
      <c r="B280" s="12">
        <v>277</v>
      </c>
      <c r="C280" s="19" t="s">
        <v>45</v>
      </c>
      <c r="D280" s="19" t="s">
        <v>55</v>
      </c>
      <c r="E280" s="23">
        <v>0.75</v>
      </c>
      <c r="F280" s="23">
        <v>73.3</v>
      </c>
      <c r="G280" s="29">
        <v>3948.8</v>
      </c>
      <c r="H280" s="29">
        <v>2961.6</v>
      </c>
      <c r="I280" s="19">
        <v>4</v>
      </c>
      <c r="J280" s="20">
        <v>4</v>
      </c>
    </row>
    <row r="281" spans="2:10" x14ac:dyDescent="0.2">
      <c r="B281" s="12">
        <v>278</v>
      </c>
      <c r="C281" s="19" t="s">
        <v>45</v>
      </c>
      <c r="D281" s="19" t="s">
        <v>37</v>
      </c>
      <c r="E281" s="23">
        <v>0.76</v>
      </c>
      <c r="F281" s="23">
        <v>73.8</v>
      </c>
      <c r="G281" s="29">
        <v>4212</v>
      </c>
      <c r="H281" s="29">
        <v>3201.1</v>
      </c>
      <c r="I281" s="19">
        <v>4</v>
      </c>
      <c r="J281" s="20">
        <v>7</v>
      </c>
    </row>
    <row r="282" spans="2:10" x14ac:dyDescent="0.2">
      <c r="B282" s="12">
        <v>279</v>
      </c>
      <c r="C282" s="19" t="s">
        <v>36</v>
      </c>
      <c r="D282" s="19" t="s">
        <v>55</v>
      </c>
      <c r="E282" s="23">
        <v>0.77</v>
      </c>
      <c r="F282" s="23">
        <v>68.7</v>
      </c>
      <c r="G282" s="29">
        <v>4212</v>
      </c>
      <c r="H282" s="29">
        <v>3243.2</v>
      </c>
      <c r="I282" s="19">
        <v>5</v>
      </c>
      <c r="J282" s="20">
        <v>4</v>
      </c>
    </row>
    <row r="283" spans="2:10" x14ac:dyDescent="0.2">
      <c r="B283" s="12">
        <v>280</v>
      </c>
      <c r="C283" s="19" t="s">
        <v>39</v>
      </c>
      <c r="D283" s="19" t="s">
        <v>35</v>
      </c>
      <c r="E283" s="23">
        <v>0.77</v>
      </c>
      <c r="F283" s="23">
        <v>73.8</v>
      </c>
      <c r="G283" s="29">
        <v>3773.3</v>
      </c>
      <c r="H283" s="29">
        <v>2905.4</v>
      </c>
      <c r="I283" s="19">
        <v>3</v>
      </c>
      <c r="J283" s="20">
        <v>5</v>
      </c>
    </row>
    <row r="284" spans="2:10" x14ac:dyDescent="0.2">
      <c r="B284" s="12">
        <v>281</v>
      </c>
      <c r="C284" s="19" t="s">
        <v>36</v>
      </c>
      <c r="D284" s="19" t="s">
        <v>37</v>
      </c>
      <c r="E284" s="23">
        <v>0.8</v>
      </c>
      <c r="F284" s="23">
        <v>75.099999999999994</v>
      </c>
      <c r="G284" s="29">
        <v>5197.5</v>
      </c>
      <c r="H284" s="29">
        <v>4158</v>
      </c>
      <c r="I284" s="19">
        <v>5</v>
      </c>
      <c r="J284" s="20">
        <v>7</v>
      </c>
    </row>
    <row r="285" spans="2:10" x14ac:dyDescent="0.2">
      <c r="B285" s="12">
        <v>282</v>
      </c>
      <c r="C285" s="19" t="s">
        <v>45</v>
      </c>
      <c r="D285" s="19" t="s">
        <v>43</v>
      </c>
      <c r="E285" s="23">
        <v>0.8</v>
      </c>
      <c r="F285" s="23">
        <v>73.3</v>
      </c>
      <c r="G285" s="29">
        <v>4738.5</v>
      </c>
      <c r="H285" s="29">
        <v>3790.8</v>
      </c>
      <c r="I285" s="19">
        <v>4</v>
      </c>
      <c r="J285" s="20">
        <v>8</v>
      </c>
    </row>
    <row r="286" spans="2:10" x14ac:dyDescent="0.2">
      <c r="B286" s="12">
        <v>283</v>
      </c>
      <c r="C286" s="19" t="s">
        <v>45</v>
      </c>
      <c r="D286" s="19" t="s">
        <v>50</v>
      </c>
      <c r="E286" s="23">
        <v>0.8</v>
      </c>
      <c r="F286" s="23">
        <v>74.599999999999994</v>
      </c>
      <c r="G286" s="29">
        <v>4387.5</v>
      </c>
      <c r="H286" s="29">
        <v>3510</v>
      </c>
      <c r="I286" s="19">
        <v>4</v>
      </c>
      <c r="J286" s="20">
        <v>6</v>
      </c>
    </row>
    <row r="287" spans="2:10" x14ac:dyDescent="0.2">
      <c r="B287" s="12">
        <v>284</v>
      </c>
      <c r="C287" s="19" t="s">
        <v>36</v>
      </c>
      <c r="D287" s="19" t="s">
        <v>37</v>
      </c>
      <c r="E287" s="23">
        <v>0.82</v>
      </c>
      <c r="F287" s="23">
        <v>79.2</v>
      </c>
      <c r="G287" s="29">
        <v>4455</v>
      </c>
      <c r="H287" s="29">
        <v>3653.1</v>
      </c>
      <c r="I287" s="19">
        <v>5</v>
      </c>
      <c r="J287" s="20">
        <v>7</v>
      </c>
    </row>
    <row r="288" spans="2:10" x14ac:dyDescent="0.2">
      <c r="B288" s="12">
        <v>285</v>
      </c>
      <c r="C288" s="19" t="s">
        <v>34</v>
      </c>
      <c r="D288" s="19" t="s">
        <v>35</v>
      </c>
      <c r="E288" s="23">
        <v>0.83</v>
      </c>
      <c r="F288" s="23">
        <v>69.900000000000006</v>
      </c>
      <c r="G288" s="29">
        <v>4436.1000000000004</v>
      </c>
      <c r="H288" s="29">
        <v>3682</v>
      </c>
      <c r="I288" s="19">
        <v>6</v>
      </c>
      <c r="J288" s="20">
        <v>5</v>
      </c>
    </row>
    <row r="289" spans="2:10" x14ac:dyDescent="0.2">
      <c r="B289" s="12">
        <v>286</v>
      </c>
      <c r="C289" s="19" t="s">
        <v>34</v>
      </c>
      <c r="D289" s="19" t="s">
        <v>35</v>
      </c>
      <c r="E289" s="23">
        <v>0.9</v>
      </c>
      <c r="F289" s="23">
        <v>71.8</v>
      </c>
      <c r="G289" s="29">
        <v>5427</v>
      </c>
      <c r="H289" s="29">
        <v>4884.3</v>
      </c>
      <c r="I289" s="19">
        <v>6</v>
      </c>
      <c r="J289" s="20">
        <v>5</v>
      </c>
    </row>
    <row r="290" spans="2:10" x14ac:dyDescent="0.2">
      <c r="B290" s="12">
        <v>287</v>
      </c>
      <c r="C290" s="19" t="s">
        <v>34</v>
      </c>
      <c r="D290" s="19" t="s">
        <v>35</v>
      </c>
      <c r="E290" s="23">
        <v>0.98</v>
      </c>
      <c r="F290" s="23">
        <v>74.900000000000006</v>
      </c>
      <c r="G290" s="29">
        <v>5670</v>
      </c>
      <c r="H290" s="29">
        <v>5556.6</v>
      </c>
      <c r="I290" s="19">
        <v>6</v>
      </c>
      <c r="J290" s="20">
        <v>5</v>
      </c>
    </row>
    <row r="291" spans="2:10" x14ac:dyDescent="0.2">
      <c r="B291" s="12">
        <v>288</v>
      </c>
      <c r="C291" s="19" t="s">
        <v>42</v>
      </c>
      <c r="D291" s="19" t="s">
        <v>55</v>
      </c>
      <c r="E291" s="23">
        <v>1</v>
      </c>
      <c r="F291" s="23">
        <v>71</v>
      </c>
      <c r="G291" s="29">
        <v>6230.3</v>
      </c>
      <c r="H291" s="29">
        <v>6230.3</v>
      </c>
      <c r="I291" s="19">
        <v>7</v>
      </c>
      <c r="J291" s="20">
        <v>4</v>
      </c>
    </row>
    <row r="292" spans="2:10" x14ac:dyDescent="0.2">
      <c r="B292" s="12">
        <v>289</v>
      </c>
      <c r="C292" s="19" t="s">
        <v>36</v>
      </c>
      <c r="D292" s="19" t="s">
        <v>35</v>
      </c>
      <c r="E292" s="23">
        <v>1</v>
      </c>
      <c r="F292" s="23">
        <v>72.400000000000006</v>
      </c>
      <c r="G292" s="29">
        <v>5942.7</v>
      </c>
      <c r="H292" s="29">
        <v>5942.7</v>
      </c>
      <c r="I292" s="19">
        <v>5</v>
      </c>
      <c r="J292" s="20">
        <v>5</v>
      </c>
    </row>
    <row r="293" spans="2:10" x14ac:dyDescent="0.2">
      <c r="B293" s="12">
        <v>290</v>
      </c>
      <c r="C293" s="19" t="s">
        <v>36</v>
      </c>
      <c r="D293" s="19" t="s">
        <v>35</v>
      </c>
      <c r="E293" s="23">
        <v>1</v>
      </c>
      <c r="F293" s="23">
        <v>71.5</v>
      </c>
      <c r="G293" s="29">
        <v>6038.6</v>
      </c>
      <c r="H293" s="29">
        <v>6038.6</v>
      </c>
      <c r="I293" s="19">
        <v>5</v>
      </c>
      <c r="J293" s="20">
        <v>5</v>
      </c>
    </row>
    <row r="294" spans="2:10" x14ac:dyDescent="0.2">
      <c r="B294" s="12">
        <v>291</v>
      </c>
      <c r="C294" s="19" t="s">
        <v>36</v>
      </c>
      <c r="D294" s="19" t="s">
        <v>35</v>
      </c>
      <c r="E294" s="23">
        <v>1.01</v>
      </c>
      <c r="F294" s="23">
        <v>75.5</v>
      </c>
      <c r="G294" s="29">
        <v>6230.3</v>
      </c>
      <c r="H294" s="29">
        <v>6292.6</v>
      </c>
      <c r="I294" s="19">
        <v>5</v>
      </c>
      <c r="J294" s="20">
        <v>5</v>
      </c>
    </row>
    <row r="295" spans="2:10" x14ac:dyDescent="0.2">
      <c r="B295" s="12">
        <v>292</v>
      </c>
      <c r="C295" s="19" t="s">
        <v>39</v>
      </c>
      <c r="D295" s="19" t="s">
        <v>37</v>
      </c>
      <c r="E295" s="23">
        <v>1.01</v>
      </c>
      <c r="F295" s="23">
        <v>75</v>
      </c>
      <c r="G295" s="29">
        <v>5018</v>
      </c>
      <c r="H295" s="29">
        <v>5068.1000000000004</v>
      </c>
      <c r="I295" s="19">
        <v>3</v>
      </c>
      <c r="J295" s="20">
        <v>7</v>
      </c>
    </row>
    <row r="296" spans="2:10" x14ac:dyDescent="0.2">
      <c r="B296" s="12">
        <v>293</v>
      </c>
      <c r="C296" s="19" t="s">
        <v>42</v>
      </c>
      <c r="D296" s="19" t="s">
        <v>37</v>
      </c>
      <c r="E296" s="23">
        <v>1.02</v>
      </c>
      <c r="F296" s="23">
        <v>77.8</v>
      </c>
      <c r="G296" s="29">
        <v>8078.4</v>
      </c>
      <c r="H296" s="29">
        <v>8240</v>
      </c>
      <c r="I296" s="19">
        <v>7</v>
      </c>
      <c r="J296" s="20">
        <v>7</v>
      </c>
    </row>
    <row r="297" spans="2:10" x14ac:dyDescent="0.2">
      <c r="B297" s="12">
        <v>294</v>
      </c>
      <c r="C297" s="19" t="s">
        <v>45</v>
      </c>
      <c r="D297" s="19" t="s">
        <v>35</v>
      </c>
      <c r="E297" s="23">
        <v>1.02</v>
      </c>
      <c r="F297" s="23">
        <v>76</v>
      </c>
      <c r="G297" s="29">
        <v>5969.7</v>
      </c>
      <c r="H297" s="29">
        <v>6089.1</v>
      </c>
      <c r="I297" s="19">
        <v>4</v>
      </c>
      <c r="J297" s="20">
        <v>5</v>
      </c>
    </row>
    <row r="298" spans="2:10" x14ac:dyDescent="0.2">
      <c r="B298" s="12">
        <v>295</v>
      </c>
      <c r="C298" s="19" t="s">
        <v>36</v>
      </c>
      <c r="D298" s="19" t="s">
        <v>35</v>
      </c>
      <c r="E298" s="23">
        <v>1.04</v>
      </c>
      <c r="F298" s="23">
        <v>72</v>
      </c>
      <c r="G298" s="29">
        <v>6134.4</v>
      </c>
      <c r="H298" s="29">
        <v>6379.8</v>
      </c>
      <c r="I298" s="19">
        <v>5</v>
      </c>
      <c r="J298" s="20">
        <v>5</v>
      </c>
    </row>
    <row r="299" spans="2:10" x14ac:dyDescent="0.2">
      <c r="B299" s="12">
        <v>296</v>
      </c>
      <c r="C299" s="19" t="s">
        <v>42</v>
      </c>
      <c r="D299" s="19" t="s">
        <v>37</v>
      </c>
      <c r="E299" s="23">
        <v>1.05</v>
      </c>
      <c r="F299" s="23">
        <v>72.7</v>
      </c>
      <c r="G299" s="29">
        <v>8553.6</v>
      </c>
      <c r="H299" s="29">
        <v>8981.2999999999993</v>
      </c>
      <c r="I299" s="19">
        <v>7</v>
      </c>
      <c r="J299" s="20">
        <v>7</v>
      </c>
    </row>
    <row r="300" spans="2:10" x14ac:dyDescent="0.2">
      <c r="B300" s="12">
        <v>297</v>
      </c>
      <c r="C300" s="19" t="s">
        <v>34</v>
      </c>
      <c r="D300" s="19" t="s">
        <v>35</v>
      </c>
      <c r="E300" s="23">
        <v>1.05</v>
      </c>
      <c r="F300" s="23">
        <v>73.5</v>
      </c>
      <c r="G300" s="29">
        <v>5994</v>
      </c>
      <c r="H300" s="29">
        <v>6293.7</v>
      </c>
      <c r="I300" s="19">
        <v>6</v>
      </c>
      <c r="J300" s="20">
        <v>5</v>
      </c>
    </row>
    <row r="301" spans="2:10" x14ac:dyDescent="0.2">
      <c r="B301" s="12">
        <v>298</v>
      </c>
      <c r="C301" s="19" t="s">
        <v>34</v>
      </c>
      <c r="D301" s="19" t="s">
        <v>35</v>
      </c>
      <c r="E301" s="23">
        <v>1.1399999999999999</v>
      </c>
      <c r="F301" s="23">
        <v>72.900000000000006</v>
      </c>
      <c r="G301" s="29">
        <v>5994</v>
      </c>
      <c r="H301" s="29">
        <v>6833.2</v>
      </c>
      <c r="I301" s="19">
        <v>6</v>
      </c>
      <c r="J301" s="20">
        <v>5</v>
      </c>
    </row>
    <row r="302" spans="2:10" x14ac:dyDescent="0.2">
      <c r="B302" s="12">
        <v>299</v>
      </c>
      <c r="C302" s="19" t="s">
        <v>34</v>
      </c>
      <c r="D302" s="19" t="s">
        <v>52</v>
      </c>
      <c r="E302" s="23">
        <v>1.1599999999999999</v>
      </c>
      <c r="F302" s="23">
        <v>68.900000000000006</v>
      </c>
      <c r="G302" s="29">
        <v>3442.5</v>
      </c>
      <c r="H302" s="29">
        <v>3993.3</v>
      </c>
      <c r="I302" s="19">
        <v>6</v>
      </c>
      <c r="J302" s="20">
        <v>2</v>
      </c>
    </row>
    <row r="303" spans="2:10" x14ac:dyDescent="0.2">
      <c r="B303" s="12">
        <v>300</v>
      </c>
      <c r="C303" s="19" t="s">
        <v>36</v>
      </c>
      <c r="D303" s="19" t="s">
        <v>35</v>
      </c>
      <c r="E303" s="23">
        <v>1.2</v>
      </c>
      <c r="F303" s="23">
        <v>71.900000000000006</v>
      </c>
      <c r="G303" s="29">
        <v>7188.8</v>
      </c>
      <c r="H303" s="29">
        <v>8626.5</v>
      </c>
      <c r="I303" s="19">
        <v>5</v>
      </c>
      <c r="J303" s="20">
        <v>5</v>
      </c>
    </row>
    <row r="304" spans="2:10" x14ac:dyDescent="0.2">
      <c r="B304" s="12">
        <v>301</v>
      </c>
      <c r="C304" s="19" t="s">
        <v>36</v>
      </c>
      <c r="D304" s="19" t="s">
        <v>35</v>
      </c>
      <c r="E304" s="23">
        <v>1.2</v>
      </c>
      <c r="F304" s="23">
        <v>72.599999999999994</v>
      </c>
      <c r="G304" s="29">
        <v>7188.8</v>
      </c>
      <c r="H304" s="29">
        <v>8626.5</v>
      </c>
      <c r="I304" s="19">
        <v>5</v>
      </c>
      <c r="J304" s="20">
        <v>5</v>
      </c>
    </row>
    <row r="305" spans="2:10" x14ac:dyDescent="0.2">
      <c r="B305" s="12">
        <v>302</v>
      </c>
      <c r="C305" s="19" t="s">
        <v>36</v>
      </c>
      <c r="D305" s="19" t="s">
        <v>52</v>
      </c>
      <c r="E305" s="23">
        <v>1.2</v>
      </c>
      <c r="F305" s="23">
        <v>73.599999999999994</v>
      </c>
      <c r="G305" s="29">
        <v>4860</v>
      </c>
      <c r="H305" s="29">
        <v>5832</v>
      </c>
      <c r="I305" s="19">
        <v>5</v>
      </c>
      <c r="J305" s="20">
        <v>2</v>
      </c>
    </row>
    <row r="306" spans="2:10" x14ac:dyDescent="0.2">
      <c r="B306" s="12">
        <v>303</v>
      </c>
      <c r="C306" s="19" t="s">
        <v>34</v>
      </c>
      <c r="D306" s="19" t="s">
        <v>55</v>
      </c>
      <c r="E306" s="23">
        <v>1.21</v>
      </c>
      <c r="F306" s="23">
        <v>68.5</v>
      </c>
      <c r="G306" s="29">
        <v>7265.7</v>
      </c>
      <c r="H306" s="29">
        <v>8791.5</v>
      </c>
      <c r="I306" s="19">
        <v>6</v>
      </c>
      <c r="J306" s="20">
        <v>4</v>
      </c>
    </row>
    <row r="307" spans="2:10" x14ac:dyDescent="0.2">
      <c r="B307" s="12">
        <v>304</v>
      </c>
      <c r="C307" s="19" t="s">
        <v>45</v>
      </c>
      <c r="D307" s="19" t="s">
        <v>35</v>
      </c>
      <c r="E307" s="23">
        <v>1.21</v>
      </c>
      <c r="F307" s="23">
        <v>73.099999999999994</v>
      </c>
      <c r="G307" s="29">
        <v>7055.1</v>
      </c>
      <c r="H307" s="29">
        <v>8536.7000000000007</v>
      </c>
      <c r="I307" s="19">
        <v>4</v>
      </c>
      <c r="J307" s="20">
        <v>5</v>
      </c>
    </row>
    <row r="308" spans="2:10" x14ac:dyDescent="0.2">
      <c r="B308" s="12">
        <v>305</v>
      </c>
      <c r="C308" s="19" t="s">
        <v>36</v>
      </c>
      <c r="D308" s="19" t="s">
        <v>51</v>
      </c>
      <c r="E308" s="23">
        <v>1.22</v>
      </c>
      <c r="F308" s="23">
        <v>73</v>
      </c>
      <c r="G308" s="29">
        <v>6264</v>
      </c>
      <c r="H308" s="29">
        <v>7642.1</v>
      </c>
      <c r="I308" s="19">
        <v>5</v>
      </c>
      <c r="J308" s="20">
        <v>3</v>
      </c>
    </row>
    <row r="309" spans="2:10" x14ac:dyDescent="0.2">
      <c r="B309" s="12">
        <v>306</v>
      </c>
      <c r="C309" s="19" t="s">
        <v>45</v>
      </c>
      <c r="D309" s="19" t="s">
        <v>50</v>
      </c>
      <c r="E309" s="23">
        <v>1.22</v>
      </c>
      <c r="F309" s="23">
        <v>73.599999999999994</v>
      </c>
      <c r="G309" s="29">
        <v>7371</v>
      </c>
      <c r="H309" s="29">
        <v>8992.6</v>
      </c>
      <c r="I309" s="19">
        <v>4</v>
      </c>
      <c r="J309" s="20">
        <v>6</v>
      </c>
    </row>
    <row r="310" spans="2:10" x14ac:dyDescent="0.2">
      <c r="B310" s="12">
        <v>307</v>
      </c>
      <c r="C310" s="19" t="s">
        <v>45</v>
      </c>
      <c r="D310" s="19" t="s">
        <v>55</v>
      </c>
      <c r="E310" s="23">
        <v>1.22</v>
      </c>
      <c r="F310" s="23">
        <v>69.900000000000006</v>
      </c>
      <c r="G310" s="29">
        <v>6528.6</v>
      </c>
      <c r="H310" s="29">
        <v>7964.9</v>
      </c>
      <c r="I310" s="19">
        <v>4</v>
      </c>
      <c r="J310" s="20">
        <v>4</v>
      </c>
    </row>
    <row r="311" spans="2:10" x14ac:dyDescent="0.2">
      <c r="B311" s="12">
        <v>308</v>
      </c>
      <c r="C311" s="19" t="s">
        <v>39</v>
      </c>
      <c r="D311" s="19" t="s">
        <v>35</v>
      </c>
      <c r="E311" s="23">
        <v>1.22</v>
      </c>
      <c r="F311" s="23">
        <v>74.5</v>
      </c>
      <c r="G311" s="29">
        <v>5580.9</v>
      </c>
      <c r="H311" s="29">
        <v>6808.7</v>
      </c>
      <c r="I311" s="19">
        <v>3</v>
      </c>
      <c r="J311" s="20">
        <v>5</v>
      </c>
    </row>
    <row r="312" spans="2:10" x14ac:dyDescent="0.2">
      <c r="B312" s="12">
        <v>309</v>
      </c>
      <c r="C312" s="19" t="s">
        <v>45</v>
      </c>
      <c r="D312" s="19" t="s">
        <v>55</v>
      </c>
      <c r="E312" s="23">
        <v>1.23</v>
      </c>
      <c r="F312" s="23">
        <v>71.400000000000006</v>
      </c>
      <c r="G312" s="29">
        <v>6528.6</v>
      </c>
      <c r="H312" s="29">
        <v>8030.2</v>
      </c>
      <c r="I312" s="19">
        <v>4</v>
      </c>
      <c r="J312" s="20">
        <v>4</v>
      </c>
    </row>
    <row r="313" spans="2:10" x14ac:dyDescent="0.2">
      <c r="B313" s="12">
        <v>310</v>
      </c>
      <c r="C313" s="19" t="s">
        <v>36</v>
      </c>
      <c r="D313" s="19" t="s">
        <v>35</v>
      </c>
      <c r="E313" s="23">
        <v>1.24</v>
      </c>
      <c r="F313" s="23">
        <v>73.7</v>
      </c>
      <c r="G313" s="29">
        <v>7668</v>
      </c>
      <c r="H313" s="29">
        <v>9508.2999999999993</v>
      </c>
      <c r="I313" s="19">
        <v>5</v>
      </c>
      <c r="J313" s="20">
        <v>5</v>
      </c>
    </row>
    <row r="314" spans="2:10" x14ac:dyDescent="0.2">
      <c r="B314" s="12">
        <v>311</v>
      </c>
      <c r="C314" s="19" t="s">
        <v>45</v>
      </c>
      <c r="D314" s="19" t="s">
        <v>35</v>
      </c>
      <c r="E314" s="23">
        <v>1.24</v>
      </c>
      <c r="F314" s="23">
        <v>72.599999999999994</v>
      </c>
      <c r="G314" s="29">
        <v>7055.1</v>
      </c>
      <c r="H314" s="29">
        <v>8748.2999999999993</v>
      </c>
      <c r="I314" s="19">
        <v>4</v>
      </c>
      <c r="J314" s="20">
        <v>5</v>
      </c>
    </row>
    <row r="315" spans="2:10" x14ac:dyDescent="0.2">
      <c r="B315" s="12">
        <v>312</v>
      </c>
      <c r="C315" s="19" t="s">
        <v>45</v>
      </c>
      <c r="D315" s="19" t="s">
        <v>35</v>
      </c>
      <c r="E315" s="23">
        <v>1.24</v>
      </c>
      <c r="F315" s="23">
        <v>70.900000000000006</v>
      </c>
      <c r="G315" s="29">
        <v>7236</v>
      </c>
      <c r="H315" s="29">
        <v>8972.6</v>
      </c>
      <c r="I315" s="19">
        <v>4</v>
      </c>
      <c r="J315" s="20">
        <v>5</v>
      </c>
    </row>
    <row r="316" spans="2:10" x14ac:dyDescent="0.2">
      <c r="B316" s="12">
        <v>313</v>
      </c>
      <c r="C316" s="19" t="s">
        <v>45</v>
      </c>
      <c r="D316" s="19" t="s">
        <v>55</v>
      </c>
      <c r="E316" s="23">
        <v>1.24</v>
      </c>
      <c r="F316" s="23">
        <v>74.599999999999994</v>
      </c>
      <c r="G316" s="29">
        <v>6528.6</v>
      </c>
      <c r="H316" s="29">
        <v>8095.5</v>
      </c>
      <c r="I316" s="19">
        <v>4</v>
      </c>
      <c r="J316" s="20">
        <v>4</v>
      </c>
    </row>
    <row r="317" spans="2:10" x14ac:dyDescent="0.2">
      <c r="B317" s="12">
        <v>314</v>
      </c>
      <c r="C317" s="19" t="s">
        <v>42</v>
      </c>
      <c r="D317" s="19" t="s">
        <v>51</v>
      </c>
      <c r="E317" s="23">
        <v>1.25</v>
      </c>
      <c r="F317" s="23">
        <v>69.2</v>
      </c>
      <c r="G317" s="29">
        <v>6277.5</v>
      </c>
      <c r="H317" s="29">
        <v>7846.9</v>
      </c>
      <c r="I317" s="19">
        <v>7</v>
      </c>
      <c r="J317" s="20">
        <v>3</v>
      </c>
    </row>
    <row r="318" spans="2:10" x14ac:dyDescent="0.2">
      <c r="B318" s="12">
        <v>315</v>
      </c>
      <c r="C318" s="19" t="s">
        <v>34</v>
      </c>
      <c r="D318" s="19" t="s">
        <v>35</v>
      </c>
      <c r="E318" s="23">
        <v>1.25</v>
      </c>
      <c r="F318" s="23">
        <v>72.900000000000006</v>
      </c>
      <c r="G318" s="29">
        <v>7692.3</v>
      </c>
      <c r="H318" s="29">
        <v>9615.4</v>
      </c>
      <c r="I318" s="19">
        <v>6</v>
      </c>
      <c r="J318" s="20">
        <v>5</v>
      </c>
    </row>
    <row r="319" spans="2:10" x14ac:dyDescent="0.2">
      <c r="B319" s="12">
        <v>316</v>
      </c>
      <c r="C319" s="19" t="s">
        <v>39</v>
      </c>
      <c r="D319" s="19" t="s">
        <v>35</v>
      </c>
      <c r="E319" s="23">
        <v>1.25</v>
      </c>
      <c r="F319" s="23">
        <v>70.900000000000006</v>
      </c>
      <c r="G319" s="29">
        <v>5366.3</v>
      </c>
      <c r="H319" s="29">
        <v>6707.8</v>
      </c>
      <c r="I319" s="19">
        <v>3</v>
      </c>
      <c r="J319" s="20">
        <v>5</v>
      </c>
    </row>
    <row r="320" spans="2:10" x14ac:dyDescent="0.2">
      <c r="B320" s="12">
        <v>317</v>
      </c>
      <c r="C320" s="19" t="s">
        <v>39</v>
      </c>
      <c r="D320" s="19" t="s">
        <v>55</v>
      </c>
      <c r="E320" s="23">
        <v>1.25</v>
      </c>
      <c r="F320" s="23">
        <v>75.8</v>
      </c>
      <c r="G320" s="29">
        <v>5400</v>
      </c>
      <c r="H320" s="29">
        <v>6750</v>
      </c>
      <c r="I320" s="19">
        <v>3</v>
      </c>
      <c r="J320" s="20">
        <v>4</v>
      </c>
    </row>
    <row r="321" spans="2:10" x14ac:dyDescent="0.2">
      <c r="B321" s="12">
        <v>318</v>
      </c>
      <c r="C321" s="19" t="s">
        <v>42</v>
      </c>
      <c r="D321" s="19" t="s">
        <v>55</v>
      </c>
      <c r="E321" s="23">
        <v>1.26</v>
      </c>
      <c r="F321" s="23">
        <v>76.099999999999994</v>
      </c>
      <c r="G321" s="29">
        <v>7188.8</v>
      </c>
      <c r="H321" s="29">
        <v>9057.7999999999993</v>
      </c>
      <c r="I321" s="19">
        <v>7</v>
      </c>
      <c r="J321" s="20">
        <v>4</v>
      </c>
    </row>
    <row r="322" spans="2:10" x14ac:dyDescent="0.2">
      <c r="B322" s="12">
        <v>319</v>
      </c>
      <c r="C322" s="19" t="s">
        <v>36</v>
      </c>
      <c r="D322" s="19" t="s">
        <v>51</v>
      </c>
      <c r="E322" s="23">
        <v>1.3</v>
      </c>
      <c r="F322" s="23">
        <v>75.099999999999994</v>
      </c>
      <c r="G322" s="29">
        <v>6264</v>
      </c>
      <c r="H322" s="29">
        <v>8143.2</v>
      </c>
      <c r="I322" s="19">
        <v>5</v>
      </c>
      <c r="J322" s="20">
        <v>3</v>
      </c>
    </row>
    <row r="323" spans="2:10" x14ac:dyDescent="0.2">
      <c r="B323" s="12">
        <v>320</v>
      </c>
      <c r="C323" s="19" t="s">
        <v>45</v>
      </c>
      <c r="D323" s="19" t="s">
        <v>43</v>
      </c>
      <c r="E323" s="23">
        <v>1.3</v>
      </c>
      <c r="F323" s="23">
        <v>73.3</v>
      </c>
      <c r="G323" s="29">
        <v>7695</v>
      </c>
      <c r="H323" s="29">
        <v>10003.5</v>
      </c>
      <c r="I323" s="19">
        <v>4</v>
      </c>
      <c r="J323" s="20">
        <v>8</v>
      </c>
    </row>
    <row r="324" spans="2:10" x14ac:dyDescent="0.2">
      <c r="B324" s="12">
        <v>321</v>
      </c>
      <c r="C324" s="19" t="s">
        <v>45</v>
      </c>
      <c r="D324" s="19" t="s">
        <v>55</v>
      </c>
      <c r="E324" s="23">
        <v>1.3</v>
      </c>
      <c r="F324" s="23">
        <v>75</v>
      </c>
      <c r="G324" s="29">
        <v>6696</v>
      </c>
      <c r="H324" s="29">
        <v>8704.7999999999993</v>
      </c>
      <c r="I324" s="19">
        <v>4</v>
      </c>
      <c r="J324" s="20">
        <v>4</v>
      </c>
    </row>
    <row r="325" spans="2:10" x14ac:dyDescent="0.2">
      <c r="B325" s="12">
        <v>322</v>
      </c>
      <c r="C325" s="19" t="s">
        <v>39</v>
      </c>
      <c r="D325" s="19" t="s">
        <v>37</v>
      </c>
      <c r="E325" s="23">
        <v>1.3</v>
      </c>
      <c r="F325" s="23">
        <v>71.7</v>
      </c>
      <c r="G325" s="29">
        <v>5973.8</v>
      </c>
      <c r="H325" s="29">
        <v>7765.9</v>
      </c>
      <c r="I325" s="19">
        <v>3</v>
      </c>
      <c r="J325" s="20">
        <v>7</v>
      </c>
    </row>
    <row r="326" spans="2:10" x14ac:dyDescent="0.2">
      <c r="B326" s="12">
        <v>323</v>
      </c>
      <c r="C326" s="19" t="s">
        <v>36</v>
      </c>
      <c r="D326" s="19" t="s">
        <v>35</v>
      </c>
      <c r="E326" s="23">
        <v>1.32</v>
      </c>
      <c r="F326" s="23">
        <v>74.3</v>
      </c>
      <c r="G326" s="29">
        <v>7476.3</v>
      </c>
      <c r="H326" s="29">
        <v>9868.7000000000007</v>
      </c>
      <c r="I326" s="19">
        <v>5</v>
      </c>
      <c r="J326" s="20">
        <v>5</v>
      </c>
    </row>
    <row r="327" spans="2:10" x14ac:dyDescent="0.2">
      <c r="B327" s="12">
        <v>324</v>
      </c>
      <c r="C327" s="19" t="s">
        <v>39</v>
      </c>
      <c r="D327" s="19" t="s">
        <v>43</v>
      </c>
      <c r="E327" s="23">
        <v>1.37</v>
      </c>
      <c r="F327" s="23">
        <v>75</v>
      </c>
      <c r="G327" s="29">
        <v>6719</v>
      </c>
      <c r="H327" s="29">
        <v>9205</v>
      </c>
      <c r="I327" s="19">
        <v>3</v>
      </c>
      <c r="J327" s="20">
        <v>8</v>
      </c>
    </row>
    <row r="328" spans="2:10" x14ac:dyDescent="0.2">
      <c r="B328" s="12">
        <v>325</v>
      </c>
      <c r="C328" s="19" t="s">
        <v>45</v>
      </c>
      <c r="D328" s="19" t="s">
        <v>37</v>
      </c>
      <c r="E328" s="23">
        <v>1.38</v>
      </c>
      <c r="F328" s="23">
        <v>73.8</v>
      </c>
      <c r="G328" s="29">
        <v>7686.9</v>
      </c>
      <c r="H328" s="29">
        <v>10607.9</v>
      </c>
      <c r="I328" s="19">
        <v>4</v>
      </c>
      <c r="J328" s="20">
        <v>7</v>
      </c>
    </row>
    <row r="329" spans="2:10" x14ac:dyDescent="0.2">
      <c r="B329" s="12">
        <v>326</v>
      </c>
      <c r="C329" s="19" t="s">
        <v>42</v>
      </c>
      <c r="D329" s="19" t="s">
        <v>35</v>
      </c>
      <c r="E329" s="23">
        <v>1.42</v>
      </c>
      <c r="F329" s="23">
        <v>72.900000000000006</v>
      </c>
      <c r="G329" s="29">
        <v>8413.2000000000007</v>
      </c>
      <c r="H329" s="29">
        <v>11946.7</v>
      </c>
      <c r="I329" s="19">
        <v>7</v>
      </c>
      <c r="J329" s="20">
        <v>5</v>
      </c>
    </row>
    <row r="330" spans="2:10" x14ac:dyDescent="0.2">
      <c r="B330" s="12">
        <v>327</v>
      </c>
      <c r="C330" s="19" t="s">
        <v>42</v>
      </c>
      <c r="D330" s="19" t="s">
        <v>55</v>
      </c>
      <c r="E330" s="23">
        <v>1.52</v>
      </c>
      <c r="F330" s="23">
        <v>75.5</v>
      </c>
      <c r="G330" s="29">
        <v>8170.2</v>
      </c>
      <c r="H330" s="29">
        <v>12418.7</v>
      </c>
      <c r="I330" s="19">
        <v>7</v>
      </c>
      <c r="J330" s="20">
        <v>4</v>
      </c>
    </row>
    <row r="331" spans="2:10" x14ac:dyDescent="0.2">
      <c r="B331" s="12">
        <v>328</v>
      </c>
      <c r="C331" s="19" t="s">
        <v>45</v>
      </c>
      <c r="D331" s="19" t="s">
        <v>55</v>
      </c>
      <c r="E331" s="23">
        <v>1.52</v>
      </c>
      <c r="F331" s="23">
        <v>75.7</v>
      </c>
      <c r="G331" s="29">
        <v>7581.6</v>
      </c>
      <c r="H331" s="29">
        <v>11524</v>
      </c>
      <c r="I331" s="19">
        <v>4</v>
      </c>
      <c r="J331" s="20">
        <v>4</v>
      </c>
    </row>
    <row r="332" spans="2:10" x14ac:dyDescent="0.2">
      <c r="B332" s="12">
        <v>329</v>
      </c>
      <c r="C332" s="19" t="s">
        <v>45</v>
      </c>
      <c r="D332" s="19" t="s">
        <v>55</v>
      </c>
      <c r="E332" s="23">
        <v>1.7</v>
      </c>
      <c r="F332" s="23">
        <v>73.3</v>
      </c>
      <c r="G332" s="29">
        <v>7897.5</v>
      </c>
      <c r="H332" s="29">
        <v>13425.8</v>
      </c>
      <c r="I332" s="19">
        <v>4</v>
      </c>
      <c r="J332" s="20">
        <v>4</v>
      </c>
    </row>
    <row r="333" spans="2:10" x14ac:dyDescent="0.2">
      <c r="B333" s="12">
        <v>330</v>
      </c>
      <c r="C333" s="19" t="s">
        <v>36</v>
      </c>
      <c r="D333" s="19" t="s">
        <v>55</v>
      </c>
      <c r="E333" s="23">
        <v>1.71</v>
      </c>
      <c r="F333" s="23">
        <v>76.400000000000006</v>
      </c>
      <c r="G333" s="29">
        <v>8627.9</v>
      </c>
      <c r="H333" s="29">
        <v>14753.6</v>
      </c>
      <c r="I333" s="19">
        <v>5</v>
      </c>
      <c r="J333" s="20">
        <v>4</v>
      </c>
    </row>
    <row r="334" spans="2:10" x14ac:dyDescent="0.2">
      <c r="B334" s="12">
        <v>331</v>
      </c>
      <c r="C334" s="19" t="s">
        <v>45</v>
      </c>
      <c r="D334" s="19" t="s">
        <v>55</v>
      </c>
      <c r="E334" s="23">
        <v>1.71</v>
      </c>
      <c r="F334" s="23">
        <v>70.3</v>
      </c>
      <c r="G334" s="29">
        <v>8424</v>
      </c>
      <c r="H334" s="29">
        <v>14405</v>
      </c>
      <c r="I334" s="19">
        <v>4</v>
      </c>
      <c r="J334" s="20">
        <v>4</v>
      </c>
    </row>
    <row r="335" spans="2:10" x14ac:dyDescent="0.2">
      <c r="B335" s="12">
        <v>332</v>
      </c>
      <c r="C335" s="19" t="s">
        <v>34</v>
      </c>
      <c r="D335" s="19" t="s">
        <v>55</v>
      </c>
      <c r="E335" s="23">
        <v>1.77</v>
      </c>
      <c r="F335" s="23">
        <v>73.099999999999994</v>
      </c>
      <c r="G335" s="29">
        <v>9055.7999999999993</v>
      </c>
      <c r="H335" s="29">
        <v>16028.8</v>
      </c>
      <c r="I335" s="19">
        <v>6</v>
      </c>
      <c r="J335" s="20">
        <v>4</v>
      </c>
    </row>
    <row r="336" spans="2:10" x14ac:dyDescent="0.2">
      <c r="B336" s="12">
        <v>333</v>
      </c>
      <c r="C336" s="19" t="s">
        <v>36</v>
      </c>
      <c r="D336" s="19" t="s">
        <v>50</v>
      </c>
      <c r="E336" s="23">
        <v>1.79</v>
      </c>
      <c r="F336" s="23">
        <v>75.3</v>
      </c>
      <c r="G336" s="29">
        <v>9963</v>
      </c>
      <c r="H336" s="29">
        <v>17833.8</v>
      </c>
      <c r="I336" s="19">
        <v>5</v>
      </c>
      <c r="J336" s="20">
        <v>6</v>
      </c>
    </row>
    <row r="337" spans="2:10" x14ac:dyDescent="0.2">
      <c r="B337" s="12">
        <v>334</v>
      </c>
      <c r="C337" s="19" t="s">
        <v>45</v>
      </c>
      <c r="D337" s="19" t="s">
        <v>55</v>
      </c>
      <c r="E337" s="23">
        <v>1.82</v>
      </c>
      <c r="F337" s="23">
        <v>72</v>
      </c>
      <c r="G337" s="29">
        <v>8213.4</v>
      </c>
      <c r="H337" s="29">
        <v>14948.4</v>
      </c>
      <c r="I337" s="19">
        <v>4</v>
      </c>
      <c r="J337" s="20">
        <v>4</v>
      </c>
    </row>
    <row r="338" spans="2:10" x14ac:dyDescent="0.2">
      <c r="B338" s="12">
        <v>335</v>
      </c>
      <c r="C338" s="19" t="s">
        <v>45</v>
      </c>
      <c r="D338" s="19" t="s">
        <v>35</v>
      </c>
      <c r="E338" s="23">
        <v>2.0099999999999998</v>
      </c>
      <c r="F338" s="23">
        <v>72.099999999999994</v>
      </c>
      <c r="G338" s="29">
        <v>10189.799999999999</v>
      </c>
      <c r="H338" s="29">
        <v>20481.5</v>
      </c>
      <c r="I338" s="19">
        <v>4</v>
      </c>
      <c r="J338" s="20">
        <v>5</v>
      </c>
    </row>
    <row r="339" spans="2:10" x14ac:dyDescent="0.2">
      <c r="B339" s="12">
        <v>336</v>
      </c>
      <c r="C339" s="19" t="s">
        <v>36</v>
      </c>
      <c r="D339" s="19" t="s">
        <v>55</v>
      </c>
      <c r="E339" s="23">
        <v>2.0299999999999998</v>
      </c>
      <c r="F339" s="23">
        <v>72.900000000000006</v>
      </c>
      <c r="G339" s="29">
        <v>11340</v>
      </c>
      <c r="H339" s="29">
        <v>23020.2</v>
      </c>
      <c r="I339" s="19">
        <v>5</v>
      </c>
      <c r="J339" s="20">
        <v>4</v>
      </c>
    </row>
    <row r="340" spans="2:10" x14ac:dyDescent="0.2">
      <c r="B340" s="12">
        <v>337</v>
      </c>
      <c r="C340" s="19" t="s">
        <v>36</v>
      </c>
      <c r="D340" s="19" t="s">
        <v>55</v>
      </c>
      <c r="E340" s="23">
        <v>2.0299999999999998</v>
      </c>
      <c r="F340" s="23">
        <v>74.2</v>
      </c>
      <c r="G340" s="29">
        <v>11037.6</v>
      </c>
      <c r="H340" s="29">
        <v>22406.3</v>
      </c>
      <c r="I340" s="19">
        <v>5</v>
      </c>
      <c r="J340" s="20">
        <v>4</v>
      </c>
    </row>
    <row r="341" spans="2:10" x14ac:dyDescent="0.2">
      <c r="B341" s="12">
        <v>338</v>
      </c>
      <c r="C341" s="19" t="s">
        <v>45</v>
      </c>
      <c r="D341" s="19" t="s">
        <v>55</v>
      </c>
      <c r="E341" s="23">
        <v>2.0299999999999998</v>
      </c>
      <c r="F341" s="23">
        <v>71.3</v>
      </c>
      <c r="G341" s="29">
        <v>10428.799999999999</v>
      </c>
      <c r="H341" s="29">
        <v>21170.400000000001</v>
      </c>
      <c r="I341" s="19">
        <v>4</v>
      </c>
      <c r="J341" s="20">
        <v>4</v>
      </c>
    </row>
    <row r="342" spans="2:10" x14ac:dyDescent="0.2">
      <c r="B342" s="12">
        <v>339</v>
      </c>
      <c r="C342" s="19" t="s">
        <v>36</v>
      </c>
      <c r="D342" s="19" t="s">
        <v>37</v>
      </c>
      <c r="E342" s="23">
        <v>2.06</v>
      </c>
      <c r="F342" s="23">
        <v>70.5</v>
      </c>
      <c r="G342" s="29">
        <v>14175</v>
      </c>
      <c r="H342" s="29">
        <v>29200.5</v>
      </c>
      <c r="I342" s="19">
        <v>5</v>
      </c>
      <c r="J342" s="20">
        <v>7</v>
      </c>
    </row>
    <row r="343" spans="2:10" x14ac:dyDescent="0.2">
      <c r="B343" s="12">
        <v>340</v>
      </c>
      <c r="C343" s="19" t="s">
        <v>45</v>
      </c>
      <c r="D343" s="19" t="s">
        <v>55</v>
      </c>
      <c r="E343" s="23">
        <v>2.33</v>
      </c>
      <c r="F343" s="23">
        <v>74.2</v>
      </c>
      <c r="G343" s="29">
        <v>10428.799999999999</v>
      </c>
      <c r="H343" s="29">
        <v>24299</v>
      </c>
      <c r="I343" s="19">
        <v>4</v>
      </c>
      <c r="J343" s="20">
        <v>4</v>
      </c>
    </row>
    <row r="344" spans="2:10" x14ac:dyDescent="0.2">
      <c r="B344" s="12">
        <v>341</v>
      </c>
      <c r="C344" s="19" t="s">
        <v>45</v>
      </c>
      <c r="D344" s="19" t="s">
        <v>43</v>
      </c>
      <c r="E344" s="23">
        <v>2.5299999999999998</v>
      </c>
      <c r="F344" s="23">
        <v>74.3</v>
      </c>
      <c r="G344" s="29">
        <v>12757.5</v>
      </c>
      <c r="H344" s="29">
        <v>32276.5</v>
      </c>
      <c r="I344" s="19">
        <v>4</v>
      </c>
      <c r="J344" s="20">
        <v>8</v>
      </c>
    </row>
    <row r="345" spans="2:10" x14ac:dyDescent="0.2">
      <c r="B345" s="12">
        <v>342</v>
      </c>
      <c r="C345" s="19" t="s">
        <v>36</v>
      </c>
      <c r="D345" s="19" t="s">
        <v>37</v>
      </c>
      <c r="E345" s="23">
        <v>3.01</v>
      </c>
      <c r="F345" s="23">
        <v>71.5</v>
      </c>
      <c r="G345" s="29">
        <v>17671.5</v>
      </c>
      <c r="H345" s="29">
        <v>53191.199999999997</v>
      </c>
      <c r="I345" s="19">
        <v>5</v>
      </c>
      <c r="J345" s="20">
        <v>7</v>
      </c>
    </row>
    <row r="346" spans="2:10" x14ac:dyDescent="0.2">
      <c r="B346" s="12">
        <v>343</v>
      </c>
      <c r="C346" s="19" t="s">
        <v>45</v>
      </c>
      <c r="D346" s="19" t="s">
        <v>35</v>
      </c>
      <c r="E346" s="23">
        <v>3.01</v>
      </c>
      <c r="F346" s="23">
        <v>72</v>
      </c>
      <c r="G346" s="29">
        <v>14782.5</v>
      </c>
      <c r="H346" s="29">
        <v>44495.3</v>
      </c>
      <c r="I346" s="19">
        <v>4</v>
      </c>
      <c r="J346" s="20">
        <v>5</v>
      </c>
    </row>
    <row r="347" spans="2:10" x14ac:dyDescent="0.2">
      <c r="B347" s="12">
        <v>344</v>
      </c>
      <c r="C347" s="19" t="s">
        <v>36</v>
      </c>
      <c r="D347" s="19" t="s">
        <v>50</v>
      </c>
      <c r="E347" s="23">
        <v>3.17</v>
      </c>
      <c r="F347" s="23">
        <v>71.5</v>
      </c>
      <c r="G347" s="29">
        <v>17313.8</v>
      </c>
      <c r="H347" s="29">
        <v>54884.6</v>
      </c>
      <c r="I347" s="19">
        <v>5</v>
      </c>
      <c r="J347" s="20">
        <v>6</v>
      </c>
    </row>
    <row r="348" spans="2:10" x14ac:dyDescent="0.2">
      <c r="B348" s="12">
        <v>345</v>
      </c>
      <c r="C348" s="19" t="s">
        <v>36</v>
      </c>
      <c r="D348" s="19" t="s">
        <v>50</v>
      </c>
      <c r="E348" s="23">
        <v>3.35</v>
      </c>
      <c r="F348" s="23">
        <v>75.2</v>
      </c>
      <c r="G348" s="29">
        <v>16852.099999999999</v>
      </c>
      <c r="H348" s="29">
        <v>56454.400000000001</v>
      </c>
      <c r="I348" s="19">
        <v>5</v>
      </c>
      <c r="J348" s="20">
        <v>6</v>
      </c>
    </row>
    <row r="349" spans="2:10" x14ac:dyDescent="0.2">
      <c r="B349" s="12">
        <v>346</v>
      </c>
      <c r="C349" s="19" t="s">
        <v>36</v>
      </c>
      <c r="D349" s="19" t="s">
        <v>52</v>
      </c>
      <c r="E349" s="23">
        <v>1.52</v>
      </c>
      <c r="F349" s="23">
        <v>63.4</v>
      </c>
      <c r="G349" s="29">
        <v>4826.3</v>
      </c>
      <c r="H349" s="29">
        <v>7335.9</v>
      </c>
      <c r="I349" s="19">
        <v>5</v>
      </c>
      <c r="J349" s="20">
        <v>2</v>
      </c>
    </row>
    <row r="350" spans="2:10" x14ac:dyDescent="0.2">
      <c r="B350" s="12">
        <v>347</v>
      </c>
      <c r="C350" s="19" t="s">
        <v>39</v>
      </c>
      <c r="D350" s="19" t="s">
        <v>50</v>
      </c>
      <c r="E350" s="23">
        <v>0.8</v>
      </c>
      <c r="F350" s="23">
        <v>69.900000000000006</v>
      </c>
      <c r="G350" s="29">
        <v>3645</v>
      </c>
      <c r="H350" s="29">
        <v>2916</v>
      </c>
      <c r="I350" s="19">
        <v>3</v>
      </c>
      <c r="J350" s="20">
        <v>6</v>
      </c>
    </row>
    <row r="351" spans="2:10" x14ac:dyDescent="0.2">
      <c r="B351" s="12">
        <v>348</v>
      </c>
      <c r="C351" s="19" t="s">
        <v>45</v>
      </c>
      <c r="D351" s="19" t="s">
        <v>37</v>
      </c>
      <c r="E351" s="23">
        <v>0.97</v>
      </c>
      <c r="F351" s="23">
        <v>70</v>
      </c>
      <c r="G351" s="29">
        <v>5177.3</v>
      </c>
      <c r="H351" s="29">
        <v>5021.8999999999996</v>
      </c>
      <c r="I351" s="19">
        <v>4</v>
      </c>
      <c r="J351" s="20">
        <v>7</v>
      </c>
    </row>
    <row r="352" spans="2:10" x14ac:dyDescent="0.2">
      <c r="B352" s="12">
        <v>349</v>
      </c>
      <c r="C352" s="19" t="s">
        <v>45</v>
      </c>
      <c r="D352" s="19" t="s">
        <v>55</v>
      </c>
      <c r="E352" s="23">
        <v>1.25</v>
      </c>
      <c r="F352" s="23">
        <v>71.900000000000006</v>
      </c>
      <c r="G352" s="29">
        <v>5607.9</v>
      </c>
      <c r="H352" s="29">
        <v>7009.9</v>
      </c>
      <c r="I352" s="19">
        <v>4</v>
      </c>
      <c r="J352" s="20">
        <v>4</v>
      </c>
    </row>
    <row r="353" spans="2:10" x14ac:dyDescent="0.2">
      <c r="B353" s="12">
        <v>350</v>
      </c>
      <c r="C353" s="19" t="s">
        <v>36</v>
      </c>
      <c r="D353" s="19" t="s">
        <v>35</v>
      </c>
      <c r="E353" s="23">
        <v>1.52</v>
      </c>
      <c r="F353" s="23">
        <v>70.400000000000006</v>
      </c>
      <c r="G353" s="29">
        <v>7634.3</v>
      </c>
      <c r="H353" s="29">
        <v>11604.1</v>
      </c>
      <c r="I353" s="19">
        <v>5</v>
      </c>
      <c r="J353" s="20">
        <v>5</v>
      </c>
    </row>
    <row r="354" spans="2:10" ht="17" thickBot="1" x14ac:dyDescent="0.25">
      <c r="B354" s="13">
        <v>351</v>
      </c>
      <c r="C354" s="21" t="s">
        <v>45</v>
      </c>
      <c r="D354" s="21" t="s">
        <v>35</v>
      </c>
      <c r="E354" s="24">
        <v>1.72</v>
      </c>
      <c r="F354" s="24">
        <v>69.099999999999994</v>
      </c>
      <c r="G354" s="30">
        <v>8081.1</v>
      </c>
      <c r="H354" s="30">
        <v>13899.5</v>
      </c>
      <c r="I354" s="21">
        <v>4</v>
      </c>
      <c r="J354" s="22">
        <v>5</v>
      </c>
    </row>
    <row r="355" spans="2:10" x14ac:dyDescent="0.2">
      <c r="B355" s="2"/>
      <c r="C355" s="2"/>
      <c r="D355" s="2"/>
      <c r="E355" s="2"/>
      <c r="F355" s="2"/>
      <c r="G355" s="2"/>
      <c r="H355" s="2"/>
      <c r="I355" s="2"/>
      <c r="J355" s="2"/>
    </row>
    <row r="5000" spans="1:6" x14ac:dyDescent="0.2">
      <c r="A5000" s="16"/>
      <c r="B5000" s="16"/>
      <c r="C5000" s="16"/>
      <c r="D5000" s="16"/>
      <c r="E5000" s="16"/>
      <c r="F500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roperties xmlns="http://schemas.myeducator.com/properties/myeducator/atlas_meta">H4sIAAAAAAAAAz3JTQrDIBBA4bvMukLJzGjwKqWIGRVCLII/dBFy9wYKvtUH7wTfs2+u9TqkjxrBnvAt9dhKOdwewELaMBIvi2Itq6IgqDzSqpgTiReDKTE84FPCyNHlvXWwL3jeaUP3+Iun9JSZQnhf1w8ZGjdrjAAAAA==</properties>
</file>

<file path=customXml/item10.xml><?xml version="1.0" encoding="utf-8"?>
<properties xmlns="http://schemas.myeducator.com/properties/myeducator/atlas_log_common">H4sIAAAAAAAAA+y9iZLjOJI2+CphMWNrM2slNcETLOu/d6n7ok5SV08bDSRBkRIv8RRVVu/Sz9JPtqCOCEmpyMruqsnZHIuosioRdIKAw+GfuwOE//LqBpvXn//6y6vx+jP46RW//vwqB2bq4heK/PEC+9L1ncRBrnPE5utPrwkh40VOFCGgeAjhT6/m689+6ro/vdrkWWxhHlmA4UTIWeRxhBmoQ8vkRIqndZ0BSOCAyLE8IOWGDl9//enJq2up4yYPLxOAQJ1e9surd6J6/6X5qafjiDx/aXP5qJOUJK+KjV+GQeQh96XhxEnk6GniBP7rr7+eG0xjQxBMQzBoBgm6yAMO8CxCLKYoBBhDZCyRRxyLeQBJO1j+eYM/efUNvBpHQYijxMHxixqaKHnkEaAYkbk0e5/i+PRu8tshJa9dsYlopZcsp0bZWyPCpwrKhwHLChwt0ID0mXTSsZzLDZYwgoYMw9CkVpSgsjLkboLISWzPMcrLDEUO0l0cnweGdNSwA8cor3951bQgMnGkaWSC/K28FfgJ9kmLX0kLyHssx0jdpHj9uWS2E4cuIr9JBdjYlQRphM5dILexiz3y6Llaq+RxWU1iAkKoRUGQXDrZ6h2XMb8ykjW5cXf5zog7GhvF5dAQBpJhoSFlQl43WB3rHAY0gjQZF5Y1sECziAW0QJ6IgnKwz2KYFGE5MmXHkOMTsSj7j6L41GYXZ9g9/YqT4uaZQ4z3rz9XyKjmhD9n2hBFJ85cSRLHw2easoHIMEqBYzmdYSgBQ46DBoMZnUGsYeqA0zECIi9YBuIskb70yg3KhzDNAQuZuinwlCgaJhZ43cQQ6hQwLUyxBsuTHvIlHw0XxbHmEsm9DCYZMnxIcOQjVzMCE58HbhOh009c9Gy9bTgjp1eTtyo9A4YzqPdc3ZPfyiZUrzFQbWWoNIuuT1WPYgSFnaFwk5h3lo2a0+lm0FG6rK1TIpXO5HhW0xZhw1LArKhR6TFbyoLdBg1e6rkZJ3kDYDcVo3M0mdTujK2W13WjLDOa/WPFHsRptRa52tJyY3vec6OWpYUolIO8mnnHmTL14pEX9qPVzG5OlGm2SE2F0brQCtnD3h8iGtZW8/nW6CpjUQ3wCoP6nI+VBNmgutzJR5RLTpN3p5lcaTZ7tDuJBoMFf6BaRl+Kprra9ZdbpRYTFrmO5ySneXtVHzfaIkSJUYqc9H///F/+C/kzAyf5+aXk+Pk6c0wcnAtK8sA5yT0QiOgh3ww8oh1ff06iFBPB8lFYSvYmPcn2huaRyAmYNYEBEEWBQzmuFyFFCRnfUjj2+qUFXbgamEP96IQpJuUxNs7z7ZUonutTGFdOD5L7aegGqHyNQt5dkoQRzpwgja9iG6Y6kR4bv2lpFBm2k91c+36QnCZ1fNGo5QR5nVyV1U+3+uSXX0sBJCLpbHzvZnJc9DBRYGbxxgcjiPBFRi96qOygCASRNgyBoyhMcQZrsTyFsYUok6cMxqIslkwjnhVZSxCgaApfAyfuY3Ai6CRSD+BE0zrP0IJF1DjkWYG2GJNhWKKiKcRDzoCQpSzKACJpH8YU/wEuPgEnQIk0/Y3gxD2AU83xifh8BE8sR+SGZXUABNqkTAYYmLCG57ChixTiTI5DnM7qFkdZAmBM9M/CE+AE7jfgKZ9P4t5H8AQ/gCfuB4MnaTawmHd4Ol8+wNOV5geCJ0O3TIaniJ1GEQWEDJGMjolMWE4yiGgMddGwiKzfwRMvMBbALI0p2hJMU2cpVHYEiORRXuBpoFO0yXDM94GnWd7qgFZj5a0Y113bK8jDYqk2D8IkGKy3YgKC5BiqOiM2ZFZz8x07RjWPnc2nDS+ZxVNKKToHrk1haazX+lnR2Rj8gu5arNOptzPTGFWzXHeXdRNp02OBxHiH1/MNlqp6pjK9+RQzO1KtYZFJOusdji3IrINa3ymU9WoUSBMH2YtMWSr9tgsa3SGimBVfOHizZqvtmbrmDkc/K471ZXO0OuqHutqdihuX9dwOv2gx9nyqtPgmK30NnrjfAU/cN8KTwEPTYokB843wZDT6yWr1vxKeKAoKIkfpBseT+WGRqcyVc1ygMbH0aMgDlsA4wwBMpgDC4FHh3sET/xV4ApB5hCeDpUWdF3lskrdiCiDAibqAoGFyDM2KAFjQAJRlEp1C3q6L3w5PRCXBb4Qn/gGexoETx4H/HJ0MhugPlhUNiiNOE8tiy0SAojgTUhwmYCBizAo8ASiLhywSHlv86Tx9Ok+fztOn8/TpPH06T5/O06fz9P8zePp0nj6dp0/n6dN5+kGdJ4alfgudYn0zX3yATgz3AToJzI+FTk2xL904T+fLB3S60vxA6ESJiKNEDpqYMwSdshjiRUFLpExMMWT6EVcKW2T+CXfoBHksEDnjGCTQOmNBFhJLDllkxjJEzEzE0BAB0/hO6NTJK9LMX+ve1p5M/HmDmsloVePaXa69anZTwRraGhj3ReRP4mJU+PJyLI3c3G9GzpAyai3BktN1uNtXfGuda1jl04bpSLI+z6O5sZJANY7grjMc7fhJyoWUz81Wdd2XqtKIHtUYerVjJwN6yFdsXhSnan/Q8ZJVjuMtqC8O3RFX27qJZlW2VKNWjFs6NXdYc98nqqUqTApzIjVqNV5eyCHXdZejKbCLKcWvYZ9LGWksSxyVSFzxVeeJ/w7OE+QozBMd9s3OUw7C9v9OdCIyTgx2HiIdEc5AjjEpTFQvQ1GmpUPitxAPgeV4S2BEk9ZN42voJHwFnRgWMg/oZNKIJ680ifmHDYs2KEDTgDU4RPwSHZfK1iDYRTwTCxlEz3Lfjk6MQDHfiE7CAzo1D2HgE1Z+6D8Rs5e0GiG93LGBEFEXggWQQYvApCkLs4imeJ0i5g8PMI/Ao7f5iVCfCPWJUJ8I9YlQnwj1gyIUB7nfQqjIyofwA4Ri2Q8QCv5gCNU6BtP+O0KdLx8Q6krzAyEUzbAiZRg6rYuWYWDd0BEGBgYcsMgcQ2QmELwBLLxDKIY3DcPiWJGFJhRMEUOCb5CjOTJzsG6KOm0yOoWs74NQ+tAQQeA61BSuJv2uuRwt3FG8pnZzi56M53WkryusVkssJw+abNu18wyi6ED1DkajPgQDTuGnc64ON12kFuvZbi8PxaM+5/u+MCoy2qjWM7kRMBFagkXfSppKMWhON1J1CCcoUZeGif2pqnqHFl9n+u6cyhdtaT3Id835aCA3RjjRm3kzYLlduuge9Z1EM2qTW8O8qlPDfWXn5EljJy76DpOvBVndIm44p/3FnCd6et4Z7JcHmWa/hlDC70Ao+I0IJdKcyBIFCb8VoeJeYM7+VyIUwqYFMc0LrIgQJRJoQFBnaJouF26RyCHRokUK6ALLcWQifLC/+zx0zFcQigec+IBQjIDJZBNNwDO8Qf7P6BytcwBjnkYCUfuMhSjaxJDBLCD/Zb4doXgafmuEj7lBqAaOjcgJEzIeL7NyEAjLjfgNm0TCHyyYmAaiJRAdg3UCQobO8hTPWVi3GNoq19MsnfwkyueRVZ/Y9IlNn9j0iU2f2PSJTT8cNkFehL+BTRmYFPg5NoFyf94zbKJZ8YfCpmgvqabwhk2Xy3tseqP5gbDJoHSrdLmJvGOdYXiaYBNnUaypcxbLmmTOlUuvGN9hE8ewgDMN0SLzBzEU0kUg0JCMNpmhLGPxNCWwAmT174NNE3plU4UUTXDWnFv6QqjLo1mPsnqZYLcsOLcOhlKLRNQdbeqSmymtlk7zA2+tHMACWBt9tOsb45GEl9zAp6J91GjLm346lIeCMZwc7KjqNQlHJbm9UzmJ78+LjOdbTanabg2sfubTVpIaXXHSVvYrda5iZlav9brDY20/dtu9VGvbaKZZsc4NOvKWKwSFaqxdob5UqyEOWymzVK3xeB6qI0rb2DV61WYoPHDVRbdxmEFre6QrtJJ/DZuYfx2baOpbsInBCCEysjpRyt+6M0I09mr9fyU2CRwvUETfspCFEBBDDpiWyXCiRWGMsIVFAXM6QyY+wS4y5x8X+4kKj4iSfJFM0/EfdK3I0uxF15KJRibIecY+3I9xlBEF+HiP4Ym1f2KrFpMOGEkanRCG6IOdHgQ77TSalk6Ai6PpCscbsMKaBlNBDAsrHJnuBjIExrLKnTYXfpzn7V9vdoi+b8Z5Dyu/m0hXgSwV87kpjh8nyDfw+e3Y0k2CSUaFNYBeYZHAV4h6ESrIMClkCjqyzJOTE/iWs3lT1edBJY/Hqe45ZOxOo4pCpxzPcjS95FYTRysdHTp5mD5AUsknimcZnn+ApPNXyTTk4A0k+XGOo/jyhgw5LtId1ymBhQCUEzt6OQPJ9CHweUYTMz0PB09xAhBFwolS+wUxPg29ic3UuAjpX/9WTtg4vmjq8jL1yYDvLhcR3qcOET0yR4mexKRzFnJjfH6XVo7lpaSEP2LXhKXl8At5LCbId5oEJ3WqnQuuIh6fBe/tsuRlclNweuZmVr31/6Sy/xk3rqd3+q13N+58+eDGXWkuUEmQg2M5ZBBDi7cYU2B1SKTdZAyCoDqrMyJv8CaRlOdQWUpA5aJp4j8ILmPSZSM53XiOnKZJZJYWKAET180QDIoREWQ5Hlg6C5AFLJFlWNay7pDTYkRi1WLKNDmK6A9AbAODoliOMTlit+ksMXAJ2lKlSr/Ry5fhf4alFsamjohtQ/hL5MA4m0Lnwb1R9O8lVyMufpfy29tE50Wnfr/aBDGe1pAQ/L69dh1/d0NQtup3LdStlW69BjpprPetBiUHAxg2rTRojdLxlt1NxAxsekmj03I24TzpiJnojdfjYqxMZauP6sacjIK6r2fxEW6dWScKZFtcjQadXqUrcxC0qzrA43Gk514z7uq5nCldWNelam3T3HmeO2hx8yYP5PGo5zb1AbAzge8gmt0ZNr9bg9VotepvVpE0MnZyQq1mjZ0K5Hi7jxWQR8ttNk29WDvWva1RUza7BdqhAV9oIRfXtvs1yy5Xq/WmSiyVvuC36FF7oeFVItWkOJPN8XyF8uGMT1R7aaV7TkkdUXp9nJmbKEjDEurNrFSs5kvzYOAS1J0bN+dW30FQ3jtjwnngX/8c/uXPcYj8l9Os+D//RYbdDaKf/60UYlr/r9e/rIL0JXdc98VGxO34M3k48Dd/SfLgz3+6/H5BRHl4YRK/JMGLEXihixP8kthO/KIQCXshNUQvsx2pI66+lCtAtrOxyxsnWH0hQlba8eb5LTp+SWNygeKXonzu1OOXwD/XR95J2vqXl683mcwNHMellrrQf528eqX6U/iXq3V1mhPvIFMaSD+VSLwL0rMmQGkSXMT8Z+rX8qlYI/dI97FWwjJxUrQ0cq9DVd6OSX/IKJ3w71KaOCeE/1eeDUgLbGKT+HHqERtgh4u3O+eq4otbFKKN47/hJ9EMpOAMWBc9qRNk3L2pFuwTpW7gd1x5i15QFxPRKRUL8ecgxwBKBCLgbuMa2pv2vdZIwOfU+jdMO2MRMYWC1D9z8yQJb/1FcaKlJxf0zdwqCRx/cwG3wE0vpqSHDidVda7o17c+feEgPlqjD1+VPOzifViUvouy/O3huhSUi518hrX7kEypI7WTyF37p59bdV9GFHc5nX3zWv76bzzNN/jGyVi+BAA+XDp9BynwxPmmiO9O3+n7v94Hk//2DGM+dsV/KRX7vR65DNMd3z5gzJWp/zpjKIqpQ+qWMU/35P42U4TnTDnvT/qjmXIWtQ+YcpXDf50pDBAo2LplyrMTcn6TJ+IHgnL+JPMP5sllNj7nydtUveXJ67+1Tn+vj4wppYKlqfK7jecic7r5628G094ZBJ8yiC73PTxj0DX09XY5Zdm7S6jeXNYlY3N3afN3l97i5nKYtZy7y8EfPmUvmu+Dkbiqxd8zZR/5//wrr3f20x+wX3zO/us3WdfLjST/YVP412urbrCNeha5Fw2dAwLHIZ4voyP067uNduYk4luoWT8jVlT6g+dyuWHvp82wdGVJ/dnJt7xqhqmMO823J/zUK30k8g7dDUrvnGDlif/X6nhnv96Lq8UOq4+3358tx+G3nMC48EI78It7272rHrtg6PTEKincrZZTu7sNha4/5PRlLdBpjluW+3Taw0xfzC2zLUbrBVs+6GI1DFY7c4tUMZzt3Dne7Q6K5/ZHM+50b6EMZ0Z7muiNmjunD9FsEWZoPlRRK1SnoDdeLA59xQ3nqLnuoaUZLpQuJy+GqeId7DlohQrt9mc7sa03AZoqrdZKtdsq6K0mC1eeUMFhdewt8KK1VBfuGKlhX9n22qrXzFHTRfK2BVZKK0KL9XTgUcxqBpIZ5TKTpRuMGvOePh8uZ3OzUOYrRvda+8l2vpwwtebaG6rywpypjVp37aqlQ3PEC5CjtpjiuZiZy+lWp4G7ZOaFXu/yXc+mzE7tOHJgtlrW8oEHuPViClZ0i9KZbrqixWTAvPNywNQyg5laBjN39IV7NGg30wnzyXsAWkxKvvZGLVdeNzlH3QF31jy1ARj0vLjeH9KtKaLs7poGKQI7x5pUd1AYJYLM1+vshpPmjDSLlI2UQnhEWVtWG5Vx7rs8dbCsUvCugvBmoibBrgx0fCgW9oqZhqbnUnjh7rrbwJkp9lppT0crtzdcq3ar6+QO6Sow/KF73w3QRJ3WbLqUvqUbnoAqXr+bS4UNua43W3QXkTwXfLStcYt62LAMBWymY6pjqc+6cbKwX+0kCeOf//QnFIZVryhDMygJoiqh+NP1iT+FATFI7yJOb/vZHvybn19qKHaMl3EU6Jco0Z1+i1/PMceLe/LlLCd2boi1cxyrDJBM9GDVjw27DPvGSWqSh27ulvGtvKY0+tcnz+Gyt/UYhz/W5XEZWyVuxe29/WyXptHRaVzunRpy3CyjQw7rZv4YHLiDuM8ln88ln88ln88lnx91yefOQP9CmZ2t9mfKjP1ImfF/wN6q874PhrN01hDA6avjsh1flnJPS/nS1H1WxSnKctWRdUT0X8nmZ9XeU5Z2+ygyHTJRnz/APzzgkp4mxdsjd7r5z+FfFrZj2C9Xdrz8x6kpP/3j77cv+ukliEjJXU3/+UIUz0tyEzQkYOycnLZTfNo9jX0ZeFSIHLjjiDD3/7kE8v4b8SDeHZbvhyNcLh/w4EpzxQNL54GpEztP1InUsIJusQZliJjmDco0LJNiRSgg8IYH75ss3qaOhyue8d+ACF+y5h0jGME0aIvmaMpgLRGUR4QgwPICJwiQEyHAZSdElrnDCJOlDcGiDZ2BiBFZk4OINghwsHy5dUenLMhRIiUY3wcjmtO02G+C7nKAg6xVm9dlRmM7rFOrSBt5U9k5cKVqIkwqemrbqDGa5LVJo9NazaUiCNtWF0dKA2+htu9NBFdBAAv7iRhJ2ba7ncx77U11NVdgTeVZ12rlRk9asmq4U6Qqz8/i3B8NW3LP0okhu4ZaUs9a22YzDUdJpeLqI2qiTdX61N4etUZe6TP8DLoinHVWzUQfLIPhLASy0wSgDfxjOhL20ylfUVi6MmEO4j4LltMRrGcDLDA8qwzmCY2xkiv5cmO3xdaU5urWRBpadtPpHx2psLIBY7XM5mY87IatrerIrOOLB2sXTSx3w+YFZQOW6xWqtU+0oSj3lnB86JsbKs7jFRrM2zNNow8a15lsF7Dhq3aemQrndemlS3OjobbYGt1ObcgcVamZSdpI3XDqoZnWqQQzkVKoKX8E47w6gX1KOHIStuPe3qxo/cVBoBrzo9r1WgZodiWqgS1HqcGGfId8b7j1jbvo7vTVDWx5RCU4IfHnT6r4n4Wv8xz87lgF1SdYdQopPcMqDnyAVX/EV5SfWPVbWEWKNyVW+XiDSqz6x9//J8EqNWZe8A5W58sHsLrS/OBgZfEsD1kW67TO6ERPsxzCWIcsjQBTth1bUGco834lXhc5g+YpyBo0C0yWqFJTwLSoEwQjsEULOjJ5xOji9wGrrNIU9XXRq4WtIViKR2c1mx6PcaGZARscJdqn/JSduulCzpeNNZNke2o/iKnxnKG1NdNaZ0rqIW47CqndPNs32OEyGkYCLzc7R3a1i0fV2J+1QGPub3hpAmbrTZD3xeakumwuKXtv91fyOg95fCDGfkeZ247Mkx47EV336obOOklL2/WpZjhzc2rFde21OXX1GhAmmtydhcquEYiqF+waAMz7osM7PsUyzWg97bO1XmsxGnbZBGe053PNVrcLtMm+MkqtYGhbUm8asUKQ0nKkDdur7j5TNhE/HhVMQ8KRvJi2meV01p30OJV2axlobX1m71FSEy+74bpia3O2s3eNnj6QpsHEHBIB9j05caykV/da9Vk+2U4aq3ygMoFxXE4z25TWy4G0WthTjwOzcdSYClOmGa4Q1pz9gO45ephNqjS3hOtwveflZFpnXEsbDdOuzxqzXRtGW7rhrgLYCupGb6/+PrDieQZZSGB/fLA6rW08gtVlweMZWPEfnOhJwz/gyLQLdwXd5DgA6Xuwui3lnpbyT0uFp6Xwaan4Dnf3jbjDpH8XfmI5qkqBdwS7b9w9NfuTwNPV8xros0bfU4OfOIapih9QCw/UHPeTCKgq8wE5fCDnf+IoWAXcc2rxi24KkKpC8RnqouTFOeMnynCENvgGJl+sEm/Ri+kgL/DN74CaeadmeO+oeb58QM0rzQ+OmpQoiMgyOUAMR5rlys1qPC/q0DTLb8pNjnRKFGgK3IcBEcNYrMgxBB0J6FoWh4kKs3SKUFMWRQPAQpqH1PdBza62t2oF3WspaKSD+jGnD8JuZvcHfjEbioXXnScWNdltsv4+Gh+Z7dF0KFibjJTKykxsoePpR3kptxncT4heAev5bglQGGwGIX1wB0NQpZkhMQa4nqQ3vIW5KZglJfYm1WaQzNsRbMUuWtYlIIOsOw6Og8Jfj0JGL9CikU1kaRM7a9WU5ErXMGOwqG+ZQXe2BrLdWY8tE8WRFbLMCAgVwWdq6yhVmrtA9A/aUPEwsxmPKM/jaml9xPY8Weou583JIZx6hYPsem2NaqvKzPYqUBstJ2wzXrn9Ipj1a5m0pQZ8pdtb+dNmajnDHC5kJ+3a3Mge5XE67SveaGBvNz2nPVzrvfXWGtKOmexW3NpRlr4dSYdBb0E7sUh37KgSR6ln7yvbljnnF53U4GbMVN+2x/aOjsJJF3UUjpV6x9RN97y31kyE2LVZWxjbJGAqe1sbBbVdz2qhpLM+7HIgSUrT8WYdzhLqSW+U1B3e2Nnz5VTZC5tsWDMXQl0T4wyuenmjSyVSLxoKMJ2KjUhyhhzVrRejGSsdgyWUBTE8jPOs0RxRxcDoCu6h3xjrR9zZdtK6qKJYpSi3a/IAzZtSUdkyntgbiXxWDNd+biQc2BAONxdZE3bHPlpPqou+lw/6qh/QgtJii+kcQoU+dHvjXkVZrxurKacVaVNH6sH4fah/qyt/dNS3+Seof9rX8BT1xQ9QXwR/GOojooJ5mntwUW9Luael/NNS4WkpfFp6g/r3jbiDQ56tMuI7cN437J6SrlLUc8oHtOdBVfiA8gHpafBhnQ8gL1QZ7jnhA75zVcB8Hdo9TCDcJ961m55A/cXEYWJ/Bzw/5Jmyfcfz8+UDnl9pfnA853UMLZHDQMQMj4EgmmK5x9zSEWQFjASBNg2BfTiC3bAok7VYTBuWzgompEyB0S0kIizQEGIo0iYrGNR3WtYzg0KrtLIG67mzAQ7q9MAHjWXTGYFhQVmJbjRNdk9r7Qk97sxhrupWbjUY/bjzuOFhNjfrx2OONR1RugHwriK0Y+TVd5yVqIvmNgW42s3TpeSaqTFs886mVrP3PXaVV3u5HCyOtLh08MrsqYDZrFUZDoR6wbaHM7MQKglUQThwZS/tZ2NtFnihlC9r2HaTbWfe6JuU40TBqmOvcg+o45GAi8ZqHkyt3mC+cGjtkE/dGRjWMuyoNXsx680P3Ci3p2lfoRcdNe9Mx+v1sbLbcZUt8mdMO3Zm21pQKNu2vB0xvXmUJ0a/Zlj2nJHtEV6H4xkfNsaK0O05MVcxV11E+1FQ96b9hAFdrTVZes5IJYMfGIEKa262YPdbt4h7Fdy2R5uJLXpj3uWKtb/39Y7fD9SFaU+lTYYo3LWk/TgMZvl2WSmMycBKFCgohSwqkoprftua7aZx2D7uGu1Yz1UlWccNdqC0FoItTdSRIe7tlSOvJV05TJw4XjBhv+MH03wAhvuOJnEOt5wBRatHTBqnerrGhtef8onRM9SoD5007zQjJd9HRVAXQ7QyTJnpBdPtOMyamK53Gamzr+v7gyrrWmcP2lLQOCDtqGwVPVyMKkfNbtZX4WFS7WGpPp3BmlXL97QRC0VislzU6Tt4PuSzmq/2QJPZigMnaD7Fc/CteH6rG390PPcWT/Dc++DgPqJlPjh6otw2/kfhuWkYgDKpBzy/KeWelvJPS4WnpfBp6S2e3zXiDv4eAPWuXXeE1J03ft/UB0L4AeEDmDNVin1OCB9r5D4gFB8J2d9w070gTsrPN9Ko3Jv/8h+BRehIQXiSjv+8AflTCP07gPwxmDjzd5A/Xz6A/JXmBwd5WPraFjQskWYQ1A2eKQ/EFkydQQKgOF1HLMeJxv1BjDrDI/KPCRiR503a0DlGxGZ5sDYUGZ3WdcBSFDK/k9M+xEsIRHlUUyue1Ow4DVMtDsxx3to3qfaC3o5G4/ayodUlv8ccZEUw1Hnz6Grrg03tUYgCKegu+8Q2OKTTQ1ZXLe/I7JK+PVD5Iz8T5XZVPvg9UTY2I7OFl3nTFJvCpJlXO5taR54uppxTnwZ2qyIGqLJwooV84EdeOg6SjZ/N58F25mSz/Vprp/VBzujuSlgV28NyPpS7QrIB2SzvttdFsUynysqU7bm+NfRhsG5OFtmwm/h9c5uly37m1/bRtqmOZ9TAH4Nl+5jodVGowLa6rXRZHjVlaxSww4HpoXacU+1uiDfqZLvzTWsWzEcbtagvTHOw2SWj5bq3Wi8hNTnQzUo9CCo9K6FaldaulxwlsOVry/4unsrb/rLSqrmNnRi1M9NmeCAfeQgdj6dWS9DdFIzV7R4HYVqpRcd17O90ylfCaHIYiW2fTg70oZ1357mkFZ2owmzGgzXgGyms7PMstpTaEQvTkFtgVc6O5pjmzbySjKgjbun9qVE/JAOPEft1rTfLsYhocKxt+4t2cFDdXtYq91DDLXTg0ZyuDtja6CmX9Zig20os5FRA5HJcQDGoJttLayHIU/I079lLxlq7objDs/mSDv2kM5gUi1BXzI7Ymm77sckqm+pWPTBzpeZAWmR6nf6Gn4vL9jLaGiNVglNaB4IR7GZhY9h/Hqr/dpC/UZo/Nsifvix4BPnL5wbPQF78YA8UA/64dWWdF3gLQ/Ye5G9Luael/NNS4WkpfFp6A/L3jfgKyN+36ysgf9/Ur4D8feu/AvL3HfoKyN/38Z8E+TOI6zjJMfZPJTSX2C9korwI5Y/Lp8YOGeAT1BvfB+pjhh77+zeov1w+fFp+pfnRob7chauT3wLiLEAzxBnnaEQcfItCBOgJ8lPQZOD9qWGcaBk6zdKYFnQoiESnmtBALGsa2KJNihdMYpkbzPc6Naxg5Al23T5y+tPFsJ54xdGWPINz3a7Bq/Foa2WNSoEaQFmMUNhgxhv7CJdotnTApGtGkzWYrNFkx/Q74bLZp1Yzp+/S+joVmvspDaIqk/Fzfq3kod3TncSqczlszjdVcbDbD4KZsfXSsDis0mLDs3IrBrPdKsxr7SO1dHZxb7aFWJenfEeQEN+z7SzDecPc9sPdSGSF1GZG21GR2XS/k/JQGEy3WlsU034uT/pmdwjMusoalYg6uIppdMcVgWNxDw2XYY+b53Uj6jPacD2zeD+zOLYNCxrx6XRvZMNOlI5Y2K8F0w29Ws60oSCMaYa8wdRGsIgjdttuOZgGm1bYjirhsI28ST8e+juRkXnEptZMBYdEHK76ctbUzWK+NlPerzR7wdCLV+tKaAtOjRq05nK30k2XbQd26t1Knbi8okGmwSAZVWo2cdgDCNXFfOtn0XZe993MicYrna8Pa5DLm6HFTEJwXISwSfdmwBzvmPWm4gSBJ+8yky4O1I5ymtpxMEzduGl2pGy3W2PU6NG9muVWdoftDozpRNr3LUESk+SgpHLQsDfycdgwxOjI5mE8TCXnUAHiaO563Rx327qrJ61w1RLF8cq2Xe6odvwisTbtcbCdStVZ0WzE84lXJFF+CKV2e2iEg7E2VuVDbxbKqzXaDXu+ONTY3e+D+lvV+aND/QA+gfrBR0dJUh9sIWPoPw7qDfp0AvzDqvxtKfe0lH9aKjwthU9Lxael6Gmp/m4W3Df4Dkm7rXfAve/BHdmsC57T8Y909HM64ZGOeU73YBHMZx+8V3yk++C96IHuwwr1LwjpLy2M7uVAhxiVx0W85Kctd8Z5O90LQbryg/6zPfEWaLgs/cffwbZgbWi+75i7XD7YFleaH9y2EETRABxDY0CwCZfzn4eI1wWKNbkyXxVl6DwkpXe2BTEfRIvXyYPEEBENwdRN1joliSyPR2RoyLKA8OE77ZjT98Zx4AIltQ8SsxM5IffGTDdbmLkkTwwjAelxvFyFhjxdCQ1/oUxs2BoCedn3j5ky3xTT+nwVJJXhxl03eENys4ga8H3gIqWFg8q+UTUbGSMJDj8VA7eDavUBtcw3ebVy7CtBsxX2+8fKpkPh+jJkjwt9zPd3nVqcuAWDdklNme17XHGsu8vZgM+hu4q1QgaVAeBDUUJIqo9qRrauocp236zDxVxDvFyEGQfrTblWl1qYk3oZbWm4P6usjMjOD5WJPD5WuGwSDWPJ0ENHXQuLunKACawft0aLVkPWmvGDOI+FnVLBbcOKjlIstPlxzqKBYmnZbE3wcrdYi1qjNucm3ePE4/QYTusChDJwONo5FvWQk5viIR6sDXo8mO6nrQlrNdOkMKy4N5TVA+8PFkdOVyMvtKOhbe9k0xv1dxvQ1ZJOu865jGrrNF8rjo1JaNcztl6sVYavpIAZHdsRE/C4sp8v4SqrgMOCoeXwuBlm41aOWttOG83HCwavrO3Alef9usq3qYazCBWtp8Rt6qjMMq91VAq1uR9oDXRc7oIlDraHsE1MjloBJ80kmWaLFl7OZ7t6pHV6Vib6UzmRzd1ovagUXSOuTyrzjV2YdYHqV5Z1oUu6xxzEwbY9H4qWIHppPFs2p9bBYsar7SCgrSY2uoduqjXkRuGnXR2ttCMYHts+Zg4dJMn9ySY3zHzlbfuVglQuL1DnsKr1DltOG/tK3Z5P+WadDnzDbZv6Zho6/cPKd2ZQN5K47cfc6JDNwWTntiJLr/QF11/5ppnA6mgZMpMia9uZr3FA2wTLRXve7SITYYnnLIg0yNbynpS2Nr/P4LnV5D+0wXM+sOLB4PlMLP6ZWPwzsfhnYvEfJrH43ekmD8rsMw31ZxrqzzTUn2mof5g01HdnMz0qs1Phc2VGCx8oM579o0JRAhYog4fCfSjqrpR7Wso/LRWelsKnpe+rTg+NeFioAdTNutNDyx5IaeLFPyf9YuWJYuEHpMIjKc/x4DnpF6tPFMV8UOsX60/lKurXV6DCm8N0ElL+j78j132xylN3AutEcQ0NvZyP6cLmKXLk+HF4ngYvFnLc7xA3qquor7+D1fnyAayuND943MhkWAYQHLJMURcFi+NofPoSBHMGAVmdJhDG0KRL99tPRMbkRQPrNLHQDJoXCMoBhiNPGRjpBNiALpCf32lN6ihMXXElb6XFQUmFxXI0cd0Gt69VMOoZ252uDeajrpE05tMhvXQosBtCkZYz0bI7k20nnua9/WI428J9UQxgVBPlorkTBsf2aD5tN+cWrNZXsi1JuZjOh9uWwnS0mb7f5tVh3Zu3wo4njBmhl/Q6Xq+eTHuFcmy4XbyYMGu953Q2/GKeyW6Dnu5bFNiu+S1VqbcPHmnhTG8mu3jtbAb1NkG6Yt2DYJ65+bhl2sVecxwhFYaCNJaaekzZk5zGrQoys0FLbUAi2KZaUTjj4OQV3ZfbzVYs5JBV17rWaUjKYd7urrw5PajjTVHoWh66x3p7J/bTlTqVxUSQD7GqzvdpPt2sBoupZS43Q89coJ0dpFaiSYBZskrG9+uC0WzAvS1mczDfTDyl16ljZdiYV0Z1Y+FOMtqMVDuIt016sIzpodFz58kqX9Fb2eoqcNUpBvTsOOQ45+i42Y7y/CY4WvX5PI6nx/242PNZArN5oAJtgorOsj+3N35eV+rQEpstKQn1LK1o2b5lKlIYxBVqfCjWcEX3Bx5Xg3hOx9DudesMfQTrTGjENmSGEZ0isHAXgziXtCnc1qPKajZ0wabA4r5eKOzxQFG0mA2Vlg4ghko2bWZ4zVGbym5TJaxpz7ajHhhrHWmieo4Uy8ROsbpuMlQ3bSS5vbk9UfIhEzwN0TDfahPcqtN/JkTzVdvgfyJEcz5n9cEQ+EwO/Zkc+jM59Gdy6B8mOfTdSdoPyuwzV+NnrsbPXI2fuRp/kFyNv374zOz29FvXi98Pk4W7JF/i2XYChIcKHw95//WLo/B//eL48Xeaaw6B95JruoVfv+UM3Y9Owj0pxcPbU+8nb3/t5N1//vjcDRkHX/NRqVZeR9vTgFrIc9ziWtgOClQKHPaQU3I42JQF4P9FcVrFZpmx6ppW5Zw24+un/14SRcXnPCBnaX0rC6PASMpz2M8pPX796TN/4+dhvp+H+X4e5vvjH+ZbJkd8S22ENtgxDyfGxs8SicSnu4RR+2c6b3+9W+qaaz1EnX6RTLBy+2DlLWsgmSel8/Qs9+B/04nv75j8xRu/AtF/8EHxHwDqr2X7wjCIkvfRveQRLNHsNlndNfXcNbfdNe/c5foq4ZfL88suF5eEc28pEJODlCZ2WWnJcMKZ02iE0DoEbsAwCXSg6+wATwWZkBRZseUN1yoFK8TRe6qvc3vJnBlHQTnborMZcpcStMy+VX72Ypxx8lx45tBb7pR7Pr1DKksTmxFChvriSOlzojYgsjcLW6d0WC5K/XJS3tAwQpkqqyzWLvmvBP48IdyLKg6dS+rP15MsRU45ZX95NdI4CTwcvWEy0eFerBEUweGphWUercse3Pd+pLhR975qr3y7zfMV6SS3Si6eOSigya7T2Xj+rvT+nbKN5XGaV3YTlprnbFgnfXFKtRJfjIl3QdbiMm/mX6/9OO6lo3lC/xvh/tuHykcth5TUpwXhTa7EW9KTHrqdN+8m1e3suTWpaAaKZayFe9ylcR1b/vYMHDIuRDLfc46esvAkgRaHGJcycZV+FBJDL3t4RblESm6c232jhn551VPHLdsZJ6VGLUfWL39oj9WfeX25GaK0zDNzfeU1WU4QPanx17cEd1/eKOcSfvbQ25ssIve2gU4WUNmE0xLhNcXpX395vYjUjLwb20HZqvJR86QtXm/zejjVy2PE3iKKpKQ/pfe4K/1TBh4KzmkJXy8ped5kjtR3trFfYVwEpl4peonVqFhiTecZqE5D9TRJsrM1+tdX6Y3nzbKM3Hsv6RL7/lraLs2m64VcHpJzvZg7OL/+np212vnyb7/+rRyBjBjUl9R4Hk7soGQmgbCSieZpDL5ZfxBpDKIN8p3jBVNf5aJ5yYjyMittibN5e+rYBZvKqXPNhrIY118YijplP3mZBW5Wngrwf71IRvIi+W5R5teqiMSwFCsiIAZqBRLX4bSi/JuQ9KU6LXMi2sgM8nfc+EAb3Lb0Ts2f9MRXVNG5hrfMxzfVfEVX1M+V3WL+jS8836hRwd+rCI/disXOfKYiBIoFN0jwReZE5i1zInhIm3iqQWQBLGv59X2I2jhJylG55J4+Lbxfmjbc7PfHWz9IyiOVnUW9R+3FcIJInD8Ogq80DXytaQyBP46FFM3fNA1U+Zc2Jl4Scs+JTF+UIHDPH4E0yGuIDCG3iJ34ptGoXlv74W2ja525XNSYzH5sNE8MbOLK3jqrXzSafms0VRXhk3bzFBQgLQriXbuFf7rda2e3Uu6Yrabb2rAWwv1Du1miwyH5l+H/VWaTGkSBYjiavmn0OCrVmoFPc5U4z/HPL3K5flgxiWfplxOE9OZJw80B4n32tuFLJSfWMvHiHhterv/TRFK+reFUFfLck8ZDlmG50lS6afyXWZdObf+Npi8Z9rC9/dq9td8uj/XZqic/NJ0jr+UAB5ivCTj9NZ5zIlcepcny3Nd53jwQpykq9WtxLyun76t/M5fUe2zs7E3c9O3WUXiW+pwTvtK3b8nI+jtSYJ0spt8wqC6Ww9lW1YgFU7qo7/bLT9c7cTkDby4/s9Z9Zq1rvstDeptk9epyE9nSPCJJaEOs3XMcQy9ltlIqwLNJVCmDp0SyL9QZcVzPFtFA6VZAWO7LTYiWf8+/XFrCZRJu7RJrMVmLMSlTrHAWhSusaIgV3bLECqQwwT2RgwjAJ5VYQRmtJTZXol1cp0tk7WJ+ffBS85rM9AOr7clr3rvEVMFpFeVsC4ZEG5AZdpqNmhkYaTnftKTMaFDa1Y4VlYb3c/IIE3/T/+3Memfr/0851v/0nsryEkjQ3kfsPTh/TSGtlQ7/mSIJTp9fltah9sxbLLNmE3MvDs4uqXbyTt8d08fbZ27f+qiPBGW87fz4yxOaU4yXjNrJPSZccTwUFU/d5IsFTTyXsz352Lt/XbG+8/B3WuRXj/acv/Uigr+82vhwClVyDbqUXXzKNv8zzbME6mD5TBk1FIABeKSzSOBIbaaBLBqLCJuCSUPRMBjRogXEiTwnmhQw+XKbKFHzJxQ9gyRxBaLEwfGLegKc0jBO3qALAMiXlplZtudzFeNzFeNzFeNzFeOHX8UgIulsfO9mcpxZqt2FnE8m+UVGL3ropHA5XqBMTFQwCyHARP2alkk8bGJ3YIQtLAqY0xky8VkRkTkvPijcSyTgRTJNx3/QtSJLsxdde4ora+cZ+3CfAAUxJr64x5R5EU9s1c5BwlMo+pdSH+z0ILjAuKUzmOAHXeF4A1YIXjAVxLCwwpHpbiBDYCyr/PDiwo9rLOb9c8L3b3He96+9b/64CmSpmM9NeTOZTm/Hlm5i3TIqrAH0CsEsvkLUi1BBhkkhU9CRZcIzrFrO5k1Vnwe1jFne7opAoXNeJziv1vzydCXomSvG80+iwICiYRkefoOk6+rJ6Q0ZMTLQe0Q4c2KnDJ6WSpbA5xlNzPQ8HDzFCUAUqfIcVsMN4rPHapYG2TWJehkZIzJ40dTlZeqTAd9dLi4bCQjvSj2J35dfyndp5VjeLMFcQ7RXt/ISjCPqVLv6mWcR/60E5KdnzC9Wj84z5p/aoNbTO/3WG1ReLh82qF1pLlBJkINjOWRwAPPEkBdYHRJpNxmDIKjO6ozIG7xJJOU5VJYSUHnLFf/HwOX505bTjefIaZpEZmmBEjBgoSEYFCMiyHI8sHQWIAtYYpnYw7rPfWUxIs0LmDLN8oRwCIhtYFAUyzEmp/NAZ2nEErSlSpV+o5evEdcnWHq7sHc5Gu46UZIbRf9ecpdo+roU+H77bTXw1SaI8bSGy/Lj2/VlUfBaULbqd+0IXivdeg100ljvWw1KDgYwbFpp0Bql4y27m4gZ2PSSRqflbMJ50hEz0Ruvx8VYmcpWH9WNORkFdV/P4iPcOrNOFMi2uBoNOr1KV+YgaFd1gMfjSM+9ZtzVczlTurCuS9XaprnzPHfQ4uZNHsjjUc9t6gNgZwLfQTS7M2x+twar0WrV36wiaWTs5IRazRo7Fcjxdh8rII+W22yaerF2rHtbo6Zsdgu0QwO+0EIurm33a5ZdrlbrTZVYKn3Bb9Gj9kLDq0SqSXEmm+P5CuXDGZ+o9tJK95ySOqL0+jgzT2HyEurNrFSs5jkIWobofaeMxhOJudd3Zdz4unB0Hvjyi68/xyHyX06z4v/81+vJ8fj530ohpvX/ev0L8YNecuIFvdgowy9/Jg8H/uYvSR78+U+X3y/X7VJlfj3iZIYuTvD5kKFHT6r6otwklD3B6st5uYe0/vQWHb8Q/8d8Ib5eUT536vFLcDm0iLyTtPUvL19v8nu06kL/dfLqler8ldrJujrNiXeQiU9Rx1IxB+lZE6A0CS5iflq1LR3Sa377EpaJk3L2xi9xvHLV5ORqmif8u5SeQ23/0rNBuQ7+Hlk4rYxd7pyruq6zhGjj+O9bNXBU7tY4K8KzntQJMu7eVAv2iVI3blYa3/ZlUhcT8bTMR/w5yDGAEoEIuNsdm9qb9r3WeHWy3zDtX4h5lgSXpbayOje9mJIeOpxU1bmiX9/69OXHpg/W6MMRBA8f6jzsfr/bBvm3L7ZFvtnJtyGv62bTU1TgJHLX/unnVt2XEcVdTmffvJa//htP8w2+8XoT8W0ewsA/r7TdBSBe30EKPHG+KeK703f6/q/32+T/9gxjPnbFT/tA7/XIZZgedpA+ZcyVqf86YyiKqZ/PbX0L8AdknhIl8U8yRXjOlPOHUH80U65bb58y5SqH/zpTGCBQsHXLlGFpnP2zgiJ+ICjn83v+YJ68bVB+xpO3qXrLk9d/a53+Xh8ZU0oFS1NlePi5yJxu3nCncQ3cElSblV5jXMbkbhgEnzKIppjnDLqGvh7y2T+kDH5IyviQrekh2cPDsdB3R0f+0SNx3Qb+dCSuavH3TNlH/tccnzT+Y/mkP2C/+Jz91yNZ7g41+IOY9Ou1VTfYRj37JkE0dK4MqyOeL6Mj9Ou7jXZZNedbqFk/I1ZU+oOP4fbTlpeTb/m4dHJ+wk+90kd6C917BCtP/L9Wxzv79V5cLXZYfbz9/uxp58dvOIGf63mf63mn9byrILyZqEmwO63nfCQW9oqZhqbnUnjh7rrbwJkp9lppT0crtzdcq3ar6+QO6Sow/KF73w3QRJ3WbLqUvqUbnoAqXr+bS4UNua43W3QXkTwXfLStcYt62LAMBWymY6pjqc+68ZtrZdcn/hQGxCC9izj9jiX4/7Y9yX/s5uK74MAdxH0u+Xwu+Xwu+Xwu+fyoSz53BvoXyuxstT9TZl98MnBVZvwfdyw7Z+msIYCHtKm3pdzTUv79oPT7Kn6+PfLplAvs/ejw+2rvKUu7fRSZDpmozx94OM6qfj5A/O2RL0+VKo8Zv7Lj5T9OTfnpH3+/fdFPL2Wm8fua/vOFKJ7TSVPXoCEBY+fktJ3i0+5p7MvA43vG8u+Q7SzeHZbvZyNeLh/w4Erzgx83xQimQVs0R1MGa4mAthgTAZYXOEGAnAgBLjshsswdRpgsbQgWbegMRIzImhxEtMGV2c0JptBl9jSOEinB+D4Y0ZymxX4TdJcDHGSt2rwuMxrbYZ1aRdrIm8rOgStVE2FS0VPbRo3RJK9NGp3Wai4VQdi2ujhSGngLtX1vIrgKAljYT8RIyrbd7WTea2+qq7kCayrPulYrN3rSklXDnSJVeX4W5/5o2JJ7lk4M2TXUknrW2jabaThKKhVXH1ETbarWp/b2qDXySp/hZ9AV4ayzaib6YBkMZyGQnSYAbeAf05Gwn075isLSlQlzEPdZsJyOYD0bYIHhWWUwT2iMlVzJlxu7LbamNFe3JtLQsptO/+hIhZUNGKtlNjfjYTdsbVVHZh1fPFi7aGK5GzYvKBuwXK9QrX2iDUW5t4TjQ9/cUHEer9Bg3p5pGn3QuM5ku4ANX7XzzFQ4r0svXZobDbXF1uh2akPmqErNTNJG6oZTD820TiWYiZRCTfkjGOfVCexTwpGTsB339mZF6y8OAtWYH9Wu1zJAsytRDWw5Sg025Dvk+6dTfN/qqx/6RO1z9OhLrDqFlJ5hFfdBChH6jziu6ROrfgur3HLPJsEqH29QiVX/+Pv/JFilxsx7z6lxuXwAqyvNDw5WFs/ykGWxTuuMTvQ0yyGMdcjSCDBl27EFdYYy71fidZEzaJ6CrEGzwGSJKjUFTIs6QTACW7SgI5NHzPfKqZFVmqK+Lnq1sDUES/HorGbT4zEuNDNgg6NE+5SfslM3Xcj5srFmkmxP7QcxNZ4ztLZmWutMST3EbUchtZtn+wY7XEbDSODlZufIrnbxqBr7sxZozP0NL03AbL0J8r7YnFSXzSVl7+3+Sl7nIY8PxNjvKHPbkXnSYyei617d0FknaWm7PtUMZ25OrbiuvTanrl4DwkSTu7NQ2TUCUfWCXQOAeV90eMenWKYZrad9ttZrLUbDLpvgjPZ8rtnqdoE22VdGqRUMbUvqTSNWCFJajrRhe9XdZ8om4sejgmlIOJIX0zaznM66kx6n0m4tA62tz+w9SmriZTdcV2xtznb2rtHTB9I0mJhDIsC+JyeOlfTqXqs+yyfbSWOVD1QmMI7LaWab0no5kFYLe+pxYDaOGlNhyjTDFcKasx/QPUcPs0mV5pZwHa73vJxM64xraaNh2vVZY7Zrw2hLN9xVAFtB3ejtn6e2/Gaw4nkGWUj4X5Dv6rS28QhWlwWPZ2DFf5D+gYZ/wInpF+4KuslxAD7ku7ot5Z6W8k9Lhael8GnpTWrL+0bcYdK/Cz+xHFWlbjI73Tfunpr9SeDpu9yV942+pwY/cQxzlxLzvjP31Bz3kwioKvMB+cOJw//O/8RRsAq459TiF90UIFWFv5H5EmU4Qht8A5PlN33/+Du6njf8HVAz79QM7x01z5cPqHml+cFRkxIFEVkmB4Ty0zmu3KzG86IOTZNhIWNypFNimZbuPgyIGMZiRe509jAPLYvDRIVZOkWoKYuiAWAhzcPvlNC6q+2tWkH3Wgoa6aB+zOmDsJvZ/YFfzIZi4XXniUVNdpusv4/GR2Z7NB0K1iYjpbIyE1voePpRXsptBvcTolfAer5bAhQGm0FIH9zBEFRpZkiMAa4n6Q1vYW4KZkmJvUm1GSTzdgRbsYuWdQnIIOuOg+Og8NejkNELtGhkE1naxM5aNSW50jXMGCzqW2bQna2BbHfWY8tEcWSFLDMCQkXwmdo6SpXmLhD9gzZUPMxsxiPK87haWh+xPU+Wust5c3IIp17hILteW6PaqjKzvQrURssJ24xXbr8IZv1aJm2pAV/p9lb+tJlazjCHC9lJuzY3skd5nE77ijca2NtNz2kP13pvvbWGtGMmuxW3dpSlb0fSYdBb0E4s0h07qsRR6tn7yrZlzvlFJzW4GTPVt+2xvaOjcNJFHYVjpd4xddM97601EyF2bdYWxjYJmMre1kZBbdezWijprA+7HEiS0nS8WYezhHrSGyV1hzd29nw5VfbCJhvWzIVQ18Q4g6te3uhSidSLhgJMp2IjkpwhR3XrxWjGSsdgCWVBDA/jPGs0R1QxMLqCe+g3xvoRd7adtC6qKFYpyu2aPEDzplRUtown9kYinxXDtZ8bCQc2hMPNRdaE3bGP1pPqou/lg77qB7SgtNhiOodQoQ/d3rhXUdbrxmrKaUXa1JF6MH4f6t/qyh8d9W3+Ceqf9jU8RX3xA9QXwR+G+oioYJ7mHlzU21LuaSn/tFR4Wgqflt6g/n0j7uCQZ6uM+A6c9w27p6Tvcl/fN/aeElSFDygfkJ4GH9b5APJCleGeEz7gO1cFzNeh3SsP2PAvua3LD/VNHCb2d8DzQ54p23c8P18+4PmV5gfHc17H0BI5DETM8BgIoimWe8wtHUFWwEgQaNMQ2Id8XYZFmazFYtqwdFYwIWUKjG4hEWGBhhBDkTZZwaC+07KeGRRapZU1WM+dDXBQpwc+aCybzggMC8pKdKNpsntaa0/ocWcOc1W3cqvB6Medxw0Ps7lZPx5zrOmI0g2AdxWhHSOvvuOsRF00tynA1W6eLiXXTI1hm3c2tZq977GrvNrL5WBxpMWlg1dmTwXMZq3KcCDUC7Y9nJmFUEmgCsKBK3tpPxtrs8ALpXxZw7abbDvzRt+kHCcKVh17lXtAHY8EXDRW82Bq9QbzhUNrh3zqzsCwlmFHrdmLWW9+4Ea5PU37Cr3oqHlnOl6vj5XdjqtskT9j2rEz29aCQtm25e2I6c2jPDH6NcOy54xsj/A6HM/4sDFWhG7PibmKueoi2o+CujftJwzoaq3J0nNGKhn8wAhUWHOzBbvfukXcq+C2PdpMbNEb8y5XrP29r3f8fqAuTHsqbTJE4a4l7cdhMMu3y0phTAZWokBBKWRRkVRc89vWbDeNw/Zx12jHeq4qyTpusAOltRBsaaKODHFvrxx5LenKYeLE8YIJ+x0/mOYDMNx3NIlzuOUMKFo9YtI41dM1Nrz+lE+MnqFGfeikeacZKfk+KoK6GKKVYcpML5hux2HWxHS9y0idfV3fH1RZ1zp70JaCxgFpR2Wr6OFiVDlqdrO+Cg+Tag9L9ekM1qxavqeNWCgSk+WiTt/B8yGf1Xy1B5rMVhw4QfMpnn9zEsdb3fij47n3RYaA68bEZ3gufIDnTLlt/I/Cc9MwAGVSD3h+U8o9LeWflgpPS+HT0ls8v2vEHfw9AOpdu+4IqTtv/L6pD4TwA8IHMGeqFPuc8IsUQdwHhF8kCGJ/w00/JYeOsJFG5d78l/8ILEJHCsKTdPznDcifQujfAeSPwcSZv4P8+fIB5K80PzjIw9LXtqBhiTSDoG7wDCsCIJg6gwRAcbqOWI4TjfuMDzrDI/KPCRiR503a0DlGxCYFEIAio9O6DliKQuZ3ctqHeAmBKI9qasWTmh2nYarFgTnOW/sm1V7Q29Fo3F42tLrk95iDrAiGOm8eXW19sKk9ClEgBd1ln9gGh3R6yOrq/8fen+80lmTrA+irpFJ9pdNSml/MQ0r9BxhDMpjRkECrhWIEg8Gkbcajepf7LPfJ7optGzxC0FVkZ/bZXdUuHBHeO2LFmr4Y1opXT/Syt3G+eSCexL6ury7UH67Xdd2dbfuVcHRf87omd2v3C9/Olr7V977v8WZ1r32+UtFtU/ne7HyvP4jtq9uddu/s+u7wsH2x37zb/3Fyunpb3byntnUsjx8vHo4Ot+prsneG7/bv11ZPHh+Pbvcax75+fmgvnN1qn9R2v99trfWuN/zF3e3Rxt310o/ORe1gZx9tXu/go9Wnnq1qWVGrBxeVNSZMrR6322xr01+Z1e49Wl27CWcHuxeX1z7utw+3zw4eq9+93zy77G0fnawfnxwptPtAapVqu11Zjz20Ulm5XO89LeILsXS0cdndq19sHFVWllrLl7qzeufPqcD1J6FU80qg4yO8dvZI49ra0+bNbWWp83TSvb606Lpx09l92Nar16T3QB5W79cO7xdPH791KvRsZ/MEi+VbVflxf9eNjaWnIPdu+PdwUL978jtE+PtKbxs9hRW7seeqD73NK6o3qqfr+/dBG4Kfli42vq+2Hw5a63cr6Qy1ulBN9eT3jh9CPLO3/G6dttdWetE0K7jT4ryNqFmqnx/F77K+B78WV+dHNJ60bvRl2D88IjfXvW+bu4/fb2zDf9MrexcbXc8aZwsXBw/0sLHUVETT9W8bZ+JQH60edS7c9sGi2iMWS9e+3L9Z3tqYvVSfb+RHlObvbeSLmwWTRn5w3WCWkddzzkBR/NftK1shRQyKjRv50VI+s1TMLJUzS9XM0hEjP96JV4z8eL9eMfLjXX3FyI/3/hUjPz6gV4z8+BjfaeT7RtyG3n0I10UJ4b3zIkqaTH8Mrho3YYILU+9+jqnvUrJz/ePZ1A++TlwtH7b53U19OoVr4W9peMSEAhjnxADAj8iAoQfLj5SnajwfCtfRWcJIINIqqUGneuUMY96FSDwS0oNn7ujPyofySOu7odXaMM2Nve9b1d7V49P54pXjrdaaEwfd7Yt4t1x5NMu48X3b3CzTnbPzJ3Vk9o+aeHfNd3ZP8O6J2b2kG99ujmob6Hi/udEi9uRW1n7sEdxZoHfiUJw07m/O122zF6v8XtUOzxb05uWPzfa+u7i6vXl8OL59PBOsvtLF+5fHN/dLq0/oqHnZXd+/UMHW98Q3uWjE+vn53V24X/YXGzeX25rJ23O6fbH9eHdONr7dCiU39y5OV7W+3biv7274tS3sqwfMVTroodXwbm2nIjkL62br6GadH95XXWeDnm6d7EdxfRc5W1WPxIjbvR/ubutb53abqY2l9t4ZOT7aP92ScodQeIM/3VaP3Q67WF1pBoLPVm5WO5WbrVVztbvR3bq+1LQuDLuN+wf4oae3jjfqdzXrHw9P/K24rtTW21tX3eOTys25bC6hzZXD+lpl7fZotam+VdcqVYC82oEYbPa2K0vnANjbSh18P7y4vutcHFavW3fNzs6xFdWtJcXvazeR7t7gp+83qkbW97HfuaQnZ5Vmu31Vv7zz5PEBXaJm7fRpc+u21a35b4t3l5cnwSyvk/Wl2KpcPlxc4h3SW/yxEeWi7vUeGrf19vL5Wf1pa9npzhO7v+lu3S42HypYbx+2rtbuw9qqbdneys3xitY7x+fnLf508O36sRfPVnfaF3uLC/uPteXu4e7VY69z/3CzuLq65W42d053DuoP6/s39eMTc7m1fq23TtnlnzP1o6rzdzf1m1NJsvqFs5NkoTlHyCj560y9I0WquYld+dFSPrNUzCyVM0vVzFI9s9TMLLUvbsF4h8cs6drKi8EdH8FYs/01PLudmGxHZreTk+3o7HYTHsHh/pz36sl2c95rJtrNfaCdakimPYy1QUCHrknhIj7dF0fuXP843adBBPy+P/G80DBMNfwTfAt2rvzLibnB1wnfYtjmN/ctpNYOc0oCBtsUkvwLZYSViHkOMq+Rs0JB6ZhvAe6DjsLCD8ER0U5661nUmrjAcQiUKMYw0OEnnZizP9zTZgs3bs8fFuml5vL+aoeu3X3394v1Xed6+PZp5+j4xtX3juXy9ffG7rla2cL1o43rp7vG4dnjXvXwuN2rbJ21TpaFW2zdddCm2MAt01gJ7cqP5QW/fEcXZVPs6Xbrm1mqbqKj+7P7hcrTRqNdW7nZ2HiqnH1DoXp0w56+2x2xcfltqdtrPVJz2Vtq7P9Y549P1dbR/qa4V63j7uljHVc2sbjRi8YsVreX3N3Jkqlc/KhV1ffDUyPqjzd3XFVr9aXq4krgi+t3JJ6Gjf3Kseuc3z9Udus7TxV+t9vZ6i46e9M8OJHfq40H1VPVpwu3Qg5uWNwXm937rrxsVMKqi52nxa5cFTv3zGw24und/gnYy8vvJ/p0eemQ76497V5x21V7ValUHTc5aT49Vm94vaYfupsnjuxs7v3YW9llsXbbe3Sxu75VP3gQ15vfn7g96FzdnHe2zs8v6/5qe+PyDK+d9r6tVnmLHpxbIpYen5Z3b86rd6z6eHJAReUW0+2n1Q5ti1D5cXikju8q+OE7JfWbp7Otu52Ve7Ny8W3VHO58p+E4Xmy26ocb1QOxipab328ap+uN7ip6auzfXa08NR4Paj82T5fN09Fl+yi0Lx5uVsHlWHpUu7Veb+/u+0o4Oty/rHZOv63HO329V+/V/eX2yffK45rrVncrh2fnj74q0UblqCrXYHj0QW9erB5u6Sj11W13/6i2Fx8i3Tm+2GyTWAtu7WHt9nS5vvx4fbtmzfHpE956Wr0O9OGbWaxv7J7dO39/fHWxUXmEh9e/m28Px0vrDxf8dOe6UT0/3BO1Kmlfu9aqt2d7N82Nh+Pr5r6yrtddve7y7Ye7Q7x72VrpRFvZkK3r42vve2ph++iG7j7erZ7fXZ9yfHrWPvq+eri2ZrwJi4JHZU4VW7pfX7xdOftzDs+oJv+tHZ5+wIoJh6dfONvhwXOOIVL6FxxD/JlZQcWx642kOO5/nbBewza/0WVVxLilFMmgOFeOBmqpYc5bzG0wWAsZHcDjiV3tQDiOBuyTFAgsnQ9SWB+Usgj7GBBzTMAIBf45lupJd5S8dA2+2xXNo+Wl5re1O9VsrLFzizS63a9395dOv98sxwbef1xCt093R3V5voqXxeJ6644vXm3i81rDfXvy9Pb8205cuVprde7uXA0s0Plm93ZhqdM6PYqt7vnhequzEk9vzE29fb9wd/W039i76m5f3Wx0jvfPa7sN0I23vkFP11S8YQ8/rrcMUUvHh4cXbq2xow/a4Tjg6qHoNnrmHC8cXdafzP1isyZae3f1Sq22Tlq7nc3N7+IBrbiNxc6ePVi7PrpoLL2a4jj5+B+d4pjLwDx2+SmOh6F3fuXLqv3oJhPKbBjyZKYym8xvNFRm/DdTZov7m/HlpuXg64QyG7b5jZSZs9GnnCZKIWBX4zTMjjdeAWigypCgrHYxBDSmzISkEQdGAiJRem8ZMmkgWMNPhRQEW0Q85T8pX/v+/co3vLJ8fHVMW62T82Ml1OPRQe1B7rY3Ty50D7d7TzcHgIeW6+y0dX/JdszSFds/3Fu+6u1391Dj8dsDX0Vhcccubdw9fjtz4jtZi6z5rbp65932wt29bR1VvTnde3o0unsZTg7PwuKCvTug64d7gV7CY128bl/trz88rSh60l7aaD42To6324u7TXP+/a5x1NhYbeHltS2D6LF4bIazE7awun9wwh+eru/AKz+qbR8/2YfqwdqePmuxq9Y38X2FgpvWWBE1tviaMuN/QpnxTGUmhfKRgbnLvXk/jNT0SyuzIjbTpDIrCmcrMyLnKDPB/qqlKBkkckLJ8aWosVI+s1TMLJUzS9XM0pddp4lOTGzUYDSy7zTRs4mmBFD87KZTO0+IqTlN5WRTwQWe3XRq9wkhOuepU/tPaRf19R2om5FgOj0o///9f02r9SmmqDvtWLQYLg196ofpCr5YOWped2/6YvApmmbrJ6wbVQ/Mhn0xVv2vE8Zq2OY3XzfylFEMdih6bbWMnJNQ3AQJ3IGRtQRMGCUwpPHjJ5p6oV2wBDw0R4QEK4cph1+5YCwYNmwl/PmT9qSe5F5LH9cvFr8/NG7l96Pt3VZrmf9YqgSz7i4u7enm4faa6y0f7m2RoybCl1tKk/qdjuffdi++dffu139839q/UD8eHzdVZ0nXH2uXcvNpdftwb7V2GNVC9bh+vrh4r28Pty5WGvTb6b79cXG/sFW9Oly5+XYld6hc761/u1qv9vbWHxtPy6218H2Xntj15rcz8f3wrt5aJns/VhC+OBEXqFJdfbiCHu7bWu+ye9I826yugqV7PFlX+PCudb+z4s8ff5w2m/JWbsnFncWa7aLz3XsSVirG322uHCwrYGx/UGlw99C8r9jr+mptpSvvFTs4safflhcbD4era8dXh2SzGs4eH+3p/U3rqbp6qTdujw/26ron6w/dg4PDH7f3e2fHm9/3oj8627ry383lefs29k4XMT1ijTuxUZWutqx+nOu7Q3x4tnvVWP9WDY2t5cPKdtV9b+3eEd85OG93L2pk86hLttx667B3fH9MLupxraGOvz1ukv2nLc6bT83W3SW6uq7hp1g9POx2955+7Dz+EHc9dXfYPsCnu+bx29HG4fnZ9X21UVVR11YWezf27rZyevdjxTcWb9rdCtp5eDxRx2Rj84ovqXBIuup8fa1KyRM+uZPL3XNFtzrk1uDvre+b3fvF0z11Ue1Ujve3WvjsMegf1ccGe3pAiOi7rcaKxSqoxt1e7S6ccHRWuTxbANKs7l9sr+Od02+LuwdXzcVuHfyUuNbqbR2crZrF1vrh+W7jfou2Zy7R0FyfYFSdvmeJ5lXf4D+xRNOPszrhCPQLZzsClM9xBP6KsAY/E9XU9MbiyBJN/+uEoRi2+Y1QDdKGI82VBysgLYo0KA7yiHxAoOWNpSZEx/j4mUQlggzRc2oksTQqppgkJqJiHVJ4Q4ky2LufhGq+3VcW969P7NXF+e7u9eEy2q+b4yW+usZXj2trtzJunZ/inQ1trne7j9uP1/WjncXt1v11rdPcQm5pRcb67cnN5Y/KdTy5Pw0H4nbZNxfr9vC+c+iOF/FCt6Muv21tX4rdW36Drvn+cdVeLy4sbpPtJUqOL9nuJtkSlXOh9d7Bxua3K9CKoXuBq98f1rb50kWrdxorF2h56XFnxaLDJvM/NhA2C3L30e8uLi8tifr3+g1fax1t7+Hzxz0kTtQGv6WLO/VFjnqL/PHVJRrxE5ZoFEdBAG7NXqIZhoz+lVFNP5L2hDLrF85WZinT+Exlpn4zZbby1N7beFFm/a8TymzY5jdSZoSm3U9nidXRgc/qrAnYBcxxjJIaGxyoJszGT11R4Z2LnGmmvJJeBwWqUHHCsQ3Bgq9MPLXI/KxTV1tO43arifbU8e7Gmj/a/t7a7p6gy8NIdncOq8aeVNjpUi8279s1tto6v79TpvOA1h/ccnULb/KG2DvkVXW2Zg4eT/Yvf9S39JM9FBvXcvvxjriF6l19uU075gh/34i9WuNxs7Z3triwpXZN7+DI+XC9d3Bw9bAiqnSjdYjuv68unmzeX9YOtzfry9uhZ2v3tTbjl7ff157s5SKhBzV+ou4XLNr6Ubls3veWL/X3jSa9P5H1gwvDtw7J9fdDASJ9+G3zx9FDnbDXlJn8E8pMZSozTbhmHng3V5kNEwP8gsrsj7m/2R+NfvtK5u7RB04Gef9jKhT+H1Phx1/aDHMIvJQM0y38kRNDd14k3EGexuGvXiJvvxZ59/3hc4ucl0X6ys/PiS8HaUUHhcNMlkXays+z0lUO06r002a8Hv13kCiq288D0ufW57KbTtv1Uhz2fkqPP76U+RvLYL5lMN8ymO/vH8w3JUd8Tm1kzkLTP/Rz289KJNItaoFQP2bpvB/D2qRrhs8BdTqVTLAy+sPKc9ZAkJMEnmblHvygiO8vNnnqja+Y6L84UPwcg/pH6t/NTbvTe5ndQR7BZM1Gk9UNU88Nc9sN884Nvg85fPC1/7LBl0HCuecUiL2HxdveeXpoIjhQppiNGxUf2q02pT3VVK3mJRaofSd7j3ePF8K1YmKsm9B5SfXV7y/IzE6nnaSt03dDxlKCpuxb6dqL69vJfmGfQs+5U8bp9GJSGQGfUSmKpkJK9xO1Yc1GNraKdFj9nN9jbah8TgU+yH8lRV8gWgNVfNMcpP78XPBSp5lE9n8HCdpD59kmgw6/6p6CFQk3RQ9THq3BGdyXcdyG5erVq/5Kvs/zCndCVaLirLzizdTHFE5zSG4gqe9nwyr0RZFqpTtwJl4Y+bSb8mb+cziOpx+LT76w/iPM/a+5yucgTSk877R9M5IrcbTpc87u4ZBeXKpR6Rl1qQhVOq218MlTGsO5FaMxcGBegDNfco7284y3T7s3ISSeGHK/uQFH727iFWmLFCr6/R5RQ//72d42W6mf3V7SqGlmr9Mfp5OP79N6UHljblOemeErh8ly2p0ZT/zjOcHddEU/D/1r3YjA9+fOFB5Q6kKxRThMcfrP//08YKl9eHc4b6depZ/6Qlt8Hs3r0VwY/Az8LVAkqX2R3mOs9P/d4YmCflrCz4OUPM88B8/r+9ifVfex7W3lcb0XlytRL1lB1cHezUEhJHd9b/SfnxefaV676+ecfylZA/9+WLqa3Kbhl3oKkjP8ctgM98O/9/tarf/1X3/8K83AHTjUg9R4V6F33k7EBBOWiOiLOcjWH8CN7c6ZuW4+DWzq5/pjbZAR5dN+8iX67m0xsIFtSqLzJ3PeZ5ikaXWaciKeG9++f7Ebc7TBaE/H1HyhJ15RRf0nPGc+HnnMK7qi2n/YqM0fwcKHZwedRzGuIq7YhX689LNUhEQMj1iCqcyJ9DlzIp5Im1g8QTOs0lP+eJmi1dDrpVkZ5J4uNt4HXds6+/HjaRQHLd53Dth+Z31Se1EuNYA/rvArXcOvdY2C+eNMISJGuoYXxKfVACjJtPqJTD812u1W/xLIMrwGeMi0HrvN7kinTXXp5PpmtNNL3w7rj0v07nyy0wIcbICyo2B1qtPkudNoQasZ/RZISUW01GP9lu/u90nz8rgxRuyD24ulraUb9WOi3wx0uIJ/qfh3iQ1P0BJRTshIp3c6Sa25UMgqgOfu10/1tH9Y8YAsr5OAwGhmdNxvGnHNRjt+1LgHbxlQ3GTH0/4/AU7J6zhaUILP6LxilPHkKo10fjrrUtH3N7p+RNnDxeht95UfF0dP1f3j9fpE1zm8lmOO6WsMTl6jOdc8hdJkgr9O89oDgKZO0q+P47xS3K9+M5fUy9pYH02MjG0UKMxKfc7lK2PLycj6J1JgFR7TGw7VwHPo+6qn4MEkiPriv3wZ1nSTBI58LbPWlVnrai/8cDuaZHUIuYG3Tq+Ak8wZeLv9dQybeLaSFGDfJaqkxVPg7EHrOwCufY9os7FWwTfpXG4PtPxL/uXkCack3KeDtRbPIvXI6wqPKFSYdrpiY9QVhQLYPc2VwWrGQ2I7rdaCz9U7HUCnwcrawP2a81I/TGY6x2ub8ZqXIdEFXOyi9H3BG9AGIGGFNJ76trtN8nbaSxkNkl/djJ3keM9u3gmAN6/fzqzX9/7/332w/+8lleVgIeH0ZcZeFueHKaRPE+Dvt+i1i+uXyTs8nYUWU9ZscPe67T4kPS3Q6QswnazuU3sUo042SOtt/Z9/mtGmWOOFWSvgMVCleWU6jzNh8sCDBuTS9ycnR/fvK9YXGv5Jj3yIaPv5Wwcs+L+fz8NDsVTJl0ni3VBkm/9KBANTp9Jv0qqhxA4LY5mRHJ7mnYkkaBO89ERp56iORBquBdceYS/SMVFQ85+/gl9WrBvcgCvlPzVMNy3y955tFk7ZX9Pi3MDhnlw27cEPhgt46e8BPFzsRxLv06bVMjfdZAeH8DX1N2pDYpDRECkweIg6HcdHPAamjTSRIS+408h574jh/rftL+n3d89cn4VPNd9MDsFohwmRRULsosPd81BI+0iS5JQjuUiPnKr6Eve/VC+SdKWksqQ1ryzWGKpoXluu1BZlVSyjJYYI/SNhIe+BxxPT15OmSRs0t2nR+Os///n5H4uHtb3F1dr/1NjXGuXs75//9a+00Nu6LXDmP8ET18mbEmLw+a9/DSjBLEUWPC3uIg6RAsGVJV5KCQN3FAUgEVI+mkiZlKo4u5xHCYrgoR9NiS32dW8+MVbY15WCGF9eylbZ19XJsm/s67fJsjX2dW2ybJ19XZ9B3BSAWL38T38RhJEFKsBHRBw+v8h+VgIsFNLp8wsDYEQ04sNPKAB4IQnqf6rn2cGMGiEl4kGZmBxOp4NJxyeoC04TrJUTDkknSbq2FyflKgnUp5XmdX/DYHx6qGB/SrLi8LH9haV+fw08WBNASyBPIeA0FjDUjnHOQEthLaP0gUjHpRDGI17KVSlXpVz9B+WKI0HEh8sVn2Klem15bXHrFbF6niojvFIpJRWlNuUJFYYRSgh2HMTKAbE519RajxSGP0m+IHHG9YerlC3+dW/u6EflaFA0KkaDolEpGhSNCtGgaJ4MkS+cMvGFFaluvvAv/JmwhEbmTJCeBY8j1zgE7QPAK3CLvNYkRkRxNAZFpb33OF8GuOSSZcgAHpOBYr3+ep4EIGtBdwYkGWVam2ipDowrZLxFTllvdIzeAX/IyAUXrpSAUgJKCchiAwnsRD9cAsQkD0zMU/o+GCnVPDCLqQmYBWMlGGkpsbSEReK110oKHnwU3nHjhfTZI9WEfbzvND3Sf9S3l2sL+1urm/PF/cU30RQhjyK2kmrwG52wRsRILaBUx5j0wEQoWB5t8nlsjPmj51qQDxd38XXvNQKMSfxz6ZjQP5eOyf1z6ZjoP5fOk368IL9QLfQXXKRvG5N/S2JANCVjdkIyDH4TiAJyRjnjuZVIg38ppNEiEESDQ/nyDyzKaIb8k3H5T0tEc6TfC2LAFRUw74QZpZwCNIEFJxSMA4JxBIVkIFhy5hx+6Wsp/aX0l9JfSv9srkgnnIvN/I+VCTnNEotHz9JQqa/N9YNTsO4XzeAkZU5jmKF0Vd4brjy1XhskNMxcVFQhRlFEyBKYXJNNBYaAPz5cNuTXvdmEGEpFQYgxEYHKoXAUlWOSApVDGSkqxwQGKoeiUlSOyQ1UDiWmqJwjPgSD3GgsFkBseJHO9Iv4Ip+nw8HIDUhGVD4w73zUNlJwm4N34DkbmWSLSGmsDYBU1KQAVVvt7qxFf5p2/XmG+NAx8Slmd3zFf0SAnE0sYQRThmpig5MWjAE2ClPAQNErTrliMTqTEn/ImC3swAKU6H+7tzOlnTkJXA4dVkGjCJgPYSWVVVYHJTzCFAskhBVIAu4DS1FKeyntpbSX0j7eV4YlKY5Af6y0qykm3z1Y3GusbdYW1raqQ0n/Qv9emVmOp51h/qIDCLFYCfD+Awi6QBgzpANL6zPSGeKdEyxQi5TEWALrZvs94Ogp+uG02VJf994gz0D+p8gzLMeFCI9VDbTC1E+G5TN+MtAVUz8Zls/4yUCDTP1kWD7jJwO9MvWTYfnUVMuFtJL18r8vlEsJ6kf0k6F/IV/wMydE5xETziqvuaDEpRRdHNjAa6YBIIE3HNJJX2e5jZKk3OiZIs0IftlQe02k2bi33vS+FT79uDWdIm3LPOmOoC1dtIHSdIcdJFkC4gaEIQ0JJjrQqRi5EKIGlamNy0azpXSX0l1K93+tdCcqsA+Xbj3FvvuN5drhwv78lSqmqYJB6uQJYfLiHkZvwPHDCguvTCCOUwPTGSn3HCGjJU+nIaIUhGgEro7KpoTAhH38eQf9dW8+MUad9GHZqG8+LBt1yYdlo574sGyOA84XMBFMcIZBKzINEqI0X2BIUnD9hND4i5QKLSgNahLcVkT1F7xABeKCMSyoAqc9Feh034UiIikXL/OT3F0ZhQyESc4ZisEywsCDF0FJ8OKZEchLMCvMeSGIz5cwwfvxkN+SMD4mYfv9nCUwfdfedPyn5XDXNIMLyjNFLbCAiWUsKiuUsSBmQohIPXGIgsLnURjlmKPOEieQsqWolaJWitovJWoA9fXz4aiPEzVMp9irun2w1Vhb+Z8q+1pNzsomplMsQV5Oh3kJfiiWWCEqnDNIYAf/Mksj1jiCa0K4cToybEDeMM0ef4o2+fFnTTD7WsfTIvZMA55owIEGSSy+jNaIVCOghk/WyFQjoUZM1qhUo6BGTtboVKOhRk3WYARVAkGVnpwGhaGpEsMPouADE/igz9ODkshKxaOKzjBvVFCAEnDUhEfCQfUV0XBt5AwkMfhs/cdBz6qP3wp9hT3/Vv0b+wofb7Mo6ALGLXIsXUQLaRkrqoBt1BoEE6xBkOn4enRAEie8z3Y8OeeUqP80i47TYZJNx2snWXW8dpJdx2snWXa8dpJtx2unOTdxqZLPnKunORdUJqBdZLHVoEEj0kxEmB2LLIsSkI3WHoNtUd4Zw4hV2ZYBuF7ynANHYswyVNPNlE97prjNXC3Sxc2zCS5wcDuwDgiMm6Ia0JjC3ArkhI6casMYol7LELynJmbfmChtQmkTSptQ2oTSJpQ2YdhzgYj4+Ns+O68J3XKa1uViWrenhQ6L5+kTPhITPcBCkD0QLQwESTdH0q1Cn0LWEm8wpwFzoiKR2ee1BBIvR4g/kAbs6w5BmXSYErqx2imhG6udErqx2imhG6udErqxWv1aLUGTc8eSMcHpgxTCmD41TSKZyujI+TDnoqSeBUVi4C5QYpyxAawI1VrK6KXRkQIippIqb0O2YKadXJ0D4+W4YA4S+2aJpmZeO20ZjZES4hExYByZ01oYwWFYSjGqrJJEMe6IzL4zUIpmKZqlaP6Soimp5vTDRXOT0K97ZMpNg+9V0zEpEMNyuOmlOEY7naYLO6FTTYWNds+0ipLUMrkY2x3fvC4CQAyoNyxIHDN4Fv6SHvzyb6oaPB4tUJJ0kRAIXHQx3jS1G309WlBMo7TgKzVmMJVQklL+SSVlOg8mCBl5QPr1aH/RgiaA6LhCDKX/SighOP1SaSkS8kjPgxoliNaIYCIVHj6vGM3YeCsptRhBjEjKFHjWIAtQhIQQlKZgBPAEJlIRRhQxKpSGcgpcmYokhcdjxmDgSKviJcUbxklYNIWHYSFRcRcJmsIrlJDwM0YUhgGpgghMAuzTaQ1bJSqmVGYkrW5zJTBPb0hdI4wpGJJCnMvUXTx5dr+c/P9Tkz9UZNpgEhzoL5ZSxUZPjCaWgk0F7WsBdQKMCS4akUwvaOl3KbIPP6a6SaYuuPcZb4K5h4XDy5g4Ek6ZwwFQGuhsoEpEylOmCVY6BsmQ9AQ7qim2iGavA6VBf/w62CaZuorZF6mJQQ8LhysLkviAQrAhakXgD2aijiyFcg8YuN54AkaYap8EEqzaewbNP/ygziaZupIyoh8mRj5WMzyhyUHilQchAD5HkUvwIyXCgNRh4kGaYsrHZy1XgdmI8/fDftbwp84hjyi4ieGP1QxZPoIcg2uirY3Sa2NjTLkGFSB+8FpAd6WrSZh7nU7VYpp9QPVnDX/qkNaYSp4U9/G64Uk1pS2RXrEgXMBSWIUBOUjBotPAGNR6YQxXjjCJLJW/HAmm/LVJsztBhMnal7BJCAF08pI7jQ1yVgmqKOKeIq+jCinvmAvRghEBQcgOQ/FzyFAnU6gyR+MLCwYysCANIRRGFmKIyAIEQSlKF5hTA0oBYAYHAwvWjv1ag96aHnSOxvcg0WDCArY0hdqjgKAFx+kqnMcpA5OzgWKUzosQJwzNvnzxcwa9PT3o92l8UGsgxeDMYBI5AtOmCImSSG7AZSrO94H2J85iG0E10He5Nh8//J3p4b9P41PJYIIdN0S4mEB1kISC54gMdMF7RTC40wDBWQoIbH12qIGfM/zdGXL+bo0vwPe2hEgng1dRJLcuKIMC/A2etJSWhxSOR4NhBNAe9K9Fgr0ZJPi3ND6MEkaoCIsYI5h7sPygCIUGN99KAR6wj96yGJJeRI7+YsqvPuXjT0DXFzAjoT+USm+DBCNGAGAFGJrxEZweDl69TMtLpgjkRUEj/GISX5/y6ycg8uTZwonKoadHsIEJB0iMIph5AUadMw8wx6aLVMETiYQlXpOotTQue0PnZ5m6SSLMnW3KLXQsKuvBo5MqeK7AmcOJj9O1A25h4plHXBgHbi7/5RyZSUAztcYxFWBgsnro2FoV03VyiUClxagowTRQZA324NtiZsADQJGxAIAPbP8vZue3ZhBiYmlnkhBT1UOHhyMm04lbakSkjHGjQT4caHrFZIwkxfdLgNcA0omgCn8tQmxPEWIu6zMJg7QAYgyXmJjkvYZIeQiGkRT5VHsJ44b/OE6BDX4xGa9PgdmpBbqpQFqT1cPda2eZtyRSF71mCbU5MG7GJ5c3ZRWiYOYTRUyyd4b8cqw/TYiJdclJQkxVDzkCsIwWzhiBwL7ZtEDInSQgJt4awgH7eA+YV0YHPmCwvxghtmdxxPhy7BRHTFYPfYDAGKVMGRkNZo4GB+aAWdABIi1vYpAJLxzTlgiowNkbhj/L658kxFwdQNIinU13rDSFcSqDg7JgHqJF1IGJUBiY3ngK7p0Fj+hdi5j8408KTa3oTK+qj498Vv3QzydYicjS5XVOUeQaploiyxX4PFxZaYlxmiLFfFCE5keC/jmk2JpFiondhClSTNUPV3ekMj4pSmcRctpQLJ2IQSkcKQYNCA4/MwhspONRBPw+PfDhpNieRYqJXZQpUkzVDzUBNSoAH0hsg5cBwAFIA+gMBGISNbVRwoii0yhgDvrhfZrgw0mxM5MU47tH06SYrB/qCgk2ABQDio6LdFDCWWAbL4QD9olMwaicjBjEJSLM4vvW/j+cFLtTpJjvGFHMFA5puc8J6wAaKCa8ciHggJVSKRYXM44YEhWiOvsI6c9SipNrvNPbgNNzPlk/POxMDEceptwmPUAkT6rCshQgGYEmAFNIreBUIs5olOR96z8/QSlOkmJ6+3PSJZiuH259ge4P6RIX6AcwCgEcKLAX4BWAFlAGsIFPaMIAMTCoCfe+lf+foBSnSTGx7TsFkCarh4ZSc5EyT2jPpEuz7jVABuMZAg2poL2SkYkUVDsW+vTXIsTOLJ4Y3+2eYonJ6uHtuMAjMQAUgV2kcdIpcBcY2ATlEbGBgPcotTfcWhII4dlRC36WQpyhJyY3+addhqkGLyBKOh1otDyCUxk1+AZKI6+lB4QNqgUTRkTQMYBbAaj61yLG9EGmudYBPCPiPMXWGyWETtdDvfGaKFCLGANWsFpTmHnGGUeApbKPnMmUmS3nmLaaOKbd6YRWcY3zU930Os2Hz3POm4GHQhKSA2uNPCh8AnOEUlRJazxAQkotjqDciUcmnV14lwYrz5uVR47K82bl5JfnzcrzZuV5s/K8WXnerDxvVp43K8+blefNyvNm5Xmz8rxZed6sPG9Wnjcrz5uV583K82blebPyvFl53qw8b1aeNyvPm5XnzcrzZuV5s/K8WXnerDxvVp43K8+blefNyvNmg55v34TrGYkCwQdIOwKz+81G+40m+p2SH/TCp04x9VWaAhDThc9jqQOjaXWH3Tc4oTGjbcrzEIDJtAc1G0HyEmQHzazBf8NpD15i4DH8X9L9NwREY6LAZk8IyBZwsmktN7u9CdFghNQQqtEKqmJdqRGGKxrEtIIWlyRRK8u8JpfHRaM6HfFxa3uvvrC8tt/4nyX65W8rfys+2JeVxc392nS2FJqCzyIOLgIRCL8su+i02Iqci8FAFWHcJc/aBk0NzEgEUrHAMPWYOyRIzD1MAZgew5s+kCBFWPJXqcJmUOXLeBP+dhPxdhP5dhP1dhP9dhOMMtrgjDYko80spppsk0FinEFjnEFknEFlnEFmnEFnkkFnkkFnkkFnkkFnkkFnkkFnkkFnkkFnkkFnkkFnmkFnmkFnmkFnmkFnmkFnmkFnmkFnmkFnmkFnmkFnlkFnlkFnlkFnlkFnlkFnlkFnlkFnlkFnlkFnlkFnnkFnnkFnnkFnnkFnnmMCM+jMM+jMM+jMM+jMM+gsMugsMugsMugsMugsMugscnyNDDqLDDqLDDqLDDrLDDrLDDrLDDrLDDrLDDrLDDrLHKcug84yg84yg84qg84qg84qg84qg84qg84qg84qg84qx3vOoLPKoLPOoLPOoLPOoLPOoLPOoLPOoLPOoLPOoLPOgSlZOCUHqKAcpIJyoArKwSooB6ygHLSCcuAKysErKAewoByK50HDHIpngcMsdJgFD7PwYRZAzEKIWRAxByPiHJCIc1AizoGJOAcn4hygiHOQIs6BijgHK+IcsIhz0CLOgYs4By/iHMCIcxAjzoGMOAcz4hzQiHNQI86BjTgHN+Ic4IhzkCPOgY44BzviHPCIc9AjzoGPOAc/4hwAiXMQJM6BkDgHQ+IcEIlzUCTOgZE4B0fiHCCJc5AkzoGSOAdL4hwwiXPQJM6BkzgHT+IcQIlzECXOgZQ4B1PiHFCJc1AlzoGVOAdX4hxgiXOQJc6BljgHW+IccIlz0CXOgZc4B1/iHICJcxAmzoGYOAdj4hyQiXNQJs6BmTgHZ+IcoIlzkCbOgZo4B2viHLCJc9AmzoGbOAdv4hzAiXMQJ86BnDgHc5IczElyMCfJwZwkB3OSHMxJcjAnycGcJAdzkhzMSXIwJ8nBnCQHc5IczElyMCfJwZwkB3OSHMxJcjAnycGcJGtfMmtjMm9nMofiWXuTWZuTWbuTWduTWfuTWRuUOZiT5GBOkoM5SQ7mJDmYk+RgTpKDOUkO5iQ5mJPkYE6SgzlJDuYkOZiT5GBOkoM5SQ7mJDmYk+RgTpKDOUkO5iQ5mJPkYE6SgzlJDuYkOZiT5GBOkoM5SQ7mJDmYk+RgTpKDOUkO5iQ5mJPkYE6SgzlJDuYkOZiT5GBOkoM5SQ7mJDmYk+RgTpKDOUkO5iQ5mJPkYE6SgzlJDuYkOZiT5GBOkoM5SQ7mJDmYk+RgTpKDOUkO5iQ5mJPkYE6SgzlJDuYkOZiT5GBOkoM5SQ7mJDmYk+RgTpKDOUkO5iQ5mJPkYE6SgzlpDuakOZiT5mBOmoM5aQ7mpDmYk+ZgTpqDOWkO5qQ5mJPmYE6agzlpDuakOZiT5mBOmoM5aQ7mpDmYk+ZgTpqDOWkO5qQ5mJPmYE6agzlpDuakOZiT5mBOmoM5aQ7mpFmnYrOOxWadi807GJtD8ayjsVlnY7MOx2adjs06HpuDOWkO5qQ5mJPmYE6agzlpDuakOZiT5mBOmoM5aQ7mpDmYk+ZgTpqDOWkO5qQzMecbV2S+pDKcQhRoxpDiitJ+GSHgcGPGFKhizeaXMYQVI4SmQD9IzC/jimmNkOTwjMErhJRaCI4YZvDo95VJiRVKl4SxIvQvKFNCMC6pplpIIX5emRZYcSnBE8NCf0wZQxxmS2pMCBNsbhHmLIVVZVhhQeX8MsKxZsCQiWWQ6pex9Czw3JASlPOfVwbdY4LAaBhiiL6vDOaCpJCLoNAR1v0yxUBFCEVS2EU+oIsGSZEKcU1ffptZllgWHsl5itmM8PwyDKKnEQgI/Ev4/DJCtQR1CB0nDNM/X5aCTIJQIokBWuo/X8bBfiiRbnEDw/SLRNIuGtCPpinaxbvKYBoUcDHwG8wL/ZiydOEcVIEEsEuI+s+WaSAelhyRQj//6TJQ8EQILEDbUMnl/DIwCEAWqkCz6wFdZpdpKQBbg8gg4OJ+GUB7UNAcgUbFfPBe0LAKqxTMTGsq5peBfVAg0ynOGRqokpllkiBNEOIEg30iP69MATUFUBPcOTkc729ZBsymEE36hv+3FmlQOxK0NlhZhn+9MokoiCcGHqNaS/UxZfAVJBSmX3PGxStloJ0xBgsOLt+wf391GeghMF3gXoCCG+jzP1UGYB+x5AViEFP1vjLwHRSHfwkRWpKy7LUy8E/ANQJ1TrQSP6coQQqtwCPiXMk/XyYwl4xTQUGV474TBx5/MnwctKNQQ46ChkpwIpgEvtXzy+AvCT6iBIVKhxw1q0yDt6yl1ikgPde/SRnIGAVRoQhQifqJZZIqgF8SfFE6gEKpZ2CDmUTgWgr1rjKVHq8piLxIqu6VMkEZAfCqU6xt+koZODM0Od/AQvi5TKbITAWQwOq9ZcB/TAKESUGf/4oypMAvI0AILORPLINBpfhdUCIYG5SBHADiYYxoObAw+WUUZBUDBFMKs3lFMDUctAVgvxQJm76zTKaAm+C0ygRjXyljgDvA/QPtNPSbZpdhkvwOCUVEqveVKakIRgTEQTEk/4IyQF+g7XDCYUNa5ZaB8w/dA9SQYgHJoZbEDIPuJDyFJR5oU5hxLAgIG9BMzi8DLQxTJxK6VAPOkIwm7KCJKj7+s2VUpuhxOMFLMAz/4TKQIA6IF5wyIsXHlBHAuCBuqoi+hP98GfCFFBrAIJVkKFs/pQylMKoJtAO3sv9sGSJKI50CmkOlfFeZ0JyotN4oiHzG0zKRFzRLsewhP6YMJBIsLDAIw0Oa/pQyzkCVgD5R8gWjMdAr4AqA2ebQsl9GwcPHaT0BPKmBlU4kAu9NgQUGfNP3VARMReJzsPvAlPiVMrAf4HGAbwC2e7jug1VSxRgpyQZeIhcEa+gvWGkM755bxhQFFKckIWnZFv/5MknBIACluEgLK+8rE2AaYRiA5wDT8T9fBnoyLfAAfgSLyd5XRuAfKCDgHoC/PL8MgzlJLwbLLMVg4V+lgH5gZbhMER/7ZeCqIUmSj6CHWxCIQm/BACs2nN0ZRcDqDMwQZTBzQ6M/swwYESlgD7DmYgA9ZpaBpQXPNBlKDT7I+8rA3GAGPIsxRgPDSMDDBRvLKHiDQIV+GUgGlIGCSCHhhmUAUNLCelqXG7ZDFEgJ0AW4GfXlABU+TgobCkgGhjgohDZUgQFOwdaVem9hCrGYlqVhVpL27RcKUMYA1kghjYNtlzmFACNRUt4woj53oD4ug3cB6+OBSUIM9KmCWYe3JyewX0iJBN5EgN7g14P+EJ7CAqNEB7DlgzGmOMFJkhE8ggxWOFFSMPBQBPqEiwHFERKgVcCAibTSiwbwAsEsJ9UAIBCAG8AC9UYx4jgFrVbAzgwUK38uRxo6BZwLnA24E5OREOcJPlpk0nIoFU545KQEeAFaxUSgN7wmBIkC4sEZhXLjNWqctub0Xxg4cGbQRsG9dNxaJqzzIDqBGMU0C1Qgk3IQUSgmQBAuIvCpyM27U4YNLMMGvtqkDBv4apsybODrbcqwgW+cxso5P5Rz4iXnBEpGmzJs4OttyrCBr7cpwwa+bpPLsIGvtynDBr7epgwb+HqbMmzg623KsIGvtinDBpZhA8uwgY0ybGCjDBvYKMMGNsqwgY0ybGCjDBvYKMMGNsqwgY0ybGCjDBvYKMMGNsqwgY0ybGCjDBvYKMMGNsqwgY0ybGCjDBvYKMMGNsqwgY0ybGCjDBvYKMMGNsqwgY0ybGCjDBvYKMMGNsqwgY0ybGCjDBvYKMMGNsqwgY0ybGCjDBtYhg0swwaWYQPLsIFl2MD3lJVhA8uwgf2yXyGuXxk2sAwbWIYN/OXLyrCBZdjAMmxgGTawDBtYhg0stGkZNrAMG/gR4QDLsIFl2MAybOC7ysqwgWXYwDJsYBk28PcKG0jTKgP/uCh5NflKgDy8wL+s0C8r7Etj76D298pIzWj59D5p33wRItJaNH2eY668xpEbzayTzCiP4V+mI5CIGRYM0E8iC64eACcwYD57jpO6RzhjjvHYHO902tbYZqvZe/xkQ+8+hOtP+JO59p9g5J+c6Zhed96EOyuYiAh67CNwJXgrVkQPyCCChqEeOwvam1gYlENBeVNOeDnhsyc8LbPoD5xwjGbP+NrW4f+gBd2f2Mk5xeBcgvEFDZ2g+IiejsJ45bADXxnm1UtDnWLSyAjWinsmA/iUyLGgAgNLG03+lIKTz3OmlIxNqUb/n0+9cxjrebvl584dpjR6MCM2Uh+Zw5yAsga3ArxvZR2Ai+BBRzvqrQ/ayXLufv+5G3R6+yZcB/8p9X2sywyBs0Zmd5nPdwtGNUg7foqm2bqFAcAPXLvVMjfd1PtoWt1h9yWoPhRVMEaoGJ2JFnwa4QzHThFmOUwB+EJeR+8VjyL+l3T/LcnhKnmYE5Kz1LxuXzVnyo7gS3hlSdHK0tJKtYLAP60sgctbURwvVQmgRPCYJ+L/iknRmRCT9H0wSoMDICiLuTMG/EXvo5EKm0iZIgJZja0zmJoonMcmaJ47SgEoirNfZZSORC6tx0D7tC4bA/XKGoWFYeCkK+PApGHpqbLgaruAc0cpwXyrSZflg0f5j6W1re3h4T3xhX3529Lf6BzvJB0VeSYCoB3vXXDcRQnW28qoMKDBYLTzDoTHG0WBjwX1YNiZ9dlEoAIwz4cSQX6tzrAHo4SQE4T4MlGv3qjXb9Rj9DqlNRvAyMT6gz90wqoj9JcA26lGODhmQIlZcJ9AqGSQUoYE+aQ03DgBOsYBYSf14XwbJKkCXPwXasSZ1sgEZHBxss8Bk1jmhAKI6rwACwp+O/ZSJNhqqOQkRJGtKUp9WOrDUh+W+rDUh4PecwAVP1kfTskQWsA5IhQJAwmiiIE37BgzyhDPuA1cwAwapqlVFLOIkAcqwKRk00AQridThvwnRGiEDrMk6JVq/Xp1IT/zqZwhPt44EnjwFIfAwRopYmy0LDpCEtsho4R0ac3VkKgRV9m0lwCdJ5H9r6rDOVio4L2hFOsQEWOgvkF3RxgLcgT+rz2L3KIYGQ3I0nwiMI0+lgj/HTocE8aZRIDKi8PXVgEbSoaCwRwbYSRoRydYIExH4vNtqGLgfNH/KBPy10jD0xWLl0RBigVwpoRSUYImBG0opQ9OYY9JFIiJJJvcKm+pQji+gwpM8o81BTlcyN/gwtfr9Rv1wIWvklpjNdg8Lna0hnz4XJZYcjgR1kamdBQBLE40HkVCLdhomANtODEEcSc1FLgQLKIuO2OTkuCsfKxL99fpRBA4DcaYiUjT3nBEjvkIjBitkDFoYYjTxCBEpdUUBDSfCDSFYP1Pc+MvrxPBJwqE+qi8A6k3IPPWgTqIHFkLMMJqRSxJOyiUWGl87rIt2HDO+GyvVuTv5vKvVcoW5i97YiJIVFJFJmkAzc1jwBHYK/A0JOSdA4EEzyNdBzJI5kPD0q0t3drSrS3d2t9BhZdubenWlm7tr6UTS7e2dGt/LbdWpF7iFKJkgnt22s1ut309g3mqtXTGU/KKQCu0QiSrVpakIhW6srJUW6aLKyt6knn4FOPsbK/t729vDaYWtEz1b2Re4BaEiIAXIpyODBOERpQKTBVCDmsfKfhZ4F2ARxVNEAg7g5UMXhPwWENULp2Vz3K0+hRRVJGPpIhIc/0GVcQ4Vb5MNZBvNVBvNdBvNUjx2N5ogd9sQd5sQd9swd5swd9s8SZB8ZsUxW+SFL9JU/ImTcmbNCVv0pS8SVPyJk3JmzQlb9KUvElT8iZNyZs0pW/SlL5JU/omTembNKXsdVWGkaRMoXRTIt0FGJzvV4KkWwMkReDBg2sEknACbZjmVJCRGwyg3NOZfTm4pYgJwaCrcApxIAc32ZO/rwSn6QLX8DbUzLJ0MUPoFIlFD68VaA1dSRFuwKOgg7uqSBKsEUGCpfs8g+sATIE9giEQBY8cXJJFRAucoibB4yQbXhwApUqoxEUP+PDyA4IHQj80wxhD74d3DFi6qqm0BIsq0POthnQUUqYLruk6AH2+1aDTbUdKJAZXnAzGDsVUw7sVODXpJsNLa8zhuZiB654eyJ4vNQgEr+ISwTjg3fS5HExN+pdLThhGz49JF0qhKzRd56dYyJcHQVsOvVG0iDNWXIxRC1gCHAFjTMGhUyJU0pDIAscpdgUGKnGEcb9ULgBGTkwBRBaU6FBRRVtMFOHpAjtLN0D6pXxBSYyokjzdMaPQtnB0FnhyNxGlnCCWnvtiKpWx6dA1oKEAHCTB/7bg5ESqmAjcBGifDnjDoCSYT+1I1k51YSsJAkz+1zk/sy9oMGoNeGoESK6EVVYCMQHagefMKLXg+gQPvjSiLAJVTNbx7dL1KV2f0vUpXZ/S9Sldn9L1KV2f/2uuD8yjmFw4/SsNfY2+buT5l+p8ZTEp78O5TDfgtbLEaqqUdtiBFGDijbKBM5eOK3oWjGEqUYUYlj+XwA1szoHLsbnEr81lbf4dY5Iu+VNjYcoQhe5zExVJVw6jACXBLMwrswJTnJgwunyHrZzH/4p5xCmU4Ec63rXpfYyxeQR/FyZy9tq6AguiYAJTCAPO5MuCurQwdZ5q0EDEgS0WYE8C5Q5FYaj2KEBzxpwjwVCCbPY0goHVDGVMI3l1GsXcaaTIWk+jxF6nv7xywHBMEOQ8xyl8AQAqwbgHU4eJUVnb0+U0/vdMoxJMTp4y+EunUb8xjeR5GivZ84sJojitFsjigunLLjh4ttZwAq6DAdXEfDAcRxEpxcwEFgQDHwh0V8AUtJfIu8lfkEmDa0wz5pe+Or967vwa0KzWG6mtBk8X/E/lGGWOK2lJChgjgrMcO+8N8VwZV87v/435fWVHtt9vADZz9I58l2fOXtuRlSmomTNagAcOb4beEpoOhjCjNTI+gGcAGEqZFJSV0Zebdv8Vva+22t1ZvU/BEZH6kN6PMA4o/CiVDoA8wXssztlRES3gVeVNAKXvAI5TooIK0supm1e/defn8Q3IKqDtD+ebEBglNHiNHQgpOO8xYqQD99RF8I4TRzkvI8GKx+Birsz+4r1/y6IQjlKWt3GLUnu4aV+H697sYzhVVcVV0HsVvaxpZanKlitLK1pVlmuaLNeqmFUFf3M7oXa0k7mZIDRPEXVTQF3BMH85qQlwhQHD+RQoWhKwGDammB1gaiyLmskUDQxzoaUOnsXscyVEpKBnH00Rkeb7VarMWKcdrZ6xSDtaPWOFdrR6xvLsaPWsTYSx+hlLs2P1MxZmx+pnLMuO1c9Y6B6rn7HMPVb/BvFmbRuM1b9BvllbBqP1szYMxurfoN+szYKx+jfoN2ujYKz+DfrN2iQYq3+DfrM2CMbq36DfrM2Bsfo36DdrY2Cs/g36TW4KTNW/QT/6Bv3oG/Sjb9CPvkE/9gb92Bv0Y2/Qj71BP/b6pgpAW/BXQMvSFFF+EPNVK6VAZzMECn8QQpJzDrhACM4xJoPYl7y4+K25RpqSwd4ESyFMMQaYAP7HILtTClMvOKEEHPRBiguGsUBKpuimiA/TiAGkSsdQoUdisGtDedoL0UW0SDmIAgteDUCHFGaZQScH7RDTyfCwFM1ykHsgJVJKeaU4Tm7qIMgo/A5GhLGiKcdLvyw9SFOOOFBg8F5CuAIXGj4oG2bmISkqMU0x7tLaRn9Lo8iGlLztFLd7kAgLKwRDoWAjkSCDLEFYpJC0gqBEmUHoT1xEcU1pzTBSg0RixRaNZAC6UkzqwTtoigwuYUqIHu6Y4JSQClzu1JfhazFHWEDHU/tB9jIMjg8C0sHwYUoH20RaaZhVmHCdJkAMd8cUgwkCwujnUMJIcfCo4LmEpxXLQXBPmU7HpzRcBFNgm0EhkBMcfQoj58/hPkUiRFpLTZ0YhOFNAT0JITAtmsCvB8/kCpiLMJ2yFonB9KEU9lUrLKVMh+8H/eQIgChOqbjYSwRXlvihCHmaQuMO9gBZ2oYjMAfp0cO4rAyl1Gs4TStnw9CqFOYGpePUMAKtXoKgRHBVNOJGO6FsNCqk2w+GBx8A2CirrXLwTo6952kXLhsSAwdp9Be6qTNhcYyRpZHDHAGYxwYG6BBMOUNBGZoucAEfunRmXIK7SrMXmUsntXRSSye1dFJLJ7V0UksntXRSSye1dFJ/PSdVC0EnI/D91S7ZjFMtIyoNz9+D40SC1mFMJvlVLw6qEjQS6oHhQgrTnPIdWOsx/APkcMbClMJEam/TGLHKirWbqEFTyrHJI+q/PDUCKBgdiY7RcMeYo8QKqiKRQdOIiZAOF5kzDCjdaEzIpgZJTPXR1Jg+YvHnqCE188oQFoQ3KR9PyjeinWNeGwAvkmorFSh+w72NwubvOcC7CJq8i/9zqQGDnk+PlCQNpyO0JJ15fdF7GuY+HZ+NNiAXSYpVYkFjcq+4Q5yy4Az2NjAGdATdIrL1HmhZsJcZeu/fPf0FlkEr57wj1OEonUvh1nVggXIJrgCDsYAxsZQE6VDA+btHpc4rdV6p80qd91+k897Y76cAirKOWmT0e85ev2c2napwwIEaEA7zGCeeRIxFJ4mB4SDhkA8MOx6JmUxL9fv2fN7xliSnek6kij/R8xFmAZAaFLfIch1SlnYKrAJyLxGgX4eMdc4SLMBkpHxbgeeey/nlO17I51K7Pd7tlHr2ZXXZtW9c+zo2z/p6aU3XDGk0xVO1vpM01q29ana7zfb1sHqlc2zNw7f7m1uofrhqFcVdiR/GIkBnHJ2dIthzShkKStlSKEwYNJ3U11GmBQdiMQ0BSaihWnqdQoromSll/o+NeZ5OEAyeOCelyxiDZpyUnKMTHBMiAH96jGLqNRUhXbECDk0JiH10HhwFL4PRDEyKmLwz8Rv2/C1fIF0UVB/uC7ztJ85Z+JxcWnwOzUYNU1FaYpOboI1gwcik2bn2Oq37eG6sEZZwB3VTh17n6UiZrr7l6Mj3TeToaV1iCbJec66MD9RJK6LB4NgzJ8FDkCLCREPXvYka/JisIF7lPP4+8/iGJpHppuacu1d/kV9kJcaaFxfDCI5AfSeZ5OASOWvA9wySSlXkjBXBOcomI3jNJ3m6kPuR7oUMDIl0JF8zatIlXyVAH4LjLIjg4N8RT3hIcUKxhXGZySP6Jcl/Osnnd1yoeSlpxzqe4aTM7rin6TaTwA4palMuEKODB8tpUIoeaCIOFKBjNNRzDFBa/bd0fC6Tp82wHLz1vo6P3YWwkjKjEcYxeEyVR8oUgU6d4zyNBVC9gt4TF1k6MvLf33OJ1LwENH+RYtGaRcFSQmlsmUIiJadyxlNCYQRBprAJNkSlmUAeUBj+r+n5XAGVKczER6pEiqFX3nlwSDAi2BMTOJPQfW6k8i5gB5oxCGK5JZL73Cs/v3HHpSRzIjj8NSrRaoqxYCCbATgDCREJpUaBcwhIx3usmIzKK6xpBFcs5C7k/PIdny+dSs27UfgXacQoo0AORR8jxdyzdBWfROZtypWrubMsgr8SjQDf1iL739Pz+WvEUgmWhfH/3XvY4BQGG1EMBHRe0CpIE6OS3lDw8pBxLggwUfBfGF3QetIK/b49nyugSlEiPhLE0QjudjCWg/6TYHBAN+oI/jkDPckpYTYKjqxCoCLBObDZKvFX7/hc+Uz2Nkclslc7jslrhl8lZ5YRZbBCXgCqsEJHjwihlvlILWB/ix3g5hiokpOhhH7Hrr+1dqNS7K4P37nGZGrxBldGl29e3ZID0QbAJyTlio7s10aOkWdGBUOpoF5i7U0R2iqlEAVpj8gQLIMHP4/ikK2zMMKZ0DZnOmcHhTJpk8JyU+y/pTv6UnirrAhGEoOiJSRSgYnRjsL/sreay8n8jSbzdaUCHZeAPz90Xd8G4QN3RCsVwTOR6Tyl1AQTHG2gwYKr6KRkUWPASEFnIrhfuedvCBDGJF3i/2gBmo4tMvOsRiX3zALBTBOS4BTTmr/EBUIKU6+kpUgaDxLnoDJiomVIkf0Y4liDdwbuv8aOo7x8FQWVaAKMvwqVcCadKmhBKo4S8KLpHDF7CcBCBRhXl5bPvTPBC4+jIQBGRYoqYJ2xSAKbCeWB38AKTwrCfO2DGRYoR/v8uwFYAMvBP0Y6b1PPHXjC3oAnzFM8FmfADWZFxCgPXpuSJitBTikIpSD8nxGEQc9vOqFSnGbojXebAyP1Fw3++Xmr/enedK6b12fdz/8arN5y5NJxf68NsJUNTnngL0N4VOlCSz8hErIaEWrAKE5uId502g4mudIJN+3O5Js5eT6GAVaw3SnoxZeJShzl2jfhtH8y4/PUsYzbbuiMVf7Yv7y97Tw1l4eV/dMa6unsqPNwr6r+/vObhzngjc3gT11otRIX/W8imTsP7vK010xz9UIxkRIMvvq0P/r82PSmBw3SCLeAvwfyAt/Cw01wvefKTvhx2+zAy5vXvnnX9LemdRpAGlM/PlfTvnAt8VANo8+JkTsBHv30/OtBS1BmGT+HjsPLwrUL6adQ+fWzb3ZvWuax3+xr8bhB68EXeOXtdehrh6///Ncf8H0sedN7ByReGQVhc4YhpvouRvo+o4uj0dLe28N0mKfYjy8OWoKCmt9hjOZ0ePoZE/3n47SnI7QXI3/rV6ZhUhX/6XF+KdDPK9OTOdoCQv25MY80g6e9OtXLoes6zZte8y7sw9C776VDPd19rqch1FPv60la6kkN1RNF6jiNawc+X+MCMZswuY/+8nmTsOKTF5+i+JTFpyo+i/YktdwqPreLz53ic7f43Cs+68Vz6sVztorPevG0reJzu/isF0/eKj63i8+d4rNevGur+NwuPneKz93is170Yav43C4+d4rP3eJzj0xNNwx+dB7r/GWK6yPTXR9RO0Cbl7/1yN94hFd2Rr8kuo184aNfxOgXOfpFjX4ZfQ8ZefTW6Jft0S87o192R7/sjX6pj/atPtq3rdEv9dGObo1+2R79Uh8dwtbol+3RLzujX+qjI90a/bI9+mVn9Mvu6Jf6KHW2Rr9sj37ZGf2yO/plj8zXYFBgrrv3oVOIbN9bYtPmsjBT/9ja3hvm2qNf/rbyt+KDDQ9FDazXSKu0TLNCv6ywgfs4UjNa/mzr+j9d2zoE31L3W/z9c+piv1889WTS7hVG6LV8iy+/F6n9hFEq9OGrGVcGSnJ+SOuB5pwfZHegTv+N8J4vfZepszOMTb//86NnDHs/5yDbsO/z3Pph198LB4Ym45Vlu5ex0TSQWRak0F7/WDys7S2u1v6nxr7WKGd/H+qxf9Rry2uLW2PlxWDq28u1hf2t1c2xqoI364tHz4WV+tr4j5PM/WP3YHGvsbZZAzasDmu/0L9XZpbjvw+V5D/2G8u1w4X9sQcWSvIf1e2Drcbayv/AtLCv8JF+uInp35/V6EuL5dRiuWixnVoU8tnHMoUtG9Lry7OkvsjGC5e/8MyINTi9MjcTIo5GMeWIvIMnDi54wkYpGvJn/FazWnF0mrzZDGR8QpjHejCRjnTYBzEpwWM/Go/IO/wNn+r3zHY1OtXx2e0SXP9M326nJyV2rK/TsH1+f+e2ndHn+W2n+z2/bVrw/szy2oJsT4jv2ECnZPn5l3U2NdJXGvOpob7SeHqsrzSWU4N9pXE6hfaZZzYuyCgyG+NiMmVe66QsCoXQvb26Mp3HPmwfhcwADQC0X5/etzuXtt2+PL1rtluFo9wdLG6D95yWOYbeMU5Hz66CuT7tBkDzvntqQ+8+wCPGm9Evn9MzT6+a17e9pIqoBFX+4tIPsQmeLDstEPr1WdG3VAIviO1OOB36pF+ZHHT6+dl8EHLg1LVvr4EkZLBx3z3tnrfvr4uljYJa3dO+J3Pavu2dtuPpi+P7zyneTcCheE2vfRZ656GTqPdMp2L9IFoaGCekwoVTFeYdraQlnQrnkTnjJI0xadlndTxUpZWBQhv8Vwz+Kysv2vr1xZQ3lkXmLqe8ugjzPLYucNFt6m4qSVPRJ0SxxpQWWZrX0CIZiOIVIVofbHQV5rCtMAPDsdLIinEeGS+tiV59HpJyuCrDtVYYa5oOv5wH0+nZUFhwjEf6MVhvS7eBMDyhZbq90+fGI6vCiOG0KNWMMXRgAk8HoyxYATjjmaVHytppQp+5vj+sGUT9cc31j9D8kWg+2c25RJ4xUoZlWiQZ557goYpaX4lGsQqzRldMCKRCNOPGRcJkEd9relr6a4L9dd8J3hIDHhJq8F894Ck0+E4/TxOYLohPOx3jek0X4I+2bYWrbuUTCESr3TG9dufx07LpmU+L16b12G12P5lr/2nJdJuuaG1ss9XsQRuQmk7T3hbaY+Gh1X14ZdI4UUmT/Ntrhn/8648+snftq6tw7UGmY8sUDPoc3k3QyGKUykkVkPI0YOs9ltFK4oHwVgaNlfeMurSzML0OWq6+lquv5eprufparr6Wq6/l6mu5+lquvparr+Xqa7n6Wq6+lquv5eprufparr6Wq6/l6mu5+lquvv6Fq6+4vw4K5O70gOc/vfDF5/HFUIVlfxn2+rbVGhyp1lgQY4yCB3qYc4yZtcqSKL3gtDg0DHPrkHBCaunkf/Kdg/XePgd9gpnohPGXCYzoeAjG0+vbKxs6z5oscVOv2StOLY+YoU/JDgE3NF0yRouL6QHDX8JIb9owMpt+hAubMPBVoU2fH2vpULZ5Pt5cZ1/3kiDEELw17hJarMDgP1U7fYD6r/TE5jUo91Y7QRwE87+4NPpO8v538q97/L3vrI6+k77/neLrnnjvO5dH38ne/075dU++95210Xfy979Tfd1T733nyug7xfvfqb/u6fe+c3X0nXL0nTTjjZh+reN3v/Pb6DvVO98J/t7XHYLe+8610Xfq0XfOomy13fn/s/cmynHjSMLwq9RoZ/9wfyGpcRKko7f3s3W45bZkW6ftmQkFSIBS2XW5DsnyhN9lnmWe7E8APEAWWVWyZE+7P/XudIuoxJUA8kIic6wdQ+3sS6D4n27VX/6kgiiEQhqlKDVBF6jQJr0Ap4E0DwRTLHlAUkLTSGgWSnlrQmloV1AjlDICrqMlI2nIFaKJioSJ85xQhmIgoKngOOCaRCLVIeJJeOs+CeK41mdAQ6SA/gJ2MEhFgUpTFGvEJROE8DQBChvCQLgJ2MQjXr+MeyDOD8T5gTg/EOcH4vxHIs6r9ymEqPXJGDK6T5QQRNKUxgABawOCespRxFjCiVSh5lolJOEBlj9EnzSkYV0rwSGJQOPi5jmoTpMUJZRqjYPEaKWECyk1QZqoOIwojvgfoM8j06dWnSdKdeu9CUbyKEm9YSJ7NQeT7HfQV69AZa3/RgM4q3IKujAo8eNZMp2N9R2tSec9e53ztxXN+qXl1WjHbihfZcZx2vhsXFymw3AM7sZ6MutZ26McdaHc9DLp2wunRsedsZb2RjGzkJh4zUFgJ9dNu9kPDnucCbPOcipNY97VozMWPB+n1wehpYEXY6ksXh1VM20Y9lOSP7NTYGAWzu+CMWOvzO0rbj/BRKd6UE7gidkQ+pMxuB5f6o5Z4o52QRg602HHrLwxn8jO2OxaYyQZjcbDT90+zLN309GldRG+VG4qgcrX3ellRw46EnaOvDDcAljGo57sx0r+1BmmHbQpeOdyOBtPOo8Y72RWz582O8Uz4KkZkLF3doDsm4+aLbNjNpo1gJqhwu5NZj2Z1Rt5FhzobKxHsgs9TaWx/HWu5Lg7nE06jgFNDIQbiWkn636zYxCSXMLhgckAf5Gz6RCm3U3sXGcjZfsaQttpTyfTWrddPencDGflsDY7v1yOf+38Mvp1z8zGoBLO/8WgDxPqXGvXx2zihm/MPzDp2cSgbqrH/c4v8a/enH75Of61kw7HFrj6U0fpwcT8N50NEssx7WPwzqNX27s/mXpuYjkUTF12zK4A/BuUAFdXw77FkAR+bJe8bOr6cggjdA3KKazvTecChO9Bx+7NTtet00QaFMLUB50YWoAdNx6NtdkVcmJQdNVVZhVgU1mmDsJ7r/tB97qXwyHsukvpcOl6gfGZj/qwroeznjKtJyY0llkGW8/1DKiWnUtYl//5+9rldDqaPP75Zz3YvO5+6I5ARpCbw/HFz+brZ8/Qd55h5Dyf7N/Xfj3La3Q2qjbBDHm7GegvP8tf7fKuZRZ6Z1C2B8ycsGUp27ITuNWwhXvZErkdnG9gtIkbduyaLzplvXvd1yQ31/3aekFXWEks1ixf6uuJ2YDwWRW3ijovnICVf+7I8cBQIGZksHo+AK+XxZWN+XMCB32id10cBGjkf8zFzmFW/KhGB/6yxX+yPM9N+Wkrwl3QygXIdqtrd1KBcXsus8scoHcymcKSBCgnWJ1HbiV+WrYST9tXwnqr/fCrsEP9VdhqX4XgrqtAUQdIX6qBZZbLgDYzdrJ0JbYWrETwp1iJwF+J7faViO66Ev3h2MADoYc1MfcngOmJK4AVAiDZM6vhHZcla7O9YG0iD2t01bUBfvsWdkVnMuzNHAsDHiR7fUB2Z6THKXBuxxCt+AS7ajiDaQwHhu4O4MCPx8PxY2hkA3R+C+fYEnA6swQwKMMhB8MpzAp0VGjM3mMmidaqiGNVXWFrPKiuMRQt2iJ0lQa+YptE/jbZad8mLh7a/eyTyKecKx/ZnQXbwjr43npfLDuz9BYLMl/5KxYDk5+s7SK3bR5XBd7KPaQ3FBw2bA6jVpyCYGuVGZwrVwdVQ6pYm9tFQbmzXumBcv4KX6p6ja9bZNrE+aWc2LA8aYwZCaSI4oQELEY6oFJRJEMTAFqTMElSFkQ4ISoQGlqRsRIBTWOT2IYlRhEbD3s96PbeWjQYzTSqSXxxetaiUYlV9CmTze4W+pQlO++BSfXGN53J1JyAXA0BiRLEe2WVqokjP04VMbJeMgPgvlFLzOnRE2cvyBWxUv0ygnnmfVVqXrDim52Xhdq13tHdi8up1ybQvI6SN+a0WSoGB+/G0sdsgHM9PrJ0boss1Mw8L7BFWlnpll7TlGDas5GBBzZSjhXGaLXOgZPvdfsgYRgy00Rgcr7qlg2wHFS7LmdV1mVa3K0lfLpMwveIZy5eGs6To6FKSFsmfHvJn/qSv7gvqil8qjmgwU1a7WVx5eVU09tn9y31wxbM0Z8albTchgOY/4LN9oeT9et4vwcJ08f7t5DzsSfRl4j/yp2/qnz/bWSFOvbvQVaoYP8byPaZr6NZBSPDY9J51B0kvdkEsPzT3dfj3mX6P9R6RPNiW86V20S2eUK4ksBW7t1CYBMrimtOdKmJa4IrbFLfiiQOiIpBgEo15xQpEy1SiTiKGRVxzFnII5WKkEQk1qGKtIwwidNoXly7c4ueuDZ9c5hM7yKugZAa3NL8XXrrewKDuZKYOKusHEtjqzUi1SS3TFKOc3lukhtAzXJOdKZYVmtV7ecp4G94nfVbkeLsSTRtGa9k+2GuNZQcq47SV113FyrHuhRNVK6UTjq71NbYZcsloUz2qQpEIG4pPequYtQ+GFr/ysJqW6DCoE2r+V7NmCdDeyMV38yh1QwYFOpL3RtNfIFMT2DZ3KQzvFdH5YZb9men/GByfzC51wRyCpIvX1kglBkS4EhMtLnkAXzmupvdrwanudRo0om7vTy5rTzuRuWzCHRfvBAjnxleByz6XOtnSfXl7LCkmn/Zoi0yub+UhbjhpI1NnmFtxUUpliSBzTtxuzpflPmmK5KM7eZ/bymwi7VvLbDXV+UeBHZvTXZEi7weof8G/EJLl8OeakN+AeBOu7Vymj7UJFfKk5kZgaUptZVCm5ER66GfJpwvEtMx+uZyYR3p9yAX+kjHaF4uzNj8PYuF7OvFQici1cRCTsI4VlKhkIVBHGmeaEy01nFAk5QglqowpSKKVBRTwU3g8JQEKI3TRCYMczwvFt65RU8svMKvb3SzWGgiQiwXCxEPxS3FwvpTNE+aMTVld2AkPxO1PRPL4uFsagXDVvYx6aRjYK7A5+FzVloEC8mxwdZWMacpz/V1Uri+Zl07QaxvWCZszJyhm7aX2K+eOLNhKym2wqhnqrQE1cggIDYWU7sl98t9bYtzYIzQ98T8qvcq/Vkwel/vaVkDy499fXv8ZZ+1cMF9I9gM2pFrfv0q9C7gX7lb8Z8IvbyFoe0bp6025MJvhfj+NShewK5yL+o/EYrbrEw2O0Ybjh027oLkBaai3G38T4Rk0XL/ut9VChSujzPjLNpbQI0d3PR6WMLeCf0LrllzD/o/EfpDH/275cyPnC59lNtbtnN7S9s6ZMp3g4HmLouxu2AxsqcFf6LFqPgiPPMV+B7g8FDa674t89K59TiUSC6ELOeF2rFB/YwLqmkEft9uwvezBfguHlZ8W52kju170EnmMY0rOvpvHqp7cmw0t7siO2umRPfebhO+f2vHd/mo5MfH96sqvvf8rd3wqiVHttXV7NYtgfoWyBKVibm+z+X6UtKv2Z8bsL73ZMkAclzcG0VZSE+WURPu69Ctz/18DfBrVOjS9Jb3W7ZUqtDreRDR8yyIaFO40LkgYvQhqFNrUKf1h0BrD4HWvmOgtbsHESsjDtUj88zHE6rH6mmOUVQJ97NqcKHWCEILog4tjYh0+1hCq8VM+rIgqsx/IDTxnaMOrxTd+DvH/b3PcL4rRxH+5uGXVw2y3B6o+T8Wmvgbxxq+ZezjP1Bo4m8UlfeeY+/6YX33V4uju98aIHd/QRRb6n9UovJWAvFWwu1W4uhWwuBS/6MSvLcSorcSe9cPnVsJbVyNMlwJ61uJ11sJt0v9j0ok30ogXup/3I4Q/T8Wx9pKLQsj3N13uoAlQfoa46jSIvZlGeByvT2WYx77sgxwuRiY+MDBEmDqA4slwMwHDpcAcx84WgIc+MB2Py6CFh70qyXQVb3Jx/qWX9GTpmr43hGtYD6m3TV8E9yX+ei1ZZja9eZItk3Ra8u4r+uNEWXr46btcJWBB+1w/u7YidrgvsxHr20aa120WDTeBtjWMTfAto67AZZVFpEsAv7SFA/0a0J7LgwcWQTZXD1e5lfFcfjKIJtNcTO/JgTlVwTPbIy/uTSW6W0ibd465qofHvQPFFRzUcRQm+WmISBqS/RUA34LRK8YwuROwW3bw9R+WVq3OVxoo8eP836pefykNMCYJQIhzQOWIoGRRjC3KCBSBxQFUQybiUjEccqJ0JyKJAmDAMHkwyQw98E1j587t1jx+DmEfdzs8VN18DHnSggW0fZnen9buyCBjChPYxgeTgApn5gxZNRDtwjBCeVzqCKBVkmsFEWMYMZTBaQIdgYlIQmEgumQMExCmG0M55FQRZVKJE2CVLM0SVUyjyoW4xRLhUgsIsq0iE3QVoI5x4EiihJGcRIK+AhSQGaS0lhHUZSSEOaAUJjUUBWerIyqCGHCb4cq3oQqaIeH888LUJQqTbUIqTDhpgIYdqpRhJGKhYq5gMZxEic8AurFRRgxRUKVqjSB6WuqGp4XBFrHiAMDkIATFlCqqcAcccpVKCUgMklIiHlkfiSMpVGIiMQ0xTjmYcp5BVVbT5KL1VHFKDXxepagSsQK1i0krbsK2oE/5lElkigWQimYjeRIhVwRRlga8DgNQ8GjFAgPp1IRAdsgjdI0oKlOiAhJirDm86iKsMZBHDPgUwgYLAo41VEaCaZxGotYx5zAkgQioWGqA6woSxIqCEoJRhwFpIaqy6DlJUYDqjhioj3uUI4qyUQcEL5gV3EkIjbvnQgbSQuJpSDmLGoBG4jIFPYTxSGXWpIA0UQDfYG9FcUBCiiO45RRFEZmT8yjSglCQbpIFYZNB2dZYEY44DkiWIgkiHSqhU6ZElzKIAgYgjWBn2MeaAFUgtZQ1W97Y9yAKlhZ1P5GpUCVShI4NcigKmhElQgImX+OHVBC4xQpHIZYCUmYiXwX4JhEcExinkRCRiBUGTdMQFqQMNgaWgI5kijARIp5VCWpZIAYGmngeVyjhLOQphHGaUpoFEpiDraSkhIhIjiTFDYh0SqQMuaIiipZP7ja7a6OqigIyXJaFYNsmuqQGVSFjaiKBDCjOVRBOQb2hFJYeCJDqSIRAyviTKcpoixOEA2Mk2qoOeEUcAecyrx1inFg2ETDAUwpED/gCdAdHD3ASMBMWD6iQFgDmoSCFKqlOJJBEnAe4pTBaUUsBggOO5rWUPWiLRbYHKpMAsSQsKWoSkicUJaSNlRBOwyJhldjMgo1EHw4aBxHCU1QCCjDCZVSkhjYoE4oh1kJJIGqaYaAsiVEmfDdlCQJa9hVASJaSqXg8GqNVRjHsEsVsMVUaJpgHqA0hNVhwIeUiHgayiTiRnIQUAu0SQ9V16evJ89bUIU2ySoOwsTGtVvZQXg7d3/oz0xIETkxMm8HtBdjWTU369Nh52JoLu2vjW8QfJlHOFPZ7emx+YrNc6ieck+E5t6fmNubnl7wDMWEHjGduofyRacgeWP035udt8NZ51JeNbWQmmf/pTvycOzVX/TW31fqq4/9lTbvprqD+rON7IU/Xu+Q9Q5dN28CjPOTHUDhw5CNo3k+S9yWX1XRlgJyZ2Pfb267ZWQ30N+gcKSoYQRamR/FbZ71BI+3Kg8Z8Mo+FfcWtYZthp2Xphjnk+TulZf1FfHHabbMyjFsoNn5l0KbxPf0SCeM6NrkV2hiuYeNv//+shXMP7PIAVofWjSNZCU/kdKPujrklR5bOLpSo6bSimCaxQK0BKDFBGivBiE4wAKDPMjDmGCQY4zIa95FSCDKmMdxpEmkUSrieWp65xZ9anrxZL9FnEHzjMdKqkvFGaEFSoJQWMYjmhgPtBOheS1VcRXoOAEBg5OU6VgipiklMagRFOTZNIlgjVgYgo4ABVjiAKYNnJVKJMMgDRqEZB5xRgX8GugQlBKQHwOQ/ZTRsaDpWAKH1gLkJwGMTshAgj4RglCgQKNFwNfWbLIOeQWEIiMnBkNX3SyScXbn7gwRs9wQz6ExM1KYn3lHaTcbYHGWZJfx5trDEECgrCr7nA16w+RD9pHd0Z3bN54DY9TLzqe1MRkTQlZiNqHsdUfOpJdHMn2creW5K8hXaeKCxHqhT2M5TS7XPIKluhPzDtS+FOsC4ZrK/qg0ZwVBaO6hB7P+uY3SkskmpYnma1rOQ6VyMd9yvvnu0KyRburNtkZiXakfqH3eVZ/skjf1yQLB5vusBii6l44oaEGtHWVP6++lIwz6ZWtH2WOte+kIhcYc09qRtRHdsaPM7kNRtKgjY2G5h46M1aRpA1btE/fREZA41nCAqtr9fXQEGnsYLuqof/ftnem7lLafo0yzvI+OIiDW7eco08vu3pHRteAotXaUaTX3co5IQNrPUcbw72FGhonPd2Svm0ABMREYLI09d68moeWpMhc15+PhcJrbuJ9/fjN5Hv/2u3mbUfn0wm/7MBlbx4RwcwPCsQYtWwkWhzhiiiaRSGLQQiNQuZXI7Rs6Z4HTm5GZsonvvTHRGTsGHnopx85dr6evdM/+NZneePU+TfTHtccbLsebcrAjObZCT8Zdrc7lMPXJXQMZcDNemSQGrUohSQQSGrMwEQmi1ioa4DRmWIIiDIeYsTTNJgnigDUxRCQQGoFQZ17W4hCpBCQgThU3CjQjkslQI3Mx5bS/7mddSAtJD2SMLNy61YS/+AoIyHl6nNgZZCzck5/LEheHzYoteQxz/+dMnYCiy67SjS1k+lnxDeLZBw/gS87ofdEzQpuVzBjYCFNSvQf9u6+zi5+qmm+G0s/2XJvab+y2png4Gxm9Tl2Zy0fV2fkEyseauY7smktTQGFpTDLh3cPsqnJcCHBGeftlMpKDjt0m//N35yT++L/MqpL472tGtXOxR6xm/gtUHg4ufp1eD3/5Ofu7I0Fm6o+mlXipLoTJMaC8Y5XDow/QRhY+8LJ7cWl+sCl1OuZCaKxsFHboJdYmyImNBGJD/dmpO20e2oM+Yay/dhYPGTYLqKoGhRn8YvDNHOrn0a92Vftdd97Lm6yJzZFjBNvhzK2ZiUGTrbtVL2BzGi9UE6nwPIs2dT4b9/IlNT9PYD6J8VdTRenUkv6vqjuEEVyaC7zJrK/H5x/0TfGLa2qS5eEbyYvuoPBug6Myskq8dfuz2yAGleZDcda0eRue6FIuL01SyJ3Nrtm2AtOQU4wiHGEeeof2vCBHRfJS7UZf6AROljfvEewNJ7a3kSYdA9q0upS9W3WxfioiMDGXHQbUKq5WTchMDrCR+/KTPcXZpWkxO0e5z80WG5+fG81uL3z7Qh0kUfLxxLzHdZ/x5+5opovPZPv36du35a/XePTM+5w8H6ojow5Wvs2WGThHo+xe3fvRkY/z7A2GW6nYjapaBoTAHOyBysvX/gv44HawbS5Xc9PBgmCrOf3GVWUVMyY44NEQDo8U/q2qOfyjifzK3gXgfHrZ7yZWZ8yC7BjMGppXpSgZyargrQUxOVK/HjEI0a0Q+YhpCWe2DCmiGSlOy7lvpLit1oKUfB9+PVIoFijc9ZHSHMtjCU6ilo3iFLJ7xkl2GptxUhxVHydr/7Vr/1mrI8bsCkaQsWU2bxn7o4ed1pdaOYLCRgQRo7Q2IcgpkjV1r6aU1VSnmoJTU0NqykJNpL/vlXCUr2UlcrJ4lyNbx3+bCTRHP2lBf9SMfqd/1LSEe0LSl3xUHpczjDTD1MXM4uqCBFEScyw4l4FhXp+MV1surTlMymBX7mw5jjU2ljVXvr99+fFwZ2Q0Fmj/ylrpcspwuK9/2ylqgK5i1AfoI+4NjXUemKbzGsqaC7of332M3p590Cf1n8u61mEnN6eV5jFhDr9nDqsJnpOb/uhyODBj0zfPL+NnSfdl9/neyec9fNB9Hm1C4Ye3bw4v996PxN7ggMdvng5jwvkbEmH17OAqPjtN1bNo/O6MmYo9fTIavv2g3suTaHT0oXeqP3z4dNzv/f7yiNvfzo4PjpJnh9N4+2nvlHwaH52NruTpwYncHZ0c4uevzs4+/X7cG53KnXfP5Rs1Ojve4/tnB7Pj/qfLU7w7Oia9348+RM/iHSwPj3d3355cPjvBz9++Puvtv0bDT28/Pz/TZ7tvTs56r+TJ6Pfj98+fnfR3ruVOT+6/38Vvj3fH8uzd4Ys+om+P8PQI9ejrN73hy+3T5/HpwZujU3VzfPqWxv3dj6/fn755TZ/uvOsfnOyfqaOT7ad773on3Rdbzz/rM3wtn0UzfRpdqTeH72OCe2/o6U28tRfs9S+R+u3p55fd8Ortm6fXL/qYvzs7xG/JLorp3uwtiaYvaInLF/TpVUIP04SeduOz3ueE9K5iQD70g+XZa4PX5y93e/vvdnj35APuHe3YMeCEnN7kvx+Q3UOJLvfeETyT+EM3fb35IRQvp2I/2NpiF/zJKX1yND6+eDILw8/y6tn+yfbGq+tBL0Cf0tRsxXwjFOLrdPjBGJFbt8XlW3o4Uv0e0me9D3vvh92j48t3x88OX77tPT94d3K5u9e97sJUcTI46FWngXfkb7tHh2+erDKNvpAb/d/3rp/cXIZ8r390tnc23j8VA/n+KT/bGm2nyTG+OHyFfktPmqZhpe8iNqAcjTb7N8bsbZwGNwHi57zGz6DZATGoJEjLb3dqus/jZa6F5iyWqsv8uXcuey6ll7EmvI6Hb3+fJJfX1uYxU+b6ofzV+NxdPz3e/j2vuSjDd5trofltbc5BtKJJ162nma2jwgnnyDcB9YHUUo0xJDAJKWGRl2qslUJnPCu5HHatZlGV8Y3eU9zlmOtK41vZTUDvuMlcLbNniGv27YEBKPKpodsZfcYfn5woURh9ss+q0aeAKfyCIpEQEiIVBnHCjIeTxkSGBNOEsUQLwiTDpMXok4XxgpW5H4NPs5UnQXEa44grHOiY0oDEUvMUMRUb7wZFCYmFDLWuWHk4ZZirJEoDzCVFMo6wICGsNiGE0TQgSDARMnMT2GTTAaFCjweyB2xKZffMpUHFxIyRvdImVKz8l+oL/y+ZCu/djK5V3s5bM+HjtSf/5/HfBx34Rw2708cdMwb3fdVVeugK1qrP9T0RAiQD3cD4qTaeJYTFKg0N4zc7JrfVmYx/RhD4GGcjqEm3mUiRzSGrpfWGrWgO46g3lKabY+jbgIzG+sqkhssXcjSLAZ+XurARyHFyCVJt+T0YDKeyOLrGbmro3OvsPK+t12SghjuL6vF2km3T8WZtx9u4z9/1eDf6xa43uoA2lVq/tKYmrE0ipxpbJviNQXNTs1VII9u+HKsubN3mCkGtgos6UlSpUKtfRr+eXXaTyzKY7SM7lPV//8vvyHimQEmlpZ86cBSt40RuYgP21LWKjR+aYzrsHMM+6L0aA3L/NzN7fUMKOfnw6Q0tKaT7rFHIHCankGkcYBWD5BPFsGuYiFOWoCTSJEiQSlKFWBQKiQsKWTCl8sD19UY/+QY0ch41JdWkQiUkJZyghKURJilVErNAcCFCDqK1NpOIGK1QTcVIIlKSxDSUNGLK+KslQEpZAFSWxMahDEVIJHehmo5eeeepZf8X5G6OqLYcg8LHYoUKwaIKi8i4N6rlNLjeq0eD+7C/uyNQ4CwebkuL3Yb67oTX3eHWCK+1ITQRXo5bCK94ILzfgfBC8YUhvAN9YcMM//tf/0nKO0uO+sOS8rrPGuXNYX5wypsGLAgZ0zGJaYy1YFxqHYfMPKowY9dpGFOkqreSccQTEqCQJYRhxWjAlNAkioEcAw0mIpYqkDSOviflXYWQ8tuS6u9HeYOAylQK9uNT3typpUJ5M3NtE+UNUAvlNSaze6K81Uc76w2lvLE0aCwVjaVhY2lU0u7qICoE9q9inXG0iXC5DauDq0KzdRGQTXeD0zToKjRe55RuRi3QogbN+XqE0SZtAQ9r4ME6R+Em5s3Q0dw0RYg2w6iJhcipcU82zCDPJ17SfOO6/u9/FTkAvgMLuP7tadIvWYD7rLGAHOYHZwEoEpFMFccgBRHGjRdKEERxqBRlIVUcJhUJgnDVZCEpTVlkHqwZDpKmXAc2KSNAoxQRjFlIghB9AxYwd46WUfS5o7SMZ8ydpttUELetEN62QvTduJLf64/OlZwHZI0r2VvDRq4UtXClCN8bV/LfR5Zcqfpqsqk0aCwVjaVhY6nHlaqDqJDrgG3SqNyC1YFVIckmQs2QNW4U4E3RAlnjRAS3tlljQmKT8mbAGv/hm5guZj1ZfH6XJMm8l1J6NL38Dvzm0/XV8fuS37jPGr/JYX5wfhPEOkwjrnGkaaCxiFRknBvTWIZMaGnSyCWCRaTCb5IUKZYyTRIQz4UKkRI0TmUktSBhqMOIKCYSdCcTeQu/mTshy2j13EEpfMFWqLASv5k7NrepsBK/mTtFd+E3eFV+4/f6o/Mb5whf4zfWLaWJ34gWfkMRuj9+4z0y9/iNV8obS4PGUtFYGjaW+vymMogKea4R/Mq4KoCoos1Uh1oDDFsAa8yGbiLWDBjWW+QtgFEdkC1Rc+xLz7FOZmPjmdl5NEwBzuQPt7vjJ48JWXvad2BCn4evu6clE3KfNSaUw/zgTCg0ukoaJmlEqAzjJKAswliomEqBEY9jyTiPElFhQjENJPyfwjQKAkWSmNNIK4QlDiMakzjGDCGpvoXSM3dslhLw+vG5TYVgJa5VP0636WE1JlQ/Xt+HCXm9/thMKH8kVWFCmTNkExOKWm6fKb6/SxA/fEfJhPxS3lgaNJaKxtKwsdRjQtVBLGBC1XEtYELVoS5gQtXRL2BC1QktYELVOd6SCTkmk+fUNCWEmxQfA9UR5o/sjVCRdij5PqxoQsmrwceCFWWfVVZUwPzorMh4BAHpSoTkKSYUlBlOpHnRjyQwIuBMKFQ0DKv2tyhNYsKIJiI2b+mBaoWJZEwlOiUKBUKB5JjQ9BuwornDs4yMzx2i21RYSR+aO1S3qRCuwuzmDtl3YUV+rz86K3LPaGus6EXYzIoIarmPp+T+WJEfHqlkRX4pbywNGktFY2nYWBo1lsrG0rhkW9UBVyj93m65V6szqIAd7eFmuKAOR5rhRB2ONsPVONbpUUu/UR2upV9Zg2ttMJ4DJPMcMM8Vn2V1u7b+C3lSK6DENi1WkdnNKmp5zKDvwPvYZahK94Pss8b7cpgfnPeJKEowp0TjlDNtzn8QyiAWiCkOZz5CSRyEUFrhfcDeojSIoSIwStDRVKxYGkUk0RxrTUnIGGho38T9YO4ELmM0c2fxNhVW4n1zp/M2FVbifXPn9TY9yNtWiL8bd/V7/aG5axHsxeeurrCZu+IWnwtK78Hn4ju+IpgEb5Ppu5JUus8aqcxhfqBXBIjxmFIkdMh5mFBNYypZomLMYy1xFIg0AV2hdkWiCcepBGIoAgRkVWkRxEqHYYywSjViJpwu/A/fhSze5RWBTQD+da8ITLb7lc40F5opnGC54iuC4t3wH/kVQREaxj/e+XvNxuMdthxv/oMd7ydHL9LSBT77rB3vHOYHOt5JnCoaoDAMEWxXmUSwOgoUeJDZaCiJDuMogVOFKsc7EDTFGjR+RFKhVMyQNBPBEVQFNZHgGBFFOf1PHW9+h+PNVzzeIghVyoAkrvpIKH94/Yc+3nlApsrxtoXNx5uIluMdsPvSjSsRHAvduFLKG0uDxlLRWBo2lpZm2togapZNjDxDbW1kNVACakUz6JypFrGwBVTUQQMe4GbQOXMtQrSl1TmDrbl2WGyy9UPbTqH83/9qjbTrBQL2Q//auLffQZHdOpG/xyX5dp818p3D/OCKrKKMYqDMqQLFU6ScE21dIzVPgO3EBIg6JTCl6n1iRFUQJTomyuQ1CATQfUw51Eq0jIHU41jAn9/AiDt/tJaoaPMH7DYVVlFk5w/bbSqscp84f/C8pOC3VjPpqjzL7/U2auZC3vWfUDOL4KU+o3KFzYzKRPNsZFT38ajqe8qhO9HvTzw1033WCFkO8wPJoSiSHEU8VEClRIxSCvpmmEZIaQRUSILSqdOE8aoTRBiYXBmKUylITNOQhSbLT4qsLSVQkpJQYpX8x+TQ4DuomSFHOgDZe2U1M4/Z9UeWQ4sgyP7xdoXNx5uxluMd/mDHe/fz8PD38ni7z9rxzmF+oONNqDGgJzGJozRJTFx1qXGiMcdpKqiMdQKHFbPqxTINVJKknEUsVKFQkQ6BOISccBxrHYN0A0pmjOSdZJK7HG9xh+Mdrni8I8JNqiq5aiyKIlbhH/B4f2mtc+SH3+n1J2U0m/DD9PqNPnr/Gotag/W4c1/movN9mYuIVsLkYQ3LkjwCpB3msiA+baF4LJn4VNQqg4EtCv1z+/g9F7AOgzxJ4sv3dkFT2e/2bvLCZ8MbaTac7oN+Bd/DC1OA/6+czDa1Mmn88pivLqbn4vBDWRaAiQtSWkQFzQpBC0ymJjacCzj6pYwvNHfN/hBO6CGc0EM4oR85nBCsaxmKWF5oG5PdBABuCvc5ySO2f2yiAh/zX83py9sBCjOXdHTDr7hRhDIMODL2wKYcpd8oClvJpuZ6XMC17jl4WwuP+WLGNxoNx9NydbPkIo1pJ+fCln9Znw9T7hK4rpydzMQGrycQ95J2ZYTKJINyRNQYAGU8nE07lOP2tGOTTjoe9juyAzwOtneRjcxwhYmeNqYPM5HMZQ8ovMmQpbwAsZMiQGzWtTNTwl6xccILwyW0vSQP2BP3ONxL/LVV9Ohe8MkBUA2T08m0av1VbSIsYyTNp3bLLF/77PEh8wXJzZWzfBW1XB4qNJdcapP7GbX6s2D0vt7TsgaW59Oqb4+/7LOfYO/mU39aznzfPoBsR659Hvk16H26AL388SH/c6GX++jd8tA7VLoVufBb4XP2NSjeWoDi4PFh8OdCceCjeLuc+aGZcBuOHTbuguTtBUgWjw/FnwvJwkfyjrePu0r1dOfjzMiDvQXU2MFNr4cl7J3Qv7MA/eHjw/DPhf7QR/9uOfMj57cKUANlMo5ugwgq80uwpnXIHF0neQWVV7jTYuwuWIzo8WH051qMyF+MZ+XMbZSzziGgc3ABQpFxHW5bhhLJhZB13TXPbTo20Htn7BqB37eb8P1sAb4xfbyPfYzT+8I3XYRtuqzy12AaUx/Vv3mozly074rsrJkS3Xu7Tfj+rR3frwDfrwj6U+D7VRXfe/7WLoPw7cvpuPvJQ7Y1J9mtWwL1LZAlKpNhX5cOCYWk3x0Ukr7RIhqwvvdkyQByXNwbRVlIT5ZRE+7npm1NiuFrgLXmVkpLS9fq/ZYtlUlpjTVimAAWzsfaKaX/XMtTSCDEt4nhj176y7xt+LO+K0zZPjOb58npzuGTZzuPdtjjHcpBcVhf2+fmh/2d7b0nB5XywJa/3N7ZPDp49qLyk7A/PXlTFG7s71Urhwbi9cmTw+O9Fzubewdb+a/r9KeNxnJs60Wm3tHx9s7p5lGlQUzNL1svTw6O93Yf/XXrr+wx/MtUfGG2/PraqxrEtoHYthAv7aEA9Tx3XgV8uIQw29Za9s+1LVv34OXh/ub23tHxo6d0/a+7f7X/Yuu7T14c7ZgudkQVyjCfXbq+y9aPD092ftrwfvHLTU2Miqp7B6eP0GbkIPxxWVcMP12yHZldhqd7By/zoQXrbP2vT2FwrvGyvvXMyLL/FNXt6r56uXd09PIga4CvA+aINy06B8PXt3yAYA4AIwNRTC+aByAFwEZrzXLs1sDrpXSqjn/nzaslo/cgcMPYvZ/RJp8fer26GzfeWFAPE1OxAoJ9EGvsc+ffUETv7Jcu1KW3ZXnfnePD3CnM+n05tlmKjRXlPEvtRVzMrwt9Diq8FZOCMLOznE8uh9dAeiJjZRp1tTo37MLZqG3C4X53MJuaAXFk7dcfyhIqnCxlLyVU3jYBKmb+PI81cAJ9Xhj6TY7SKvC5te1lxMv2ZjowKY7Pr7rDXm4mzczN1qI1sTWhgeFsej5MzyfQoB6Y3Gt/m9sN/zBMQQ5M3hkjAJxnD53Pq6igX5zZ7zwzp1Ysf8D3u6qwvlZJgP5kPOqKH4updYEgX3XVTPbyPv5myIWlBu5gm7sRYKC97ueidgYZGht0PqOMyuQIzMiJgSwIhP0wExg4tLirpVVGAJVqJ/9W8+HuINnjYs9E+5zMe5PKpHh1UtSbVOD9Hd1ufg0jgop16nirSQYLZkVYbVaBN6vVRhy4ITYQsbsthaM1C4Z+hwXxwCw9u92Ma0PFxFupJhnkNnjYZ042sYKIFTmsVGFFBCcOOJa/aKMGVcRYEaicsRV8MmTse4jZ946llWPyv6Py7xeE+R/c/wj8D+F/hP6H15oTbvIPUvlg/oc/Yr+ffb+ffb+ffb+fA7/pA7+1A7+1A7+1A7+1A7+1l35rL/0GXvoNvPQbeOk38Mqf9itS+RD+R+h/eA289uu89sFe+2CHPtghuR0hWnUfuj3hNoPbBW753bq7BXeL69bB4c/N283EDdStuVtst0hurd0aOUS7BXcL5bDtUObW3q2ZQ7zDnkOO2wxuEd1KOHQ6bDnM/MNKLZZ/tt2pVeUK0PRGY23v/M/dpXd+9cVZEAn/yu98/p7RqFvuNrHtdi8/v+d9dy/saTnIakQwDKhlV8lKFFXFzZEemBL2gfkSYOIDB0uAqQ8slgAzHzhcAsx94GgJcOAD2/24CFp40K+WQFf1Jh/rW35FT5qq4XtHtIL5mDaCTDNcVUOqjMBfnYpwUFOLKpX89felpvq4aTtcZeBBO5y/O3aiNriqGtQ61rposWi8DbCtY26AbR13AyyrLCJZBGxmajWD6fBCTy+NUeSfpZKU77ONbLWz/wbZf8VGqUO1ivimddBBHGlyXeVkyWZ2xBE1+ZcutRxPY20FE5zlBDcZxF2bOo2VjtNkgyU43mAShhALKTZkopBUIpapMoe3UG8yC9dT+Nv4p9jszUUPJUkkiIFavDY0Ey90IzfSGg6CbK5BmP03yuaOsu+lOKhNm2FhRNz6tBdS+mJ6DicK2qGx2khlyDZYLKMNqTXZIBHjMkkJEzYT1hJyPs8NPg549FF3P75qQCjdDDqvxiYPaKJt1sCe7k82OrCtesOxyUR409mWU9l5MpC9m0l3YmNdLckxuPmpN/m0YJE4CY06XQylMEuWyUAN2yo02lwrR84nThtHsPMMr1km7n/cCtFpTDXjhGzwIAk3mErohqQs3OA8ZYlMBE1T/jWI9p1t5mdnSozu/mVpXZOtvt/XAwVSQNqT9qhZkd93SvS9XzJ/l/PMVy+lAcYsEQhpHrAUCYw0grlFAZE6oCiIYmKeISCOU06E5lQkSRgECCYfJoG5Dx4Pez0Y7L21aFaotDH/MzOrFg+ujOHaBGXILBe5/df96kzo7m8Y1IfsB4OP6acns+mladA4UwE+LTpHYfpp2BtSOg27Ya/7AdA0vBLTm6ub90HSS43xe6TH2QoUTkOzroItbTzpxs5DD5CtbvKOJfRj6GziFsAVOu+nIntx1QeqXCtGCI/CkKK5hHWGcqAAR8x7i2qPTU/OBsbhzoOhNmu9Kc73vQics1svM+KPusl0Ns4+zIEcWa0smU2mw74eFz5UU5j85FwmiR7ZEZpM9lkcn3IeM729ZfI1tLvnru7iu8DzDH4yWHQYFPL1h99+u+gPPpjnH10zRiMmFdsEVFnH66yya5MdTzLX2dJJ7XxiOOPf8nl8/vjks1pbr1KEf7Q6Fp6YJYX2zoej4rcqaCHA51MqHYgrUrx3VgkNI8NmeT3UQL62gR8nPzF3El1HWa1l0uTBng7PJyOtzZ5wPswwg9EI9mutC/OqGX5w4/ZcDP+5Fs+6PTNOIEhA5c3KDswf5/XmHa6zH0dyZjI9513m6aqH44YWjevltNv8gzlLuqlS0RMQusllIq2/rz3e5nzLHuzhseXf+WU+9K0vh2ZUpqqypGLNz6Pb3cyq6SvjEG3gbTrdSunPV7hWYIju2GyU6p6D9pxL+Vo4uRmqeOPm+TTd3kijp3FAw5PD0Yk9JFfO9/pva08KnO+YMvitLNmb6n5e+sz4MeYf1o8s/zjt6uv87yNH1dznP75YDfpq2E2sDRg2LUh4Q+VsLgaJyq7ByvQDduNwfCEHhWVnbf9mJ8tA3DkyfsLOmdtOLPM7XfPu785ebXUoQlYS6BwNe1fmfvj/6zxJpiAv9G7MZd5GRAiJNiJMabAREhbZR+BL3U3nyWnXWN6lGl6X3tQt1MAfaYXMWzqxgBS5FjL/7kozC2jFlmvM9+f1nn6cXpyMb4Iqieiz99HNB9VEIgSIrx4nGOvJrJddS9oFoxZ1hsLjbJ1nIwDWWQsRw6Fp5Uu5RM/01N7aH2X5178Ur0lODy4+fvzse/0/uR6fsKPx8zr1olxEEQNJAy8YGl40NArsj7MQkcAbGgbR85ke6LHsgbwJ2k3neDjsOYeniszpDVpuPX03GPmDfvrb6f7NU3p1WR80yEcBZsx/mjE3aFIMGm1GYcO4AxSKkEQiqoxb3Hrc77of3h5XkH0ye//04Oko/FgbNwMaHsL/0+BrkQ0tRAJRkG+9Qc/J+I87++ZJ9UbhbACzaRi4eiGDAfMH/ub4etRVL07qCGfmyT6BnbLawNFmGPCGwYeMMm5EJW/w81nO7diXDP0NZZ/e+xGddz++f/N56+jt8/3a0Dl0yzHHdNEGJ4twziNu0kGxgC/G+Z30Km9u2UsBb27+I4Dq3Az1Z3CGF8wNFXNzonBlernQ+PUp563EtESgyiQHJ6uegwQDXXnyy3r+i9GksPd50x9dDgeGP+ub55fxs6T7svt87+TzHj7oPo82ofDD2zeHl3vvR2JvcMDjN0+HMeH8DYmwenZwFZ+dpupZNH53xkzFnj4ZDd9+UO/lSTQ6+tA71R8+fDru935/ecTtb2fHB0fJs8NpvP20d0o+jY/ORlfy9OBE7o5ODvHzV2dnn34/7o1O5c675/KNGp0d7/H9s4PZcf/T5SneHR2T3u9HH6Jn8Q6Wh8e7u29PLp+d4OdvX5/19l+j4ae3n5+f6bPdNydnvVfyZPT78fvnz076O9dypyf33+/it8e7Y3n27vBFH9G3R3h6hHr09Zve8OX26fP49ODN0am6OT59S+P+7sfX70/fvKZPd971D072z9TRyfbTvXe9k+6Lreef9Rm+ls+imT6NrtSbw/cxwb039PQm3toL9vqXSP329PPLbnj19s3T6xd9zN+dHeK3ZBfFdG/2lkTTF7TE5Qv69Cqhh2lCT7vxWe9zQnpXMSAf+sHy7LXB6/OXu739dzu8e/IB94527BhwQk5v8t8PyO6hRJd77wieSfyhm77e/BCKl1OxH2xtsQv+5JQ+ORofXzyZheFnefVs/2R749X1oBegT2m6U+6HmffGp3hOA3vrPPN2Os/eKMVmz24YAuhEog1zVQY7O4O+yj2M1l4c723gkbGbToHKG2vAZNY3VqHcnJW9o1IspQqpaIOnSG+wKIk24jSNNkKkge9FPJQ4bGgkHZq3iSBzTc8z1Sl7R5aJXy2dFq9FWqS2hm7KKdFNzNYKWXAE1ABOmLO0qGEyM+ftfGpSzBq5upuOjeDdDD7WoG8OzmfjXkUCH232b3Q2Iit6O+n/52sd/4wF53FvuFY8EjovV6x8iwqdAIWBiRp930FMhzaEq2eSq2qLILadg7g3GTqV9Nxqp6ViWv/ZYdvXUesAM2tuNdU7DTD2oRCsmlWPAStd50fSoCZnEjRoLk6erM/u6wlricM7SuSWAhs7D06lpBHiGEsqeZwwHQBPowzJONBapakKaZRQGepQIiKodYRMLEt0ypmVMjtPlOpa72rPUiWYDUZtLRzGZlG7zMp+h9WFjTr3GzWygn1UeO4UUGvm+OfX2fWcJbiQ81dzFlovLsaMFuGG8lUmbad9FE93nTYB1R1TNosKKqczQLknfv9sfD7YxOODoGZecNjjTISeeaF0aKyGsmh6gocD47G0/BGeiSF8y0d4Zok7uidHE9gw02HHrLwRlmTHJvgxIpGxb3yCgzXVvZuOLm864EvlBwEqOz/lQZEJdWw8bR/1ZD9W8ifjVIs2Be9cwsmadB4x3sn8sX5qfJQ3dB63tXsV74Vg5dVePcIYdDbWI9mFnqbSWHttnm/zIND5V9u3e24kpp2s+82OQYh5Fw0dwdHvyBnwMmmMjWauThAzFcY6Nc8Oa9129aRzM5yVw9rs/HI5/rXjhe4GSap7MTCUvXOtXR9ASG07xtQMk54Z7tgxlsHOL/Gv3px++Tn+tXj3UP2po4z8Df9NgTVYr2OXIOPRq+3dn0w9N7EcCqYu7QNLwL9BiXtMWWZCN+Msm7q+HE7yjBtyCut707EkvWP3Zu4ZnT3VSGD5Y2gBdtwYOJTZFUC2R9aca1YBNpV1jL7SnV73g+51L4dDZePBeXk9Mvfr+rCuh7OeMq0nPTMiWAZbz/UMqJadS1iX//l7wQD1YPO6+6E7MkadzeH44mfz9bNHxs8zjJznk/372q9neY3ORpXiZ8jbzUB/+Vn+apd3beHDz2JnOwf8Lf54i7HNtRbnf7emvWyJ3A7ONzDaxA07du1WT0Jd92ulYZ/dlzM6853RJ8IFWvR6WVx5uft/jQ78ZYu3PAWtIXyHLkF2GZGwxLg9l5nPFtA7EC9gSQKUE6zOI7cSPy1biQWvR3fon2EVdmjLi9H6KgR3XQWKOkD6Ug0ss1wGtJmxk6UrseCR6U7wp1iJtoel9ZWI7roS/eHYwAOhhzUx1hLA9MQVwAoBkOyZ1fCOy5K1WfA2deernoYBv7Xi+2TYmzkWBjxI9mxCDNAaUuDcjiFa8WlsgpDCNIYDQ3cHcODH4+H4MTSygWF/HRdsCTidWQIYlOGQg+G0k12Xbtpb6CSBEZjVq9yduhX2Xve1vAesbxG6SgNfsU2ilqex9W2Cyf3tk8innCsf2QVvZp3rzbd9wrZkQb7mCdvcYmDy05r/Duu4KvBWtExvKCYi2NzmWOk9VvnOu9hFQbmzyhdZjS4OTreouTgkaYwZCaSI4oQELEY6oFJRBJopqDuahEmSsiDCCVGB0NCKNJH+TRpLUJRYEs67ONy5RYPRauzPRo1KrKJPUWpcBVbWpyzZeQ9Mqje+6dgbz0INyQORGKVq4siP93g58wyYdDLzlxH4CkWsVL+MYJ6505WaF6z4ZudloXatd3T34nLqtQk0r6PkjTltlorBwbux9DEb4FyPjyyd2yILNTPPrW+RVlZ6Gtc0JZj2bGTggY2UY4UxWq1z4OR73T5IEw8m00Rgcr7qlg2wHFS7LmdV1mVa3K0lfLpMwveIZy5eGs6To6FKSFsmfHvJn/qSv7gvqil8qjmgwU1a7WVx5eVU09tn9y31wxbM0Z8albTchgOY/4LN9oeT9et4vwcJ08f7t5DzsSfRl4j/yp2/qnz/bWSFOvbvQVaoYP8byPZ57lTsZHhMOo+6g6Q3mwCWf7r7ety7TP+HWo9oXmzLuXKbyDZPCFcS2Mq9WwhsYkVxzYkuNXFNcIUJJkgkcUBUDAJUqjmnSCEhiBJxFDMq4pizkEcqNS4XJNahirSMMInTaF5cu3OLnriWZQT7enENhNTglubv8vWFJzCYKwmXtsKGlelcW5GqCPhmItAV0TlqoSGcHFKpVbWfp4C/4XXWb0WKsyexiAZnPhoi38ixLkUTlSulk84utTV22XJJKJN9qgIRiFtKG8fV5Ubtg6H1piistgUqDNq0mu/VjHkytDdS8c0cWs2AQaG+1L3RxBfIyvvNHO/VUbnhlv3ZKT+Y3B9M7jWBnILky1cWCGV7bEm3Xw1Oc6kRbVKcRZ66rTzuRuWzCHRvoaaQzwyvAxZ9rvWzpPpydlhSzb9s0RaZ3F/KQtxw0sYmz7C24qIUS5LA5p24XZ0vynzTFUnGdvO/txTY/Xh430Zgr6/KPQjs3prsiBZ5PUL/DfiFli6HPdWG/ALAnXZr5TR9qEmulCczMwJLU2orhTYjI9ZDP004XySm428flqqO9HuQC32kYzQvF2Zs/p7FQvb1YqETkWpiISdhHCupUMjCII40TzQmWus4oElKEEtVmFIRRSqKqeBSqyAlAUrjNJEJwxzPi4V3btETC10Q6IfQxA+hiVdhfg+hiR9CEz+EJn4ITfzHRPJDaOKH0MQPoYkfQhM/hCZ+CE38EJr4ITTxQ2jih9DED6GJH0ITP4Qmnj6EJl57CE38EJr4ITTxQ2jitYfQxA+hiR9CEz+EJn4ITfwQmvghNPFDaOKH0MQPoYn/XwhNXHj8HMI+bvb4qTr4mHMlBIto+zO9v61dkEBGlKcxDA8ngJRPzBgy6qFbhOCE8jlUkUCrJFbKhA3GjKcKSBHsDEpCEggF0yFhmIQw2xjOI6GKKpVImgSpZmmSqmQeVSzGKZYKkVhElGkRE8ISgjnHgSKKEkZxEgr4CFJAZpLSWEdRlJIQ5oBQmNRQFZ6sjKoIYcJvhyrehCpoh4fzzwtQlCpNtQipCBMVBTDsVKMIIxULFXMBjeMkTngE1IuLMGKKhCpVaQLT11Q1PC8ItI4RBwYgAScsoFRTgTnilKtQSkBkkpAQ88j8SBhLoxARiWmKcczDlPMKqraeJBero4pRauL1LEGViBWsW0hadxW0A3/Mo0okUSyEUjAbyZEKuSKMsDTgcRqGgkcpEB5OpSICtkEapWlAU50QEZIUYc3nURVhjYM4ZsCnEDBYFHCqozQSTOM0FrGOOYElCURCw1QHWFGWJFQQlBKMOApIDVWXQctLjAZUccREe9yhHFWSiTggfMGu4khEbN47ETaSFhJLQcxZ1AI2EJEp7CeKQy61JAGiiQb6AnsrigMUUBzHKaMojMyemEeVEoSCdJEqDJsOzrLAjHDAc0SwEEkQ6VQLnTIluJRBEDAEawI/xzzQAqgEraGq3/bGuAFVsLKo/Y1KgSqVJHBqkEFV0IgqERAy/xw7oITGKVI4DLESkrAoRWmAYxLBMYl5EgkZgVBl3DABaUHCYGtoCeRIogATKeZRlaSSAWJopIHncY0SzkKaRhinKaFRKIk52EpKSoSI4ExS2IREq0DKmCMqqmT94Gq3uzqqoiAky2lVDLJpqkNmUBU2oioSwIzmUAXlGNgTSmHhiQylikQMrIgznaaIsjhBNDBOqqHmhFPAHXAq89YpxoFhEw0HMKVA/IAnQHdw9AAjAaMhAooOwhrQJBSkUC3FkQySgPMQpwxOK2IxQHDY0bSGqhdtscDmUBUhQkPClqIqIXFCWUraUAXtMCQaXo3JKNRA8OGgcRwlNEEhoAwnVEpJYmCDOqEcZiWQBKqmGQLKlhAF4kBMSZKwhl0VIKKlVAoOr9ZYhXEMu1QBW0yFpgnmAUpDWB0GfEiJiKehTCJuJAcBtUCb9FB1ffp68rwFVWiTrOIgTGxcu5UdhLdz94f+zIQUkRMj83ZAezGWVXOzPh12Lobm0v7a+AbBl3mEM5Xdnh6br9g8h+op90Ro7v2Jub3p6QXPUEzoEdOpeyhfdAqSN0b/vWlCF3Yu5VVTC6l59l+6Iw/HXv1Fb/19pb762F9p826qO6g/28he+OP1Dlnv0HXzJsA4P9kBFD4M2Tia57PEbflVFW0pIHc29v3mtltGdgP9DQpHihpGoJX5UdzmWU/weKvykAGv7FNxb1Fr2GbYeWmKcT5J7l55WV8Rf5xmy6wcwwaanX8ptEl8T490woiuTX6FJpZ72Pj77y9bwfwzixyg9aFF00hW8hMp/airQ17psYWjKzVqKq0IplksQEsAWkyA9moQggMsMMiDPIwJBjnGiLzmXYQEoox5HEeaRBqlIp6npndu0aemF0/2W8QZNM94rKS6VJwRWqAkCIVlPKKJ8UA7EZrXUhVXgY4TEDA4SZmOJWKaUhKDGkFBnk2TCNaIhSHoCFCAJQ5g2sBZqUQyDNKgQUjmEWdUwK+BDkEpAfkxANlPGR0Lmo4lcGgtQH4SwOiEDCToEyEIBQo0WgR8DVBlAoJeAaGQZWaQq+6ka5Jo5HfuzhAxyw3xHBozI4X5mXeUdrMpE5h3midEgP0EBBAoq8o+Z4PeMPmQfWR3dOf2jefAGPWy82ltTMaEUGYGKVJ15OHFJy4pAyzbeR5v3K3SJEtFUIY+jeU0MeHkC4JVpLMwpw0I11T2R6U5KwhCcw89mPXPbZSWTDYpTTRf03IeKtXESa+3nG++OzRrpJt6s62RWFfqB2qfd9Unu+RNfbJAsPk+qwGK7qUjClpQa0fZ0/p76QiDftnaUfZY6146QqExx7R2ZG1Ed+wos/tQFC3qyFhY7qEjYzVp2oBV+8R9dAQkjjUcoKp2fx8dgcYehos66t99e2f6LqXt5yjTLO+jowiIdfs5yvSyu3dkdC0ctJ+jTKu5l3NEAtJ+jjKGfw8zMkx8viN73QQKSJGR59y9moSWp8pc1JyPh8NpbuN+/vnN5Hn82+/mbUbl0wu/7cNkbB0Tws0NCMcatGwlWBziiCmaRCKJQQuNQOVWIrdvFPk1siQEJr73xkQnRTT3Szl27no9fWUyDNmn+TdevU8T/XHt8Qa2RnzlYEdybIWejLtancth6pO7BjLgZrwySQxalUKSCCQ0ZmEiEkStVTTAacywBEUYDjFjaZpNEsQBa2KISCA0AqHOvKzFIVIJSECcKm4UaEYkk6FG5mLKaX/dz7pM1NQDGSMLt2414S/VXIAgNiR2BhkL9+TnssTFYSvyh7jsgeXPRQbBtcuu0o0tZPpZ8Z2lEswLvuSM3hc9I7RpHzhPMjkLG2FKqvegf7u0anPvgM1Q+tmea1P7jd02Szdl9Dp1ZS4flUsmtGauI7vm0hRQWBqTTHj3EJcJ2BwmjPL2y2QkBx27Tf7n785J/PF/mVUl8d/XjGrnYo9YzfwXqDwcXPw6vR7+8nP2d0eCzNQfTSvxUl0Ik3pGAqcHXnYvLs0PNmNMx6VNs1HYoZdYmyAnNhKIDfVnp+60eWgP+oSx/tpZPOQy60sGvxh8M4f6efSrXdV+15338iZrYrP3GMF2OHNrZmLQZOtu1QuT2AF+M5EKz7NoUy6rRZYPx2QfsykblL0Vy0pdypqvqjs0+STLDB02w1z2i2tqkuUrG8mL7qDwboOjMrJKvHX7s9sgBpXmQ3HWtHkbnuhSLi9NUsidza7NHIlpyClGEY6wSUpYHNrzghzlLebJKgqdYEFKJ6tL1XMj5SKwzUdlQLPkdaZhZ3KAjdyXn+wpzi5Ni9k5yn1uttj4/NyldTS5XZIo+Xhi3uNmqV4+d0czXXwm279P374tf73Go2fe5+T5UB0ZdbDybbbMQHrJxfwfHfk4z95guJWK3aiqZUAIzMEeqLx87b+AD24H2+ZyNTcdLAi2mtNvXFVWMWOCAx4N4fBI4d+qmsM/msiv7F0AzqeX/W5idcYsyM7EZl6qU5SMZFXw1oKYHKlfjxiE6FaIfMS0hDNbhhTRjBSn5dw3UtxWa0FKvg+/HikUCxTu+khpjuWxBCdRy0ZxCtk94yQ7jc04KY6qj5O1/9q1/6zVEWN2BSPI2DKbt4z90cNO60utHEFhI4KIUVqbEOQUyZq6V1PKaqpTTcGpqSE1ZaEm0t/3SjjK17ISOVm8y5Gt47/NBJqjn7SgP2pGv9M/alrCPSHpSz4qj8sZRpphKsvkdUGCKIm5SVQlA8O8Phmvtlxay/JQBrtyZ8txrLGxrNUTWNkkstZKV09G5mqArmLUhyIZVh+YpvMaypoLuh/ffYzenn3QJ/Wfy7rWYSc3p5XmMWEOv2cOqwmeDznzHnLm2Zx5+UYoxNfp8IPNmda2LS7f0sOR6veQPut92Hs/7B4dX747fnb48m3v+cG7k8vdve51F6aKk8FBrzoNvCN/2z06fPNklWn0hdzo/753/eTmMuR7/aOzvbPx/qkYyPdP+dnWaDtNjvHF4Sv0W3rSNI2l+ejyGj+DZgfEoFAU1u6U5nK9knC7fu6dy55L6WWsCa/j4dvfJ8nltbV52NRw3q9+Os+l2ZLbXAubMylXNOm69TRPU+xzwjnyTUB9qGeyZ0hgElLi59ttp9AZz0ouh12rWVRlfKP3FHc55rrS+FZ2E9A7bjJXy+wZ4pp9e2AAinxq6HZGn/HHJydKFEaf7LNq9ClgCr+gSCSEhEiFQZww4+GkMZEhwTRhLNGCMMkwaTH6ZGG8YGXux+DTbOVJUJzGOOIKBzqmNCCx1DxFTMXGu0FRQmIhQ60rVh5OGeYqidIAc0mRjCMsSAirTQhhNA0IEkyEzNwENtl0QKjQ44Hs5Sks13yDiokZI3ulTahY+S/VF/5fMhXeuxldq7ydt2bCx2tP/s/jvw868I8adqePO2YM7vuqq/TQFaxVn+t7IoTL7T7H+Kk2niWExSoNDeM3Oya31ZmMf0YQ+BhnI6hJt5lIkc0hq6X1hq1oDuOoN5Smm2Po24CMxvrKpIbLF3I0iwGfl7qwEchxcglSbfndnIX8dXae19ZrMlDDnUX1eDvJtul4s7bjbdzn73q8G/1i1xtdQJtKrV9aUxPWJpFTjS0T/MaguanZKqSRbV+OVRe2bnOFoFbBRR0pqlSo1S+jX88uu8llGcz2kR3K+r//5XdkPFOgpNLSTx04itZxIjexAXvqWsXGD80xHXaOYR/0Xo0Buf+bmb2+IYWcfPj0hpYU0n3WKGQOk1PINA6wikHyiWLYNUzEKUtQEmkSJEglqUIsCoXEBYUsmFJ54Pp6o598Axo5j5qSalKhEpISTlDC0giTlCqJWSC4ECEH0VqbSUSMVqimYiQRKUliGkoaMWX81RIgpSwAKkti41CGIiSSu1BNR6+889Sy/wtyN0dUW45B4WOxQoVgUYVFZNwb1XIaXO/Vo8F9k/V9BAqcxcNtabHbUN+d8Lo73BrhtTaEJsLLcQvhFQ+E9zsQ3p5Jew2Ed6AvbJjhf//rP0l5Z8lRf1hSXvdZo7w5zA9OedOABSFjOiYxjbEWjEut45CZRxVm7DoNY4pU9VYyjnhCAhSyhDCsGA2YEppEMZBjoMFExFIFksbR96S8qxBSfltS/f0obxBQmUrBfnzKmzu1VChvZq5torwBaqG8xmR2T5S3+mhnvaGUN5YGjaWisTRsLI1K2l0dRIXA/lWsM442ES63YXVwVWi2LgKy6W5wmgZdhcbrnNLNqAVa1KA5X48w2qQt4GENPFjnKNzEvBk6mpumCNFmGDWxEDk17smGGeT5xEuab1zX//2vIgfAd2AB1789TfolC3CfNRaQw/zgLABFIpKp4hikIMK48UIJgigOlaIspIrDpCJBEK6aLCSlKYvMgzXDQdKU68AmZQRolCKCMQtJEKJvwALmztEyij53lJbxjLnTdJsK4rYVwttWiL4bV/J7/dG5kvOArHEle2vYyJWiFq4U4XvjSv77yJIrVV9NNpUGjaWisTRsLPW4UnUQFXIdsE0alVuwOrAqJNlEqBmyxo0CvClaIGuciODWNmtMSGxS3gxY4z98E9PFrCeLz++SJJn3UkqPppffgd98ur46fl/yG/dZ4zc5zA/Ob4JYh2nENY40DTQWkYqMc2May5AJLU0auUSwiFT4TZIixVKmSQLiuVAhUoLGqYykFiQMdRgRxUSC7mQib+E3cydkGa2eOyiFL9gKFVbiN3PH5jYVVuI3c6foLvwGr8pv/F5/dH7jHOFr/Ma6pTTxG9HCbyhC98dvvEfmHr/xSnljadBYKhpLw8ZSn99UBlEhzzWCXxlXBRBVtJnqUGuAYQtgjdnQTcSaAcN6i7wFMKoDsiVqjn3pOdbJbGw8MzuPhinAmfzhdnf85DEha0/7Dkzo8/B197RkQu6zxoRymB+cCYVGV0nDJI0IlWGcBJRFGAsVUykw4nEsGedRIipMKKaBhP9TmEZBoEgScxpphbDEYURjEseYISTVt1B65o7NUgJePz63qRCsxLXqx+k2PazGhOrH6/swIa/XH5sJ5Y+kKkwoc4ZsYkJRy+0zxfd3CeKH7yiZkF/KG0uDxlLRWBo2lnpMqDqIBUyoOq4FTKg61AVMqDr6BUyoOqEFTKg6x1syIcdk8pyapoRwk+JjoDrC/JG9ESrSDiXfhxVNKHk1+FiwouyzyooKmB+dFRmPICBdiZA8xYSCMsOJNC/6kQRGBJwJhYqGYdX+FqVJTBjRRMTmLT1QrTCRjKlEp0ShQCiQHBOafgNWNHd4lpHxuUN0mwor6UNzh+o2FcJVmN3cIfsurMjv9UdnRe4ZbY0VvQibWRFBLffxlNwfK/LDI5WsyC/ljaVBY6loLA0bS6PGUtlYGpdsqzrgCqXf2y33anUGFbCjPdwMF9ThSDOcqMPRZrgaxzo9auk3qsO19CtrcK0NxnOAZJ4D5rnis6xu19Z/IU9qBZTYpsUqMrtZRS2PGfQdeB+7DFXpfpB91nhfDvOD8z4RRQnmlGiccqbN+Q9CGcQCMcXhzEcoiYMQSiu8D9hblAYxVARGCTqaihVLo4gkmmOtKQkZAw3tm7gfzJ3AZYxm7izepsJKvG/udN6mwkq8b+683qYHedsK8Xfjrn6vPzR3LYK9+NzVFTZzV9zic0HpPfhcfMdXBJPgbTJ9V5JK91kjlTnMD/SKADEeU4qEDjkPE6ppTCVLVIx5rCWOApEmoCvUrkg04TiVQAxFgICsKi2CWOkwjBFWqUbMhNOF/+G7kMW7vCKwCcC/7hWByXa/0pnmQjOFEyxXfEVQvBv+I78iKELD+Mc7f6/ZeLzDluPNf7Dj/eToRVq6wGefteOdw/xAxzuJU0UDFIYhgu0qkwhWR4ECDzIbDSXRYRwlcKpQ5XgHgqZYg8aPSCqUihmSZiI4gqqgJhIcI6Iop/+p483vcLz5isdbBKFKGZDEVR8J5Q+v/9DHOw/IVDnetrD5eBPRcrwDdl+6cSWCY6EbV0p5Y2nQWCoaS8PG0tJMWxtEzbKJkWeorY2sBkpArWgGnTPVIha2gIo6aMAD3Aw6Z65FiLa0OmewNdcOi022fmjbKZT/+1+tkXa9QMB+6F8b9/Y7KLJbJ/L3uCTf7rNGvnOYH1yRVZRRDJQ5VaB4ipRzoq1rpOYJsJ2YAFGnBKZUvU+MqAqiRMdEmbwGgQC6jymHWomWMZB6HAv48xsYceeP1hIVbf6A3abCKors/GG7TYVV7hPnD56XFPzWaiZdlWf5vd5GzVzIu/4TamYRvNRnVK6wmVGZaJ6NjOo+HlV9Tzl0J/r9iadmus8aIcthfiA5FEWSo4iHCqiUiFFKQd8M0wgpjYAKSVA6dZowXnWCCAOTK0NxKgWJaRqy0GT5SZG1pQRKUhJKrJL/mBwafAc1M+RIByB7r6xm5jG7/shyaBEE2T/errD5eDPWcrzDH+x4734eHv5eHm/3WTveOcwPdLwJNQb0JCZxlCaJiasuNU405jhNBZWxTuCwYla9WKaBSpKUs4iFKhQq0iEQh5ATjmOtY5BuQMmMkbyTTHKX4y3ucLzDFY93RLhJVSVXjUVRxCr8Ax7vL611jvzwO73+pIxmE36YXr/RR+9fY1FrsB537stcdL4vcxHRSpg8rGFZkkeAtMNcFsSnLRSPJROfilplMLBFoX9uH7/nAtZhkCdJfPneLmgq+93eTV74bHgjzYbTfdCv4Ht4YQrw/5WT2aZWJo1fHvPVxfRcHH4oywIwcUFKi6igWSFogcnUxIZzAUe/lPGF5q7ZH8IJPYQTeggn9COHE4J1LUMRywttY7KbAMBN4T4necT2j01U4GP+qzl9eTtAYeaSjm74FTeKUIYBR8Ye2JSj9BtFYSvZ1FyPC7jWPQdva+ExX8z4RqPheFqubpZcpDHt5FzY8i/r82HKXQLXlbOTmdjg9QTiXtKujFCZZFCOiBoDoIyHs2mHctyedmzSScfDfkd2gMfB9i6ykRmuMNHTxvRhJpK57AGFNxmylBcgdlIEiM26dmZK2Cs2TnhhuIS2l+QBe+Ieh3uJv7aKHt0LPjkAqmFyOplWrb+qTYRljKT51G6Z5WufPT5kviC5uXKWr6KWy0OF5pJLbXI/o1Z/Foze13ta1sDyfFr17fGXffYT7N186k/Lme/bB5DtyLXPI78GvU8XoJc/PuR/LvRyH71bHnqHSrciF34rfM6+BsVbC1AcPD4M/lwoDnwUb5czPzQTbsOxw8ZdkLy9AMni8aH4cyFZ+Eje8fZxV6me7nycGXmwt4AaO7jp9bCEvRP6dxagP3x8GP650B/66N8tZ37k/FYBaqBMxtFtEEFlfgnWtA6Zo+skr6DyCndajN0FixE9Poz+XIsR+YvxrJy5jXLWOQR0Di5AKDKuw23LUCK5ELKuu+a5TccGeu+MXSPw+3YTvp8twDemj/exj3F6X/imi7BNl1X+Gkxj6qP6Nw/VmYv2XZGdNVOie2+3Cd+/teP7FeD7FUF/Cny/quJ7z9/aZRC+fTkddz95yLbmJLt1S6C+BbJEZTLs69IhoZD0u4NC0jdaRAPW954sGUCOi3ujKAvpyTJqwv3ctK1JMXwNsNbcSmlp6Vq937KlMimtsUYME8DC+Vg7pfSfa3kKCYT4NjH80Ut/mbcNf9Z3hSnbZ2bzPDndOXzybOfRDnu8QzkoDutr+9z8sL+zvffkoFIe2PKX2zubRwfPXlR+EvanJ2+Kwo39vWrl0EC8PnlyeLz3Ymdz72Ar/3Wd/rTRWI5tvcjUOzre3jndPKo0iKn5ZevlycHx3u6jv279lT2Gf5mKL8yWX197VYPYNhDbFuKlPRSgnufOq4APlxBm21rL/rm2ZesevDzc39zeOzp+9JSu/3X3r/ZfbH33yYujHdPFjqhCGeazS9d32frx4cnOTxveL365qYlRUXXv4PQR2owchD8u64rhp0u2I7PL8HTv4GU+tGCdrf/1KQzONV7Wt54ZWfaforpd3Vcv946OXh5kDfB1wBzxpkXnYPj6lg8QzAFgZCCK6UXzAKQA2GitWY7dGni9lE7V8e+8ebVk9B4Ebhi79zPa5PNDr1d348YbC+phYipWQLAPYo197vwbiuid/dKFuvS2LO+7c3yYO4VZvy/HNkuxsaKcZ6m9iIv5daHPQYW3YlIQZnaW88nl8BpIT2SsTKOuVueGXTgbtU043O8OZlMzII6s/fpDWUKFk6XspYTK2yZAxcyf57EGTqDPC0O/yVFaBT63tr2MeNneTAcmxfH5VXfYy82kmbnZWrQmtiY0MJxNz4fp+QQa1AOTe+1vc7vhH4YpyIHJO2MEgPPsofN5FRX0izP7nWfm1IrlD/h+VxXW1yoJ0J+MR13xYzG1LhDkq66ayV7ex98MubDUwB1sczcCDLTX/VzUziBDY4POZ5RRmRyBGTkxkAWBsB9mAgOHFne1tMoIoFLt5N9qPtwdJHtc7Jlon5N5b1KZFK9OinqTCry/o9vNr2FEULFOHW81yWDBrAirzSrwZrXaiAM3xAYidrelcLRmwdDvsCAemKVnt5txbaiYeCvVJIPcBg/7zMkmVhCxIoeVKqyI4MQBx/IXbdSgihgrApUztoJPhox9DzH73rG0ckz+d1T+/YIw/4P7H4H/IfyP0P/wWnPCTf5BKh/M//BH7Pez7/ez7/ez7/dz4Dd94Ld24Ld24Ld24Ld24Lf20m/tpd/AS7+Bl34DL/0GXvnTfkUqH8L/CP0Pr4HXfp3XPthrH+zQBzsktyNEq+5DtyfcZnC7wC2/W3e34G5x3To4/Ll5u5m4gbo1d4vtFsmttVsjh2i34G6hHLYdytzauzVziHfYc8hxm8EtolsJh06HLYeZf1ipxfLPtju1qlwBmt5orO2d/7m79M6vvjgLIuFf+Z3P3zMadcvdJrbd7uXn97zv7oU9LQdZjQiGAbXsKlmJoqq4OdIDU8I+MF8CTHzgYAkw9YHFEmDmA4dLgLkPHC0BDnxgux8XQQsP+tUS6Kre5GN9y6/oSVM1fO+IVjAf00aQaYarakiVEfirUxEOampRpZK//r7UVB83bYerDDxoh/N3x07UBldVg1rHWhctFo23AbZ1zA2wreNugGWVRSSLgM1MrWYwHV7o6aUxivyzVJLyfbaRrXb23yD7r9godahWEd+0DjqII02uq5ws2cyOOKIm/9KlluNprK1ggrOc4CaDuGtTp7HScZpssATHG0zCEGIhxYZMFJJKxDJV5vAW6k1m4XoKfxv/FJu9ueihJIkEMVCL14Zm4oVu5EZaw0GQzTUIs/9G2dxR9r0UB7VpMyyMiFuf9kJKX0zP4URBOzRWG6kM2QaLZbQhtSYbJGJcJilhwmbCWkLO57nBxwGPPurux1cNCKWbQefV2OQBTbTNGtjT/clGB7ZVbzg2mQhvOttyKjtPBrJ3M+lObKyrJTkGNz/1Jp8WLBInoVGni6EUZskyGahhW4VGm2vlyPnEaeMIdp7hNcvE/Y9bITqNqWackA0eJOH/z96b7jqOHGnDt3JQHnyYAVoyt+RizGuA1EqJWrlIpMcQuO87tRp9L74WX9mbpKSjpXSqq7tr6nV96EL9OEwmqWAyGU9EZGQ8LcIy8ZaOE3QLAIcwdZPCHQf8loG+T7b5/Onqltp3//kXr63Z6uPYTixoBTiR3nxqjcl/n5R4n/1yyXfZXHL1HJxEUcKkEMQGJOEgFIrYCHw2hsR0m8QRkjGwehsCAlAHYJQNcMo0aZJE4MPTJlmvBxdpFEFhv9kd6zd0izH/4xJWfd9wVQeu66IMl8jFNf57PnsOoZ//hkKFlxP1eFQHdlt59Q3rZCo4ns1wZrRzSKMUxyvapyM/hMOU7qjquDsGpBk5dfA7s4vLG3hPGtr6FpzSdSZdcc7Qg4NtHa8/rMPfqfWseX4B58Zz9tM7e/FjDtTtXREYBhiaxpHPCOtqzYGQKEPc7UVtPptI3yZ1wt1dH7xhra+br/OeIs/JbtEliJ/5ZrUtLgf1B5k1Xpm5Las0tov3HKoKPny50U3TzhoJayb7Sx2f23Ns7W6n5mv4OD3361N8v5B5Bk/Vo3geQUpfhMOhGydhvf3Dr2WszaT3aQJd2TPWNc5uQ3ZcXlJnb0lqm7JGxr9dn+OUsyfr00+PGuHvHyYWyvUrhffbpNn7uceu7wb89ZFuCcQPVvzdt4rhNFPDLHguNXB9t+R9nXyzXpPwz5q1iUzWPNhVuikz267nxDmHGT5BlsH5+vQT9a5meOIs912K4T8+GVs/quWECglq+frNJvUfm+fbn8f6cjLTtzXT8/Unr3TVafHijnXqZeW/PlF/S/ari95/CSq60jP1Jt+3+bzr71uP4BwuGvy+LubD37a9tJaqvtRqVMWnex5dv325zN7VCdF1/4ZO96H1zzv0qaFWukU9UR7nHLzfOaX8E10eU8toHUeV0205DGeQOC0vM7n5SHbn3Ou/fWLfx7xXt8Fztxa+suNr66DOY7weNHlk1wPFt/fXv8WzVjsf/v3nxoPepb7ZxIDhpIUWXmqdYy71IFrNO/hq/QFnY1q4evIe2fk0OfYuDMRvYp0nfE7mbh7sknf66W79bjXvvOEI0lgCb2Ia7er14f/vjTUraC9Ex3oxr8VgGMa0GBTHyRaNEUyzCfwX000/V6d+HXnXrXR/y6b+QBvcS/qg5hs98QVVdL7DJb/74TZf0BWd883u83nvtn4orlwcyUcVERMBcwytVyqCgubrHRIUdrmNLsuSzQvDm6GrNTx6ec/bDHa2L3dgCJSu7/Lz7RUN7KpZtRcv/Os/v+8mUaZunp/us/7ZfSETYjF61l44oBiGgJYG+gXR0C+JhkP4AwSNYOSdaCg0PQd2Yhd6BO1N6N28SWkanROeHmzOO6H1Dqcl2b3Q3FCZHDl85z0LDe0jEiWI+60ZnwmNvQuNtBn6hdwkQlM0xlDMg9zUr5Zb80NVehhseRtwUy6j8ye5CajDafgfJ3/rYMM7MBSCQ/v2TujPbPy/vE3qLdWt92QD+DQvBLcEnUyIe8HX0j7zLUF+HnCi3rKPwZnydYIjbZoEL4SnCZwAtal0J/znLOeN7L8g+honDsF9Red+HqxPHVEdTZ5EB/BnAQpQ/EsTHPvSmAMG1HRQBAm+POa/y6+6e7bLToG7Z7vfBPD4bLX2J+A3/IVnQ96f7WwKPzze1Wj87ZTzjcX0CwbVxXI426obaMHAn7qzX366nqk9KfTu8BhnXprU+GwfR54xMP2ZP+LlE49O/RHTho2hul56fJBRfDIFxppLDQyANcag1mC6M1aKYw2YQlsR9YWRLWepGlqBLjOZGEaKHYYHKY7GMxE051bSVDQHy8rocpGCHQpxle10ZSrr/UxeoqP5anUYS1Gm6D1tpK+tbCXxYLKabqX44CloP5OwaCyGzMDoofpS6vdV2RvI6EhdrKLJAkkP6mm0slf9tbyK5rqcjaVgNJDj3l7vRfok6KOq1C/0lbYUYgRXRbQSkQhfrKN01lVGhjJdi4p1lBQVN+J+vgiU9QLnelo8lScrS5S7HK9Fsi90Rid7he71AbO1FWZnrZeBgaHRGleORocn+dhDrCF3mvn0Tl1zeyFGgbZaoirWRwyc36oYUwn4bSwFnNuZ+NIxccU3VtHJxKKdAQcf/g6qrxb1uI5m/Wii9YAvh2gk9hoZUBNTjtfzU6y/1BGP1zB0q6Oh7yzaIU3NKmpCdjqEC1gFZ8VCctktTZ/03WAid1vzfRKRyMFxerf5sL3b4/O+nQbOrc0l22lz2aNk1HO2VSvAs0nUqpfK4My+9N5dM4w+CRLfQrM6blpBLV9HA8ptXEeFruGsyz4qi3BwC7GYFnAQu0UwJtMyHIdp0YgNcY8BtI7SL27ipPXeRGhzVZuL63TZR3Yxvz740ffdIh9YbS9+5vZIeBslPr3bghnUBvALO0darNTc1t/bpqopZmu72neK2vB+3b2wob+ZbLZF9GCBZ+34aF8kakzvs/X/571t/BmlADCi9NP7JqHN7Y3d9qLCH4EaBj5o7e+fe1RpU8L1LiT36C1Cs20Dzb0yPbukm8Y7vTmmz6fPo33voz532Dbh1vrytxd9mo1C8K017jEcFf+cR/LCTb5Y0NBzOduTz0/32xXrbQx/p0XeaOA6zoM6uo4zCEBRHdeBYRI2CTENJxDdIG3bchyLxhkT12mb1hGMwptESLOBxLNz1liZb6xl+U129XukCqNpQNem2MUv9d0kvtvPeQ7Obh4iLg0iXT6HCwbVIhqkQ1ok7IjgJIYDA9NtQDC47gCEoR3LQR0SdQhDp+l6852B/BoRGRy5iNiEVR7X267n4QSE39Jn5+DJn84bJjdnH7mJxPzjt4UeL+NxdUW+Lp/pp/e1u9rROYvym6LuZwfpfXfx2eG5xmeve+ChY3wOk503It5ZIoZ9yqxO79nKOo8TNBOfyZuuJ6h78qb3tMv6F3bwG9NvAZGdX/p17OCaBXUODW+vrwNQKMMgNRWUGaXl2WCzan1UXf3AekdtWV42F9eH2wS+8PBycMmagGNXb+21b2HJJupfv8tbQOQ9QnG1qi6+KNR3m5uZdRm/8ybauzzcd7e9Nq8gQlV6nN0Fd6HLBK22ZAvNnDqKUa8o/Nxc3bhyl0/nFjS/NFx3SD7tsDybWb+q0sfIGI77n356PHzcJv7e5xIoRjEM1KsVALVJCIgUYdAoQ1i4yVCmQRg4Q5qkBafcp5fbxOup1LrsKW7U2zfYKn7eqdmceL1r3LLg5McohLJRgjYpE8EZnSYA1CIGgepQnzA1yavzSOrt4AxGUjZiWTUbH43SiGUiCAFwCxgkahCYTkAlidSLSHc7sK+Rixf7yO+D4xcakfcVkU+3iPit5VrAoLwPp99Ov4fUP3l+s4vu8ztcUtPfjy+x9WvDzz+/b2W/t625SSBjImrWJlxkxJP3tgUy6kK3UJpKvSOfIO3+3tqgYX/t4eyctUb0sBsdI0dolWFgkn2Tok9+T6LiYZTaht5JS4EqcHkDcJtaRbtqh8wCL09VfIHtQsC62jBOsTie0RoxiIMeIojtNEAGiNraMLzW3yJLWQ13Xu62lf2MbG3WTG++1ik6d9NTT5OFCYWcFvgpSJltx5mvtD3RP604F3h4wdpqeDwEOH4YbDBpkEbKAgj7uA9UrWt2Tygx4wJjOQSKyOTLKaGOg7CYEyNqum/PxvOIwguPCvppIIR5gInLTTIusF53OIwX0SacG5Y/1ZVRUxPj4ctswk1wbFlrV2to6xxMqENdiV9HteCMedSPgLgFYM8vvi52+N9lpidvzVfxf/7nnL/+lz/Vkxgz/ufTX6E98baH1sSbp+/st/+GF6eJ+9dqn/73ny9/v12rbDT7kW+7lKFP+myRtN/q3dOe73r1iQaf385hUyh98yuG/QYNNOsN2kzH+rrmid/SC4EA/E0o61/fvizyzeu79P9y9/a117lAY1NHofkmbmhVNt57reHT7VkT6NsqvUzzZvWjNuzgOfj49qbGd+i1n63aiz9cRx8bk81qgPTSenZZf9O1ab2edLPQmwjz5cz5Vtd4Zaa7fnIrZ2AXWbNnA3mvvWBAiA3fVYtdb1s37yL27xu9kEsxiCZcjoK6yCYKHRMUoYj7MhGbd/V7K6JyFv8dHb8Q02EQ6vPgyBXMmoBU3fUSva5vHG0vPkysHxqtdVnQfX+8M1Ldl1x9KuDwVJr6qRzgU0Wxh0I6f/+ssM57cYx7L/JarqgxtC/7Q86vyjhL9dgGdXj9ZSfWtf3Tn0iM7JLdT3dBlLu0jQeb/tMNr9AXNWjgONLYg+r/22Ppsb+/gpuPK9I0lYQeVcrF0n6qQfRyYK6D+tsHBk7Czpnu6z1mdk7a+bWDQr0elHO5xW89KNfiTS8H5ToPf/ug4CiF0P37QTlnav3KMWE+mChnpoNvPCbvJa5ejcn7p3o/Jp/+1G/+fXoemHpWEBhSR1xeT5nm5M9fsYvsOkD0ywHCEPz1AF1rv7wfLpu0m9shLd8ddljTfThsSNKfOGyf2AQfGJ2+9Zu4FhJ7+SauavH3fLLP439NCvxofmIfDD/zevivpfofSnt/o0H6+SrVHcohr6raMaYB6kiVTtbgdcA+3cy1y0IU2dd7nTNiFbWP+RzBalaRG3/1ORp5vgJ6dbW79B4NiyFonjOaLrcj/VzLGXUV2vLz6du1n77CH/wjRP5HiLwJkV8nwru1WqVhEyL9aFp4Kr7MrDhC7FUU8kHqi5KnSYPlTI1GU032+ry/9+GjomYyjR4fA+3pw764XLNf8xgxpbfiMb9njx4N+Fhc8atiolCJHnBg1cm6jimh7nKODB351WP8Yvj5esWfsxRapg9RrN+xqvW/VsLr29bieogTPEDcXVbCH5UPX/T5o/Lhb6x8+JvCRbPE0CDW5oKP2XzXOwzKoZ2M0iU6iIHZzRG8awKAY158REZoKfUHGdUtRNoUzESsTqMt6vXsDoUvQSL0Ix3EeVTyxWDdE6bbeLBckm3D9GbRwZtPEzFSlBJxs8JT2TbGy4zkHynUZasV2O7F7lxqJaMgWWlWuRmtgEysFUzerpP4ZBVmt9hDLND5Jb0QZO0Uue2xvxU7HXE9WKJ9SsB5ngymM9KacOk+weJNftpU2UQ5bNMDf41P/FHn8VuypTYG+mfK7Gy1v1Jmn2XhXpUZ+e3YUoFjECaFmo9sqfet4GUreeMvfbzFX+6JTzp10aEbIeDjbR971nb7rLB8+KG+vuCJ1OVSNOb9kgfd3HCr1Oyf1+F4+89GlJ/+9c/7H/rpLS1gy8Od/usNKp6mmMk1fgjB2G+ctvuSKFX6JsF5EM0LOLj/+6QrRRke1jfOrMvhEx5c+/zgpCs4ZZmYgwEMMQmHQTEHt3SUIClAUTRgaNSuH4Ih8AeMsAjMpBzMNHBaxxnCArSOmRA4CBJiCmYgDg0QBqHM74MR3SOQR5M07I9xKVBDTaXVFTPbjEcrhRuofJlYGJcXsZofKy4A6nCFQ7PLn6471SpLIZ5Z6kpZZsdkiAfydulOjeF8CxDHR3bR2FNTpN3yIi9ADsYyRQP7KO+2iqG7bvuUuQvVH6c6apS0RK3Y0KcmCEEJ22M32e5oLVmaDqVbfVdyW2Jv3XdbiFDty4W1UutwZ7xmuzGut07dgk264ZgLQYTm5oAHrDyXjgw+O61TfwvNDiJkrHCgGcVyrfHMOuTWErdWUGGfUksO4TBtIxe429F6BeG5chCphC6Z5YJMOX/ll0eJdYfaaTmoLI9fwRcK+gt6WlDrHjdmjFZZuvO1oc01qzvdHufCgtthPMNMwl0oFq1KUJ25OIn3GIaimbs7sr2kSIr53MmV1AiOqTTOlriO9DVfooel6LYNYSBgwdKVxkdhjo/Kbbku9REymjtysD1Cd09eKDNuu6VJ9gH53nHra7lH7/XVD809eo4efY5VTUjpFVaBD5i9sW9BCvMHVv0SVkV1GhTEqsR29Rqr/vXP/5dgtTXF+EZ1fTl8Aqtrnx8crBySIGmCsA3MwA3Upgig27ZBE5iO4rXstkMbOGI9LsobDDAxEqEJEyNQi8BJwqJsjDEggkHYwihDt0gd/w1U178JrAJhBV2GRavHJPlO6bOCECDbw3pHG75TeCtQxQdqhdi8asUHfayMSGh/2t0sTYvc1zG+YCam6U3E3nhXyelJNyVPkFtsgCtZehS9MdMe2ri+irWNouYnZCKTOWYdlUUbnZTKQhvg0P1hDq009b3Fwe6Eq3zNrEvewURl2cmNQWlJeU4SrTyh96OdXvryID6S+x0adlRWkftKssrFRLWE6hSAOSueTBbHJnFfXeCj0dzcghHIMqvOo+Na06lJo5xiz44BGlXejM7dfSAK0TikTqfWdKntBv5pOsyGkUFp6mE0OqRZDhYrRFe3Jrfc9IqRF0tE7Bxm0hT3T9tTmQEvW/HHbKy5vDbdHzn9yB9FFw94xpj7mCsoHDgdKCQNhsRcNRcYmOxpFWpHxY4YkQ8qudMb6jZODyhy14nYtmZOjFLvSSEbewPedMEunPkZjUlLGn4gY6LsG2ZGLTujU/j7wIokcd3RKeLHB6tmbeMZrC4LHq/AivyAKBujvwGT7mV0KcMCAKUfqTYfWsHLVvJlK/WylX7ZeqPafBLiAZP+g/qJAEgbuZFdPgn32Jv4iSKxNo287v2Ed/+B/gRwvM180PuJc/M/APiJQZE2/kH3J97N/yB/AgjdRsHr3sxnj0nRSJtmvsy+qZ/rz9/BZL1N5l//1K9VRr8Dau6HnBnfUPN8+ISa1z4/OGoiDMXojgVQqt6NAuq8NZJkDNqycILGLQAfiqEwBH0MA+o47hAMaBg4SdpxgA1VmGMgsDfiINAZIGiMpJHvg5pGh5Gz8TLXLUYkxQPnOeuUq5Qu9EEidiNtWh00GAmR1Ge45dzxZi33UBQFmC+jDTNeJNgA6vVti3JtzD8howQ/aITckSerZKvulLUYt4X1hhluLGo+BsmWRezxihdP+3YpFz1vfdDDKfwNZAkGc09d7btrZrp2R051UOmjGx44QcT60JwY5DqebOnjQY2ocuvSO2KFLgiUD/3ZPozXIm7N/OVOOEWkcLD7dHKcI6wQRHMjwJdpmEcZf6KX/bxj0VjU8+1Wx6ChWqS4SVfZMR2/l0z6PX+BHpfdaY8yTW2ajjnWQdkIpHZI+cuVYmVI4ODrpE842jTL8r01RUpnhYD9fq6mMmLkXaQ7mZWHZetwHLEnuneQOyN8Fc8wXh60yHWI7FEpwUcxqfKeHAoF31rIah/pr9jRzMJVRxmuwTpfl6bAckvc1aYjfl0tMyaWp2IWI4jCzSkqL/cnIbZjAUnMQMLovM/NhGOPFJn+QuINQxKm7gGfIuNiWfYOyU5F1ILrqKq15HoxVkyLgeumCCrkiCnKqwrtc+NtwsrdYsyN5qJ/7Ozy0GgRbNVl83LG+ORA8dhovD3pKmkqkmdE5nC53QwO2Wm2UCuWLlv0dkpV+yGLOwnblvJiqOzVwmEm0XpntnxU22nKwha73pDuWYI/ZcRguJm58e90Ue915Y+O+h75AvWbvIaXqP+cz31FfQb9ZqivQxVMYuDJRb1vBS9byZet1MtW+mXrHeo/CvEAhyTRxpkbcD4K9tgTa98xcT8J+9gTbVMf9HxCegz98J5PIE+1cfC64xO+gzaKfxnaL+wmdaHvM0eEZWeV9x3w/LDfScENz8+HT3h+7fOD4zlp2LTDABtlbJy0UYqxmDrd3DF0mqBsnaIwy6QI5pEn23QQi3AIGzMdg6AsGrEo3HB0RrcpjKZtmsEsgjKR77SsZ8884tA1E4/xLFRRBJLkXK1znA7m2xA7diPZ1JXyiNmjdLNyNQS4m2IckjpZVcP1UcHGrHdieFuEjr+Na5WoerrOUYE12xlCP0Bjqu1UZmcMBmI3wZI538/4maAh+/ZiEmxweR1Ar5Dz9YEj5yRIhWrNj9nZbicnalmJw3x59FVyiBVLi2GPg6MkGqTMCwdsORgNq13L9YE27Hm+PTCInqPr0BbZae6YJ0NG2s/nBymRKckhOvRYsuczZd2nhqmlR4iGzzG6Z6z224UaV+ohio5UHs6HFa1vtHmItzBj5c6TZJaREaEL1D60B7MQR/j9rpDAopqqBKCZU1kQQEx3Eq+66oYYpXheLkRy4SPIsEgGWlYO99YaP5hJmWYWo5/mh4iMxq3tqljNmWg4Iw/6OuP5fZ/hJ7sWSh5BPi0qtovKqN/zwnivSIw0K+dpYCf2GBu1IpzpOES134sip3bTxYw8CpNYHJNRB+uP+JwTdoPxUYtdZ5m1FtNtEreWnO25oTdUlYQFwbG1pKZk2iF8jje3E8I8aN0JM9T1ickSRoJZk42qMtAzlybmjBeDHkvEvaE5kj2EiI0egrPGquDyeRjGnkKG2jbr7wnWLML0GDvS3G0jrK101yLatUaZ3Nktk8PEPU2j0cIsks2GwgeTwt3Qa6ezSV/iOfq1eH6vG390PI8/4yG/Jia+wnPqAzzHEeTb4bllmihiIU94ftcKXraSL1upl630y9Z7PH8Q4gH+ngD1Qa6HjsiDN/4o6lNH+oOOT2COtxHidUf6+Y7gg47Mc0fiF9z0OC2reifHtqhz89/+M3VgP9iQNbPjv+5AvgmhfweQP6ULX7mB/PnwCeSvfX5wkKdrX9uhTYfBcJ02TBInGBSlLAPXKRQBhqETADDmI6+8gUOM1EkLxRmStDDTADhjWwiqozSDG5hhoASC6NZ3ctr7gYpKrpbkw56jHI1oDCLETp3tkhNSaVn65M4TiONwqfcsZELkC6I+M9vPuoXdQ+IRO+LGpriZAqLSgCYf5lNJ0LpZNdkCdCHIi6KNzLvs2hmLwyxH0WTihn5/Ebrt7cQZ4e5C2DsysqIPUW83YMfbuSD7k4EnWaocZXt5HPewqN+Do0SjvXxDgonItnhWR5GpG536G2oqbYcTbYxC51BW2FifH7IWG6SyUowjEZtvTa9lC+iS7hPdrlsk2kQq9JMZjsdsoqSaWgHPW6xonbKjrJqfJK9oLWZJp7UnaC3zezTUknumbw5KrReRy5m7aKneItDknI9FeV4sNvJpxpFWkBvGJrAUmRZoaRd0MxOEowpbYsA5gOFqc1LIYapOLWLg6IjMHpRRbB+d3nAfoCd+zTkKZ1Nkx1uelqfu8YgSvaSHYrjB7I4GTc8VE5zUhV+Y2dIUGIrZmmx4km1xm2r8QALUWNh3CjT3SBdjDz2N5GnLpAV0xh4PZWIAfVScptWYWQpxuJbXLGIHedphOLTAWlxW9LvV0hsnzmiP9cZePNeAipQ83V0lR35txfsDkjsjvi9jmlqonQnJHq2+Lay6kyWGCUnn1AOpvSaCNY/LXLJvG+hUlpQd0VmN1WnujOengjdTZQW4xLDC0WoDDR//cCrC2eR3gvyd0vyxQb7ZWfAM8pftBq9AnvkgBwpHv926skFSpGPTxCPI37eCl63ky1bqZSv9svUO5B+F+ALIP8r1BZB/FPULIP8o/RdA/vGBvgDyj8/4K0H+DOIXTo+mBQM1wVdivVH1H5ddx++kg+b3gfoSx+ZJ/g71l8OnXebXPj861NdZuAb8m9KBA7UzdMYBpkMH30F0CPQQ+RHawmn6MT7POKaBEZiNUQZNMQjUWrSpE4Rl2g5mISRlQcvcxJ3vA/VadUICc6PQPD+PkD4uD/FjrkritMCdMgj2IgR/CdjbxO+HFFbOJezAqvkm2KRjf7gAbj7phH1MG/Y3Tj8OvH3uShJlq0LMs9J03R+2u5TpyQa+EAR1PwRcLw5mS+jPcysVzydbyegOY3McirxyENciS+5c83ikKiKiq3GIoORYzHM1XwWjPRWFmMN1ybFfsp2kyoCwWvMl3tkfQllGDBUIS5IINGh4oZ492RwQNosOnULhqt3hKMk8o+NzZa6eTIxKuijQY2kRCTu6jx0zIUzNkiN9AhMAE3Tmh9XB8+Ydzll1edCjxtlMrnZhNd4Px5a6yzlPxxYZyscxGakb2+myNK8e1/qhM+nrThftdycaEJylnDmTjaNPRKlbUVTKjiRxLDE9QkfXBLoz07EdUoOW17OzVc6tSxqVvK4OEDCnqO2iEy61kQGPEm/LtoYAetkkgqv7YLOUE3VsT6KhM5vu06gfC4elki8G8XDVKvStPVmEFLz1QYmcdcui46V9QsuO1cMzjCxFcRHMKn7X55Jc8IhVf19E65B2Z3CGdMVFlvbc3mDqFTbGpGGx7TibVRcNcEVAdgBaaU5VdsYFvUjWp/GkGgTpkubY3WJcyGt13XPb8/5iRmiF3KWDSabtp4CVSCBK/NYmRhjQeH+Ep0Kag2NA/z6ov1edPzrUC/QLqBfo11CPIR+kkOHYt4N6EzNMnHCeVuXvW8HLVvJlK/WylX7Zyrxs1V+2Gjez4FHgByTl+zfAfXyCh24ij77uRz73w173o5774a/7PVkEivjB7zLP/T74Xf2p34c3ND7riH1uYfCX2g4Xztx9k3J3pQy9FJW+kRg3gYYrweh3sC0Ij7ZuGXOXwyfb4trnB7ctKIYxUYBjNuoAwq6/f5LWSYNCCAvAb55BTIOkYeuDbQHNB8YhDXghNEQYk7IMi3AYBjNtgNo2jtEEgcJx+F4Zc8NB2ZnKaTHz19GB5We9lZBnG83KRoLR7Seuh5Sc1fFdvHVYMsNl5GZhIR6HLhMTyqRfolN2425SakQ43eBQzmkKZ6IlJS3KdDmW+kY7x3bmrBMNwoxe5ixrIWm1wBZte82aII3WQ6ZrdXc7e94f8DTTFV03WNJaZwjhfw2YwahEt/Qo7qrDQElHC2mVnUp3BqRAIoYaj+lV5fVHm46PaLGtnuzENmhBFafepoMJ1GqzalHF/ij7jqYqZnfP2l4x3wJxTx5i0eMNbqtxIV92epkobKfshF2J0hqhRr09C2zxNC8P4/20NWBPB5AMWH5Jd+aUKSm9dSmq4WYJ6L4soeGJ4lfjIzM6qXGU+8OlJKzzytcI19mAlKOoFqd4Wtld7ws8ZWXPHUTcSkGDfb6K8ZCbFNtc3SK7rrLLk0KAIEWkIy808JyHJkXODr0lilO4jaH9zkHcWNKcGJH7/WEYpDtc2NnBaqiOpEluLJZDYTfGuwNHOM4LXquq/X6Vo9LhGJ6AhW/xHtVPp2NNcWbWibQPQ8KmYzDQdmjIogV/QtwZa00YEg8WIXlCQsAGUzRYmsfNoE79p7HCA3miLcjtyqHpBTECTjnvBsF6VeWdqN8Zd1b7FnHiQhVacVi50Aan2aISMbrDbMpVVlAyqMhCS7LT6LAZm9XO3WupV3S3GzcJcSXZjGcY0VtlHDLDZtIiQeWdk5PMIrIw09quFcTBwwV/yiNF2/d5ebGJh0koZyMwi8OOTUnVAqz9WW8nDE4JPl8PR72OdSx7eNk+kUzOosNg0BXcYFqWB3Y42ZzsaudnC0VsWcZImOv+KiiF8vcZPPea/Ic2eM4FK54MnnPja4MH/SANEce/QRrid9ysWpKqWWk39DofPqHXtc8PtFkVIYCB4whl0wDQJm7jBq4TpmWgwLB1lCEpx4Tu8dOqto0B1NEhPlEkApHOsinSsGyaNhDUcmyEMAkSPiGJfh+k4nsbf9Cz5C213E6wbjAlsc284waVe1ruJ/4OdFBm7m0mKXmcECslKybIoa8AxIwOUwkPWY/raj2rA+32zVHvdZy51BszTEfZH6Ilx3BumwbT9XIUjWlXOXVFOhw7O32/aGPEKtf7nbS/yvzBSKFKUVdLfRvGQ43s9It8MtSR+Wke+eaMVQRtTfGWJ0lH4RT6Aw9fGO192e/2hIGfdJYlEe/2M9QcTMfmljTCQytsQZ3O+vCTLEvnMQv6abNqbeP/xs2qKPWVGgxQNmGhJqp/5WbV99I7/86bVc/VTZ6U2bXkyUtl9kwZclVm4AdTZqwoOLedlpfDJ2V27fMDKTPTcKyaJoCmEThddZOBb8fSLRo6DTitYzZtMKZj28iDMiMp3EFtArMRzKEsyyAQvX4QlIGXkhSJoQaCWTjAv48yI0m2Ux71oUUmcw8d4mFpESJJy5yhrck5MLyRPHYkQPbt/SYlVKuSTx2/F5rE6Giaoj23KCHXVwZT7kx2Hfe5cZSimcsxHTIpkTGpt8meJ6Qi2d27KSgOiTOjmWrOtqd0rvsaNlCTQUtEynF0MJXBQXHs1vAolx6no4OUkYNkkqqyJy5YLOXUBThoXOAeZDaP2nFLkLB5mnKn42weS6xAOCq6sXszzHbAxkqoY4sfDnuUx5lfUmbgdygz8JXKjCJpyyEg3H3tzvtrpaZ/a2XW1GZ6VmZN42tlhlEfKDOS+FahKMqmEJOkqcdQ1EMreNlKvmylXrbSL1tvq05PQjwt1KDI3brTk2RPXTHoxb/u+tnKE0LQH3SlnruSgERfd/1s9akuE/m662frT/Uq6pdXoLK7YjoVbP/XP/UoenPqqjup0/S4hobezmW6bKuJHPlJmZ0/gzdH96PvEDfqyPrYuIHV+fAJrK59fvC4kYUTOApxyLEYg6EcADC72QliAxOCrIFBCMMx+EiP6ScMbpGMaRsYtNBMjKQgyqE4gFeZtm5AYEMNCv75ndakUL7kabf0l8gsB/5gQxeENiM1dDL2BxTY0DrXMntVp6UFrajDchs+Ck2qsiJtO91SWmnt91GnNTschieK83cVc0CHq2MR8RE5ILpbLWiTrbm/EezDHNFPR5CPqlAm0X07QExUyxXZd0dGpfd68VoO1qI53A6liI37LB1R+MaQKIWP1iAHo7zL+b1BJ5osqVRMCdPkNtyCX0esgQ9Zt1eWKTefLUFHOO2MQhgXFTZUZgZRSqOeMllZu8GCiqfSYDdZuzi88xHfg72joxOzYrIeJTjexvNEdjaPpHUY0ehqsnN7dMLiTtayE4yaGGY/DUWX2thrhY1aS//QYcfIwOKClM93WyvWnf1Sw5W+dsjiiNqbVazahNECJ1uyZTxeRqkB34PujM3NUAwGJMVx6Wwulrtd0U0YDznwStI6Lo4Iti+FwOKihTSr7M3QYmSpP1FGCc85fe606QxdbBQtx9xmPRiPj6QwG8y1ZUeeinNAM/vNmliveG2m4kKQrXx2qB/iuHQpma1WdDdi+1PC1CIrOEQRyIa91Ox0g3BPzTh+zS9X7pTgOz2MB6f+MhEEyj3o+26O8mpKHDZbilTkji/p6XqFmB3E3+XUhE56FVP1xgi3mCNsu5x3gTGx+hllSWTJsm6LMAWCHQaAlkdrgrSZzdrFJJvaEi9DNPjX2gT36vTXhGi+aBv8vwjRnOusPhkC58bXhgAOPjAEvkVZg+/p1fSYMXsXojkfPgHFtc8P5NUgjA4QBtAWRAHKQBzcpgHtMIhlI1DL6wau245JgMecRJq0KduxAK5TmIE7NEHXlLAO0sQhSUvHMVpHLfM7eTWU3TENM57uSuXktSA2jzuiuOkcDKqsCq08LnYYgdOdVrA1WoY8y0daOlg4fQ0qPFdez60Nu0snpNb35wKnOSW+EkYjesvNCh8b0lzfb8/ZbKJ1BUw30g3q7JRtOl7s2fbMYLRR18JSayZl22G4FMFk0Jq6u4Mj9uK4E1hhqUUJd6qwoOUSozVbba2J64Wtw6JXDvx2IR2VDT1NpBOB4TOi4slsZfcK1wb9qeQgs9PUGw034lohv1hPjPwOIRoaIDYJ/davDtFcS0b/O3s150raT8rs3PhamdXkvS+VGf2DKbP+KV2Ob8rsfPikzK59fiBlhuH16qdpYAbjmNBmNQ3dRk0bBajjULhu2CZUTSjxmHWFk5ZpOoBgCNqiKYuxaagKaYAB1LBtA9rKmIUbiP6dLFxLnPhOP2rhOXrC3HlE62yiFOtZRRpLHMdWPCqX4il1TnaurIaBtyOIkLY2+HY8we1hhOk+bgnzbqIwhbYZE72WHR5X3YnXU/C1eTB6bRXQWlhSBhDleUvknAG3d7puG5d3B8AUvmslgakf1t3tfDKdn6aT6cgaEEDC3AMpHk6D1dAW+gJrDlRoYKO9lppavFDITBuL+hHmW2UxGooT0rU5p4tMOA0lpq1lp+JQtt+J+9uR55j0l5QZ9TuUGf2VyozBAENYcO5+rTK7EgP8Gyqznz+8RryvfvsFMtz7Gz4Xef/5s1L4P39WfvzW58ohcGu50i38/DU1dD+qhHuhPrtedau8/aXKu7++fO7Xk5x/TJR+ZVhpeKzvCTsPw322fUKVK2Enecej+l7i+3IeJUmqzuC+q/V949loKCKuVDNPzQ9sIP/GtFr/1mxI/3i/moFmZn2v8jJw52G1gm1ZnWc0cv8o52/ZTOMLIp+xoib1/nJB6MvAlWeWmLMCe2/LivRMx34eup9vQ/FZjuAf9Z3/qO/8R33nP+o7/yj1nWsOznfiK921fetwZpt6xS1TNmfhQOWvdF5+PVvrmut9oDr9jLOydX9h6518jWQaQppXFJf/SyQANzPts1/8gtX2jbkDPrCxfq7ly7K0qG5v98IyWQP9PXhfofjKfHjF4cvxdYZfDs8/djm4APA702Z1YLeV15hDdjMyzdvIaOeQRimOV7RPR36Ikki6o6rj7hiQZuTUEwsaEDciuLO88JuZF2n9tRVny/SBebbmZqt3QplnnDw3nkfonU7ncZxukEpg0I2gawL7Z0g9G3YoQ9ytdTZUaWdm5Yc+OPVOuHyhRKPI8wcRXVRx5l8YZj81c6nws8YyOdNg28U7JkMdHpcbiCJ21khYU6td0rJvz7G1u534iybs15vBX5id8FQ9iq/Ym/1axrrC6nW44ZBaZ4K0Rl807DvlxZi4TeRNWduRf7s+xylnT1aD/neT++8fKh+5fqU//yI1/f13czOp7r+ee5MKw2mmDr+B58Sd67sl78siwfdSG4/vNviZzTndlJlt13PiOvv1DBp6u6efqFfN4Ymz3Hdq6B+fjK0f1XJCx6E2TGtewPqPzfPtz2N9OZnp29qsv/7klT8pLV7c8ed3+sPPT5zZvr8khgPnvWfqjQVUi9CsGl+ZdKGPdJlSYs1666W1VPWlVqMtPt1Tvfjty2XQ3oKKpO7fML48tP55hz41nEkrP11Ymt7nHLzf2cb+RJfH1DJax1HldFsOwxkkTsvLTG4+kt3ZGv3bJ/Z9zHu7M7P3rYWHLt+1dVCbTdeDSV036Xqg+Pb++rd41mrnw7/XboGf7KBBfWFLjO3KS+vBfCcN/vmnX6E/4GxMC1dP/JP+IWv8han8b1dsqj+d38ks/hWQ9Lk6rRkzPd1K9zfc+EAb3Ev6oOYbPfEFVXS+wzvB9t1tvqArOueb3WP+XXhEceXiSD6qiJgImGNovVIRFEKgd0jwGa0m/k6riX5OqYnhDIHS9V1+vr2igV1V9Vu5UJw3LutFtKmb56d7P4jdFzIhFqNn7YUDioHOH6DRL4iGfkk0HMIfIGgEI+9EQ9vk28CGXpIenWlu36Q0jc77grrwZ+Ac0qNj6Zd3QusdTkuye6G5oTI5cvjOexYaGmkkdGXvndXPhMbuaUrpF3KTCE3RGEMxD3JTv1puzQ9V6WGw5W3ATbmMzp/kJqAOp+F/nPytgw3vwFAIDhpq1XcOzaJWa6bdfKvQeS7/8japl5RbFvQsk/oDgU/zQnBL0MmEuBd8Le2htQy9uGfB65QQDM6UrxMcadMkeCE8TeAEqE2lO+E/J+JqZP8F0dc4cQjuCyD082B96ojq6JmFHsCfBShA8S9NcOxLYw4YUFdXJUjw5THvHaDTVNT69fg4V5ot979IL3YLl569ib88hg6vjsKr0CGgvvK1/DJd7+/gR2tsp18wrS42xNlq3UBbpnZWb5bMT9czdSAOvTv8g9LwD0rD3m0+bO8ZeK/ON5xbmxjOJN2Fdu85omHUc7ZVq8KzcdSqw6hwZl9676ALe7aNBIlvoVnt8ldQ3994umubuCZr31yiLhbh4BZiMS3gIHaLYEymZTgO06IRGyIgA2gdpV/cxEnruG0dOt9cnKhLjO1iiH3wo9aV6fYD++3Fz9weCW+jTbrS2SrMoF6AX1jzNW6s1NzW39umqukuagvbd4raBH/dvbCh55n8Mu3i2Q/48942/nzjOb2EFDa3N3ZbubkyjW9q1//co0qbvbm1nbh55TfW7OrQ8CvTs3O6afzUm4v6fPo82vfe6nOHOvJ2vvztRZ8m2gvfWuMow1HxY704vnSYL7Y09GHOluXz0/12xXobw99pm1992zO572UK/uOTZx+aoCXoYvXctWuzB0IiSUDQo+tr6vihgWMWbpmETuEMxjg6sDBHx+p9W8CyacPBTYehCZNmLB1iLe1ATwCq+QZ9zp5dY6K+sZblN/mv78iD0TSgazvu4tT6bhLfhcfPQdXNQ7imgbOL+JeoRyMi6ZAWCTsiOInhwMB0GxAMrjsAYWjHclCHRB3C0GlonCCEgfwaERkcuYjYxGQ255j903k4tPDz++wcPPnTOSK7OTvYTRjnH/WKQFivgp3nuWPgNhxxrAVIk24Rlom3dJygWwA4hKmbFO44dR77ZTyufsxtd9Zta8MtHei2ln4NSdde0lmUdyXT/LrtGJZtOGaLMFGjBd8y2TIonWrppoXoFmXojkWfJyJ0iN4Xa87e0nXN7LrIDL3qc4ztHOn8x8so6r0Zcx4naGM+F6K8nqDuC1FeI4/NL/z7rmi+hzeuJtnFkYUqcnOz0S7jd47SN9TOVR1jv/n8tUUGQa3S4+zBWKOhIZdsoWVUh0DqBd6ff5kY+rpG/BTCPVtmvypxaGQMx/33VbfL4VPi0LXPZdUNxTBAAN0EqE1CDKUIg0YZwsJNhjINwsAZ0iQtOOVer7rVU6n1zuH9bVbernzlyEeLcJYFJz9GIZSNErRJmQjO6DQBoBYxCFSH+oSpCRecR04iB+pHkrIRy6orN9MojVgmghAAt4BBogaB6YRO20i9OvQ5w/mrZbl/66Xx31Y9cm9t0LC/9nB2zlojetiNjpEjtMowMMm+SdEnvydR8TBKbUPvpKVAFbi8AbhNraJdtUNmgZenKr7AdiFgXW0Yp1gcz2iNGMRBDxHEdhogA0RtbRhe62+RpayGOy9328p+RrY2a6Y3X+sUnbvpqafJwoRCTgv8FKTMtuPMV9qe6J9WnAs8vGBtNTweAhw/DDaYNEgjZQGEfdwHqtY1uyeUmHGBsRwCRWTy5ZRQx0FYzIkRNd23Z+N5ROGFRwX9NBDCPMDE5SYZF1ivOxzGi2gTzg3Ln+rKaP/p+cu8Ms+z1q7W0NY5ElHHyRK/DonBGfOoHwFxi96eX3y9E+e/y0xP3pqv4v/8z6cG8//yp3oSY8b/fPorNEHe9tAAefP0nf323/DiNHH/Wu3T//7z5e+3axpLzXsG7bsssiv7XPzl2Yhpv0l3RJ8NPr+dY65Q+uZXDPsNmh7WGzSzjvV1zRO/pZdiMvA3oax/ffuyyDdH8dL/y93b117n3UPNQm3zTdzQqmxc/1rDp9uzJtC3VXqZ5s3SSW0LXnnHa3yHLv/ZED6/qvr02cqzGiC9tJ693N90bVovRt2M+iY8fTlzvtU12Jnprp/c1kvtol4yPSvCs540IMSG76rFht4B/KkbQD2kBtWqqIm1o6DeAYZCXwZFKOJ+HXrzrn6vt7wauO/o+LsiD3XXS+i7vnG0vbg9sX5otFZzy/qV3OR42g/4tEL8tEv8aS/FU4LyQ6ba3z/LXHtffb93PK/5gI1t3sy+66syzlI9tkEdXn/ZiXVt//QnEiO7ZPfTXdyld8jS5Bz5fnADPt3wCn2R0gPHsU73ulP9f3vMZP77K7j5OMGnSdV7VCkXS/spye/lwFwH9bcPDJyEnXNpzfeAWwo/WagvfuWgUK8H5bxX5VsPyjU78uWgXOfhbx8UHKUQun8/KNPaTvu1E4X5YKKcS6x84zF5zyF9NSbvn+r9mHz6U7/59+l5YOpZQWBNXsbrKdOcvBud7jV8AgFOrGMZZe0Z3w0Q/XKAMAR/PUDX5JInyvEnVtcn3rwnQp2nevxPlXsfqvt96zdxzdR9+SauavH3fLLP48/5CRT+4/mJfTD8zOvhv1bNeNh3/o0G6eerVHcoh7xKG2dMA9TBLZ2sweuAfbqZa5dVLLKv9zpnxCpqH/M56NUsQTf+6nMA83wF9Opqd+k9gBZD0GzG/3o70s+1nFFXoS0/n75d++kr/ME/oup/RNWbqPp1Irxbq1UaNlHVj6aFp+LLzIojxF5FIR+kvih5mjRYztRoNNVkr8/7ex8+Kmom0+jxMdCePuyLyzX7NY8RU3orHvN79ujRgI/FFb8qJgqV6AEHVp2s65gS6i7nyNCRXz3GL0asr1f8OUuhZfoQxfodC2H/azmC3zbZ7yFO8ABxfySS/5FI/kci+R+J5D9qIvmDgf6ZMjtb7a+U2WcpvFdlRn67ytnAMQiTQp+YLe9bwctW8lbL+vEWf7mvytPQNd2qOz/e9rFnbbfPCsuHH+rrC54qDnXONZ7fL/m88E9dCfo6HG//2Yjy07/+ef9DP73VZNCPd/qvN6h4mmJA1/ghBGO/cdqaUHXUvPs6Bnkjlf4OhFRleFjfytddDp/w4NrnB68IhFOWiTkYwBCTcBgUc3BLRwmSAhRFA4ZG7fohGAJ/wAiLwEzKwUwDp3WcISxA65gJagJqiClYTXAFEAahzO+DEd0jkEeTNOzX1YLVUFNpdcXMNuPRSuEGKl8mFsblRazmx4oLgDpc4dDs8qfrTrXKUohnlrpSltkxGeKBvF26U2M43wLE8ZFdNPbUFGm3vMgLkIOxTNHAPsq7rWLorts+Ze5C9cepjholLVErNvSpCUJQwvbYTbY7WkuWpkPpVt+V3JbYW/fdFiJU+3JhrdQ63Bmv2W6M661Tt2CTbjjmQhChuTngASvPpSODz07r1N9Cs4MIGSscaEaxXGs8sw65tcStFVTYp9SSQzhM28gF7na0XkF4rhxEKqFLZrkgU85f+eVRYt2hdloOKsvjV/CFgv6CnhbUuseNGaNVlu58bWhzzepOt8e5sOB2GM8wk3AXikWrElRnLk7iPYahaObujmwvKZJiPndyJTWCYyqNsyWuI33Nl+hhKbptQxgIWLB0pfFRmOOjcluuS32EjOaOHGyP0N2TF8qM225p8neyMN/rqx+66PE5evQ5VjUhpVdYBT5gecC+RUWdP7Dql7AqqjOnIFYltqvXWPWvf/6/BKutKcY32oPL4RNYXfv84GDlkARJE4RtYAZuoDZFAN22DZrAdBSvZbcd2sAR63FR3mCAiZEITZgYgVoEThIWZWOMAREMwhZGGbpF6vh3oz0QVtBlWLR6TJLvlD4rCAGyPax3tOE7hbcCVXygVojNq1Z80MfKiIT2p93N0rTIfR3jC2Zimt5E7I13lZyedFPyBLnFBriSpUfRGzPtoY3rq1jbKGp+QiYymWPWUVm00UmpLLQBDt0f5tBKU99bHOxOuMrXzLrkHUxUlp3cGJSWlOck0coTej/a6aUvD+Ijud+hYUdlFbmvJKtcTFRLqE4BmLPiyWRxbBL31QU+Gs3NLRiBLLPq1DuuNZ2aNMop9uwYoFHlzejc3QeiEI1D6nRqTZfabuCfpsNsGBmUph5Go0Oa5WCxQnR1a3LLTa8YebFExM5hJk1x/7Q9lRnwshV/zMaay2vT/ZHTj/xRdPGAZ4y5j7mCwoHTgULSYEjMVXOBgcmeVqF2VOyIEfmgkju9oW7j9IAid52IbWvmxCj1nhSysTfgTRfswpmf0Zi0pOEHMibKvmFm1LIzOoW/D6xIEtcdnfr/ASVRs7bxDFaXBY9XYEV+UKEfo79BUevL6FKGBeqiF49gdd8KXraSL1upl630y9Y79sFHIR4w6T+onwiAtJE78p1H4R57Ez9RJPZAL/go9GNv9CeA4w+shY8P89gbgJ8YFGnjH3R/Kgr7H+RPAKHbKHjdm/nsMSkaadO/QE6o7+xCd+07mKz32Pzrn/q1JOx3QM39kDPjG2qeD59Q89rnB0dNhKEY3bEAStVbWUCdt0aSjEFbFk7QuAXgQzE1c9hjGFDHcYdgQFMelqQdB9hQhTkGAnsjDgKdAYLGSPo7cQ4bHUbOxstctxiRFA+c56xTrlK60AeJ2I20aXXQYCREUp/hlnPHm7XcQ1EUYL6MNsx4kWADqNe3Lcq1Mf+EjBL8oBFyR56skq26U9Zi3BbWG2a4saj5GCRbFrHHK1487dulXPS89UEPp/A3kCUYzD11te+umenaHTnVQaWPbnjgBBHrQ3NikOt4sqWPBzWiyq1L74gVuiBQPvRn+zBei7g185c74RSRwsHu08lxjrBCEM2NAF+mYR5l/Ile9vOORWNRz7dbHYOGapHiJl1lx3T8XjLp9/wFelx2pz3KNLVpOuZYB2UjkNoh5S9XipUhgYOvkz7haNMsy/fWFCmdFQL2+7mayoiRd5HuZFYelq3DccSe6N5B7ozwVTzDeHnQItchskelBB/FpMp7cigUfGshq32kv2JHMwtXHWW4But8XZoCyy1xV5uO+HW1zJhYnopZjCAKN6eovNyfhNiOBSQxAwmj8z43E449UmT6C4k3DEmYugd8ioyLZdk7JDsVUQuuo6rWkuvFWDEtBq6bIqiQI6Yoryq0z423CSt3izE3mov+sbPLQ6NFsFWXzcsZ45MDxWOj8fakq6SpSJ4RmcPldjM4ZKfZQq1YumzR2ylV7Ycs7iRsW8qLobJXC4eZROud2fJRbacpC1vsekO6Zwn+lBGD4Wbmxr/TRb3XlT866nvkC9Rv8hpeov5zPvcV9Rn0m6G+DlUwiYEnF/W+FbxsJV+2Ui9b6Zetd6j/KMQDHJJEG2duwPko2GNP7IGe+FHYx55om/qg5xPSY+iH93wCeaqNg9cdn/AdtFH8y9Ae1xvekwv9cL1x1rKzyvsOeH7Y76Tghufnwyc8v/b5wfGcNGzaYYCNMjZO2ijFWEydbu4YOk1Qtk5RmGVSxBOlkukgFuEQNmY6BkFZNGJRuOHojG5TGE3bNINZBGUi32lZz555xKFrJh7jWaiiCCTJuVrnOB3MtyF27EayqSvlEbNH6WblaghwN8U4JHWyqobro4KNWe/E8LYIHX8b1ypR9XSdowJrtjOEfoDGVNupzM4YDMRugiVzvp/xM0FD9u3FJNjg8jqAXiHn6wNHzkmQCtWaH7Oz3U5O1LISh/ny6KvkECuWFsMeB0dJNEiZFw7YcjAaVruW6wNt2PN8e2AQPUfXoS2y09wxT4aMtJ/PD1IiU5JDdOixZM9nyrpPDVNLjxANn2N0z1jttws1rtRDFB2pPJwPK1rfaPMQb2HGyp0nySwjI0IXqH1oD2YhjvD7XSGBRTVVCUAzp7IggJjuJF511Q0xSvG8XIjkwkeQYZEMtKwc7q01fjCTMs0sRj/NDxEZjVvbVbGaM9FwRh70dcbz+z7DT3YtlDyCfFpUbBeVUb/nhfFekRhpVs7TwE7sMTZqRTjTcYhqvxdFTu2mixl5FCaxOCajDtYf8Tkn7Abjoxa7zjJrLabbJG4tOdtzQ2+oKgkLgmNrSU3JtEP4HG9uJ4R50LoTZqjrE5MljASzJhtVZaBnLk3MGS8GPZaIe0NzJHsIERs9BGeNVcHl8zCMPYUMtW3W3xOsWYTpMXakudtGWFvprkW0a40yubNbJoeJe5pGo4VZJJsNhQ8mhbuh105nk77E86/m2bvXjT86nsefFXG/Jia+wnPqAzzHEeTb4bllmihiIU94ftcKXraSL1upl630y9Z7PH8Q4gH+ngD1Qa6HjsiDN/4o6lNH+oOOT2COtxHidcfPWFzABx0/43AhfsFNb/h7C9vcFnVu/tt/pg7sBxuyZnb81x3INyH07wDyp3ThKzeQPx8+gfy1zw8O8nTtazu06TAYrtOGSeIEg6KUZeA6hSLAMHQCAMZ8LMpv4BAjddJCcYYkLcw0AM7YFoLqKM3gBmYYKIEguvWdnPZ+oKKSqyX5sOcoRyMagwixU2e75IRUWpY+ufME4jhc6j0LmRD5gqjPzPazbmH3kHjEjrixKW6mgKg0oMmH+VQStG5WTbYAXQjyomgj8y67dsbiMMtRNJm4od9fhG57O3FGuLsQ9o6MrOhD1NsN2PF2Lsj+ZOBJlipH2V4exz0s6vfgKNFoL9+QYCKyLZ7VUWTqRqf+hppK2+FEG6PQOZQVNtbnh6zFBqmsFONIxOZb02vZArqk+0S36xaJNpEK/WSG4zGbKKmmVsDzFitap+woq+YnyStai1nSae0JWsv8Hg215J7pm4NS60XkcuYuWqq3CDQ552NRnheLjXyacaQV5IaxCSxFpgVa2gXdzAThqMKWGHAOYLjanBRymKpTixg4OiKzB2UU20enN9wH6Ilfc47C2RTZ8Zan5al7PKJEL+mhGG4wu6NB03PFBCd14RdmtjQFhmK2JhueZFvcpho/kAA1FvadAs090sXYQ08jedoyaQGdscdDmRhAHxWnaTVmlkIcruU1i9hBnnYYDi2wFpcV/W619MaJM9pjvbEXzzWgIiVPd1fJkV9b8f6A5M6I78uYphZqZ0KyR6tvC6vuZIlhQtI59UBqr4lgzeMyl+zbBjqVJWVHdFZjdZo74/mp4M1UWQEuMaxwtNpAw8c/nIpwNvmdIH+nNH9skG92FjyD/GW7wSuQZz7IgcLRb7eubJAU6dg08Qjy963gZSv5spV62Uq/bL0D+UchvgDyj3J9AeQfRf0CyD9K/wWQf3ygL4D84zP+SpA/g7hhV3vbTpoWDFReU7WIqv+47Dr24QtuoN78PlBf4tg8yd+h/nL4tMv82udHh/o6C9eAf1M6cKB2hs44wHTo4DuIDoEeIj9CWzj9SFkBGMc0MAKzMcqgKQaBWos2dYKwTNvBLISkLGiZm/h3oqzQqhMSmBuF5vl5hPRxeYgfc1USpwXulEGwFyH4S8DeJn4/pLByLmEHVs03wSYd+8MFcPNJJ+xj2rC/cfpx4O1zV5IoWxVinpWm6/6w3aVMTzbwhSCo+yHgenEwW0J/nlupeD7ZSkZ3GJvjUOSVg7gWWXLnmscjVRERXY1DBCXHYp6r+SoY7akoxByuS479ku0kVQaE1Zov8c7+EMoyYqhAWJJEoEHDC/XsyeaAsFl06BQKV+0OR0nmGR2fK3P1ZGJU0kWBHkuLSNjRfeyYCWFqlhzpE5gAmKAzP6wOnjfvcM6qy4MeNc5mcrULq/F+OLbUXc55OrbIUD6OyUjd2E6XpXn1uNYPnUlfd/4ve2/CnEiuLIz+Fa7vfC9mXjSe0q7qOHO+BxhsbOMF8Dp3glCVVAYbKMzi7UT/l/tb7i97Ui1QVRTY7vb0mZ7LnBO0S6WSUqlULlIqcwfUdhrX5NBrno28RscTjVZ7Z8qYX9pvtw7adhULcInBg+sfqDu2W+xW1ejivnw54aDd3RHEIieMzU4rd83rfUc/DbuzUnGPaCubWujq8bbTPBteHahGf887Pnr0+7XB4VPz/P50d7B3URyLmWqc3jHd9NN537ssSj5oqhcwqcgqGkE6abVOb4+n9YdaeXh/2MUXtcdx//KO3xxrCtlpnY786k1196g7VtD278azite52AG36PzQeiBaS/Omk8rBmJ8OL18OGtPdW7/Jy6WH04Px2eXVZfVm+6R2eoyvx2c7/LYxun48IqU2Ja12fabwPiTX9d4+8g/9e/J8y79N1CdZ548u6g+X8hiFhfl5jKwVLmQIfpyod2GQDSxzKp8sJbmlNLeU5Zby3FI7t1TkljoLtSANcEqS1msLgZseQapaqw7y69FsPZhfj2Xrofx6GY3gvLWiXztbb0W/IlNvZYPOUkW4rGHUo9gOE2EiRxQeA5c7N3SnK0QRqUN9Yr7REGeD/Q66Be5yufCYix4zukVc5wfXLZhtu4AgqIBHsDLrn3JBHWZhSfSaty3XoVyXpnQLrT7YHnX0h1oRsV0mHYk924auIkApBDnGQOPhe3nM7e1OKkdn/vi4d9l/KtWPqxeH96POtRztHzo7teFN15qUZaV3g4pPTXuv2b8Z3Y1bz3s39gCfN2oTcFTq3HR8to+9ndunyQlnyO43Wft04jcP2jVn+x4+uMeV/u7diDfvSyVp+dNTeLqtLksu8fuXe/aO3Hl4UCe13Tq3d1o3N7dNfl3Z0+L/kti7+xMw4/uDnau923N//7R9MXqZ3ByT9m0b713XoZhOu7X9TqVnXQ/U1YsaKocfXrWOup0KPGQXnYsiGz8+n/W866tzd+expLrjkxlpPdKnQatbd8qz6/JdfVKpjlqHs6NSo3TRal9abL/6WCKq9XIyeTp4PCrull6eyHC3VG/yyglz2+fVy0nr6q7TJLx21gZ3L6x+cfBs779cDfr3vb1m+/Dyftq7xjdeh/hlxorl8+71ZOfycYz80ln3ZrdfvjgHt4/3FwN0V26MZ/dXM+th5/zhfjg+1EIK+/vdOwfd17VKcV/a6zYBYkhBUKs8tTqyfYL36ePj096t/4AOH9Ttxd7Vfrtx75w29w4fDtDOrnf4fDKuX0+nj48X96D99Hz3QiSaoSqr+UcH1+fesXyh6mkPKz4gu9cP4K4ExvUX6+a4JBs2Rbend/TFuiOl2yNw23SfO7vG9Z/DcZfcD69P6ezC4/wU7xNvcrJze3t5Mb2v9GuVg8rFYxG/lO+utBYHJ6fXuy/Hp9MW5BW7M7kYjdkZmdLx9XD0sv/UOXCnDzeP1353vDPr3Azv0Pmwc3AMcfViVLaO4XH7dAjOHrx7ap/2JXTl7PLc8tDdaf3lvn9+/Virn512BnvDu7PRPjke3FUUa09PyWXvuPpwuPsyRCeXe/vVinyeVNFk+4Xa9yWwd7u7c3hzezSZPJX2Gp0XNX3ojU7PW0Xp7B+eiN7F7eRw8m0KT5KT/9AKTxiwIqPwhIX5Cg9Y4YaI0Ae4IX7PxI30yp0mstCGjxnpFdf5gS6rWpg4CFlMcUK4ixRykMCudABxlAA2ZZ4JOJk51VaQAE9o+cSopSWdVIw6UnHuWEB6ysIupnqEFHwfSVWvdnq7VXk2Y81ZA+7cHlHYOanc3E5vXpqPjd4DqQD7pNtp+PS5gS/OR+OG9VQ7J5bbfzpqo7tSt7xzXZUVrbd3nkW14p20qwe2XTl/fOo3y3b5ZpuTo8vmfv+A35y/7LT43YH3IB5PtyG+uBe1il+7GPV298/ZpCWuJmJ2N9i7ppXa+L6xJ6yTl5N+zz0unR9eX7K67Lbbz4cvd73dLjp1th8ntZ3q4W5vWGlO8ODh8Ri4u0cH7ow6d0/Fu6Lm6aWeXpKTiZf2gs5cVjU6/p+dhZYwhSVw356FNg6981e+rBpGN8kwszjkSS4zy+YbiZkZ+cGYWal16C1uWkaPGWYW1/mBmJnreNLkGODc0uQqXFvPjhSSa6MBcQEVd2zXU8pKMTPKkAcUhsqCHpPSwZYwAwG2/pQyCoFjQYnId0qpTWmpMnkWe5IOT7pgD91NJG5RflZ2ri/pCXG6+2cHXpvQmnrs+PhKTs9eKr3qnYv3n123pU4kO7wXF449eXBLl4Na+aDvg9FN2a7Q4cQ6oGKbVruHfovuPN74ZPw09I65PT0pbR/xe9G7hrtXw91iy5oc9J/c892nc08V957PJt2yALu+fXY7bPhXZ93WaQn65atT8nRdvr15Oivd97cHxcM2PPH98svz8cmgXTrE3hXoqOoxVB7pyCF7Ltb39qqsW3bXMTPyDcyMvJGZMcqlh7W4e+vN+zhS01+amQWxmbLMLCjMZ2aQrWBmFH/UVhRTzHIpZ+mtqFQpyS2luaUst5Tnli5OnTJAZA5qgJU4d8pAlqkKtRWfX3Xp5MnCfEVVlq1KCQX5VZdOn0yYyPyqS+dP5hR1/QnUKBFMZ6rL/+e/Rb9f8EzUHd8LasRbQ4UwTJeSwc5RbzgZhcug4Ile/zvsG1XOxIGzEFbhY0ZYxXV+8H0jiTACWg550nZs5hECVXATRBFXC1kHahGGoB5S2v3ERpLarnKg1tBcSJmWcgAR/ZWrhKMFG3CY/vM7nUmB+qTObya9pnV8T3q7HT7G18f0GjQOeruMdLgoF93qtFK8vi32K6Vyp96/c9lU9q9nRzN2PZGPj/1K8fjpae+FlXsPU/sJ7F08j/v1Pt3FO7Pr221aPOl1DtXTiSVensn9/vTujILH7VvLBdf352e9m31nKqrVweXZ7WXL3ZvttfulQa3E+wx1nDY7r/cvyT3Zv98p96q7lX6jyfyWj1233Cmf1i/7JQftlW6qk4lfPjluksrhy4MzPjwYT+He+bGDJ+396nnjQj7snrLBUXv3oXF5g3TLz+iRPHoCNNypPaqyQ6/b6XZbpeOTfvvyrs/BRePhpsqHJeSNimoIWcNxa/5d64Z11OV5qV9s9p4qpQNrV5Zv/fr9w0wOhPfYvEbnteun0aDPHt3p4Ephp0heVFudoUGz7zt6HoR34Hb2Wre7lJXL/vFJa/LwMN4Z2l3rqX4+LD6fPlvwcXJ4K8v90/bxVHX2pH3WrjXO94f1slcrv3Qqezdwv988KHcudw8Onunh8e7JdbNydtQ6Idx+7Fziy4v69fEVOrwdXfRKe+JpMJjcsLPS9ILv9Eu1I+xe9+XtU79PRntV363s3N49suNy/bLevLg5wvVKFdbJS605PDxkN0/icece1K98/NSZMXp+Vum1hX95YbkVq/dwzxp8WJ3a0+qBVT49sUrbk5Md4jRkbcRkm05KpZsidg9xae+W8LP9S0yV3bm8gW3FZjh3iwa9VSdIstP3bNGs1Q3+HVs0YZzVjCIQFuYrAoisUAQ+IqzB97RqqvZBKbFFEz5mBEVc5weyaixbEMsmXGopwBzLQ4oT7tmWVJbm8sJBQnkuJmmfRE4VU54kSDDoII9jjhkUnhXsQ1IpEOQCSPc7WTVMVVzHHRw9TM5fukUtmw8qrVan8uSwyXR8PXk+fYAY8UrxduYUnbPj+/1rf/fUq11rhndzdnkiO6UHv0Gva72Tw/K1N0EXh/v7fFY+HvfgHi/XetsnpVHjeucQCsfvAO/hfOYfnD6Wto8d+3p/R0JfHrdHs727Zos0dotHNw9PXqs6GFRu5d3kuj8sv0zhbfEG71+WpjPZuOneFZ9Oq5Pd3va4/Xze4UfD9guG6BhP63R0oarjG0VqR23POn456u7vdVqX53RtPDH6HbZoOLEU1Xbrm7do4pDRf2WrJoyknWFmYWE+MzOZf3OZGf/BmFntxW8eLJhZ+JhhZnGdH4iZQWROP10HOrbnap3VdYQCrgIEeB5DwlGuZk0Ap72uEJWu6xFsYy45k7bimhVyAglwlHK0rgwlcizxnTRc2Wr0vFq/iO7BC7w56XNRGp6PL4+n1GkiBC/q4GzSevG9F3V/frF3233A+I7LDpodNJDa60PRQ/LwZGd4bo+vOwe4WlR3zxc7jW71HF26T051+4rw67sJc0jr7KTYKnu75Udv52YbnT08EXvcu5HDW1c8Xe7MThpHJy9HjaN9uYtJG9480dbTy+7FnjqsHZbc3SutYINq8cqX9cPxmb0N+7U+7MnJeH+v1aA3quztWI3yNcBHxWZlWgalWmVQm+13PZevY2bsG5gZfyMzsyGxsdS0+1ZmFicG+Asysy8rv2klo9+uyaSbbDAb5P3LUij8L0vhxxd14hwCi5I43cKXt8TQXRUJd0US+/WRd98fPvftGdJXZ1mPM6wESbCT2T6f9h5Hs4xUibN90kQS1nmI7+g9oJQZD+5ErO9Fno0gRUScaiZTnMoG8hdOq/WXzob0r/nXtlYzTVuTCHEhWuXtbDINKdpKDiVcy64/iCRyKCtMRvD1AaEjxE3CLDEhA5uXjcZ+mMs9RN2XBSqWfAQ38Z038Z038Z038Z1/lPjOJgfnPPGVuFE9+RRmm8rLLTMJ3mpE3efxvPv4reE1cTuanS7lrCwmPyzOk69RO0hIk5fi8k9KArBQ05Z6XKO1fXDugBU61hcD32jkj6eL2Y2yTBpBnxTesSiOMx/Gcjh6jik8egw7ix4iATzPtDl9Ks2m3UAdUgFmgtkYce/J7/sITXmP93t3gFr+A5s+PzzfUrfvGcLSCsQiEVwIr14zJ2PfrLZxqJmmMs+a3GzmJpQbysmwMMTQPJ1OGk8LkYqhNiM4R9ZSlPFQsQM2Tpx1BqnSwmTMqTqIzXM0RynRGA0XRD9ixaNelGF2K6ClcW8UaCZh5mw1nstkzcMHk46WImoUQGhSq0Vu2YtxzNROZbBWhX27GryGOvUrg8W8hM89A6OJsBqjW6NUhgnSAn4RZN+ZRMrEgpA7E6NH/h6P4+W+9CID6Z8g7j9WMp8zM6VfXs1mn1w3C5UquXqSKhVE3DbbbyTruBPPLU2GRdLzYpTHuQ4eJoD2O5ORUoYmYuoXI63oPWS6MKfm+kUId4IN/WvLmfX6Bk5tOBjF1OQFNH90ss2HuI5ejsTMqPVxl3H+JH+c0+KXefrD5RdhgvB1YHia7ruuCDQgA0Jwahxn0tU2UkRSLZP1tusbqMynMuAWW8lUL73t6DOtb2lGYuoHGV9Spb8+gExBmLRyK8rSNKc53V6oY2/xybMvneLz/tTbKXp22aGInzVHZ8EieQi10d+3SnOcVx/CZOCLkro2+eLSXaM2xQ8NEzcpfjjvqcf471bI1cLHP4xZ0Bs+aIU6ypY4UNOub5A5Txr85dM7+IemRn98I4a9F7Ey0XyU3Pz3WDaZpfONycjfIJKW2anJmNkV0n9cyI0V3CAJaYrNB3xiDSsKW5gn2E40s4ZXVMLGkjI/sT1yfnM2fqZpFjHAt/bzncxjEczCICEJltJqonlaTbCcUhMiGwNuWvmymKJdNZ2aWYlSnAcmawTa0c39/UvSDio9js9wa7yf5V6IMFsbf4SDNaCBdaAhLf4I5hakCdDANi3sKm0liX6Y5rbQ9v1+eC9oR3ejaUj0nye9SQJoUSlfD0dJoMt7543nMnroZoHWShrVpmzSWF0CGibTlPIcuKnFGYc2s1Nws3fDfd27u2qnkH02uy0flUf8PgM31jyc6/8j+rXI1i3YzEIkSK06z6E5NmzNVcFa1cbz5HOhYY6Ui1JblkOzQPRocgCXh4IOcRLwy/aj1pa1FZcF3LiEQE0pbwPc2uaU5ADPMcLEqEoJ4JcTcQWwvwL6JcJPt8kACLX728uXSutqP5uFnuhuCSAArSNwuA7nxCYmuiqmZD3Oq0/aaBob/vqcppXgyv2r6cUW26WhNfE5vXUYGwp5W4eEvXFaXk/X+w350QLd6RXVKtIhQq21o3UZY6wuNJlP8RuzEQcSj5uUhpuUhtUFPcySGXhj41vTVmegKUncaL033NFwDM0WDSsMlaOi2UbVlB3VftAmbKgbHbbrRTAyJv9U8/tFnm6jE5tk7Z1o10ViD0lL2kXiWaqIbdcuOp5nF7mltAS0CReA5zTi+Wbf1myddyIjKtpjixSxFZ3KONPtCv0tp5vFkNA2CNyVQq1wpPmCXmHBauxI352Z9daZmnQXRsPueWOjgudXHytteQ5fT7sY2gG/Pirn10We02hLobOYscXJTZxpvGNM/7DG1A/u5ho9sZNnN5rs6lrxm/ihcdoJ7NSFiZp9HWI7aa1mK5idt/DzQk6dYLdXz1pgKGus9AZi/JxrMEe6tLZhQs0yO7qvZ6wLHH6jbh7btmFy34gE/7XVVU/BpiXZgYZ2lVF7tEikWAs9br4x+4cOghJJFwuGbGh7gkjoCWjubRGpuOMh17M5drkthZa13NOWgGbzW5+1hmYgrpgTJFloi4nZ7p/O5Q6yACRGqYhU76yb/lR/EG/lmb8jQzGJLN8LnIRnGt0Bqvp9MZrE2zgR9Ix4Ajg2dplNPQs5lsNtvVgJY4JJiCjQY7M9jyuAKFVIZKA/HmmVMBd6aFH+50AfW+UGfJcACJQNLeJoNsON+wJ1bZdaVNncYS5jejocWyobOAALZ4P8vwDyYQh+UwxvVKEqe0ZpS8FPjMdQBP+kqwI+HOfWNhzA7POZ4pAP/ouSMqiVOSqWy7VK0WKYFsuE8aLWbssVc9dCm0NfjK0qpR6PYUUV4xJmDtBmZlP/8++/b/1Wrh8dN7Z36q32z2X6CX/6qfwT+lQrHbaqv2z98YfZk+/Pgi2B38NbA3/8EWEBA/2krVCH2o5AGg/S02i2bK04ushWmDucAwt4QFBXUITfjAVq2Qz+qVhgnyvAWosJlsXEp0wF/loF+7UKwHoF2+bmh/4qvNcR/mGh+A9rMRHEYoA7liuJoFg5gAJmOZbW3vUEOXouBIO2uXsEObKNT9MbeQG2OAhCwf25vABDxjBB1AUYOJQgyFytNFiuo5QEemkR1+VYci4F5CYj+2YxbRbTZjF98GJ6DXoAAGf50LMk9CgFfcU3AYGmqjAOydPeXgk4VUQI5VrmEpGiFADiWnpNuARx7uk5MK6WUHKtYEr9C+2/C+CrVBmsKYbYHw54UovByvU4EJrQhdnN0qqYJm5P07nESutgnnQUtDxBObOBp4H/8SF/jVlSvUqxlWGW1aeRPwwPHnL4ZYVXQMVmpGjv2JppVvBOsVyzeXGnasOdagXgCiVpflm1l3glKFYvT46PQlZmbZNPFfip3Tyr/pIsB/PSJd4GiE2JFneAIGBzthAq2iKzhc2FAEhoZdRSXJOi1kyV5hIm6a/SmqzrYQdwQBF5q5FAiQWsj5/hxKIiWNiS29jCyCJSzzUTSnCFLRdyoIdDONb/QuTooShlvVkn2EzwDz7BEeCjsSouvDYTcGOKQQD371tHfuFRjIe94c3EnOkFdhtFEgupuG0pILCHPUEwgZZDXc/yuIeEwxRm0OFQC3yXLvXqm6P64lgFfi+ZnjkFEcaCvZTk/knoA7TuALSzzimnk+dvsvAO6uS5JOkee0p2XNXvhz7HGmWBa2Un9C1cwI1N8qa1rX0JqbEn565YR8YFM1wt+kk9mavZ85eRX6rs9Iay99CTM9HvKL0Wg8PaivGBqxoiqmql8Y/QVaA/P5HWjYU1uTn6fvVz47V2P1NDN9i10i8/zz1Jg2qfg+ai2tGD2fEaqpA3mDNi/ZzSh987ILpmFHDVMOgS7DQBew6IJ76eHn/4VRAa/bIaIM4YLJo9rQbYxM16YxsZ+Eka9yiBe5r4214zDVlG/M3jNPMO100PfNtoAfzmMSeq6dbWTvVOvMX/oFp66JP34qFh9vgbZggNA33DrJaGYUMNg5EGMOM60b/rqIDmI+atTX/aOoQ4+CXBLw1+WfDLg9+gPjQ1j4Lf4+D3JPg9DX6bwW8jaKcRtHMU/DaC1o6C3+PgtxG0fBT8Hge/J8FvI+jrKPg9Dn5Pgt/T4LcRwHAU/B4HvyfB72nw24RL060Hn5zHBllMcSMx3Y0E29G4WfxtJ/4GCVo5ST4YvCUeSPKBJh9Y8oEnH5L9wETTR8mH4+TDSfLhNPnQTD40krA1krAdJR8aSUCPkg/HyYdGcghHyYfj5MNJ8qGRHOlR8uE4+XCSfDhNPjSS2DlKPhwnH06SD6fJhyZczcG+JJxg/zWPkrYkLgMx9dvRcTPeu0Cffqr9FPzgePcikl6JWkBrjTX0qYYjxTHxJlk+l3Xhp/Wjc61v2mGNXwKPgnjPQUOSlXuBEFq7h7VoIPByykilgCH+dnJcb7VipbZMPv1U+QkmxoWW6gTq8KICXaqgpdJcNY74aaYCXGjUK79cwB5cB8mRNiH8CZV8BfRZpT0D+wpdfw76e62BWGakPwTJphdjQ2YgeSIkYF+/lc6rzdJu9ecq/lxFBP8SM7LfGtWdeukoVR4MpnG8U91uHe0epl4FxNkoXc4Li416+mOz6H47PSs12/XDqqbDSvz2E/qlmFsOfom55G+t9k71fLuVajDgkr9Vjs+O2vXaz3pa8Gf9Yz48BOiXOR9d1NgxNXaCGsemRrBAQ2smEGaLOxmLgIaLDbnFDfqYZhLioDMIL14k1riVNCkTC16r4io4T64Esb3Ba9WqxtbZgq9W04s8s5pTEGS2eGMYaHYFpz5KLufFN2QJ7tx6VbQEeH69IJgUer2enV2xKViXrfbV8K6smwPz6rrLcK+uGySCxW+rC2B2+aYGurSW51828NJI11QmS0NdU3l5rGsqs6XBrqlsNuO2yBsrB2ikb6wMgslkb6t9EuS2DW6xDEIHjn9lbOboBmzn0R/fmZupnYee349d1yKf5GCjI1aPATNBIJQYdibG2VlOOlGinU66Gg1u/t11Br3hbGpYESZaQi90+tg4AdmyTmCiG1dwcyVSl+gOPH+sOvPbk5hFQM/bJiTcool9wI3JY56Ne7X/OAz2NgJsTTqhKtPxZ9OO73UWmu/vS7RrLIegm6l/o6bd0NF/jqdgA8FzkMIEwiKhLi9i6aKiQJgXCfGwK1yGPM9w2Tk7jllpMWJo0b80+pcVF9x6/W5K3k5G4pr1yv2Utbsw87FNNBWZG29BiZmKEBHBJlNwszv20wq6UJ4jleO5RewCp4iFHo7DBCsKV1pCMkd4km/FqIy3ZYLL3cBGFH3a6ioxnjoqkOAAJOCIdtzK+m/jExn4b84rL1w4oYUBDC/bKnPDtBONchZdTJ6TdKLMNxM6p/pwWDlIvR8S+1717g3OU2DCNUjOGSkGDOJPGepRUr9Cjix6guMidoRdFErBIrQxEa4HMcM4d1oWt+GXaItGNER59K8d0ZQVPaOtZQSjbVpY8ustfptf7/ZTf/K0etIwsYGFv2HT8MsfZtvyAygx9AJmyDhup6b4/YQYtbIhxA0hfiUhQs65nWGJ8N2ESLgN4IYQ//cRYrjZGQbekFrL8friJr4jZo6GELYlJxxIj1PsubYLzdEQZ5xAaWsxyomkjnKxAx3OtPayOZDaHEhtDqQ2B1KbA6nNgdTmQGpzILU5kNocSG0OpDYHUpsDqc2B1OZAanMgtbU5kNocSG0OpDYHUpvt182B1IYQ/4aEuDmQ2hDiX/dAatXtTK3RWPaKC7EGu/OrXTxztWs8ViEdFhpCI8pgZ8XtTCoQI7YDqYkxDkzqQE0NepVZkihmYUH0muJIOIhaUHiK/G0gX3mdjhFgWx8OeeI6nQWCkCS2Y1vCAx4TtvKkZTm2w7WO67kEUUGg40qpLE7IWy+t/+UBX3HsyqmFjZ2x6tiVOowzx7EZdiWWACIgOXMdVy8o5EkAPOLYklkUS8yRx623H7vqnin/AY9dNdyQWJtj182x6+bYdXPsujl23docu26OXTfHrptj182x6+bYdXPsujl2XQv35th1c+z6ox+7Gotvc+66tTl3/bBTBrQ5ZfimUwamITPRrP8ax10/8LnrhhD/ToT4A5+7bgjx30+Ir527YkaIiyHXiAVSEeFR4QHiMeEpYREGpeUCE1xZUIwAs98YmXJzIrU5kdqcSG1OpDYnUpsTqa3NidTmRGpzIrU5kdqcSG1OpDYnUpsTqc2J1OZEamtzIrU5kdqcSG32X//u+6+bE6kNIf7NCHFzIrUhxL/giRQIz4Y0usdTkw1+QRdb6QMiLc/DZG/DWb8f9iksxRyKCWW2IBZ3MMLYphIJxDUNMI9CD3sMMMUJYVLQf2ef0RlYSEEFPRNjlemMYpzOCt4ZzgaOGm+lLrP1psH1toRmXjCquaaGnmv081LJNBB/qUc68vXIHPOR2fHYGkfmu64T0mPVpPAT83x4Dfy5aRaCp5R0hHuna9T04AuVcbhp94dpsTfU6m7fN7s+lp7/UjnZJ3x/n+Rzk7y3z0qyT/T+PunnJn1vnzvJPvH7+2Sfm+y9fVaTfZL398k/N/l7+6wl+6Tv79P+3LTf2+dusk+W7BO9oUeAPjfAu/vcS/bJ39mnNoE/n0DrvX3Wk33ayT7zMJt7S/Xt/cVXhh1tQEIHE6WVBEvLOkmJSxlnHiOWhJJyCIkrKQa2AzxivZtRaoZoZRilA7HmjNwiymaIO0g6LkbEcbBn66+oyaOpkGBEYskhYVkXhQ2j3DDKDaPcMMoNo1zFKN/cJ6OQZfrkLqZIUYCMQq5sx3WwgwU1ueApch1Pf+gR5LgcOxoLHL67T44IzfRJ9EA9W1ocuojZBGtMMupYiHoAea6t7QUPQeFgDRrBLgGbca7o08YcZWlIOdr4R5YNlOmOeS7WFpgjBXIQE4pQiLS1q4eNHIsz8X4a+vg+W6ZPJQslKXuZ3hjkc2fAvu+KfsbpLnqv7dUHbbIuvTMzIqbaFtZG/HjmTmdj9Y37651+cML9+xtPOheHUcY6DkH5ql2c0BqfjecORhocg7uxmsz6wXGMGPV0uellMgjO4HOdGcdKBF4W860gPZt2MLie10u84MyyobF4xVSYxhLuGOFmwf7YezziAd+9GQsZ4DXkpKYNI/IWLNdQigYsqJfqwjJHM/H+SkhPeqBTNVwMoGQIQj2ZM6h2VxXMFBdUGJmlMPULZubN9okojA3Vmk2S0WjsP/UGepz954JanLfoJxlvleiPH3vTbkEMC0JTjrgxEkqLqZ/7YqDp9peC7xWsbUYKXX82nhR+xqQQHQT9sl2Y542fGoDMEVBBixrzkDndKRhCC46EDKiaet1ZX0TfjRI7OLqzsRqJnu5pKsxZSOFBjHv+bFIIhd7E1AghMe1E3W8XDELcrl48ejBaponZ1NfD7rnBWGcjGfTl67a9vnKnmW57alJ49mcLsLYL/+iO/1n4x+ifdTMag0q9/m+GAz2gwqMK+5hNQvDN9o8e9GxiUDdV40HhH84/E2P6x6/OPwuePw4qp18VpBpOzL/ebOgGUtooCRr3Jzu1X8x34cDiWnroomCoQuPfoERrEtIfBBgSWgcIpnzR1GPX1xCGDYqpnt/nwo1W+IeFgDYLvXCeJsKgUA99WHB0C5rixqOxMlQhJgZFDz1pZkETVaBIaIOh37tT/V7X9zXVdUWIy7AXDZ95yIL16M/60rTummBFZhqC78KeNapFoavn5bf/2upOp6PJ519/VcPtx95db6T1ErHtj29+NU+/Jjb6OhFGOvFg/2vrnxfxF4Viek8wQl4tqvqPX8U/g+ndig4twyO2YIGZFTZXnSLKDtW1CvlcwXh7sQIrOSTcj6YopOCYgK1tkEOxW0l1Leo90X1GWwy73/o05yt4wSy2Ark0UBNDgPoxreLNvzkMlbr4sSrGQ8OBsNH7ngb9AIQJA08k3cv6j83250Qv9Imq+eOBxodu5Ddz1t2Min/O8IH/qJBfApkXDrm8EuFV9Aqyw9kNKGmO8WBdRufbmt8Jd6qnhFoxwyr8HM7EL6/NRHn1TAQevD/8LFRRchYqq2eBfussIKugWZ+ntMhcTIO1HYmTV2eismYm6N9iJmhyJnZWz4T9rTMx8Memvmb0ek7M+YnG9CQs0DOkK4m+mY3EcnllbnbWzI2dwBp669xoeXulqaIw8fuzUIRpGST6A43swkiNPS25Q4EYqE+aqvyZHoY/NHx3qBf8eOyPP+tGikDTV3sulrSkM1OggTIScuhP9ai0XawbCzw7XFdDMI8nmJ7hYMMiPce6aB2JoLc08BVkYifJpLqaTAD8ODqxk5zzzUu2uoYsgksP76aL19YseseELH/8FZMB4C/Bfkm8n9pOK7ypc8gEKIDnEIcxK861YhsYMyA2ro7Sm7dsa4mK6IKyTtRQhi5cX5btmti2iKyJTldMjKEKuDL/6ZfS0TURUZ4gjsQCKYtKZOxwF9iW1KYjlRK42vwSGNnK8jhAhBiAxn6/r7v9sBYNRiOLauLcnF+ssKjYG+wpym2K3mFPBWznVgup/vi5MJmaFRCbIVqj1Oq9DIyqSch+QlPE6HruTFceGLPErB41CfcLYkNsYX4ZxTxySF1YXnrGtwvHc7PrU0H1brrTRJua5xWkeDarLeBieuE9B/wxAnCpx58DPleBay2zhGPsOqtscVUnYynpYc9Gpr4WIwtYNYyB1TkM9Xu1GkgNhogsET24pOkWAbgAarUtF5isr1lx79bw0WsafoJ5xuqlkTwxGtKMdMWA36/5o6Tmzz6Ka7Ik1xwi+uyle1n/8etcM0FnH631axKM0e8Zk3RBhkM9/jXE9pfT9bN4/wANM4n3P0PPBwmNfoH4r6T8t+r3f46ukMX+B+gKKez/Cbp95P5tZsHo8AAWfu4N3f5sorH8y7fPx4fr9H+p+bCX1bZYKq9S2ZYZ4ZsUtgXtzhU29jZ1LVJdMuoaohxyR1kEGM8x5WqNSStQkGrNygHSw44HHKw4kAggTAUXlu14rkSeQyH2EF1W1765xYS6Nr1sutNvUdcYYPY7t78XF5gSCoM5kpiEu7JiLMxerVGpJvHOJCIg1ucm8Qaomc6JigzL9Ffp/XNP489/jPpNaXHBSjRtmYsawYM51pBiLAtSPfTC81cxVgvVRMZG6aRQQ8EXNfy6JhTpPmmFSKtbUo16b9nUPvID/8r5ru0cFQZtSi73amCe+MGJlPO8hFYDsDaou6o/miQVMjXR0xYOOsJ7GqoQ3EV/wZA3W+6bLfeMQo605kverBCKCAl6SUyUOeTR+Ixtt4BeDU5jrdHaRiCk5cl79fEQqqSIsD5KFgIrKQwfKbZfMv288vnr4nDBNf+jglbo5MmpnKsbobaxTSKsvXFS5lPiauKdhFQdT8py0ylNJujm/75TYWdbf7bCnp2VD1DYE3NSZSv0ddv6Pxq/uqWu35erkD+vEK72YJfT9CEnsVHuzgwEAU/JzJS1bRu1XveTh/N1ajqw/nS9MIv0D9ALk0gH1rJeGIn5D1YL8derhaGKlFELbSVsYVPPJi61zZUoT1KFOYG2VFqVc6VwlCs4cyn0HEdyGzIFLdsDWGCom15WC7+5xYRa+ABOn1W+Wgitt6iFhFPrnWph9nZuQpsxX4re0Gh+npndUC1z/Nk0UAxXio9JwRtr4arlvH6cLXYE55pjzl5bajtNJtxtJ3N326jrUBEbGJGpCTMW6KbtV/avSuG24UpWHCijia3KgKEaHUSrjfOhvVP6xf6983VgNqE/SPilz1UGMzq6zfb0WgOvL/ssefxHA6+Qgg2j2AxXI9e8/Sr0rpFfsSvz3wi9ZIVAaxinrVXI1e/m6vvXoHiNuIo9t/9GKF61y9Q0A16F4xAb34LkNVtFsav63wjJbMX5a6MnpTa47mfGWbS/hhuH9aaP/qLuN6F/zTFr7LX/N0I/T6K/thh5K7SlW/F+y06837JqHiLjO2eD5lsmo7ZmMqLrDH+jyUj5IuwmDfi+xmFTBMd9FXPTeeVyWCB5rmSFXqiFINCpcUE1jej3O3n43l2D7/lljj/XJsli+wNskmVMg5SNvpdAdV+MjeX2rciOmlmgu17Lw/feanwvLrL8+Pg+SeO7niTtnJs0MbIDWy0g3UWlQVApYCoTc3wf6/ULTT+z/5yD9XrpFQBiXHwYR1nLT17jJiRpQ6+8Ypi0AL/GhF5svcX9LlpamNCf4sDKnSiwcl4I5aXAimgT525lnLtPm+CTm+CT3zP45LcHVlxEYctGK1uOsbYUvyw/cFsqBtpbI66tDKu2JhTbq2Hi3h9f7W2B5L6siSvzbwjY/s2x2N8U8/07R0P/yCDnb46t/qcHpX9r6PnV4ev/bQHb/+QI7O+MCP8XCtj+J8Uq/+CI5Mlg5423RRdvrAwb3lgT2xslH1KxylPhyVNByFPRxVPBwVHyIRXSPBW4PBWRPBlQPBXwPR17PRXsPBXFPBWEHCUfUvHNU+HJUfLhfYzof1l0/0BtWRv186OTqLwSuDQ3uDSaBwReRP39tDrAbRwQeBH1d31lmKxMX6mMkpXZK5VxsjJ/pTJJVrZfqUyTlQN6XFebJWqfvFI7bTklsV5JfpjQpjL4rrKV1ZKYDg/i8+p9WQ7pvYjd/Sk/vHdeSO9FMOxPuWG2s3Cj1fVSgNPV9ZLUUbVX1fuyHNI7D9asarEO3py6K2HOqbsS7py6ODWJcF3lL3kxkr8m3PHa0JHzwMNvjyH8VZEcvjLwcF7kzK8JQvkV4TNzI3C+Gt/5PbE23x2HOhkg9C8UVnNdzNAg91dOSNQV8VPNhuybYwh/F0KMut4Q4oYQV8YQ/h6EGAce3hDi/zJC/ONdiH5jWKdvSoGwOpnBl1fzSuaHUM71ggw9AjNekC7jNqREAcdyPIpt5QiLuw5mLsWa4IXr2gq4wOIOIrYDIaCuQy3PhVi/tnDO5ZhvbjHlBdnUdJzvBbns9EhtQHDijmfG6fH3rRtIhY2I52CXAVd/8YTN1m4WVbqdIB5YBlWQKuk6UiILQ4CJJzUr0pSBIIeUSYsYbuZyYClHr0eIJJLSFcilnsKe60l3GVXYAR4Q0oIOsxFWTGMDuxAQAqiEEkGMgMuZfqCepYjrIUfZtu1BrsdgaaRmUMXP8lFlLaOKAQ366lveeaiieajiAHF72bdWYSUJFRhbGgcAAoaQ9CTienz6HySFUMDTFVybSsUtF9sWcCXBpjmHeXm+tVhTDwZEGpdZDgXRzQgkIbQ8TWwW9RDUrFBBrsnJUq4HABKepkPPE0iTvhccTb+FiMyFerQ6nlgeZsg7MGPZnlRIMY4Yd6VN9YR6yrKBJR0mHcJ048B1XGJrvk70SsISco06z9WEoZDMwYyyXeQxKT1L2lBC15YOtBh0NFo8CwguqeMgQMyy1CLCRBRwsXSc4E+PorTXcaXk3rx5velZZTZ/FVXMkZqiOVy53hjCVs69PYu5tsP0yACxBLEkJxJiTUCUOB7njNieZskECQmZXiCe7enReMqFjEM9cEVyiAgooLGh+YymNxtZlCBlezbDmhod5iiHQD0llLmIe4oCibDrImZIDFiaxmAGVV264t5eDqowJgi+iiqBmUMhWU1Vuh1O8RKqiCYkxQQQDBoupZgmICg8TU8IcCKUgNRCrtLsVtOWrdktRcBxPIwszasx9pZRJRlEWu/yJNBEp7kcAxgSjWdbL2bNyW3lKaY8LBkRglKKNa/n+rVDqGKMEZRB1WBVRIocVBHIyGrX9TmqpKuFiLRWsiYNBEDLAo8iiBy9VgyLl0xAbHuWR4EDbRdyh7g2E7ZWN5WjK2o8uViThhKaUQuLAihygne4nsAaMchWWhsgenkRk63aBsDzILK5gGZha5aHIGO25HrZAQqVpEI4xEJMpVB19FDrvR1V1HoLF3co00KIY4MqnosqatkWW0KV5l9AqzmWpyceCi6kzRyt8xCsPM9C2HEtRCX3EFcEEqRxR/XYJYAOoBoskrMAPaSZn5aWzNKzoxkQpBhxEwdX826hZ0uzca1YAVtQlxLCgYf1arWwo2sQTdEog6rDVZEjc1DFgAXwq6hyoeMi7MHVqGJGzC+hShMNV9qm0AuNAM2QXYtrlAEXCSGgoxUE5SKiR8UsobmawpbmbC6UAGAHQdfFOVRFLaiEkFIvXqWA5I6jqVRqhcFjCrmAaJ2J69nBWg5JZhNPa1a25rN6svRXLKVGPZ6fTvZXoOotITYps9foVcuXSXZiV7nBzISfEhNjCxS0VWfO4IwX1tQv3PjGwevR+JHqJ3Nhcyp6fTU2T465OtuX4XXSpbuK5py/r9ZcWTRhqkynYVCVeafaIgHW/9kuXPmzQlc85LXgmRAxi6sr/jjx/bq4MMnt33RgGKnMHdveMHvFL4oGAz4V4KcC+mTujxlH2QCAub9bBEf+eF654nKSRpunkTsbJ32sd1ZA9qz7G86d7jIY0a0sQ/GeK6D0cyV16Q28x/9ufcCxZRfdlEueN8FQZXp+5fPX3SCTE/8fFbp8Fy6usPI23DIUb3LlW1x1SYL7tttwwWLOikWtEVoW1sLK0vqvZjnCE4prXRXbULlUs1+INYPWnF9QizlCa7Cax2k7SGo9W+uRywzsm1tMMrCbUmOFBoGW+RViBLxuBzLFLJdyFvB6O4/X63ZwDq/3jDoqbFdprcimjlbfqSu0dmfEFNP6ldQanIU1Y9YDN6aIZewSV6tLWqBxrSnkoEqbj1Jr5VrhwBaRJoA7BVirtFw3T5HLXE+rpdg1NjxCro2oVvIxh65FHQNjkNhrSzzo1RmtYYOhh14U3j5yiQqJaxbvvhEGbFvTkh6fuegekJrG4syNfKXMqbThOpqdyehxNuz77l30ELlQdIJL+ENz5hKtyWDDy+xnRCWGCEW/NwpPXOJQ05+jueyEBYlg1I6Yut2tBFuQvYm5mR/c3e1p9jAVg1FiQ1kjQE/2cDboBHGzIvk/CcOBf3W70NYKP81pd77x9LUtm6DYlr3cckzF39CsUQazza6Muf2mfvTXnZ58Cmgnt09ow+U+06HoPqIjbXiwnNlIB1H5kI60ibW6o+ha7od0RCFbjbpo5+sDOgp2s3IWSHrf6H0dgdwRAWQbIbSqo3Bv4QNGxBAGzFrXUZd+TEdYy6q1Ixp8DHlra8has44iq/AjOtKWHl8zotCm+oiOzIZBDjdKWyQfso44NI7CqzoKNYcP6EhrA2SZvAO3Am0+mFg7AY/thPfjdctTaY6fOmPfn8Y79/svl5N9Z+/A3MJLPSYSLSTrxOFBISTmXIcApS1kybDDga31JNdmJgEJsrW5LFm8N6FijWf6PDJDNpkcihMVyXUtjLtiHLpl99WD6gd/TabPie+eJup+63MxTCsrw7ojMQ60p7BKaDGFmHoKD7dMdQOvcF2DVikto/oxBTDXCoyFgh1NCjwHA6GNWNskOvS8aJBarwi2B2xImbKkJBbHWlvSWpFWIQmSxBi/GAqsdSnLHLeFtlvvRc3VDrevlZUosUZgx35Jmg9aYVRjNxhBJMITSviiJIy4Geg/cbaK5Oso+LEu6vakym0hsq7mz1rPu0tU+BIL+qQOa/PtdH4po5UJeaut54GKjrPSRroBZRDR3Mq8GAwxU+zPRsYqkw/mSFUWqk/agtkyh6w94xyjUbj4yCTyIDg8gB3PNUETXPofk5E24QMy+e2/wutAn//TzCp0/mvLhJ4Oo0wFdvU/9Mf+8Oaf00f/H79GfxeE1pkGo2kqMnYYrKqtUV4Iosi27nQbUaDYbu+ma14ECdsK5phrLIN8G7oXR5lwVkHMpyCoazD00BbX7ek+Naz/LKwHWROLNjQNCqP666tvx7V+Hf0zmNVBL1zvi/O58OzaaMj+LJwzE20smvfAFtPEaW4bmJi0nSiuYGc27sdTal5P9Hhc45cs56XTgPV/1be+hqBrjiUns4Ead+7U8/xN2NQkyrg6Eje94dyLWS+VUWCCB/72ARk42ja6m681ZaKAuGqh4C8CLVnh2uwZsgXEshAFWkcEFsNWYtV25vwoblLz0wD8uXURWwXx1ZPgkNVk3rG2AxEWHBmHYd2SRM8Z/hJWDUzgwOCIYqJrSh6Ip2AZx04JWws4NOvuGBobdzrGRqzzq0N55Nru/ZkJvRA+Oi+90UzNH92dg+nV1eLtIxjtJh4n+75sGcMy9WxoZhh6lEbuAomXIf/oRNftwqlyQqjSZZoTmJU9lHH51n9qc2WH7pgz43gDYk1c7ZiBg7TZCzBmRBtVHKZ44e9p0+GPPP4r+jca59PuoOcG1mcUT81g1jC9NEuJeFYKbysQEyP16xGjibDCrSRiVkSufA0pLB8poZnz0UgJSW0FUmI6/HqkIK1C81oSKflhm17Bib2CUEKL7INxEq3GfJzMl2oSJ1v/WQv+28oixlAFhpbZiswnmeBlAjsrL+XGCOK5CIIWykdQaElm7L2MVZaxnTIWTsYOyVgLGZ3+o2ci5HwrZiJmi9+yZLP4X7WRGqMfrkC/nY/+0ADJmAkfhKQvMVQJKWckaYSpm1mAqxtIbdch2vYjghrh9WTcl2N1LcSkoDVRrYQSa2z26MLyxk73vlkdGZNFt/8Q7PfFnKHZUHvV+RfaWDH2g+7D6ftmc10LzdAZKmqO9u6v7+2rizt1ln29+HYruZ+W2B+zeGo/LKN5Tp4Ho64/NLCp5/2us+v2jnv79bOXOjjq7dvbuvDu6rLZrd+OWH14RJzLsu9AQi61uiB3jx6ci3NP7trj6wtsPuyrs5F/dSdvxZk9at31z9Xd3VN70D84bpHg3UX7qOXuNqfOTrl/Dp/GrYvRgzg/OhO10VkT7J9cXDwdtPujc1G93heXcnTRrpPGxdGsPXjqnoPaqA37B607e9epAtFs12pXZ93dM7B/dXrRb5xa/tPVy/6Fuqhdnl30T8TZ6KB9u797Nqg+impfNG5r4KpdG4uL6+bhwEJXLTBtWX10etn3j3fO953zo8vWuXxun18hZ1C7P709vzxF5er14OiscSFbZzvl+nX/rHdY2X9RF+BR7NozdW4/yMvmrQNB/xKdPzuVOq0PupbcK78c9/jD1WX58XAAyPVFE1zBmuWg+uwK2tNDtMDlISo/uKjpuei851z0X1zYf3A08nU/QFycGrzuH9f6jesq6Z3dgX6rGsAAXHj+HL8/grWmsLr1awhmAtz1vNPtO86Op6xBKxV8Q0rnqNQat29KM85fxMNu42ynePI47FPryfMMKcaEMNdfp/6d2Y5eSRbdK9QcyUHfUhf9u/qt32u1u9ft3ebxVX//6PqsW6v3Hnt6qMAdHvXTwwBVsVdrNS9LbxnGgIni4KD+WHruclIftC7qF+PGORuK2zK5qIx2PLcNbpon1p53ljeMQP2eh4EVo9H24NlsoBtfyG1d49f4i1+1aaeZQSoXZnxGlDF+Pr/mMWnW4sJ2WV73oSdimL3RbCecOv7VwcTtPgabHjNpDjIWb40b4mO5vXMQf7nKhdG4TK7ymDTvtpb8XlOmdHb7NNrsSEnCJfYNGTA+M6msktgyB/AI4mRWyZUcOpJZbtfvBZZFWsc3hs/8VMicLxqX0Z6r7Y7nyIM0um++FVwyMxXmqTOt9+36jO9LZ5LNd32ix/Suz7zO3KnHZi6E3JKcOi427kkKQMEhQC7GrmIQCwzgil2fKGKjnpmP2fHJ3+ZxLcdzgE0koMpBiEJHKOJZWDrGNUEiCB0muFKpbR6CjCOfa3sUEIEs4diAQa5nG0KIkUehNhYZx85W/qaOVirUeCj6WkzJ6Jh4saNiwoOJ/mJTaD7zX9KHyV8iGz5xwrqVCpMS7BN+3ir9v5//a1jQ/0m/N/1cMDCEzw89qfywYCsdmSWhQmjNQOUIfqSMW4g5MPS4EfyGYuLNOpPc1SgC904EQUa7jVSKaAzRV0oVgw/NYhz1fWG6aeu+TZXRWD2YLKDxRI5mjsZnV803CcTY7WqtdvE8HPpTMV+6ZuPU8LnTaD1vfcroQDmHFunlHWq2ecsbr1rexh3wW5d3rrvvp1z/zbzSwKksr4lgTyLmGhUT58ygOa/ZdE2j2x6PZU+Tbv4HNPNBGGBq/kmKW/1j9M+Lbs/tLuKW/xyA8ul//jvZkXEs0SWpln4p6KUYOHfEe2xaPPUCwyYZhWnqF9qaDvonY43c/xvte/2JHHJy93SJFhwyfMxwyLhOzCE9hwLpaM3HdjTVYOZ42LVcW0HqWtL1pIVtzgSYc8i5UFosuIEqDtw/gUcuo2bBNRGTLvQggZaLPRtAD0kBMGWEMU5sDpQZhI1RimtKDF3mQddBXCAbS+Ns5mpWiqnmstAx3mDGi8/9Fq4Z8qvEelpB/3N2t8RUVyyDuSv6Gz6g6z5Yx8YTUL3Og7O9JnjwQNN3b6QNuAAP7+XFIUF9d8YbHuJmGG+wh5DHeAlYwXjZhvF+B8ari28M4x2qmyCi/P/897+T887c1sBfcN7wMcN54zo/OOf1KKYcY+VABzlAMUyEUg7HUABkYFced5Al08eSjk1cSC2OXYiBxIhicwvFdjQ71jwYMkdIKpBjf0/O+xZGSt7Lqr8f56UUCU8w/ONz3tirJcV5o+3aPM5r7uDlcl5z5PJBnDd94+ZTTinJLaW5pSy3lOeW2gvenQYixWB/Yp8wsbYtsCDDNHDp2vgTo3A7PMHJAzpdG3wiCG3bK2qzTG1CPtnA2kYrqvNMdfqJWHwbkPza9tIwGbe2uZ0nQsTUOKQbYRDlME3wfON5/j//PU/38h1EwONe2R0sRED4mBEBcZ0fXARYNrOFJwnQWhDExLihUGo7XEqEOZJED8pm0ALpLQuBkIdtc9vMSBDPI0qzMM+xdG3LsyAAmEPKrT9BBCyto9c4+tJSek1mLK2m93zA3vsBf+8H9neTSslef3SpFLpAZqRScGqYK5XsFVLJBh8mlZKXGxdSKX3lMa+U5pay3FKeW5qQSmkgUuya4m1zGzYfsHRNuG1Z+TUz0oiCbbaiZkYSQbCyzYwQYtuI5FfMyB+yDdB60ROlYgnz4ZnrTlKNpt3vIG+eHh/atwt5Ez5m5E1c5weXN9RR3LOJArZCVAFmS9t4N3qO4JgpwRiULsM2TMkb17Mk9rCCrlbPmeSWZMjxhC0Ug5wrbkOJmWt90xb5CnmztEJe49VLC2XuDPaGD94kb5aWzXs+eJO8WVpF3yJvwFvlTbLXH13ehJ7wGXkTuKXkyRu2Qt4gy/o4eZO4IZ6QN4lSkltKc0tZbinPLU3KmxQQKfacYfgpuFIVrZQ1kwY1U5GvqJgRNmjbwvkVebZFsqKina2IXzFzBv5kavx4Z2PjmVn42fd0PV0wCqjjl4QQCvbTvoMQevFPe+cLIRQ+ZoRQXOcHF0Lc2Coedz0bIsEdlyJsA8CkgwQDFnEcgQmxXZYSQg6iQv9PAmRTKqHrEGQraQEBuI0c6DgAW5aQf4bRs7RsXmXg2eXzng/om6RWdjm9p4e3CaHs8vo+QijR648thOJbUikhFDlD5gkhe8XpMwIfdwiSjL2xEELJUpJbSnNLWW4pzy1NCKE0EGuEUBquNUIoDeoaIZSGfo0QSg9ojRBKj/GdQigUMnH6ZFMCicnmNJQFZv6ILgnNM8y530cUTRA8Gd7PRVH0mBZF8zo/uigyHkGadblMEA9ApI0ZAoU2kDxLaEGkJZPFJeI8vf9me64DMVSQOZzZluZa3BUYS1d5UFqUSa05usj7E0TR0uJ5jY0vLaL3fPAme2hpUb3nA/4WYbe0yL6LKEr2+qOLovAebUYUHfJ8UQStFefxCH6cKErGNlqIomQpyS2luaUst5Tnltq5pSK31FmIrTTAKU5fry1oNT2CVLVWHeTXo9l6ML8ey9ZD+fUyEuu8taJfO1tvRb8iU29lg85SRbgsAevRzcgogedj4L8Q5y/UnDjIgDhP4hkYanHIn+8g+3CXy4X7QfSYkX1xnR9c9jHbdgFB0ES/xMqsf8oFdZiFJdFr3rZch3JdmpJ9WrzZHnX0h1pQahtNOhJ7tg1dRYBSCHKMtYX2p7gfLK3A1wTN0lp8zwdvkn1Lq/M9H7xJ9i2t1/f0IN77gfPdpGuy1x9aus6jvSSla1iYL13BCp8LhD7A5+I73iKY0Ct3er1gleFjhlXGdX6gWwQWJg5CFlOcEO4ihRwksCsdQBwlgE2Z52pbIXNEoiABntDM0MQ0sV2pGHWk4tyxgPSUhV1M9Qgp+Ba2+C23CIyK9ZW3CAB745omTGEJXCDeeItgfm/4r3yLYB4bJrm84/uaucubr1je5Adb3qXWobdwgY8eM8s7rvMDLW/X8SSiFufc0uQqXFvPjtQGvNbZEBdQccd29aqyUsubMuQBpS1+C5ro1g62hBkIsPWn2kyEwLGgRAT9u5Y3+YblTd64vBnl0sOaJb71klB88fovvbzjiEyp5R0U5i9vyFYsbxMI+2Ns41QsyLltnColuaU0t5TllvLc0sU2bQaIzM4msBIbtRnIMlWhNivyqy5t1VqYr6jKslUpoSC/6tJ2rYn6kl91acPWHDus37JNRqad6vL/+e+VgXITcXyTkXuDsLXfwZCtnIkDZ8G+w8cM+47r/OCGrEQYAc2ZPakNT+YRAlXgGqmIq8WOAzVTR1APKX2eaCNJbVc5UOssLqRM832AiP7KVcLRrB44TP/5J2ziLi+tV0y05QX2ng/eYsguL7b3fPCW88TlhTePmfsVZiZ6q8xK9voeM3Ot7Pp3mJnz6KVJQRUW5gsqRFYIqo+4VPU99dCqfVBKmJnhY4aRxXV+ID3UsgWxbMKl5lLMsTyk7U3u2ZZUluZCQhudynMxSTtBcGoSXUiCBIMO8jjmmEHhWcFeCpUCQS6AdP9teij9DmYmJ5aiWvd+s5kZx+z6K+uh8yjIyeUdFuYvb4xXLG/+gy3v2ovfPFgs7/Axs7zjOj/Q8obIbKC7DnRsz9VahusIBVwFCPA8hoSjXL1YAU4fLCMqXdcj2MZcciZtxTVz4AQS4CjlaO1GG5mOJb5JJ/mW5c2+YXnzNy5vGxKTZ0q8NRbFPFbhX3B5f1n5TSsZfqc/mCyi2fC76eOlat2eApZpMBt37stSdL4vSxHRFnXisIaLkjgCZADma0F8VoXiCdjE0/yrRTCwdaF/3h+/50bPwzDO/Xh8G0yoJwa9/nNcuOs/C0NwaqDtK/3s35gC8P+JyWxbSZPZMA76ukgOkkl9mOSzJjWmRTGidMFOk1HHgtSZlDLjtrUcdQxQEkStzITBjYtTAUr/wpkSfpSIxdY2+8aIxV9Mfo/1EakixE3CwLXzQLFR4Wjsu1MTLjDE3ZcFLpY8LzYRpjYRpjYRpn7kCFN6XhfhqcWNitNQTPIiwE7iKP73eVzgPn5rVl/cjuYwS+l1i8kPi/PoltAKdMi8bLx/UmC+heay1OMaReaD4/mtUDu+GPhGI388XcxulHAmN43okmD4siSz41TFb843Z+LFJ+LzmvC8k0QatohRTQq9YchEzZ6wcPzZtIAIWJ1IblLwxv6gIApa7dHkPc8vZ6TCRE1zE8KZ6Pairzm8yXkmEzGDJ/OYwVHX4c61ppUgdvx8L1u3/Upmt1IYLyCRyq0y7zG81CmGmmuYdGGm1cCF2Yw9SDAXD+2dedsa+HMTJ22L7ffkbVufZm07laZtMKOj22xPrzXweqK2LHn8RwP/EuQEDodeXoy8EdyJXY3c4Mbs16C3vAa95HOT/L3QS5LorSTQ60u1Ern63dwN8WtQXFmDYvq5Sf9eKKZJFO8sRt40A16F4xAb34LknTVIZp+b7O+FZJZEcjVBxz0p+6pwPzP6YH8NNw7rTR/9Rd1vQn91Dfr55yb/e6GfJ9FfW4y8Fboy61pDaXLI7mgVVMTnonnzEPk+T+IPZPzBN01Gbc1k2J+b9t9rMuzkZOwuRh4Evis0NTqHN1opMt7kq6ZhgeS5kvXYMzewCkHs/8I4bES/38nD9+4afAP0uQGSGEcfhW+0DtvotY+/BtMAJVG9l0B15LX/rciOmlmgu17Lw/feanyfaHyfQOtvge+TNL7rSdJexGVsiOm495RAdrCdFJDuotIgqBQwlYk/UAsflbmm3xvONX1jReRgvV56BYAYFx/GUdbyk9e4CUkmPV6ZJyVpAX5NxmO0le130dIi47HZjfBdjYXOWIVG6b+24qwilkV2oJGPiZSocdv6zyxVmLIGNsRTOq82S7vVn6v4cxURbTh82moQ86JR3amXjlLlNCg/3qlut452D1OvWPCqdDkvLDbq6Y+5qXF6Vmq264fV7fpRJX77Cf1SzC0HwXe2+a7V3qmeb7dSDQJk3lSOz47a9drPP1V+wp/1j/nw0JD8p62TTI0dU2MnqHEcLAptnsf+zBofYY6gnWC37F9bleDbo+NmY3un3mr/XEaffqr9FPzgT7XSYatquqiydC0jfGroUw1/ajfPqr8UE2+S5eZLYM0/rR+d/2xt22GNJFyBd04yD3cAWTAN5frRcQwa/YQ//VTWwEVwLRoIvHWijFDz74PpPTmut1rHR1EL5JNGHUyMCy3VIZ8qyQp0qQKwTI35+OzlCnBeobjyywXswQ5vIs1XGv7q5ckr0CdqgBzYE6+tbbIMOiiuqFHMNryYUrj0IUg2Hez2hQzAsMTE4l+41S88cBc+EDE+zKHCbDAQ4+Bkx2yjdOIMcmEcuBvV0TZ86P+Ao42WzqTrPxreY854/FFPyY4RGJP5iVBn0BvOpgYiQoId7LtFCSaaLONjCRk3bnKSmj87jtKyQHXmW/0mM3m6cifY3YvYV9Cb6cCcC3Ueen4/3iiNNpyDPa1J8KVuwJ9NO77XmegG1dBk5Pt9iRz+MGJBDE0yIqMCdKLb7500LuiXcOOvE22opvb+tOTvyfn+a5oJqCfjZjl/OR9aT7Pkh56ciX7cx++GYQT8IFza5nREi9B+72X+dVTT5BWajyjiMzECI4Zias5ZRPBgBjAM0RKeu70FAv1RZum/azwkXEnBegkWxeoxGdpKDYqkB4USg6KJv+33jS8HIv1hlj++a5B0zahgdqpoYlRvg5iGIOZwsW+bipDZrAEdfv2EJKoFDO19I86ACmBipvK0kPfgoYFD7SRQRQKlI9ArAiUhVAhCob+OUGkaMYEStBhxoPpEyGgkENNILMtAk4n/thd/H0KcfCDJB5p8YMkHnnxItBaqN/EDTD3g5EMS4mQ/jWQ/jWQ/jWQ/R8mmj5KtHSVbO0q2dpRs7SjZ2nGyteNkA8fJBo6TDRwnGzhJDvsEph5Y8oEnHxINnCa/OU1WO01WayarNeH7GNFb6TCkiZAYQioIpz+c93DCw8kN5yHEXzjucCQhoOGch5MdTlI41+EchYgOJzycqBDbIcrCuQ/nLER8iL0QOSExhJMYzkSIzhBbIWb+CNSWQH6uOlVL6xXa1huNVXDq3wmPveeHXxYkVvLQr7N80hi4TgTniavO9+L12xmEJ8MJO8cKbCINhv4qmKVAo0ibbiHr0UMCycrklcowWZm+UhklK7NXKuNkZf5KZZKsbL9SmSYrB/S4rjZL1D55pXbackpivZL8MKFNZfBdZSurJTFtFJn8emkbKQVBcnZSykHGLkp9lJz/pNaUhRutrpcCnK6ul6SOqr2qXtoOWglrVrVYB29O3ZUw59RdCXdOXZyaRLiushlpYBlM/Rs17ZptkX8trKSYzorRbEf/0uhfVlwYUStVfNO6tkFC1hR2FbOlwPEO2Mgk5eoqMZ46KlBMAAjTn5q88mGbynOkcjy3iF3gFLHQIDhMsKJwpSUkc4QnzeKdmzfRHldZ/208VIKU3vMeFj580MLaLt7yzcDntlEIaQYHNBor5dG/djR2K3p+FQeZYWPAIM4MG73C6efDC3EidTvIkUVPcFzEjrCLQilYhDYmwvUgZkF6tFfY+bI0uB8S+1717k9yEIq2aeFkbJLDuipIJdlXg0mxoMmq749Nesrnwo6YikJpKPrPk94kCID2SuLJ7af+5Gn1JDGNa8oToMw3Jhe+mkZszS3a2Cy3Qq84ZVzBOhFe4/TsWUoMPToZoiQzJd+JEKOuN4S4IUQLQM65nWGJ8PsQIuE2gBtC/N9HiH+8C9GegxQmEBYJdXkRSxcVBcK8SIiHXeEy5HnkaxCd9OBfHp0pMbuZX14xYsz+Q+gTLrVd5PVFoHwEmyBJR+2kR2DkA9iJ/Jddxm1IiQKO5XgU28oRFncdzFyKNcEL17UVcIHFHURsB0JAXYdangtNyhcLG1Vu7Pf7GtgPa9HMUNKHP/bIj+4lx9740V5ufCYWvg2PFcO/Iyd882DwMX0qzabd4EaECvAZoHPEvSe/7yM05T3e790BavkPbPr88HxL3b5nDgRHahzNwNyRctaTmqSNd/E49FrWyJbPccdC92M0TzecgLAw9AiNfckzfqGLucIQEptzZC3ldQ3vdgAbJ0I2BMumL2ZD44ScqGNyx4fFMd0zGjoA96ODzVHPnc7G0YNZkKNgn8qdTab+wEAa+ZVO9eAnHT1pahRAaJlrN27UaDyOmdqpmLRGq2+xvP0mzBpvXP3KYDHEIBOnd3t7N4Phnbkl2TMwGsNxTiZjJUPtP9j+uxn7s9Ekuk6wcNztTIyt8Hs8jpf70ovc+pTmCH+sdLY+M1Oq2+v4o8T1kWTV+ZZGPKTFpYrUvkZirULEbWN4kGxEnnhuaTKdjGvOaXuLaziG/rWB05mMlDI0Ed+JEaORptdMFyb4h34Rwp1wu/7XljPr9Q2cmiGZuyl6Zofmj062+RDX0cuRmJmbPXGXRoiPZ+H1kqUWjTv6tJf/wqwllffRvCfN6CZdVwR3IILlbda36GsaHgfyO3Zw0n2rrm+gMp/KgFVsJdPN97ajz9SDuSRi6gdZ51Olvz6ATIFhumNDKGma0+2F12y2+OTZl07xeX/q7RQ9u+xQxM+ao7NgkTyE91F+3yrNcV41ZfrdoqQ+VYO4dNf4dscPgW9t/HDeU4/x362Qq4WPf3wJ9hQf/J4bnIppotU2r2+QKXsTg0QZzMGb+YemRn98I4bzve6txnNVzlwj9wstc3civOASDCzyxd9K+DRcnFQKyLICTaDQ8vsPxmfm/ymU3KnWF/rPxsGhaEMI7aINEKJFDrEdxEp51QV/mZ32zGGkkP7j4obJCm6QhDTF5gM+sYYVhS1Ed15SzazhFZWwseQdh8nihuT5zdn4maZZxADf2s93Mo9FMG3QJyTBWE1m/chVI5gwFKBuHF61C+Z5NtKVVdSCjQE3rXxZTNGumgaeTK3owuCX+aXL86Ob+/uX5E2o0uP4DLfG+1nuhQizbWwRDtaABtaBppUCTjC3IE2ABrTquauGaiz6Wt90Vb/Q9v1+6ASa0jkTQItK+Xo4SgJd3jtvPJfRQzcLtNaPKMA4eV1tCWg4B9ratnkO3NTijEOb2Sm42bvhvu7dXbVTyD6b3ZaPyiN+n4Ebax7O9f8R/Vpk6xZsZiGt3yaAXtLxPxcaJvJIce6ApUeTA7g8FHSIk4Bfth9HPXl4lkU4NpFtoKaUtwFubXOzZbAEPMcIE6MqJYBvm5zAVyayUeuu1+/HsL8C+iXCT7fJxAe1+9vLl0rrar+xlb1hizkBBKB1BA7X4ZzYxGRNxJSsx/k32VWJsUW3pz6nbw/HF6Pybg8T9sZp0fxjeXzRlWGcoqnlaXl9AF9eV60iHSLUWjtal9FdJTSZT/EbY1OBxOPzYNT1h0ZSq+f9rrPr9o57+/Wzlzo46u3b27rw7uqy2a3fjlh9eEScy7LvQEIuoQ3k7tGDc3HuyV17fH2BzYd9dTbyr+7krTizR627/rm6u3tqD/oHxy0SvLtoH7Xc3ebU2Sn3z+HTuHUxehDnR2eiNjprgv2Ti4ung3Z/dC6q1/viUo4u2nXSuDiatQdP3XNQG7Vh/6B1Z+86VSCa7Vrt6qy7ewb2r04v+o1Ty3+6etm/UBe1y7OL/ok4Gx20b/d3zwbVR1Hti8ZtDVy1a2Nxcd08HFjoqgWmLauPTi/7/vHO+b5zfnTZOpfP7fMr5Axq96e355enqFy9HhydNS5k62ynXL/un/UOK/sv6gI8il17ps7tB3nZvHUg6F+i82enUqf1QdeSe+WX4x5/uLosPx4OALm+aIIrWLMcVJ9dQXt6iBa4PETlBxc1PRed95yL/osL+w+ORr7uB4iLU4PX/eNav3FdJb2zO9BvVQMYgAvPn+P3R7DWFFa3fg3BTIC7nne6fcfZ8ZQ1aKWCb0jpHJVa4/ZNacb5i3jYbZztFE8eh31qPXledUEPs8QNyPllQ01bncgXtBPd4HQMzRYNKwyVo6JxI9CUHdV+iP0vtw7b9SIYmTOlqeb3Zl9gMhuY/aF4Yyu6ZSqxh6Ql7SL5/9v7EuW2cWzRX9F45r7qvmW7sZJEqm/f53hJOx07idckM10qkABtxZKlaLHjTOVf5lvmy94BwAWkSMmOnUynn/vempgQ1oODswBnSZFeYyIRa3GairUIaeCAgkcSRw2dpEPjuW2857uZEpV52WaCWMughS9di/zWMEy5JLqO2UohFY6ALsAJc3cuapjMzHnrTk1OdiNh99KxEcGbq481aJ6X3dm4X5HFR+uDG53NyArhTg/46VrHP+GQ87g/XClcKLvljpXBG2AQoDCwUKP5uxrToY157l3OVfVGEOC6IPhNhk457Vo9tVRR6z87aPvaar3CzD5FmeadhjrWjRJ2zSrKAJWeM7JrUJgzWRp0GCdZ1lf35YS1hOE9ZXNLgc2NTyoCECJEoiNg6TTWJI44NxFhmEIJDyMTrzTAkqFIxCEKkDUTTywrcWqalTc7G0r1rO9JeWdlMjUaRmvvOsztRe2hP/sddhcQdf43Hqw6X+2uU0Xthcc/v+yGz90JFxL/7SwpVwujAaNPuKl80eW200OKwAZOr4Dmjj2bTQXl011FOQfofzY6V9cvBUkEolg9j6CDHhLEj95QmntXYz81OSjjwPjGLHVRDhEyFp53clE2W9zRfTmaAMJMhx2z80Zskh2bEc8IR+am4yMcrKnu33R0+QoMXyo/CNDYeXFcFqnDx8YP4Ye+HMRK/mhcDtB6yDvncLImnR8Y72S2qj82uiwPnT9C7c3Z85+u+DTXQ3LCYGM9kj0YaSrNvW/H+O4bd2nnfWI9m91MTD/Z8OsdAxATNQIGgqPfkTPgZdJcO5q1OonMNBjr1Dhl14bt6UnnZjgrp7Xe+fl8/EvHy3UBklTv7NJQ9s61dmMAIbX9mEtnWPTMcMeOuSPs/Bz/4q3p55/iXwqvsOpPHWUkcfg3BdZgfTJcRqkfXm3t/GjauYXltWDp0rqfA/wNSJyreSePbmC3vOzq+nw4yVNUySns703HkvSOxc3cbyRzZEtg+2PowcSUAQ5lsALI9she7JpdAKSybiNXutPvXeh+73w4VDaAqpcIK3NOqU/rejjrK9O7jXdjtsG2cyMDqGXnHPblf/5RMEB9uX7du+iNzPXO+nB89pP5+skj490MIt18sf9Y+eU0b9FZq1L8DHg7WdWff5K/2O1dWegWX2C2c0/a5E82GVtfaXGNcnvaz7bIYXCOwGgdN2Dsyp0c5t3wK+UVP3soVx3mu+pMQheZ2BtlcePlzlE1OvCXTd7iKF8D+DZdAuwyhG8JcXsuM3tWoHcgXsCWBCgnWJ0f3E78uGwnFvjWb9M/wy5s0xZ/+vouBPfdBYo6QPpSDSyz3Aa0nrGTpTuxwAV/O/hT7ESb2319J8R9d2IwHJv6QOhhT8y9CUB64gpgh6CS7Jvd8I7Lkr1Z4Lm//UWOs8Bvrfg+GfZnjoUBD5J9m0EKtIYUOLdjiFZ8Gpuo3bCM4aWhu5dw4Mfj4fgJdLKGAb+OCrYEnM5sAUzKcMjL4bSTPZyu2/foJIEZmN2rvKK6HfZ8n1u8pesoQm/TwRegiWgJHFBHE0weDk+ETzlvfWQXRBRwZolf18F3yYZ8iYPv3GZg8uOK76V6VBV4K1qmNxUTQnMOOW7lrVpGwSiwKCgxq/RXbTJ2yHSLmrEDjrT5D35UsX1q0KnksWKSahQok+qGJ1ggBapjoBROQP2SjAqN0ghTzsN5Y4d792ggWg2W3ahRhbcJ+RSJgN5Bn7Jk5z0wqf74pmPfPgs1JA/TZJSqiSM/XmiHzEZg0smuv4zAVyhipfplBPPM1LjUvGDH1zsvC7VrtaN7Z+dTr0+geR0lb8xps1QMDt6NpY/ZBOdG/MHSuU2yUDPzTJ4XaWWlF0ZNU4Jlz0amPrCRcq4wR6t1Xjr5XrdP0kTLyjQRWJyvumUTLCfVrstZlXWZFndnCZ8uk/A94pmLl4bz5GCoEtKWBd9d8qe+5B8+FNUMfap5SYObtDrK4sbLqaaHZw8t9QMK5uBPjUpaouElrH8Bsv3hZP063B9AwvTh/jXkfOxJ9CXgvxDzbyvffx1ZoQ79B5AVKtD/CrJ9nmwcOxkek84PvcukP5sAlH+8/348uEz/h9oPMS+25Vy5TWSbJ4S3EthK3C0EtvB24lomutTENRpEJIo14lhLxLVJdAMCFAlAsoqxSlmc4pjpCCuKKQtkJJGI00TRNA4IS2mDbeq9e/TEtSyF5peLayEOxR2vv0vPNE9gME8SLs+TDbrVubYiVREO08TnLGIX1QLnODmk0qp6f54C/IbX2bgVKc6exCJWpvloiAsmx7oUTVSulE46O9S22GHLJaFM9qkKRCBuKW1MWJdfau8PrV1FcWtbgMKATav5Uc2cJ0P7IhXfzIHVTBgU6nPdH018gax838zhXp2Vm245nl3y45X745V7TSCnIPnyWwuEsj3yrsNXA9NcakTrFGdx+e4qj7tZ+SwCPRQvxMhnhtcBE59q4yxpvpwdllTzL5u0RSb3t7IQN5y0sc4zqN1yU4otSQB5Jw6r802Z77oiydhh/veOArsfLfTrCOz1XXkAgd3bk+2wRV4X6L8AvtDT+bCv2oBfVHCn3d5ymjHUJFfKk5mZgaUptZ1C68KI9TBOE8wXien46wftqwP9AeRCH+gYzcuFGZt/YLGQfblY6ESkmlgotBRSBKngSSCMsWGqAs0iToTSIMolyuYpisIkIGkcq0iQUBMkUswkI9D1vFh47x49sdCFyH8M3P4YuP02zO8xcPtj4PbHwO2Pgdv/mEB+DNz+GLj9MXD7Y+D2x8Dtj4HbHwO3PwZufwzc/hi4/TFw+2Pg9sfA7Y+B2x8Dtz8Gbn8M3P4YuP0xcPtj4PbHwO2PgdsfA7c/Bm5/DNz+GLj9MUzxY+D2R0T8syPiY+D2R0R8DNz+GLh9LnB7YQV5AHjcbAU5b/QYCMyZ5+NZM3r8+8oZCaSgPI1ZEuIEWnxk5mq3Dirox8YDq4GKBFolsVImqDpmPFVAigAzKIlIECrEDTVLIox0DOeRUEWVSiRNglSzNElVMg8qFuMUS4VIHArKdAjQYAnBnONAEUUJoziJQvgIUqR5ktJYCyFSEsEaEAC1BqrouBlUaB5UIYapt3t5N4EqaAJVhGkk5m1rNdOKB5IxBDDABIeUqlTRCNYH/1AlpcYpVEhEoHSEEiYQThRnprs4TJtsaxlgD8NcGZPZiEgO3UiqCEEpIBsKUkqAFGoSATohnaQYU5kCHqappID6qX2avg0SGYd62h5PrAky/A6QQSJVmuowomGUKBHAhqYaCYxUHKqYh9A5TuKEC6DrHE4SUyQC0KUJIIamqgEyWiQ0DZVKkRJEkUSomKCQxACWFGEZqSCOKebmWAKLMBEFEqbi2P6ZBrRqdby5kZzd+rzBroYmhvESUIWxAoyOSOt5CylDDX57KExEHMLKMEeSIxVxRRggUMDjNIpCLlIgyZxKRUI4IKlIYTWpTkgYEVi45g1IhDUGaACdAXwTFAWcapGKkAE2xmGsY05gS4IwoVGqA6woSxIaGhTDCHCM1EB1HrT47TWAijFOyVJQSRbGAeHtWAX9RCbefg1UHBBJhxLLkBgqpUNAICJTwCeKIy61JAGiiQZyC7glgNwGFMdxyigCWs1YOg8qFRIKcleqMCAdULkQM8IBzgIOM1ByoVMd6pSpkEsZBAEDWh/BzzEPdBiGnNZANWiLSNEAKk5C3m66XoBKJcBEFGolTTAJTOcZXkAJjeGsGBKvQkmYSFEa4JiIhEQxT0QoBYibOoaKAKeEAWpoCYRaogAT2RC8I0klA8BQoUEa4HC8gI7RVGCcpoSKSBJzsIHkURKGQkVw7HBAtAqkjDmioa6Aav9qp3d7UAXoNlQ8DkJgQhEzoIoaQRUgG4O5BiqgXxjEHJTCxhMZSSXCGGQeznSaIsriBNFARSmNNCecAuwCWLvCJMYBTIs3HMCUAvEDbhki2B0gQCRgNELA64B2S9gtIOMgWGEhgyTgPMIpg9OKWAw1OGA0rYHqRVvkyAZQhRhhthRUCYkTylLSDqrQsPk5UAHSRBp0CjhoHANBTlAEIMMJlVKSGAQEnVAOqwqRBKqmGQLKlhCFMYspSRLWgFUBIlpKpeDwao1VFMeApQoEhjTUNMEcZKYIdocBH1Kh4ClIVgLoLGwWtAorYtT1yevJ8xZQ3SbEZhCKBXLVvDPJVm4qN5iZ8FNyYnSBDmh15g3OWGFNh52zoTHwujZ2pPBlHDanstfXY/MVG9fZvnLupHO+iuadv68XuCyaMFVmUBdUpRgUNBKM/mvdhLntnMurph5SEyKmdF0Zjr32i+LC+Ne/1cAwShsf295l3cUviwaDVztktUNXjf+YMZS1Eyjs3bJ5NK9niYvLqyrYUgDubOzbWG+1zOwGxrssjO5qEIFe5mdxFxfQ4MlmxekN38X+bnHAsXkT3YpJXjphRNdGXtJ8uRmkv/F/2QzmfeHyCq3ecPOzuJUpX+nq4k/3dt5w9jDX2SJIhAgxYFYI5F8gOTKVOgJZlQmikwDIL2FAoIHyywCFsQQJFmgc6EEK5GyQI+cJ2L179AnY2cZeiwRB5+kVDTlergeGOkRJEIWW1osmWg/9sAZanxpxVIpEg1QkghjE9yCRIN0ZNhWCfKVAgkMMCDMs3KgiyOglCYhLwNAikBQaQAXqowKpHAQOhjjI76AKYwYibQTdBzQJkxTEUpYYHZ7SRNAAhHwWkQQFsZkjgMpEbL6C0ynLJE5XvUnP5DvKTaIccs3y2zceYiEAl2B9xtHdopoykdOnee4awCegOkDOVPY5u+wPk4vsIzOh6Fon/Evz5pKdSXvhZe4zyiRORValPBPExOXPgW3rlqkhsmDUsZwmJtVHQRaKVEPmaAF5mMrBqJIjIoLNvpwNujZuVsb/J1n6mS/tlwgQ+IOGfouLpy/t2QTFRmK+5xyL79GtEQbr3bbG3L7VONC621MfLe40jkkEmR+zGoruIQYCxSNs2I1qEJUHGQhUrPaBMrfcBxkoIGE76LKbrwcYyN5mNRyQ6r3R3QbCjSvCVBgm1DaQu1t4gBWFlOEQLRroPHiYgRjwqoUrGjwMeoM2hBaco0wrfIiBQNOLFqzI6VQPMZC5MGigRlWN5EHOUUSMoXDbQE5yeICBQBrg8+htzQpAfSiysHWdfzz0PFXm+ak7Hg6n+c39809vJs/jX38zXniVTy/Rgl8nDw9KCDfvOhxr0JBVyOIIC5CTEgHyBmiQAtRlFeZ3EzqXeLJ0MyaTw9pEJ0XejnM5dmbZfX1lssrZy5Ybr93Hif6w8mQN26cJ5eqO5NhKT66K05gcpD66xy1T3cxXJokBq1LIiH6hxiwCAQZRe6MZ4DRmWIISKxhlIOJkiwS5wl4PCBKEGinFUcRAWgKpCERIThU3yi8jkoEshcxzm9Pdep90mZyvD8JKlljD6rGfq/lfQf5I7AoyFu4J4WWJi7hZZIpyGWPLn4ussSvnPaUbe8i0q+I7Sx+bF3zOGb0vw4rIuRtOMoENG6lMqvegPbtUmnMRH8xUBhnOtebFCE3+RZti0Ghl6so8qSqXQG7FPLL2jHEMgLBsZBJ5cFYm3XSQMMGlf56MQIW3aPI//3DuQE/+anaVxP9YMaGnXZQpq1f/DI2Hl2e/TK+HP/+U/d2RIDMNRtNKZGwXrKqee8ap/ee9s3Pzg80S1nGpMm2+DRgl1iaclY35ZIO62qU7XRz6gzFhrr90Fk+5zO+V1V9cfT2v9dPoF7urg5477+X7nHu7NhLycOb2zEQby/bd6mImhQ/8ZmLSdrO4gi5/kdtS87NLzqPsW19W6pKTfVHbockhXOZisllFs19cV5MsR+VInvUuCytmOCojq4Jbe3uLBjHoRhfFWdMmCkiiSwG/DLSE3Nns2SRvHCEaYJARMQoZ8k5tt6BHeZd5XqJCu1iYOLEhj1+G9FFo8viZqlnGUtOxi4kOmDyQH+0xzo0SVsp5AOnuGhwbd7sul69J45WI5MOxCb2QZfX61BvNdPGZbP02ffu2/PUaj555n5PnQ3VoFMvKt8GZS+lllPR/dPSjm7nbua2K3ayqZUAJzMm+VHn5yl9BXdkKtsybcX4BsSCudk7AcVXtxYyFHJSqiFRo4d+rqsPvTfRX9s8A5tPzQS+x2mcWT21ik+zVSUpGsypwawFMDtQvBwwg4WaEfMC0RK5cBpSwGShOzXlooDhUawFKjodfDhQKInS04wOlOWzTEpiIFkRxGtkDwyQ7jc0wKY6qD5OVv+7Y/1bqgDFYwQgyV5HNKGN/9KDT6pSbAyhqBBBBtBlATpOs6Xs1raymO9U0nJoeUtMWajL9Q++Eo3wtO5GTxfsc2Tr82y5Sc/CTFvCLZvA7BaSmJjwQkD7ns/K4nOGkGaSypI1nJBBJzE1OQhkY5vXRmC/n4lqWfDjYkdubjmONzR1dPVehzRxu7/vqeSddC1BWjP5Q5D0cANN0xlBZd0Hvw7sP4u3phT6u/1y2XfHv07z7MRRV7sNqkudjetTH9Kg2PWqOCIX8Oh1e2PSYbWhx/pYejNSgj/Rp/2L3/bB3eHT+7ujZwcu3/ef7747Pd3Z71z1YKk4u9/vVZeBt+evO4cGbjdssYxDKtcFvu9cbN+cR3x0cnu6ejvdOwkv5/ik/3RxtpckRPjt4hX5Nj5uWsTT1aN7iJ1DtgBgUmsLKvTIa+4nf58+9s0R02RvNdcLrePj2t0lyfm0vPWwWUO9XP4ezbdlmwmhMJtssJs1vK3N2rxVVun59muem9znhHPkmITY2M5WskgyZB3hK/CTr7RQ641nJ+bBnNYuqjG8Un+JVyLwvGpPRXgJ6x01mQZr5m69YJzNToUidie526zP+sHGswuLWJ/us3voUdQqjHhEmhERIRUGcMGOepDGREcE0YSzRIWGSYdJy65NFbISdeZgbn+ZrngTFaYwFVzjQMaUBiaXmKWIqNqYJihIShzLSunLNw6kx5EtEGmAuKZKxwCGJYLcJIYymAQFlMYxYvNJ8qQNChR5fyn6erXjFv1Ex4cFkv7wUKnb+c/Ux+XOmw3svrCuVMCn2nvDJysZ/P/nHZQf+U8Pe9EnHzMF9X/WUHrqClWpkFk+EAMlANzB+qo1ZiHkwTCPD+A3G5Jd1JrmrEQQ+xNkMatJtJlJka8haab1mG5rDOOoPpRnmCMY2VUZjfWWygOYbOZrFAM9zXVwSyHFyDlJt+V1JkG4vTg2de52d55XVmgzU8GhRPd5Osm063qzteBtzwPse70Zz39VG+82mUmtU1tSFvZPIqcamiXNmwNzUbbWmkW1fjlUPULe5QVBr4AJMFU0q1Orn0S+n573kvIxb/oOdyuq//+UPZAxLoKTS048dOIrWuCO/YwP21LOKjR+FaTrsHAEe9F+NAbj/m917fUUKObn4+IaWFNJ91ihkXienkGkcYBWD5CNiwBoWxilLUCI0CRKkklQhJqJQ4oJCFkypPHADvTZIvgKNnAdNSTVpqBKSEk5QwlKBSUqVxCwIeRhGXERYm0UIRitUUzGShClJYhpJKpgyxmYJkFIWAJUlsbEGM1Z8yX2opqNX3nlqwf+C3M0R1ZZjUJii36JBsKjBIjLuzWo5Da6P6tHgAeB3bwQKnIXDXWmxQ6hvTnjdI26N8No7hCbCy3EL4Q0fCe83ILxQfGYI76U+sxHl//2v/yTlnSWHg2FJed1njfLmdb5zypsGLIgY0zGJaYx1yLjUOo4YkZiaues0iilS1WfJWPCEBChiCWFYMRow44UiYiDHQINJGEsVSBqLb0l5b0NI+V1J9bejvEFAZSpD9v1T3tyqpUJ5s+vaJsprfPAaKa95cnkgylv1uFltKOWNpUFjadhYGjWWipJ2VydRIbB/C1cZR+sIl2hYnVy1NlsNA7LuXnCaJl2tjVc5peuipXZYq835qsBonbZUj2rVg1WOonXMm2uLuWWGEVqPRBMLkVNjkG6YQZbD1KP5xvL83/8q0r18AxZw/evTZFCyAPdZYwF5ne+cBSARCpkqjkEKIowbM5QgEHGkFGURVRwWJUKCcPXKQlKaMmG8zQwHSVOugYSlMYLaKEUEYxaRIEJfgQXMnaNlFH3uKC3jGXOn6S4Nwrs2iO7aQHwzruSP+r1zJWcCWeNK9tWwkSuJFq4k8INxJd+5seRKVZfHptKgsTRsLI0aSz2uVJ1EhVwHbN14wzZPrFqTrCPUXLPGjQK8HrbUrHEiglv7rDGhcJ3y5oo1/sPXMV3MerJULC4fnnF3Uno0Pf8G/Obj9dXR+5LfuM8av8nrfOf8Joh1lAqusdA00DgUShjrxjSWEQu1DEOikpAJUuE3SYoUS5kmCYjnoYqQCmmcSiF1SKJIR4IoFiboXlfkLfxm7oQso9VzB6UwBrtFg1vxm7ljc5cGt+I3c6foPvwG35bf+KN+7/zGWcLX+I01S2niN2ELv6EIPRy/8TzEPX7jlfLG0qCxNGwsjRpLfX5TmUSFPNcIfmVelYqoos1Up1qrGLVUrDEbuo5Yc8Wo3iNvqSjqFdkSNWcwnEyNHe9sbCwzOz8MU6gHBSOLHT96TMjep30DJvRp+Lp3UjIh91ljQnmd75wJRUZXSaMkFYTKKE4CygTGoYqpDDHicSwZ5yIJK0wopoGE/1OYiiBQJIk5FVohLHEkaEziGDOEpPoaSs/csVlKwOvH5y4NgltxrfpxussIt2NC9eP1bZiQN+r3zYRyL6kKE8qMIZuYkGh5fab44R5B/NgbJRPyS3ljadBYGjaWRo2lHhOqTmIBE6rOawETqk51AROqzn4BE6ouaAETqq7xjkzIMZk8fbIpIdxkc7pUndD8kTkJFRnmkm/DiiaUvLr8ULCi7LPKioo63zsrMhZBQLqSUPIUEwrKDCcSFKQUSWBEwJlQpGgUVe/fRJrEhBFNwjgKBQKqFSWSMZXolCgUhAokx4SmX4EVzR2eZWR87hDdpcGt9KG5Q3WXBtFtmN3cIfsmrMgf9XtnRc6PtsaKXkTNrIiglvd4Sh6OFfmxjUpW5JfyxtKgsTRsLI0aS0VjqWwsjUu2VZ1whdLv7pS4Wl1BpdrhLm6uF9TrkeZ6Yb0eba5X41gnhy3jinq9lnFlrV5rh/FcRTLPAXczz8gsgee1tV/I8xcCJbYZEIsknlZRy0P+fAPex84jVZofZJ813pfX+c55XyhEgjklJvol0+b8B5EM4hAxxeHMC5TEQQSlFd4H7E2kQQwNgVGCjqZixVIhSKI51pqSiDHQ0L6K+cHcCVzGaObO4l0a3Ir3zZ3OuzS4Fe+bO693GUHetUH8zbirP+p3zV2LaC8+d3WFzdwVt9hcUPoANhff0ItgErxNpu9KUuk+a6Qyr/MdeREgxmNKUagjzqOEahpTyRIVYx5riUUQpgnoCrUnEk04TiUQQxPTRCRKh0GsdBTFCKtUI5awAFYY4PuQxft4ERgR6wu9CHB4yzPNQ80UTrC8pRdB4Tf8R/YiKGLD+Mc799dsPN5Ry/Hm39nx3jh8kZYm8Nln7Xjndb6j453EqaIBiqIIAbrKRMDuKFDgQWajkSQ6ikUCpwpVjncQ0hRr0PgRMdGtY4akWQgW0BTURIJjRBTl9D91vPk9jje/5fEOg0ilDEjibZ2EcsfrP/TxziMyVY63LWw+3iRsOd4mEPbD6MaVWJCFblwp5Y2lQWNp2FgaNZaW17S1SdRuNjHyLmprM6tVJaBWNFedu6pFLGqpGtarBjzAzVXnrmtN1JfmqnMXtubZYfGVrR+Zdgrl//5Xa6BcL46vH7nXhq39Bors5rH8LS7Jt/uske+8zneuyCrKKAbKnCpQPMOUc6KtaaTmCbCdmABRpwSWVH1PFFQFItExAZklIUEIdB9TDq0SLWMg9TgO4c+vcIk7f7SWqGjzB+wuDW6jyM4ftrs0uM174vzBK2LmfoGaSW/Ls/xR76JmLuRd/wk1s4he6jMqV9jMqChvYVQP4VT1LeXQbfHbhqdmus8aIcvrfEdyKBKSI8EjBVQqjFFKQd+MUoGURkCFJCidOk0YrxpBRIFJdKE4lSGJaRqxiIVEpsjepQRKUhJJrJL/mBwafAM1M+JIByB731rNzGN2/ZHl0CIKsn+8XWHz8Was5XhH39nx3vk0PPitPN7us3a88zrf0fEm1FygJzGJRZqAlJHEUuNEY47TNKQy1gkcVsyqD8s0UEmSciZYpKJQCR0BcYg44TjWOgbpBpTMGMl7yST3Od7hPY53dMvjLQg3eabkbWNRFLEK/4DH+3Nrm0M//E5/MCmj2UQX0+s3+vD9axzWOqzHnfs8F53v81xEtLJOHtawLMkjQNppLgvi0xaKx5KJj0WrMhjYotA/d4/fcwb7cJnnfnz53m5oKge9/k1e+Gx4Iw3C6QHoV/A9PDMF+P/KyWxdK5PZMA/6WiYHqaU+9OmsSY2JAkaDoCSnftQxmzozCEJjtjUfdQwH3EatrIXBzYsrAUr/wJkSvpeIxWg9vGfE4s8mv8fiiFQZ4CYucG0RKDYrHI2HydSEC3Sw+1zCYs7y4jHC1GOEqccIU99zhCnY1zI8tTzTeRqKSVME2Ekexf9DExX4kP9qTl/eD1CYufS6a37DtSK6JUFWhmzKxvuVAvOVksvciAsEmQeO59cidnw28xuNhuNpubtZwpnGNKJzjOHzHM/OUxXfOt+ciRfvxec14XknXhq2jFBNOr1LR0TNnbCMh7Nph3Lcnkhu0knHw0FHdkDsAfQu8ssZrjDR08aEcCa6vewDhTc5z5QXM3hSxAzOhnY314ArNnZ8cZcNfS/J7Lbh4gV4qdw2ixGdU6e8BKph0oWZXq0Js1m7TTCXL+2Oedv22JMD5usW63fJ27Y4zdp6JU3bYBaM3tdHWtbB8kRtdfT4yx770eYEdkt/Wq58z/rEtgPXesx+CXifLgAvf3LA/1zg5T54Nz3wDpVuBS78VpghfgmINxeAOHhyEPy5QBz4IN4qV35gFtwGYweN+wB5awGQwycH4Z8LyKEP5G0Pj3tK9XXnw8zIg/0F1NjVm14Py7r3Av/2AvBHTw6iPxf4Ix/8O+XKD50pM9S6VCaH7BaIoDJ/F23ah8z2eZI3UHmDe23GzoLNEE8OxJ9rM4S/Gc/KldvAd50DAOflGQhFxpq8bRtKIBdC1nXPeGB1bOz/zth1Ar9vNcH72QJ4Y/pkD/sQpw8Fb7oI2nRZ4y+BNKY+qH/1QJ1Z7d8X2Fk3Jbh3d5rg/Ws7vF8BvF8R9KeA96sqvHd91C7jMu7J6bj30QO2vU6yqFtWGthKlqhMhgNd2qgUkn7vspD0jRbRAPXdjSUTyGHxYBRlIT1ZRk24n/S4NU+KrwF+ScZjulIft+ypzHhsbiOGCUChO9ZOKf3nSp5VBCG+RQx/9FKi5n3Dn3WsMGV7zCDPxsn2wcaz7R+22ZNtykFxWF3Z4+aHve2t3Y39Snlgy19uba8f7j97UfkptD9tvCkK1/Z2q40jU+P18cbB0e6L7fXd/c3811X641pjObbthGl3eLS1fbJ+WOkQU/PL5svj/aPdnR/+tvk39gT+xzR8YVB+deVVrcaWqbFla7y0hwLU89yeGeDhcgRt2duyf65s2rb7Lw/21rd2D49+eEpX/7bzN/s/bHVn48XhthliO6zWMsxnh67usNWjg+PtH9e8X/xy0xKjounu/skPaF24Gv68rHWOn4fbzsxuw9Pd/Zf51IJVtvq3pzC5bF5lB9ZaJ8sIVbS32/vq5e7h4cv9rAe+CqAj3rroXB2+uulXCOYqYGRqFOsT8xVIUWGttWU5d3vD66X5qs5/+82rJbP3auCGuXs/o3U+P3W81lJjrd5xuaVkriH2u7a3fY4AGJLoHf7SrL60wC1tIHJ4mEeF2WAgx/Zlx1yjdPMMci4O3Jnugg7v7B9YdtHSnZwPrw3tMW88w1FPq65hGJPiRag76F3OpmZGnNsb7IuyhHFAy/xZQuWdm5yk5s9urIEX6G5x1W8yk1crd+3tXka+7GhmAPMu1L3qDfv5RWl24WzvtCa2JXQwnE27w7Q7gQ71pcnI9/c5dPjdsAV5aZIRGRGgm3m/d6uwCD67i79udqFaufsDzt9Txf1rlQjoj8bMsvixWFoPSPJVT81kPx/j74ZgWHrgjrZ5HQEW2u99KlpnNU1eoWJFGZ3JAZgRFFOzIBH2wyzg0oHFvbvdZgbQqHb077Qe7k6SPS/2ULSvyeBWZVG8uijqLSrw/hZ3W1/DjKBhnT7eaZHBglWR+lYF3qpuN+PATbGBit1vKxyxWTB18uUb4lWzBO1uK65NFRNvp5qkkLvAYY856cSKIlbosHKFFRKcQOCY/iJEDaqAsUJQuWIr+mTA2PMAs+cdSyvJ5H+L8u8XhPkf3P8I/I/Q/4j8D683J97kH6TywfwPf8b+OHv+OHv+OHv+OPt+1/t+b/t+b/t+b/t+b/t+by/93l76Hbz0O3jpd/DS7+CVv+xXpPIR+h+R/+F18Npv89qv9tqvduBXOyB3I0S3xUOHEw4ZHBa47Xf77jbcba7bBwc/t263EjdRt+dus90mub12e+QA7TbcbZSDtgOZ23u3Zw7wDnoOOA4Z3Ca6nXDgdNBykPndii2Wf7a9qlXlCtD1RmNtX/277tm7ePxChCP/0a87/9JoTSfse2Lb+15+frsD9zLs6TnI6kQwDWhld8lKFFXVzZEeWBL2K/MllYlfOVhSmfqVwyWVmV85WlKZ+5XFksqBX9ni46LaoVf71ZLaVc3Jh/qm39CTpmrw3g5bq/mQNoJMc72qjlSZgb87FeGgphdVGvn770tN9XnT9nqViQft9Xzs2BZt9ap6UOtc66LFovk21G2dc0Pd1nk31GWVTSSLKpuVWs1gOjzT03NzLfLPUkvK8Wwt2+3s3yD7N1wrlahWEd/0DjqII01uqJwsWcM7LKhJynWu5XgaayuYYOzSn5q88q5PncZKx2myxhIcrzEJU4hDGa7JRCGpwlimyhzeQr3J7riewt/GQsWm9C5GKG34CGKgF68MzcIL3cjNtAaDIFtrEGX/imztKPteCoPashkOCastmy6h9MXyHEwU9ENjtZbKiK2xWIo1qTVZI4JxmaSEhTY92hJyPs8NPlxy8UH3PrxqAChdDzqvxiY5bKJtKsm+HkzWOoBW/eHYpKe86WzJqexsXMr+zaQ3sQHQliSeXP/Yn3xs36QQYB1E3lSKi8nSVtOwrUKjzdVy5KzitDEF62ZwzdOz1zHRWXSGNOC1LflGiJgN/YiIj4iIMImiSNRIIvk2iMgjgckjIv7/h4i/3wnQaUw144Ss8SCJ1phK6JqkLFrjPGWJTEKapvxLAO1b8M+vzpSY28zPS5QYc//gbMIV6EVpX1rhw16C+IbavkVgZgPYzeyXkzASJOAaxyhOAyZ0LFGUxCxMAgYIL5NEaJxgFMWUi5gQHCRxgNKEmJQviBlRbjzs92GyD9aj2SHfhj+3yM/8knNr/OwuN38Tc7+6Z0X3d2aEbz4MPKYfN2bTc+sRoS08LThHUfpx2B9SOo16Ub93gQM0vAqnN1c374Okn5oHwZEeZztQGFLOegpQ2lgXj53VMgBb3eQDSxjHSJ6J2wBX6CxCc1vyml1ouVeMEC6iiKK5vK7OtwML5oVssMemL2eXxgjZq2Nyx7viHO/DwBkA97OHzVEvmc7G2Yc5kCN7T5XMJtPhwMw0syudwuInXdg0PbIzRMbtJsk6zdcx01ubJq1RuxfL7T1hFljjwk8Gig6CoXx98euvZ4PLC+Ml2TNzNIpjgSZjrZz0b6//zsbD2WiSuROUhrvdidEV/p6v49OHjU9qZbVKEX5vNbY+NlsK/XWHI899xK9aXGnkSyqdKir3Gt5ZJTQSRvHg9Yg8+d4GfjqZxLzT9ko3HIP/oOB0JyOtDU7kPjFyNAJ8rQ1hgn/AD27entn1P1fiWa9v5gkEyfimwM5emj+69e4drLMfR3JmPHvyIQ0TH8+ce8lcj8Ycfdpr/sGcJd3UqBgJCN3kPJHWB8Ieb3O+ZR9weGz5d27gBGPr86GZlWmqLKlY8dPN99azZvrKOImY+jbrfKX0pytcKzBEd2wQpYpz0J9zs1mJJjdDFa/dPJ+mW2upeBoHNDo+GB3bQ3Ll/FH+vrJRwHzblMFvZcnuVA/y0mfGtjv/sLa1+cdJT1/nfx86quY+f/9s7xSvhr3EvooB0oLOOzTAVL2JAaKye3Br+gHYOByfycvirntl72ZbzRLD9zuHxnfCObjYhWW2+CueTcPpq80ORchKAp3DYf/K2Mz8n85GMgV5oX9jDBzWBCFErAlMabAWESZsrJSlJvjz5LRnHiOlGl6XHiYt1MCfaYXMWzqxgBS5HjKfl0o3C2jFpuvM93GYlB6SJ2fH45ugSiIG7L24uVBNJCIEhd7jBGM9mfUzUw27YdSCbuxc7ew+z0ZQWWc9CIYj08vncoue6am1ZDrMHAY/F06XJ/tnHz588j2hNq7Hx+xw/LxOvSgPhWCIR3jB1PCiqYFQEHEWIRJ4U8Mgej7Tl3os+yBvJrrfORoO+84ItCJzepOWm0/fXY78ST/99WTv5im9Oq9PGuSjADPmu6vNTZoUk0brImqYd4CiMCIiFJV5h3ee97vexdujCrCPZ++f7j8dRR9q82ZAwyP4fxp8KbChBxEiCvKtN+k5Gf9JZ89EHlkrDLBgNQ0TVy9kcMn8ib85uh711IvjOsCZiWxDAFNuN3G0Hpkrg7nJR4wybkQlb/JHJifwWxPZ6PCi1+/nc18y9TeUfXzvJz7Y+fD+zafNw7fP91bqHrYs4phjugjBySKYc8FN1kQW8MUwv5de5a0t8556UvUezh2jmryHeXjLbQH6Mb++zGWYVXBqfluWL+DzctEqkyGc1NoFWQaG8iSZ1fwXo1Nh7/NmMDofXhpOrW+en8fPkt7L3vPd40+7eL/3XKxD4cXbNwfnu+9H4e7lPo/fPB3GhPM3RGD1bP8qPj1J1TMxfnfKTMO+Ph4N316o9/JYjA4v+if64uLj0aD/28tDbn87Pdo/TJ4dTOOtp/0T8nF8eDq6kif7x3JndHyAn786Pf3421F/dCK33z2Xb9To9GiX753uz44GH89P8M7oiPR/O7wQz+JtLA+OdnbeHp8/O8bP374+7e+9RsOPbz89P9WnO2+OT/uv5PHot6P3z58dD7av5XZf7r3fwW+Pdsby9N3BiwGibw/x9BD16es3/eHLrZPn8cn+m8MTdXN08pbGg50Pr9+fvHlNn26/G+wf752qw+Otp7vv+se9F5vPP+lTfC2fiZk+EVfqzcH7mOD+G3pyE2/uBruDc6R+ffrpZS+6evvm6fWLAebvTg/wW7KDYro7e0vE9AUtYfmCPr1K6EGa0JNefNr/lJD+VQzAh3GwPH1t4Pr85U5/79027x1f4P7htp0DTsjJTf77Ptk5kOh89x3BM4kveunr9YsofDkN94LNTXbGN07oxuH46GxjFkWf5NWzveOttVfXl/0AfUzT7RIfZp4HZOFsCLjVzWxBu5kHZ2xwds2QQiccrRkzAsDsrPZVbn+58uJodw2PzJvSFOi9uReYzAbmfii/2Mq8TBVLqUJKrPEU6TUmErEWp6lYi5AGDih4JHHU0Ek6NJ7bxnu+mylRmZdtJoi1DFr40rXIbw3DlEui65itFFLhCOgCnDB356KGycyct+7U5GQ3EnYvHRsRvLn6WIPmedmdjfsVWXy0PrjR2YysEO70gJ+udfwTDjmP+8OVwoWyW+5YGbwBBgEKAws1mr+rMR3amOfe5VxVbwQBrguC32TolNOu1VNLFbX+s4O2r63WK8zsU5Rp3mmoY90oYdesogxQ6TkjuwaFOZOlQYdxkmV9dV9OWEsY3lM2txTY3PikIgAhQiQ6ApZOY03iiHMTEYYplPAwMvFKAywZikQcogCtfP798/8DDCW4pEm9CAA=</properties>
</file>

<file path=customXml/item2.xml><?xml version="1.0" encoding="utf-8"?>
<properties xmlns="http://schemas.myeducator.com/symphony/msoffice/properties/officeprops">[obf3]K756qSD1NnLqJn5zuzDt9nUC9V-6gWjqkSMTZzUGczX1q4y1GSMdGn-zuzX_EnXpNSLasCy0EmPpkm3kH1U.NeUef7jndmUnUSLnJzXKt</properties>
</file>

<file path=customXml/item3.xml><?xml version="1.0" encoding="utf-8"?>
<properties xmlns="http://schemas.myeducator.com/symphony/msoffice/properties/submission">[obf3]dHT4EJd2-knE.kTS1Sd0KkMIK7w4~iYErJ6WySMaASu2zidzaNF2aJ6CakwS1SyyCZu4KkYa~kj2WDqSrSu2ENF2aJ6CakwS1SuPVkuf-JnbLIFUV8Dfr8GrB2Mh-gMgRHYkC8MkMJnk.SK~KiuQaJnUKpK4LgnWKJnXK5YR</properties>
</file>

<file path=customXml/item4.xml><?xml version="1.0" encoding="utf-8"?>
<properties xmlns="http://schemas.myeducator.com/properties/myeducator/atlas_meta_I9Ea2TJv1Qye">H4sIAAAAAAAAA+2a7U/bOBjA/xVfPoFUIUpfgGib1LVl64lCr8B00mmqTPyU+pbYOdspoB3/+z12XpqWdsutA3Q6+IBsx37ef3aS5qtHteY3IgJhPF8kYVjzIsmSEDz/a9aaiCS6BuX53j7+tQ8bXs2LFZdqQo2BKDba8/drnsKp2PoDl4HW9AYleCc8DIGR63syTURguBS4VtDIXhtywaMkIp3RgMxBabxI6JzykF6j9pqnDcSpvGKt70VcTGjMJ9kCawlVNNLW2vK4X99rPzx8fqhVteZiBmAI3HFtNKGCkQDCEFsKSCCjOASz0SZtl05wzcStWbJJUXEDE6oUvcdl3rDpj49xwrDe8Id12xpha3Sw732uZXIye3qgA8Vjw+dwYSiG2HqDkwzVX1ILGBgMFra9NzIk5j6Gt/Tdm5C/G4U0AHIvE0UCGgZJSK2hhAvnExk29+ysKw3EzIB0PvXHnQ/9IiTu4himoEAE6ZQ5DRPQZCqV66blQOQUxSs0jez0m36/0WruWh1OL06NUG8mK9GwNEyMLCxLNURAxaoaBRHFEhE3JJihnsCAwuTwAPWdYRibu3sYPiZ5Ubczbmv4UeT+HjZxImd4qdNZJLyDpYJl4dIlcaW2NdPCMgYdS6HhJLUVZ761YRtnwzur4n8ZNne9cvVnmqyqRekt9Patm9ZvVxrEVkRz1QaNghObWVehUwB2TYMvqZh04qnUxlGXdvtUCWButSsSuLOR6D6O8aPcYcYoFgXjNJKCaRvTOWcg86DeRaFzKEra8Z+eDTKDK2F4mE8w3NjNIksBhHHeZlKATc6UhhpqXiDFlN/kF4U0NlxpBzN+QRdCYiWnH0uCcBfi0/u8txwbDSYpJt4knFEs2mIqncO56Ob45pZ8N4K1LeBqLcE17PcGnbOXZguTm9FVCa6WP25Vh6tVwPW+tLc7nduj1VqH1vuqaFlHngktF+JXuJ4YrvYyXOe9lz62JKuGVNsft6sj1S6Q6paQQl3bA9VeB1S3KlDWjecBqhzYV6yeGKtDV/CXszzPXC/qnBGqXRbQnxyuazC3AMINh1ThTZRxt8w6wrTYTkreMqyd392c4WBxHOoXgTb1sQq1h/74sDq1hwW1vQVBY6tse2wP12Hbq4qt9eNZsF0O7Su3T8zt0RJhv111xpeD0/7e4Kz7wsciZyzE5q0kfyVUYQIfaf0Wdkf++GjXKfuI0fI3icwezqtuVCsGHLbMzG1IB7YRgwpAOKmVeT8qeO+XX2o4Owsbt0f/aB36/aro21g+z4m9LkGvO8Ez7QTHSzvBxWWv/2nv4mU3AU1tAAgGTjCqGGEw56nV/2IrOPbHx9VP4OOCyJPSi73Ujovcjl5ux/ZoHq9D86Qqmsfpq8CnR3NzJl75fCY+640lQLvnV2eXg5OKgAYyxP873abfdUTaUyu92zKWmvTFzs5pvfEIVqIlzqTGDqJhAllbC24Wi1UcZSJM2R9dGf5FQeUlRG45nrOrCqxjqRtI+7DetC/Fd6viXm8UvH9YYNZ1QsdpbLrWhfIh3PgRzjGya0D/UBX04l1/yYgfBr2xEfNNMadLcbbXe/97nhvb0DzajmZ8Yubmnuz0mn7vGzyf/wd5zlwriB4h0aOD/con+KiE9McS0pncnwn1aD3UHytCnf9s94JQLwXbzhicvHL9Ta4HIggThsDam5wa3gnGZlYjI8UDGIHq4tClNDR0AzXiDpJzxbigYc1BmtVhNvb9u+o5Trc/Zrv7qbRu+g3/V4Tere26mCYqe4CiRvE7i16iYWk5sSXoZNjRGVCGFaHkLdmx/3CXwNy7B19qKEbUyT5PTJyYsuB89zo9aOx5mxE8LyE4KJ+qSkG2Dw6dwFLptx5zNNjE0fcE/TBDS/e/CixA9uRbaMviYJOjZQRF1HgEwn4zUEQ4j+PPg+nR7pQzttgS/5u8lYNu3x+vlhO5leqL+64BUyEQSxdle8ykOaHXEqu00apbPJiMwnuiIYTAvs4pNrypkhHmcordROfDRZZIt3zauc8jls8vtrDJPgOZ7OEyVb1SASWSbPqzhJYpsQ+SmQicEErUM8EHqiKI5Qi7zoQyBoIlUT4ahEBFsiFfsYIbhYAX/exLkqyXcXKw7/IeIF8T3HMwj+mnKEW1YaUH5aHVXNuCSplKccUG3MUu7pMo/S5nkn66AoxbjUe58hH6gudNqRY2lMbB/kP+KdEEcWToolEJFpRGKGESyIWTLmk4EoY01nbtV28/n13PGwd5o5E3mnmjlTfaeeMwbxyljYdcyRSdw3p8Eh0P/wCXjLggTSUAAA==</properties>
</file>

<file path=customXml/item5.xml><?xml version="1.0" encoding="utf-8"?>
<properties xmlns="http://schemas.myeducator.com/properties/myeducator/atlas_meta_I9Ea2TJtXRct">H4sIAAAAAAAAA+VY224bNxD9FXaBAgmgylLlxLCgqEhkGzGQi2E77UMTLKjlSCLMJRckV7Ka+t87vO2ub/WlfYtfzCVnOIeHc4akvmfUGL6UJUibjWUtRC8rFasFZOPvsZXLupyDzsbZAP9e7+1mvazSXOmcWgtlZU02HvQyjabY+hPdwBi6xBmyIy4EMDLfkkUtC8uVRF9JSzf2kUte1iV5e3JM1qANDhK6plzQOUbvZcZCFeZrfMdZyWVOK55HB4eEaloah7bbPx72X19dfbvqPRbN2QrAErjkxhpCJSMFCIEtDaRQZSXA3ovJONccfXLvcw2TpnIJOdWabtEtm43Gs9GrUfatF71i9E9Kl1QcYPDMocZhS81FiMTAIinYziZKELut4A2dTgSfnghaANmqWpOCiqIW1AEiXHrsZDbqO6svBohdAfn0+fRj/+D47LxZvB8+hQVokEUwWlNRA1ko7b82wJcr20z4btTz3SVQGS3T0BEOOdLcsLHYopoRBmt+HdLRboxZmwgcQ5UInFjVrCEgqbSa0zkX3HIwDSINJcW0kcuIzfSRbaZ4k7sr7vK4w+ffsxGacIadb9+22z2Le0r8BpG4L262SuEUyPbQpTSYSkkDRwEl+r1x6ziN3S/aMD/NRi+zrgZiRBeyTcA2/qHjj96MfyM8Mmlrt/E+URcAbE6LizBPsPugMGOc+MLnIdUSmHP2KQSXjovZPbxuiVoQ6gAwVYotMSCgsKgPxmmpcDM9xY5ruKSFRYtBfzTEbdI08L7mDFQi/rIUfsmb17v7f2VuIxh8kZaLZGC5dUUlbhOIKrWZkuA2cEGFgV5WKLngyzQolXWEhg/MgjPaToJLWbzvTITVii+26es6eQZs3Rgua84opnxjStfwWaaUaJA8RHHv+do83Hu6Nr3snMjuEJhXo0nTG9Sjt4x6e4/Axzf0hVSlyedgNwDSdxd16bGuU6aImCbD/quw9U16uADYf733YT0e7jV6fNfq4aSTlgnP0IdoApuOOnafpM3Dvbu0+e6R2vSAO4Gfrcrdx4qykWSxUso4BdKG9dvkvOCyELXBLXsZifrtRxfn7n/S5nBwW5zHn37//7X5sFaGg0YsszZB9wc/Y1QUwEoJ1knO0dNUMRzcJYvZY2XhsXVCP1sXo3t10SwSW1hjCqXD+phxF4Y761UjokF/n+CtAbn64eXQJfjcZXSTBGSj9IW/iRLhb76eU1/Q4wXLUek6R6+GqQb5XPZnCMVbKtg+Ob/lRStc8SUvcSexji2UEGoT4+I0xmo+r7060q3x3xTkL+EpMdhdSgoIVlRbogK2dmEbvPWTumIuqWhtFWLiOBvCwhxiUPHC3nHjxPLQxuwjdHSCkIbh+IxUONoQ062oDrNR2ob3xk1aHWBuiEstgwDtKiIAg++wsOjI+3VUAW4bzy+5TyYrPSWTanrsenHe9k2H8SIBsZrhYwaB4yfKm1jQJZnMpx3pTHbm0+a6fX0Io0vj/qdCGB8BL04Ojl46v7ANycpfG1Ahlsta1SaeauijuXvhEYeznWqzUia9P5AmKrdkiaqWxKdyyjhDXd4jlRIPQuzEBSBpjhBqHFUo83BcaohVQfALEBzPUdZuXogSCb4Ja6Nq4Y5ZUgiHyNcZ9AuRkWpKsCgt3nzNVtZWZryzA7K/4Re8AsyJvtLLHfe107nQ5JGRPC32azb9I3mQX0j37nMQyTuKppMdOvXbmzVVqSNhctCREloIhSmL4dZNteiWEv+RU4ZwWF2m3kKg8up7ChOSu9SUtWUsPmzjV3qr7PkCV+ChkSO3WLDCyzhYYVIjxqLbdbOoucoZDopwBmEDLiv/GsnL8DNBHl7SSFk8bkLwE1wL7nin6N13X9+7Sr9s5BoowyVaXWPlNHiqQF6odpH+6Y09QtDKON/v2SBZD1Pj19C4SuYLhInKf8D66h9w3jDWcBEAAA==</properties>
</file>

<file path=customXml/item6.xml><?xml version="1.0" encoding="utf-8"?>
<properties xmlns="http://schemas.myeducator.com/properties/myeducator/atlas_meta_I9Ea2TJwVQsJ">H4sIAAAAAAAAA5VWbWsbRxD+K9OFQgyHkJJaAZEEbDmhhqYxsfOhlHCMbuekxXu7x74oFq7+e2f37qSTE4fWH8y+zOw8M88zc3oU6L1am4ZMEAsTtS5EY2XUJBaP/ao0sVmREwsx5b/563NRiNYp60oMgZo2eLGYFsKxKa/+ZjfyHtf8gvigtCYJqx3U0VRBWcO+Bpt091EZ1cQGLm6uYUvO8yXgFpXGFUcvhA/Udu8dfBeiUabEVpW9Q0KCDhuf0I7PF7PJfL//ui/+K5rbDVEAelA+eEAjoSKteeUIKtu0msKzmHxyLdmnzD4nmByaNZXoHO7YTSzni+VsKr4WvVMf/FIZ2yjUVxxdJNhsENDfd6EkBa4Kr8UbqyHsWnqL795o9e5GY0Wws9FBhbqKGhMiUCaDh+V8kqy+eIKwIbi8/vPTx8nV9e3dIf18/5lqcmSqzmqLOhLU1uVdxzzYGmqGEB15eHE5P8sFSvetsytcKa3CLhkheGXWmgZrNn511geJvofKbzcMFYIFzowcU0rfPZYAEFab9Gq6s/zP9XD8KZ7l61TTM7AxDNZ1iiMVNtZIn6LCBrcEnjRVgeSEKZJWHQS/UUn8Jyz8s5yzkZJ8fHFxVMnNab4DiES55UeYo9k5dwL51hpPH7pM2e9tIuRzf/xiHOiX5fxMjJunj5mCHpV7RPA+EYSBICsLekGdxvcBQ0x6yQL3saqIJPG7NWpPhah5u8Lqvnu48/zDsvRSG3fb9+hM8pidZy3SQyrQ1bN0GcuHPyx+KhFrgkXpW+pExzG3SpIdyv/Q6Jx07X97mZpsw5dfTFB6MAgqpHnUk0W6HdaSwyYa+7wqa2q1Hi6NDamk3Yb1dIvHRxh7/fvoIR50qt4Nuyf1oxAPhuuoJHKvHExZV5/McpgQA5L/UdOhUE30AVqextxco2qlNlnb1A/f0Mm0Q3B5IHA/8G7FsrZaTuDuJ+3IWpG20btDBwz8MHFd0FOKQHmYTX+dwF9D63z/whOauV9HFMNQkayIPMog5ZLG0Ej88M26+zwJfzYNFOWOnxXwsoBXBXAo5PGWAfSaO+D4cT5Jcr2IxN0IAyQQTq1i/y3QludoKWl7oHfMfd6UKCUZGZvhtNKEJj6jpNbR2qE86q7/MPS7Uc9yuhW3e8ntzQrrviydFU8TxliNj56qMEm9a+ZuevCCHtrMU9l0n9my+xKRVDniEPyGc+FajVT6vGiHXwalI5ScYnCRpe4r66is7DHJTDefaI2tT76PYtpZ74fLmkEx7yd3+38Bny2DNowIAAA=</properties>
</file>

<file path=customXml/item7.xml><?xml version="1.0" encoding="utf-8"?>
<properties xmlns="http://schemas.myeducator.com/properties/myeducator/atlas_meta_I9Ea2TJsbgVW">H4sIAAAAAAAAA+1YXU/jOBT9K948gVRVlEBRq5mRoHS0SLsLGpiH1WgUuclN68Wxs/4oVAz/fa/tfJWhQ4HRah7gATnJ9b3H557jxrmLqNZsLgoQJhoLy3kvKmRmOUTju2qUCFvMQEXjaA//hkfDqBeVikmVUGOgKI2Oxnu9SGEojr7gNNCazjFD9JFxDhmZrUhuRWqYFDhX0MI9+5MJVtiCHF+ckSUojQ8JXVLG6Qyr9yJtoAz5mrnjqGAioSVLqgkOCVW00A5t9/540B/e33+9722L5nIBYAjcMm00oSIjKXCOIwUklUXJwWzEpN3UBOckfs4aJkXFHBKqFF3htGhyOJ7EBxgxjd0/x+R0FH3tVTkqLBeSaS3FKWKJ3CLwuaH6OhTOwCBHOI7eSU7MqoT39MM7zj5ccJoCWUmrSEp5ajl1+AgTfilkcth3UZ81ELMAcnF+dnl5/lf/9OzyqqHDR3yCHBSINMSF3hOZk9RqIwvkt0l5cuiZcmEUiUeSHw0XABkTc6JBLRmmLTEgoyuyM9nfdbk85FyqAiFXCKyGtdvEyGZRARcTGVuyzFJOSiVndMY4Mwy0K93i1j9GgsV9g3Al45P4gDgFkjlbgnAA+9idTLLGFwvmPNLtzrfJIcawDO8eH7damlSCqZKHprtspcQU2LojdAvoUgoNH8MCcdZ7x+mn6vZOp8pvk8PdqOuvqqCr2Iq7LT9dUm7pg/Lr1bWhxjoNeQvkSMuMptchSwj7Q6L4nK3D5ZQqAVj2yIsRbh0Rk7WGtF1Y4TV1XqKp4SskFZoWkBu0IFHwr2VorLoN39OOnQVZ835bcL9iEQ9XeeT6kMFnYRivAwwzbr+qugS8rMcZ1nb9yynX0ItSKXI2rx8KaRyf4QJ1dknbJLiY/PdOItwIWb6qr9bZ02BsEzi3LKPonSYUjXEuakE0SJ7guPdym0/jF9n8p/n3ac/4rS9I+GSjZ3AZHcUePM8v0/gxv5xs6RePr1P5xV452MorSHXtlBwt8APe32zygN7X2GT4y9tk2Nhkstkmw65N4mfaZPiYTSbb2mS4XvnFNom3/0kZ7BGJHMINUtsS//ab8rRZ4leZZfTLm2XUmOV0s1lGrzHL6DGznG5rltH/b5YZmBtA+aNp3Fv6YJ/sMJFyq9EUu2/2eaZ9Wtr/dtL8B/cgrlYESUTWFJSUIZUZo4VErhVKW/fJ1YbzkyMbtOnqn5a4vltWYDfx0Ekq5WFCbRSbWe8wci5qT/UIsPnCdHLWBsLDqj/X4IHJe6gG+F3FnXAq3N/tk8YnTkf+pOn6763eOoDcSHXtj6nPO4zZ0sXHex2siNEhCSjd/I0gH8jQM5ouqDI1wBaUlzG1WAI3L4SH71O2zBzCG2YWDyzisCE97TKcwivNRlftwslppwEYwiXOSDJYNmLqKs1fJDTLQGS2qO+mHKiwG3RbKpgrmrUqr74cVFfVjjE48vpPcaNJcGNBPYdPDyEKtzHEmHZvPdS8M1bYXcK+hQO4LSE1kCVF+A6ThE8VuC1X772h+AWuBTvS8cQGiwzw2FJ/MFJAM1yiURaNpVNsbpLKdpFeYniHc1pqN/cu2qujB/Vgvx7EYXBfz8sRL7Z822n3/wGvokgW4xIAAA==</properties>
</file>

<file path=customXml/item8.xml><?xml version="1.0" encoding="utf-8"?>
<properties xmlns="http://schemas.myeducator.com/properties/myeducator/atlas_meta_I9Ea2TJrfwN8">H4sIAAAAAAAAA+1Za2/bNhT9K5w+JUDqxEnszEYaoHEctMDWBn1gG9bCoCXaJkKJGknZMbr8951LSvIjNuo22bBh7QeXoi7Je8+955BiPkfcWjnOUpG5qJsVSh1EqU4KJaLu57I1yIp0KEzUjY7wr312Fh1EuZHaDLhzIs2djbpHB5GBKVq/Y5iwlo8xQ3QtlRIJG87ZqMhiJ3WGsRlP6d3PMpNpkbIXN6/YVBiLl4xPuVR8iNUPIutEHuarx3ajVGYDnstBOYA84Yanlrxd7u82G+37+0/3B7t6824ihGPiTlpnGc8SFgul0DKCxTrNlXBbfbI0dIAxAz9mxSfDs7EYcGP4HMOiXqvbOz2FRf+Eftr006Gf5nH06aCcqfSof5frDGmRXF3Bq4jCgY3j9ja4kAgHtNCOzrVibp6L5/ziXMmLG8Vjwea6MCzmKi4UJ0+ZzHxQrNdqkNUHK5ibCNb/9ebN68bVq3fva1j8+7diJIzI4mBlxB+FNEDPCjOV1ClTwfYuW/seLbFwVs1ZAn+NHBYO9jPpJjBBaoVBGpjhDuMUT4cJ32d6xI4aZy221zveJwe90yNtUjhdelFYsdLNnK7DCr7JLJFTmRRcsdzoIR9KJZ0Ulman9xo/ZnMElha9bHUvT08byEOiZU2DiSRKrKfhz14LdjLBmxcvFuXTK2uE+YSzkGeaMdeYBjk6BUGExVRWXIc4MOo55eNt2b23ttIPvdZ+tEyrclFadVHTCxf6U64KvubCqgfWcVdQwfjKHwmRDHl8G2YJZj9pVBqxOTz2uckElj31lSfuCJDeCvYBcOQcWHNgnHNpmOO3Mhsjs002QeasT1mJEIGCZAld4XyXKh+ZPWveEbYTvPwAFFRl4KQjOSqzIlRetRPARfkacWXFQRTrbCTH1ctMO8ItPKB03vHFJHB69HJpIuicHM2rp1WUrHBFbTguZMJBidoUVf0mq5Jfe/IFLA++nbv9k2/gbkW9VepuY9xr7VPLnR+7MkZaIjrq2IJGGOuTuyNvvOKFEr7cyhuE9zjO9E82ceZyR854H/8JvpBAzQPINWlm2J0qkQLMPHZgVfuIYcuDkFq2F8i0/51MT0am9n+WTO2aTL3tZGo/lkztTWTq7Uqm9r+FTCdHTCMtYoZTQM2mo0YrQP6dUE9HqM5XEiocAzfTh/2d/OnU/Lnazp/OMn9OvoE/nU38udqVP53V1dcSX8QxKEQpK9O6xKjz/OI3gtJqVfgEzTg+ZVSKlLNcmJGIXYO9B6BjwxNBkBc4w+uMjnEZNh9jtOlikmdNkITsyDOxlGYCHyUM2hhDk61RGMPW6wpdj6Vxqo2vhYwITR8dwNWGDtAbRjj/g8pLW+b/mNhbUvAYcjePn5DdD8m9cWPdTHIa/BKhdR+Uz4avkEXZdDZWhl+jKh4qf7Kxu8zc2bCvrJXcLlqEb/9KjPrbxQjoP1KNmseb5Ki/qxx5N7fq0Vfs5ydPJwSd5ePx9w39S2iTlHtaCcVzYhSAqugGqKmmQQaew+E7mSIr2BAee7MTLgD2TltVpvYbrK5tSrq/0ALxgqisFi2baXPrb8Ue3vqskTMUiq24OeVGatA43F36q6CHVxF+b4sn3LhQYLxwGmHL2Mda5IlfS2PukcI2t7Ys3TBB0xZu4cgyMRcMG+crioagrC9X2UyENYpSPuFEiqAL4h1zwqTsfHixFNP54fCC1NIbr75iicgs/V/pbrk/791cXe/TuBBYZeWVC9XqgD9BAj4nOvUI0VWrT/liqtlE22rDJwZmczaWU5ExX1akwf4kxglChJ6xIR0MEABUmqoCJw24CspRFoi/tI1MsRnIW6HkROtkIflhlfKWbt2tmS5UQrPHijxCGvy4sDKg5myCvDz/GE2cy2338FBkjZm8lblIJG9oMz6kp8ObBW6DEpFBFezH6OKXagR7xpZM2VUJ3nVpen7IL3x6o1ohPJ2WCpZdVeQIN8tKozKw5rSm7zK3/cOAJ/ApKdKqN1aCZ8UWpQDC/sBWP5fXzOVTKc3NH73ixJD0AQCGgoR76mCFXQM+xstd6ypDUhZkPOwQaEAEUP8iGaTh0n4Q7rWBG61YnzRuEAvSvqRC2w8jbTqNVH9hMIInCNOZAnJmcaoUg1gvAvUSgR4VZIsu1o8q62bVOK4aJ7Uwnoau+2qGEbyHmuwwQWhU4+//AgCuV9wnGQAA</properties>
</file>

<file path=customXml/item9.xml><?xml version="1.0" encoding="utf-8"?>
<properties xmlns="http://schemas.myeducator.com/properties/myeducator/atlas_integrity">H4sIAAAAAAAAA+1YW2+jOhD+KxXqQytBFO4QKQ9tk54TqUCadFd7tKqQAdOiEkiB9Lbqfz/jCSFOSNLu7nk7m4cJY38efzOesQ0/hDBP80LoCd2uPlAsQRTKMJ9TP8yzOLmD9pE9JMpNYrxdOGPoXZS02Oh8nD4sFsVbMlh1JhHrsN7uvhUvz9ZF9MxsLoJZUpZJntXd9mUR0Ld5dDF0oBtmTGjkhzRNS6H3/YcwL2h4T8MHv0pmVOjJhm10u7JldBW9+4G191tReCJpEpEKAELvh+DmxYykg6SsmEZf5jSsms6CPi6SAiZPsih5SqIFSX0aJRXjIVyoQG5oMiF3hdt3EeBg+q0ZXSMtUfjEcCAOk9EspGwodPaEKCnnKXldwnporkbXCky5yNgTBUe/376Dfp5k+Sz5RYeMA14o+9wwWtwNjvsOiuMclifPfomhzgKAgTOYsA8Qlrt7CLdtbPHXN2OvcrE3uGf7wDIMX+Z5RrPqV1eixZGtu3JoeZTPeQtGftdnDgbWDi71gJZhkcyr5IlOwfXyZ+PgaDCLw1xwGHuHVYvDtiGHRcSRmV9jkIeywNgdmM+aFoUrRUOpozRQmigtlIhXGNJF6aEco7xGOUHpoB0H7bgoHbTmovRQOmjZRemhHKN0cC4XpYdyjPIapYMcXJQeyjHKa5QTpbXc4Dy/jo6+XmKHW26H23YgNutnm3uWuVwZ8wqLG6fovGLwiskrFq/w8yicaZdXPF4Z88o1r0x4xeG5OTw3l1ccnqjLKx6vOLwLLq94vDLmFYf31OUVj1fGvHLNKw4fHZdXPF4Z88o1r0yU/TsYNJCsfKYFlmwXfoaptY9LPKb6rjdxOoPR9ObkXBWPL49RaOLl2dV0eLo6vTiU3NHFS1W81MSbyZfhqcT18O3NWbccOnK/nnQ79hJxKjCKS146Y7J97uEh1D8fud6KmiFq4vE5kKt5rQ0YbMDWqYQbYn/sjaZTz60t6OLxxbHC+aW2MLp4wQOMFgBOJUA0/tltgNIApL0j19xNRnbHabPkP/w2/oA9h5B3cOe6ux29TV2W9iCkbcPrJVVaA2Xe9No3lTmy6wjB7at/9nU4OftreDLUekNV105XG1nfGQ5GZ+5GOzrjeINhZ+r+dbXRhcnpnH1rGiVntDmYFV3/+svZ5GZ0NYQ8vFj1iuqptLNdPl3tkv3pzWD4tTPdMIi7ZP/C++LejC5PYFm0Hgg28EpWT5t9dI0YMMQAER5DYIHO8miRUjzMVvESm1JdF8c6y9c5wx0H/ozMt2q8y0R5TylkEl/wcBWHOzi0QdnD/PJHMKh7gCkfwqDIt6p5g8FGaa85GNsVvDGIL+f1GL3FeyduqLaI78YZDKd+jLO3K3aD63b5HuK7F7uD835sm/d+rM2w2uewUNtb5bvhaKuWm5FQ0dueHgDrLVcPgNu+HgCbLWcPgC0G1j8JxjAanwTLuJjm59Bss8ANoVzMZqR4ZaM235nhTQje2jP/OS8egjx/8J+SPMWbMnTGJC0pXJ9JdkdX12PZ1GB/oSTzSwqv81HpB7R6pmBiEwZ3a2bTnyXZomJbkabDCb2+069eTuTtNh9f0bM75MZaYII4L6i/upT2NLMm3djWdVGoSPngh/kiq5avPEwv/fI+f86Wb3wYrtJf3mX8fFH5eeyvr77fW8nLXh1wniq/o9U9LVj4mkDhF4Q4UKmmK4qkG6ElaVGoSkTVLEnXYy0koanGMdtmm/14tZdK9Y5W/xv1vymtt+vDn1N2fcr4JyAvfz/PF8KBDyoHP8M0vpWQRgtGl7WwtVgGAp6Wn1mSDBDshMApaBxENIhDSQvlQNIIuBOYxJRIGHVJZAYkjixhFcrVdxndti1ZtlVDFYV7SooqoHiEyzLHIyMMLZzDswwWUlJWfgNuPu/ISleDuxG8tcQxLWAB/dpLzAVY+SanubacLWiT9ku3dgT1MdPtR5o8sphv0FQPBHmHp5psKpq4lT00gi41iKSYWJqkBcSWCKWKpNiaTsJY0UxN27ksSLRiV/JWbhl1DhlW/W/XOdWtdVVoB1jtGEfjgoRVElJ4yIOUzkrpCAoizQtS5cXr0YBU5OgsI+lrmZRHJIuOzkmZhIgmQZImFWCgaookWOD20XlJy5f9i2YCM8P6ja+G71Ce/0kmYgpBzRn61hL/fCLWVv4k4p9E/MVEVCzLsre2ROWnE1G3bFn5k4j/v0Rcfu0M89mMZhHccuKU4JF9+/4vgfXA4bEZAAA=</properties>
</file>

<file path=customXml/itemProps1.xml><?xml version="1.0" encoding="utf-8"?>
<ds:datastoreItem xmlns:ds="http://schemas.openxmlformats.org/officeDocument/2006/customXml" ds:itemID="{81F37290-ACC3-3D43-975E-D692B34F919C}">
  <ds:schemaRefs>
    <ds:schemaRef ds:uri="http://schemas.myeducator.com/properties/myeducator/atlas_meta"/>
  </ds:schemaRefs>
</ds:datastoreItem>
</file>

<file path=customXml/itemProps10.xml><?xml version="1.0" encoding="utf-8"?>
<ds:datastoreItem xmlns:ds="http://schemas.openxmlformats.org/officeDocument/2006/customXml" ds:itemID="{84455353-7430-A242-A264-DC50071F69F5}">
  <ds:schemaRefs>
    <ds:schemaRef ds:uri="http://schemas.myeducator.com/properties/myeducator/atlas_log_common"/>
  </ds:schemaRefs>
</ds:datastoreItem>
</file>

<file path=customXml/itemProps2.xml><?xml version="1.0" encoding="utf-8"?>
<ds:datastoreItem xmlns:ds="http://schemas.openxmlformats.org/officeDocument/2006/customXml" ds:itemID="{3E9C54DA-5603-EB4A-A2DF-25B6AF8F093C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0EF823D1-A5F7-3242-B095-8D146E3E23C7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5E1221C6-2951-C84F-BBF8-93655B59B524}">
  <ds:schemaRefs>
    <ds:schemaRef ds:uri="http://schemas.myeducator.com/properties/myeducator/atlas_meta_I9Ea2TJv1Qye"/>
  </ds:schemaRefs>
</ds:datastoreItem>
</file>

<file path=customXml/itemProps5.xml><?xml version="1.0" encoding="utf-8"?>
<ds:datastoreItem xmlns:ds="http://schemas.openxmlformats.org/officeDocument/2006/customXml" ds:itemID="{B5EEACBE-3E25-C342-95E6-0A1E6193CB68}">
  <ds:schemaRefs>
    <ds:schemaRef ds:uri="http://schemas.myeducator.com/properties/myeducator/atlas_meta_I9Ea2TJtXRct"/>
  </ds:schemaRefs>
</ds:datastoreItem>
</file>

<file path=customXml/itemProps6.xml><?xml version="1.0" encoding="utf-8"?>
<ds:datastoreItem xmlns:ds="http://schemas.openxmlformats.org/officeDocument/2006/customXml" ds:itemID="{52C3D196-DBDA-CD4B-B44E-6C1F4DF98C69}">
  <ds:schemaRefs>
    <ds:schemaRef ds:uri="http://schemas.myeducator.com/properties/myeducator/atlas_meta_I9Ea2TJwVQsJ"/>
  </ds:schemaRefs>
</ds:datastoreItem>
</file>

<file path=customXml/itemProps7.xml><?xml version="1.0" encoding="utf-8"?>
<ds:datastoreItem xmlns:ds="http://schemas.openxmlformats.org/officeDocument/2006/customXml" ds:itemID="{B257AB9D-36D2-FC48-833F-25CADC23D79C}">
  <ds:schemaRefs>
    <ds:schemaRef ds:uri="http://schemas.myeducator.com/properties/myeducator/atlas_meta_I9Ea2TJsbgVW"/>
  </ds:schemaRefs>
</ds:datastoreItem>
</file>

<file path=customXml/itemProps8.xml><?xml version="1.0" encoding="utf-8"?>
<ds:datastoreItem xmlns:ds="http://schemas.openxmlformats.org/officeDocument/2006/customXml" ds:itemID="{E0367CB1-4E26-1C4D-99C2-6B46461D4767}">
  <ds:schemaRefs>
    <ds:schemaRef ds:uri="http://schemas.myeducator.com/properties/myeducator/atlas_meta_I9Ea2TJrfwN8"/>
  </ds:schemaRefs>
</ds:datastoreItem>
</file>

<file path=customXml/itemProps9.xml><?xml version="1.0" encoding="utf-8"?>
<ds:datastoreItem xmlns:ds="http://schemas.openxmlformats.org/officeDocument/2006/customXml" ds:itemID="{7466A27C-663C-304B-8CA1-6D5C77E00B53}">
  <ds:schemaRefs>
    <ds:schemaRef ds:uri="http://schemas.myeducator.com/properties/myeducator/atlas_integri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NormalDist</vt:lpstr>
      <vt:lpstr>BinomialDist</vt:lpstr>
      <vt:lpstr>PoissonDist</vt:lpstr>
      <vt:lpstr>ExponentialDist</vt:lpstr>
      <vt:lpstr>DescriptiveStats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 Goyal</dc:creator>
  <cp:lastModifiedBy>Ojas Goyal</cp:lastModifiedBy>
  <dcterms:created xsi:type="dcterms:W3CDTF">2023-09-29T14:34:44Z</dcterms:created>
  <dcterms:modified xsi:type="dcterms:W3CDTF">2023-09-29T15:38:47Z</dcterms:modified>
</cp:coreProperties>
</file>