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WPC 300/"/>
    </mc:Choice>
  </mc:AlternateContent>
  <xr:revisionPtr revIDLastSave="0" documentId="8_{F570BC8F-A1F4-124D-82B7-2B0E74113FA3}" xr6:coauthVersionLast="47" xr6:coauthVersionMax="47" xr10:uidLastSave="{00000000-0000-0000-0000-000000000000}"/>
  <bookViews>
    <workbookView xWindow="20" yWindow="760" windowWidth="30240" windowHeight="17440" firstSheet="1" activeTab="6" xr2:uid="{B7FD7417-DE7C-944E-85E1-2556D3FDF10F}"/>
  </bookViews>
  <sheets>
    <sheet name="Fitness" sheetId="2" r:id="rId1"/>
    <sheet name="Fitness Task 1-2" sheetId="3" r:id="rId2"/>
    <sheet name="Fitness Task 3-4" sheetId="4" r:id="rId3"/>
    <sheet name="Fitness Task 5" sheetId="5" r:id="rId4"/>
    <sheet name="CASchools" sheetId="6" r:id="rId5"/>
    <sheet name="CAS-Task1" sheetId="7" r:id="rId6"/>
    <sheet name="CAS-Task2" sheetId="8" r:id="rId7"/>
    <sheet name="CAS-Task3" sheetId="9" r:id="rId8"/>
    <sheet name="CAS-Task4-6" sheetId="10" r:id="rId9"/>
    <sheet name="CAS-Task7" sheetId="11" r:id="rId10"/>
    <sheet name="CAS-Task8" sheetId="12" r:id="rId11"/>
  </sheets>
  <calcPr calcId="181029"/>
  <pivotCaches>
    <pivotCache cacheId="12" r:id="rId1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1" l="1"/>
  <c r="F7" i="11" s="1"/>
  <c r="F4" i="11"/>
  <c r="F6" i="11" s="1"/>
  <c r="F3" i="11"/>
  <c r="D5" i="10"/>
  <c r="D4" i="10"/>
  <c r="D3" i="10"/>
  <c r="F10" i="11" l="1"/>
  <c r="F12" i="11" s="1"/>
</calcChain>
</file>

<file path=xl/sharedStrings.xml><?xml version="1.0" encoding="utf-8"?>
<sst xmlns="http://schemas.openxmlformats.org/spreadsheetml/2006/main" count="1568" uniqueCount="592">
  <si>
    <t>Name</t>
  </si>
  <si>
    <t>Sex</t>
  </si>
  <si>
    <t>Age</t>
  </si>
  <si>
    <t>Weight in Kg</t>
  </si>
  <si>
    <t>Oxy</t>
  </si>
  <si>
    <t>Runtime</t>
  </si>
  <si>
    <t>RunPulse</t>
  </si>
  <si>
    <t>RstPulse</t>
  </si>
  <si>
    <t>MaxPulse</t>
  </si>
  <si>
    <t>Donna</t>
  </si>
  <si>
    <t>F</t>
  </si>
  <si>
    <t>Gracie</t>
  </si>
  <si>
    <t>Luanne</t>
  </si>
  <si>
    <t>Mimi</t>
  </si>
  <si>
    <t>Nancy</t>
  </si>
  <si>
    <t>Patty</t>
  </si>
  <si>
    <t>Suzanne</t>
  </si>
  <si>
    <t>Teresa</t>
  </si>
  <si>
    <t>Harriett</t>
  </si>
  <si>
    <t>Jane</t>
  </si>
  <si>
    <t>Buffy</t>
  </si>
  <si>
    <t>Jackie</t>
  </si>
  <si>
    <t>Annie</t>
  </si>
  <si>
    <t>Kate</t>
  </si>
  <si>
    <t>Effie</t>
  </si>
  <si>
    <t>Iris</t>
  </si>
  <si>
    <t>Chris</t>
  </si>
  <si>
    <t>M</t>
  </si>
  <si>
    <t>Allen</t>
  </si>
  <si>
    <t>Bob</t>
  </si>
  <si>
    <t>Harold</t>
  </si>
  <si>
    <t>Sammy</t>
  </si>
  <si>
    <t>Trent</t>
  </si>
  <si>
    <t>Ralph</t>
  </si>
  <si>
    <t>Jack</t>
  </si>
  <si>
    <t>Carl</t>
  </si>
  <si>
    <t>Don</t>
  </si>
  <si>
    <t>George</t>
  </si>
  <si>
    <t>Mark</t>
  </si>
  <si>
    <t>Steve</t>
  </si>
  <si>
    <t>Vaughn</t>
  </si>
  <si>
    <t>William</t>
  </si>
  <si>
    <t>Place the Regression Analysis in the cells below.</t>
  </si>
  <si>
    <t>20.1</t>
  </si>
  <si>
    <t>Which variable would be most appropriate as a dependent variable if we want to predict an individual's maximum oxygen uptake (Oxy) using age and weight?</t>
  </si>
  <si>
    <t>Based on the obtained R Square value, which of the following statements is true?</t>
  </si>
  <si>
    <t>20.3</t>
  </si>
  <si>
    <t>What does the obtained p-value for RunPulse indicate, in your final model?</t>
  </si>
  <si>
    <t>Which of the following represents the formula for a multiple regression model with Oxy as the dependent variable and  only suggnificant independent variables?</t>
  </si>
  <si>
    <t>Place the Correlation Matrix in the cells below</t>
  </si>
  <si>
    <t>20.5</t>
  </si>
  <si>
    <t>Based on your analysis, which pair of variables has the strongest negative correlation?</t>
  </si>
  <si>
    <t>District ID</t>
  </si>
  <si>
    <t>School Name</t>
  </si>
  <si>
    <t>County</t>
  </si>
  <si>
    <t>Grades</t>
  </si>
  <si>
    <t xml:space="preserve">Students Enrollement </t>
  </si>
  <si>
    <t xml:space="preserve"> No. of Teachers</t>
  </si>
  <si>
    <t>% Qualified for Calworks</t>
  </si>
  <si>
    <t>% Qualified for Reduced Price Lunch</t>
  </si>
  <si>
    <t>No. of Computer</t>
  </si>
  <si>
    <t>Expenditure per Student</t>
  </si>
  <si>
    <t>Avg. income ($1000)</t>
  </si>
  <si>
    <t xml:space="preserve"> % of English Learners</t>
  </si>
  <si>
    <t>Avg. Reading Score</t>
  </si>
  <si>
    <t>Avg. Math Score</t>
  </si>
  <si>
    <t>Sunol Glen Unified</t>
  </si>
  <si>
    <t>Alameda</t>
  </si>
  <si>
    <t>KK-08</t>
  </si>
  <si>
    <t>Manzanita Elementary</t>
  </si>
  <si>
    <t>Butte</t>
  </si>
  <si>
    <t>Thermalito Union Elementary</t>
  </si>
  <si>
    <t>Golden Feather Union Elementary</t>
  </si>
  <si>
    <t>Palermo Union Elementary</t>
  </si>
  <si>
    <t>Burrel Union Elementary</t>
  </si>
  <si>
    <t>Fresno</t>
  </si>
  <si>
    <t>Holt Union Elementary</t>
  </si>
  <si>
    <t>San Joaquin</t>
  </si>
  <si>
    <t>Vineland Elementary</t>
  </si>
  <si>
    <t>Kern</t>
  </si>
  <si>
    <t>Orange Center Elementary</t>
  </si>
  <si>
    <t>Del Paso Heights Elementary</t>
  </si>
  <si>
    <t>Sacramento</t>
  </si>
  <si>
    <t>KK-06</t>
  </si>
  <si>
    <t>Le Grand Union Elementary</t>
  </si>
  <si>
    <t>Merced</t>
  </si>
  <si>
    <t>West Fresno Elementary</t>
  </si>
  <si>
    <t>Allensworth Elementary</t>
  </si>
  <si>
    <t>Tulare</t>
  </si>
  <si>
    <t>Sunnyside Union Elementary</t>
  </si>
  <si>
    <t>Woodville Elementary</t>
  </si>
  <si>
    <t>Pixley Union Elementary</t>
  </si>
  <si>
    <t>Lost Hills Union Elementary</t>
  </si>
  <si>
    <t>Buttonwillow Union Elementary</t>
  </si>
  <si>
    <t>Lennox Elementary</t>
  </si>
  <si>
    <t>Los Angeles</t>
  </si>
  <si>
    <t>Lamont Elementary</t>
  </si>
  <si>
    <t>Westmorland Union Elementary</t>
  </si>
  <si>
    <t>Imperial</t>
  </si>
  <si>
    <t>Pleasant View Elementary</t>
  </si>
  <si>
    <t>Wasco Union Elementary</t>
  </si>
  <si>
    <t>Alta Vista Elementary</t>
  </si>
  <si>
    <t>Livingston Union Elementary</t>
  </si>
  <si>
    <t>Woodlake Union Elementary</t>
  </si>
  <si>
    <t>Alisal Union Elementary</t>
  </si>
  <si>
    <t>Monterey</t>
  </si>
  <si>
    <t>Arvin Union Elementary</t>
  </si>
  <si>
    <t>Terra Bella Union Elementary</t>
  </si>
  <si>
    <t>Tipton Elementary</t>
  </si>
  <si>
    <t>San Ysidro Elementary</t>
  </si>
  <si>
    <t>San Diego</t>
  </si>
  <si>
    <t>Soledad Unified</t>
  </si>
  <si>
    <t>Mountain View Elementary</t>
  </si>
  <si>
    <t>King City Union Elementary</t>
  </si>
  <si>
    <t>Ontario-Montclair Elementary</t>
  </si>
  <si>
    <t>San Bernardino</t>
  </si>
  <si>
    <t>Los Nietos Elementary</t>
  </si>
  <si>
    <t>Winton Elementary</t>
  </si>
  <si>
    <t>Raisin City Elementary</t>
  </si>
  <si>
    <t>Ravenswood City Elementary</t>
  </si>
  <si>
    <t>San Mateo</t>
  </si>
  <si>
    <t>Richland-Lerdo Union Elementary</t>
  </si>
  <si>
    <t>Oxnard Elementary</t>
  </si>
  <si>
    <t>Ventura</t>
  </si>
  <si>
    <t>El Nido Elementary</t>
  </si>
  <si>
    <t>Fairfax Elementary</t>
  </si>
  <si>
    <t>Delano Union Elementary</t>
  </si>
  <si>
    <t>Perris Elementary</t>
  </si>
  <si>
    <t>Riverside</t>
  </si>
  <si>
    <t>Valle Lindo Elementary</t>
  </si>
  <si>
    <t>Alum Rock Union Elementary</t>
  </si>
  <si>
    <t>Santa Clara</t>
  </si>
  <si>
    <t>Edison Elementary</t>
  </si>
  <si>
    <t>Bakersfield City Elementary</t>
  </si>
  <si>
    <t>Franklin-McKinley Elementary</t>
  </si>
  <si>
    <t>Hawthorne Elementary</t>
  </si>
  <si>
    <t>Chowchilla Elementary</t>
  </si>
  <si>
    <t>Madera</t>
  </si>
  <si>
    <t>Salinas City Elementary</t>
  </si>
  <si>
    <t>Santa Maria-Bonita Elementary</t>
  </si>
  <si>
    <t>Santa Barbara</t>
  </si>
  <si>
    <t>Whittier City Elementary</t>
  </si>
  <si>
    <t>Eastside Union Elementary</t>
  </si>
  <si>
    <t>Lawndale Elementary</t>
  </si>
  <si>
    <t>Robla Elementary</t>
  </si>
  <si>
    <t>Santa Rita Union Elementary</t>
  </si>
  <si>
    <t>Rio Elementary</t>
  </si>
  <si>
    <t>Strathmore Union Elementary</t>
  </si>
  <si>
    <t>North Sacramento Elementary</t>
  </si>
  <si>
    <t>Anaheim Elementary</t>
  </si>
  <si>
    <t>Orange</t>
  </si>
  <si>
    <t>Lemoore Union Elementary</t>
  </si>
  <si>
    <t>Kings</t>
  </si>
  <si>
    <t>Armona Union Elementary</t>
  </si>
  <si>
    <t>Beardsley Elementary</t>
  </si>
  <si>
    <t>South Whittier Elementary</t>
  </si>
  <si>
    <t>Hanford Elementary</t>
  </si>
  <si>
    <t>National Elementary</t>
  </si>
  <si>
    <t>Roseland Elementary</t>
  </si>
  <si>
    <t>Sonoma</t>
  </si>
  <si>
    <t>Di Giorgio Elementary</t>
  </si>
  <si>
    <t>Keppel Union Elementary</t>
  </si>
  <si>
    <t>Lakeside Union Elementary</t>
  </si>
  <si>
    <t>Merced City Elementary</t>
  </si>
  <si>
    <t>Guadalupe Union Elementary</t>
  </si>
  <si>
    <t>Cucamonga Elementary</t>
  </si>
  <si>
    <t>Knightsen Elementary</t>
  </si>
  <si>
    <t>Contra Costa</t>
  </si>
  <si>
    <t>Rio Dell Elementary</t>
  </si>
  <si>
    <t>Humboldt</t>
  </si>
  <si>
    <t>Montague Elementary</t>
  </si>
  <si>
    <t>Siskiyou</t>
  </si>
  <si>
    <t>McCloud Union Elementary</t>
  </si>
  <si>
    <t>Santa Paula Elementary</t>
  </si>
  <si>
    <t>West Park Elementary</t>
  </si>
  <si>
    <t>Atwater Elementary</t>
  </si>
  <si>
    <t>Weaver Union Elementary</t>
  </si>
  <si>
    <t>Pacific Union Elementary</t>
  </si>
  <si>
    <t>Lucerne Valley Unified</t>
  </si>
  <si>
    <t>Romoland Elementary</t>
  </si>
  <si>
    <t>El Monte City Elementary</t>
  </si>
  <si>
    <t>Greenfield Union Elementary</t>
  </si>
  <si>
    <t>Palo Verde Union Elementary</t>
  </si>
  <si>
    <t>Elverta Joint Elementary</t>
  </si>
  <si>
    <t>Lucerne Elementary</t>
  </si>
  <si>
    <t>Lake</t>
  </si>
  <si>
    <t>Luther Burbank Elementary</t>
  </si>
  <si>
    <t>Bangor Union Elementary</t>
  </si>
  <si>
    <t>Bayshore Elementary</t>
  </si>
  <si>
    <t>Oak Valley Union Elementary</t>
  </si>
  <si>
    <t>Wilsona Elementary</t>
  </si>
  <si>
    <t>Brawley Elementary</t>
  </si>
  <si>
    <t>Meadows Union Elementary</t>
  </si>
  <si>
    <t>Little Lake City Elementary</t>
  </si>
  <si>
    <t>Pond Union Elementary</t>
  </si>
  <si>
    <t>Taft City Elementary</t>
  </si>
  <si>
    <t>Brittan Elementary</t>
  </si>
  <si>
    <t>Sutter</t>
  </si>
  <si>
    <t>Arena Union Elementary</t>
  </si>
  <si>
    <t>Mendocino</t>
  </si>
  <si>
    <t>Adelanto Elementary</t>
  </si>
  <si>
    <t>Hollister School District</t>
  </si>
  <si>
    <t>San Benito</t>
  </si>
  <si>
    <t>Palmdale Elementary</t>
  </si>
  <si>
    <t>Oroville City Elementary</t>
  </si>
  <si>
    <t>Standard Elementary</t>
  </si>
  <si>
    <t>Briggs Elementary</t>
  </si>
  <si>
    <t>Monroe Elementary</t>
  </si>
  <si>
    <t>Lancaster Elementary</t>
  </si>
  <si>
    <t>Alview-Dairyland Union Elementary</t>
  </si>
  <si>
    <t>Magnolia Elementary</t>
  </si>
  <si>
    <t>Liberty Elementary</t>
  </si>
  <si>
    <t>Mt. Pleasant Elementary</t>
  </si>
  <si>
    <t>El Centro Elementary</t>
  </si>
  <si>
    <t>South Bay Union Elementary</t>
  </si>
  <si>
    <t>Cascade Union Elementary</t>
  </si>
  <si>
    <t>Shasta</t>
  </si>
  <si>
    <t>Kings River Union Elementary</t>
  </si>
  <si>
    <t>Gerber Union Elementary</t>
  </si>
  <si>
    <t>Tehama</t>
  </si>
  <si>
    <t>Exeter Union Elementary</t>
  </si>
  <si>
    <t>American Union Elementary</t>
  </si>
  <si>
    <t>San Antonio Union Elementary</t>
  </si>
  <si>
    <t>Burton Elementary</t>
  </si>
  <si>
    <t>Nuview Union Elementary</t>
  </si>
  <si>
    <t>Bellevue Union Elementary</t>
  </si>
  <si>
    <t>Garvey Elementary</t>
  </si>
  <si>
    <t>Corning Union Elementary</t>
  </si>
  <si>
    <t>Jefferson Elementary</t>
  </si>
  <si>
    <t>Big Springs Union Elementary</t>
  </si>
  <si>
    <t>General Shafter Elementary</t>
  </si>
  <si>
    <t>Turlock Joint Elementary</t>
  </si>
  <si>
    <t>Stanislaus</t>
  </si>
  <si>
    <t>Twain Harte-Long Barn Union Elementary</t>
  </si>
  <si>
    <t>Tuolumne</t>
  </si>
  <si>
    <t>Redwood City Elementary</t>
  </si>
  <si>
    <t>Camino Union Elementary</t>
  </si>
  <si>
    <t>El Dorado</t>
  </si>
  <si>
    <t>Plainsburg Union Elementary</t>
  </si>
  <si>
    <t>Banta Elementary</t>
  </si>
  <si>
    <t>Washington Colony Elementary</t>
  </si>
  <si>
    <t>Rio Linda Union Elementary</t>
  </si>
  <si>
    <t>Chatom Union Elementary</t>
  </si>
  <si>
    <t>Merced River Union Elementary</t>
  </si>
  <si>
    <t>Hueneme Elementary</t>
  </si>
  <si>
    <t>Cuddeback Union Elementary</t>
  </si>
  <si>
    <t>Blue Lake Union Elementary</t>
  </si>
  <si>
    <t>Lemon Grove Elementary</t>
  </si>
  <si>
    <t>Upper Lake Union Elementary</t>
  </si>
  <si>
    <t>Peninsula Union Elementary</t>
  </si>
  <si>
    <t>Ocean View Elementary</t>
  </si>
  <si>
    <t>Reeds Creek Elementary</t>
  </si>
  <si>
    <t>Arcohe Union Elementary</t>
  </si>
  <si>
    <t>New Jerusalem Elementary</t>
  </si>
  <si>
    <t>Dunsmuir Elementary</t>
  </si>
  <si>
    <t>Stanislaus Union Elementary</t>
  </si>
  <si>
    <t>Kingsburg Joint Union Elementary</t>
  </si>
  <si>
    <t>Buena Park Elementary</t>
  </si>
  <si>
    <t>Westminster Elementary</t>
  </si>
  <si>
    <t>Island Union Elementary</t>
  </si>
  <si>
    <t>Tulare City Elementary</t>
  </si>
  <si>
    <t>Chula Vista Elementary</t>
  </si>
  <si>
    <t>Black Butte Union Elementary</t>
  </si>
  <si>
    <t>McSwain Union Elementary</t>
  </si>
  <si>
    <t>Franklin Elementary</t>
  </si>
  <si>
    <t>Escondido Union Elementary</t>
  </si>
  <si>
    <t>East Whittier City Elementary</t>
  </si>
  <si>
    <t>Rio Bravo-Greeley Union Elementary</t>
  </si>
  <si>
    <t>Marcum-Illinois Union Elementary</t>
  </si>
  <si>
    <t>Vallecitos Elementary</t>
  </si>
  <si>
    <t>Victor Elementary</t>
  </si>
  <si>
    <t>Savanna Elementary</t>
  </si>
  <si>
    <t>West Side Union Elementary</t>
  </si>
  <si>
    <t>Enterprise Elementary</t>
  </si>
  <si>
    <t>Red Bluff Union Elementary</t>
  </si>
  <si>
    <t>Jamestown Elementary</t>
  </si>
  <si>
    <t>Weed Union Elementary</t>
  </si>
  <si>
    <t>Brentwood Union Elementary</t>
  </si>
  <si>
    <t>Summerville Elementary</t>
  </si>
  <si>
    <t>Ophir Elementary</t>
  </si>
  <si>
    <t>Placer</t>
  </si>
  <si>
    <t>Montgomery Elementary</t>
  </si>
  <si>
    <t>Santa Rosa Elementary</t>
  </si>
  <si>
    <t>Salida Union Elementary</t>
  </si>
  <si>
    <t>Shasta Union Elementary</t>
  </si>
  <si>
    <t>Fortuna Union Elementary</t>
  </si>
  <si>
    <t>Rockford  Elementary</t>
  </si>
  <si>
    <t>Plaza Elementary</t>
  </si>
  <si>
    <t>Glenn</t>
  </si>
  <si>
    <t>Monte Rio Union Elementary</t>
  </si>
  <si>
    <t>Janesville Union Elementary</t>
  </si>
  <si>
    <t>Lassen</t>
  </si>
  <si>
    <t>Magnolia Union Elementary</t>
  </si>
  <si>
    <t>Shaffer Union Elementary</t>
  </si>
  <si>
    <t>Fullerton Elementary</t>
  </si>
  <si>
    <t>Cinnabar Elementary</t>
  </si>
  <si>
    <t>Santa Barbara Elementary</t>
  </si>
  <si>
    <t>Rohnerville Elementary</t>
  </si>
  <si>
    <t>Pleasant Grove Joint Union Elementary</t>
  </si>
  <si>
    <t>Mountain Union Elementary</t>
  </si>
  <si>
    <t>South Fork Union Elementary</t>
  </si>
  <si>
    <t>Jamul-Dulzura Union Elementary</t>
  </si>
  <si>
    <t>Live Oak Elementary</t>
  </si>
  <si>
    <t>Santa Cruz</t>
  </si>
  <si>
    <t>Menifee Union Elementary</t>
  </si>
  <si>
    <t>Whisman Elementary</t>
  </si>
  <si>
    <t>McCabe Union Elementary</t>
  </si>
  <si>
    <t>Lammersville Elementary</t>
  </si>
  <si>
    <t>Lassen View Union Elementary</t>
  </si>
  <si>
    <t>Loleta Union Elementary</t>
  </si>
  <si>
    <t>Junction Elementary</t>
  </si>
  <si>
    <t>Rosemead Elementary</t>
  </si>
  <si>
    <t>Grass Valley Elementary</t>
  </si>
  <si>
    <t>Nevada</t>
  </si>
  <si>
    <t>Buena Vista Elementary</t>
  </si>
  <si>
    <t>Kernville Union Elementary</t>
  </si>
  <si>
    <t>Galt Joint Union Elementary</t>
  </si>
  <si>
    <t>Southside Elementary</t>
  </si>
  <si>
    <t>Nuestro Elementary</t>
  </si>
  <si>
    <t>Alvina Elementary</t>
  </si>
  <si>
    <t>Oakley Union Elementary</t>
  </si>
  <si>
    <t>Etna Union Elementary</t>
  </si>
  <si>
    <t>Berryessa Union Elementary</t>
  </si>
  <si>
    <t>Kit Carson Union Elementary</t>
  </si>
  <si>
    <t>Sylvan Union Elementary</t>
  </si>
  <si>
    <t>Oak View Union Elementary</t>
  </si>
  <si>
    <t>Auburn Union Elementary</t>
  </si>
  <si>
    <t>North County Joint Union Elementary</t>
  </si>
  <si>
    <t>Pioneer Union Elementary</t>
  </si>
  <si>
    <t>Central Elementary</t>
  </si>
  <si>
    <t>Pacheco Union Elementary</t>
  </si>
  <si>
    <t>Chicago Park Elementary</t>
  </si>
  <si>
    <t>Brisbane Elementary</t>
  </si>
  <si>
    <t>Central Union Elementary</t>
  </si>
  <si>
    <t>Happy Valley Union Elementary</t>
  </si>
  <si>
    <t>Mark Twain Union Elementary</t>
  </si>
  <si>
    <t>Calaveras</t>
  </si>
  <si>
    <t>San Rafael City Elementary</t>
  </si>
  <si>
    <t>Marin</t>
  </si>
  <si>
    <t>Cajon Valley Union Elementary</t>
  </si>
  <si>
    <t>Campbell Union Elementary</t>
  </si>
  <si>
    <t>Browns Elementary</t>
  </si>
  <si>
    <t>Clear Creek Elementary</t>
  </si>
  <si>
    <t>Trinidad Union Elementary</t>
  </si>
  <si>
    <t>Guerneville Elementary</t>
  </si>
  <si>
    <t>San Bruno Park Elementary</t>
  </si>
  <si>
    <t>Antelope Elementary</t>
  </si>
  <si>
    <t>Centralia Elementary</t>
  </si>
  <si>
    <t>Etiwanda Elementary</t>
  </si>
  <si>
    <t>Wiseburn Elementary</t>
  </si>
  <si>
    <t>Scotia Union Elementary</t>
  </si>
  <si>
    <t>Pleasant Valley Joint Union Elementary</t>
  </si>
  <si>
    <t>San Luis Obispo</t>
  </si>
  <si>
    <t>Oak Grove Elementary</t>
  </si>
  <si>
    <t>Pollock Pines Elementary</t>
  </si>
  <si>
    <t>Castaic Union Elementary</t>
  </si>
  <si>
    <t>Bishop Union Elementary</t>
  </si>
  <si>
    <t>Inyo</t>
  </si>
  <si>
    <t>Buellton Union Elementary</t>
  </si>
  <si>
    <t>Chawanakee Jt. Elementary</t>
  </si>
  <si>
    <t>Yreka Union Elementary</t>
  </si>
  <si>
    <t>Alexander Valley Union Elementary</t>
  </si>
  <si>
    <t>Twin Ridges Elementary</t>
  </si>
  <si>
    <t>Sundale Union Elementary</t>
  </si>
  <si>
    <t>Three Rivers Union Elementary</t>
  </si>
  <si>
    <t>Columbia Union Elementary</t>
  </si>
  <si>
    <t>Westside Union Elementary</t>
  </si>
  <si>
    <t>Ballico-Cressey Elementary</t>
  </si>
  <si>
    <t>Millbrae Elementary</t>
  </si>
  <si>
    <t>Evergreen Elementary</t>
  </si>
  <si>
    <t>Harmony Union Elementary</t>
  </si>
  <si>
    <t>Panama Buena Vista Union Elementary</t>
  </si>
  <si>
    <t>Laguna Salada Union Elementary</t>
  </si>
  <si>
    <t>Sonora Elementary</t>
  </si>
  <si>
    <t>Roseville City Elementary</t>
  </si>
  <si>
    <t>Gratton Elementary</t>
  </si>
  <si>
    <t>Susanville Elementary</t>
  </si>
  <si>
    <t>Bella Vista Elementary</t>
  </si>
  <si>
    <t>Columbine Elementary</t>
  </si>
  <si>
    <t>Hughes-Elizabeth Lakes Union Elementary</t>
  </si>
  <si>
    <t>Sulphur Springs Union Elementary</t>
  </si>
  <si>
    <t>Forestville Union Elementary</t>
  </si>
  <si>
    <t>Rosedale Union Elementary</t>
  </si>
  <si>
    <t>Columbia Elementary</t>
  </si>
  <si>
    <t>Colfax Elementary</t>
  </si>
  <si>
    <t>Mt. Shasta Union Elementary</t>
  </si>
  <si>
    <t>Piner-Olivet Union Elementary</t>
  </si>
  <si>
    <t>Bass Lake Joint Elementary</t>
  </si>
  <si>
    <t>Cutten Elementary</t>
  </si>
  <si>
    <t>Placerville Union Elementary</t>
  </si>
  <si>
    <t>Wright Elementary</t>
  </si>
  <si>
    <t>Evergreen Union Elementary</t>
  </si>
  <si>
    <t>Old Adobe Union Elementary</t>
  </si>
  <si>
    <t>Wilmar Union Elementary</t>
  </si>
  <si>
    <t>Ackerman Elementary</t>
  </si>
  <si>
    <t>Santa Cruz City Elementary</t>
  </si>
  <si>
    <t>Arcata Elementary</t>
  </si>
  <si>
    <t>Alta Loma Elementary</t>
  </si>
  <si>
    <t>Foresthill Union Elementary</t>
  </si>
  <si>
    <t>Mother Lode Union Elementary</t>
  </si>
  <si>
    <t>Lake Elementary</t>
  </si>
  <si>
    <t>San Mateo-Foster City Elementary</t>
  </si>
  <si>
    <t>Goleta Union Elementary</t>
  </si>
  <si>
    <t>Helendale Elementary</t>
  </si>
  <si>
    <t>Petaluma City Elementary</t>
  </si>
  <si>
    <t>Sunnyvale Elementary</t>
  </si>
  <si>
    <t>College Elementary</t>
  </si>
  <si>
    <t>La Mesa-Spring Valley</t>
  </si>
  <si>
    <t>Huntington Beach City Elementary</t>
  </si>
  <si>
    <t>Solvang Elementary</t>
  </si>
  <si>
    <t>Soquel Elementary</t>
  </si>
  <si>
    <t>Capay Joint Union Elementary</t>
  </si>
  <si>
    <t>Gravenstein Union Elementary</t>
  </si>
  <si>
    <t>Pleasant Valley Elementary</t>
  </si>
  <si>
    <t>Santee Elementary</t>
  </si>
  <si>
    <t>Johnstonville Elementary</t>
  </si>
  <si>
    <t>Curtis Creek Elementary</t>
  </si>
  <si>
    <t>Fort Jones Union Elementary</t>
  </si>
  <si>
    <t>Mark West Union Elementary</t>
  </si>
  <si>
    <t>Alpine Union Elementary</t>
  </si>
  <si>
    <t>Sebastopol Union Elementary</t>
  </si>
  <si>
    <t>Freshwater Elementary</t>
  </si>
  <si>
    <t>Norris Elementary</t>
  </si>
  <si>
    <t>Springville Union Elementary</t>
  </si>
  <si>
    <t>Moreland Elementary</t>
  </si>
  <si>
    <t>Maple Elementary</t>
  </si>
  <si>
    <t>Kings River-Hardwick Union Elementary</t>
  </si>
  <si>
    <t>Julian Union Elementary</t>
  </si>
  <si>
    <t>Cardiff Elementary</t>
  </si>
  <si>
    <t>Saucelito Elementary</t>
  </si>
  <si>
    <t>Bonsall Union Elementary</t>
  </si>
  <si>
    <t>Cypress Elementary</t>
  </si>
  <si>
    <t>Lowell Joint Elementary</t>
  </si>
  <si>
    <t>Newhall Elementary</t>
  </si>
  <si>
    <t>Lagunitas Elementary</t>
  </si>
  <si>
    <t>Cambrian Elementary</t>
  </si>
  <si>
    <t>Richfield Elementary</t>
  </si>
  <si>
    <t>Fieldbrook Elementary</t>
  </si>
  <si>
    <t>Dehesa Elementary</t>
  </si>
  <si>
    <t>Cottonwood Union Elementary</t>
  </si>
  <si>
    <t>Fruitvale Elementary</t>
  </si>
  <si>
    <t>Union Elementary</t>
  </si>
  <si>
    <t>Fountain Valley Elementary</t>
  </si>
  <si>
    <t>Gold Oak Union Elementary</t>
  </si>
  <si>
    <t>Buckeye Union Elementary</t>
  </si>
  <si>
    <t>Rocklin Unified</t>
  </si>
  <si>
    <t>Gold Trail Union Elementary</t>
  </si>
  <si>
    <t>Hydesville Elementary</t>
  </si>
  <si>
    <t>Saugus Union Elementary</t>
  </si>
  <si>
    <t>Loomis Union Elementary</t>
  </si>
  <si>
    <t>Placer Hills Union Elementary</t>
  </si>
  <si>
    <t>Dunham Elementary</t>
  </si>
  <si>
    <t>San Carlos Elementary</t>
  </si>
  <si>
    <t>Ready Springs Union Elementary</t>
  </si>
  <si>
    <t>Coarsegold Union Elementary</t>
  </si>
  <si>
    <t>Cayucos Elementary</t>
  </si>
  <si>
    <t>Richmond Elementary</t>
  </si>
  <si>
    <t>Clay Joint Elementary</t>
  </si>
  <si>
    <t>Waugh Elementary</t>
  </si>
  <si>
    <t>Two Rock Union Elementary</t>
  </si>
  <si>
    <t>Belmont-Redwood Shores Elementary</t>
  </si>
  <si>
    <t>Rescue Union Elementary</t>
  </si>
  <si>
    <t>Alta-Dutch Flat Union Elementary</t>
  </si>
  <si>
    <t>San Pasqual Union Elementary</t>
  </si>
  <si>
    <t>Latrobe Elementary</t>
  </si>
  <si>
    <t>Union Hill Elementary</t>
  </si>
  <si>
    <t>Twin Hills Union Elementary</t>
  </si>
  <si>
    <t>Douglas City Elementary</t>
  </si>
  <si>
    <t>Trinity</t>
  </si>
  <si>
    <t>Pleasant Ridge Union Elementary</t>
  </si>
  <si>
    <t>Newcastle Elementary</t>
  </si>
  <si>
    <t>Mesa Union Elementary</t>
  </si>
  <si>
    <t>Weaverville Elementary</t>
  </si>
  <si>
    <t>North Cow Creek Elementary</t>
  </si>
  <si>
    <t>Nevada City Elementary</t>
  </si>
  <si>
    <t>Jacoby Creek Elementary</t>
  </si>
  <si>
    <t>Fort Ross Elementary</t>
  </si>
  <si>
    <t>Encinitas Union Elementary</t>
  </si>
  <si>
    <t>Dixie Elementary</t>
  </si>
  <si>
    <t>Lakeside Joint Elementary</t>
  </si>
  <si>
    <t>Hermosa Beach City Elementary</t>
  </si>
  <si>
    <t>Rincon Valley Union Elementary</t>
  </si>
  <si>
    <t>Washington Union Elementary</t>
  </si>
  <si>
    <t>Bennett Valley Union Elementary</t>
  </si>
  <si>
    <t>Loma Prieta Joint Union Elemen</t>
  </si>
  <si>
    <t>Kenwood Elementary</t>
  </si>
  <si>
    <t>Knights Ferry Elementary</t>
  </si>
  <si>
    <t>Kentfield Elementary</t>
  </si>
  <si>
    <t>Ballard Elementary</t>
  </si>
  <si>
    <t>Oak Grove Union Elementary</t>
  </si>
  <si>
    <t>Ross Valley Elementary</t>
  </si>
  <si>
    <t>Mountain Elementary</t>
  </si>
  <si>
    <t>Burlingame Elementary</t>
  </si>
  <si>
    <t>Grant Elementary</t>
  </si>
  <si>
    <t>Happy Valley Elementary</t>
  </si>
  <si>
    <t>Bonny Doon Union Elementary</t>
  </si>
  <si>
    <t>Walnut Creek Elementary</t>
  </si>
  <si>
    <t>Hope Elementary</t>
  </si>
  <si>
    <t>Larkspur Elementary</t>
  </si>
  <si>
    <t>Cupertino Union Elementary</t>
  </si>
  <si>
    <t>Pacific Elementary</t>
  </si>
  <si>
    <t>Los Gatos Union Elementary</t>
  </si>
  <si>
    <t>Montecito Union Elementary</t>
  </si>
  <si>
    <t>Solana Beach Elementary</t>
  </si>
  <si>
    <t>Menlo Park City Elementary</t>
  </si>
  <si>
    <t>Reed Union Elementary</t>
  </si>
  <si>
    <t>Mill Valley Elementary</t>
  </si>
  <si>
    <t>Lafayette Elementary</t>
  </si>
  <si>
    <t>Del Mar Union Elementary</t>
  </si>
  <si>
    <t>Woodside Elementary</t>
  </si>
  <si>
    <t>Moraga Elementary</t>
  </si>
  <si>
    <t>Orinda Union Elementary</t>
  </si>
  <si>
    <t>Hillsborough City Elementary</t>
  </si>
  <si>
    <t>Cold Spring Elementary</t>
  </si>
  <si>
    <t>Portola Valley Elementary</t>
  </si>
  <si>
    <t>Saratoga Union Elementary</t>
  </si>
  <si>
    <t>Las Lomitas Elementary</t>
  </si>
  <si>
    <t>Los Altos Elementary</t>
  </si>
  <si>
    <t>Somis Union Elementary</t>
  </si>
  <si>
    <t>Plumas Elementary</t>
  </si>
  <si>
    <t>Yuba</t>
  </si>
  <si>
    <t>Wheatland Elementary</t>
  </si>
  <si>
    <t>Place the PivotTable in the cells below.</t>
  </si>
  <si>
    <t>16.1</t>
  </si>
  <si>
    <t>Which county has the highest average reading score across all schools?</t>
  </si>
  <si>
    <t>16.2</t>
  </si>
  <si>
    <t>What is the average math score for schools in districts with an average income greater than $30,000?</t>
  </si>
  <si>
    <t>16.3</t>
  </si>
  <si>
    <t>Which grade span has the highest average expenditure per student?</t>
  </si>
  <si>
    <t>Analysis</t>
  </si>
  <si>
    <t xml:space="preserve">Interquartile Range (IQR) </t>
  </si>
  <si>
    <t>Count more than 50% qualify for reduced-price lunch</t>
  </si>
  <si>
    <t>Corralation between reading and math scores</t>
  </si>
  <si>
    <t>Hypothesis Test</t>
  </si>
  <si>
    <t>Mean</t>
  </si>
  <si>
    <t>Std Dev</t>
  </si>
  <si>
    <t>Count  (n)</t>
  </si>
  <si>
    <t>Std Err</t>
  </si>
  <si>
    <t>Deg. Of Freedom</t>
  </si>
  <si>
    <t>Hypothesize Mean</t>
  </si>
  <si>
    <t>t-stat</t>
  </si>
  <si>
    <t>p-value</t>
  </si>
  <si>
    <t>16.7</t>
  </si>
  <si>
    <t>Based on the p-value obtained from the hypothesis test on the average math score, what conclusion should be drawn?</t>
  </si>
  <si>
    <t>Place the Statistical Test in the cells below</t>
  </si>
  <si>
    <t>16.8</t>
  </si>
  <si>
    <t>Based on the appropriate statistical test, what would be your conclusion?</t>
  </si>
  <si>
    <t>Row Labels</t>
  </si>
  <si>
    <t>Grand Total</t>
  </si>
  <si>
    <t>Sum of Avg. Reading Score</t>
  </si>
  <si>
    <t>Average of Avg. Math Score</t>
  </si>
  <si>
    <t>(Multiple Items)</t>
  </si>
  <si>
    <t>Average of Expenditure per Student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</si>
  <si>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</si>
  <si>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</si>
  <si>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</si>
  <si>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</si>
  <si>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</si>
  <si>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</si>
  <si>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</si>
  <si>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</si>
  <si>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</si>
  <si>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</si>
  <si>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</si>
  <si>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</si>
  <si>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</si>
  <si>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</si>
  <si>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</si>
  <si>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</si>
  <si>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</si>
  <si>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At least one of the three counties is significantly different from the other counties.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</si>
  <si>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</si>
  <si>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</si>
  <si>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</si>
  <si>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</si>
  <si>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</si>
  <si>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</si>
  <si>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</si>
  <si>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</si>
  <si>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</si>
  <si>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</si>
  <si>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</si>
  <si>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</si>
  <si>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</si>
  <si>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</si>
  <si>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</si>
  <si>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</si>
  <si>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</si>
  <si>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74.3% of the variation in Oxy can be explained by Runtime.</t>
  </si>
  <si>
    <t>RunPulse significantly contributes to predicting Oxy.</t>
  </si>
  <si>
    <t>Oxy = 119.5 - 0.49 * Age - 0.29 * RunPulse</t>
  </si>
  <si>
    <t>Oxy and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</si>
</sst>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0000"/>
        <bgColor rgb="FF00E73C"/>
      </patternFill>
    </fill>
    <fill>
      <patternFill patternType="solid">
        <fgColor rgb="FFF0E68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/>
    <xf numFmtId="0" fontId="3" fillId="2" borderId="0" xfId="0" quotePrefix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3" fillId="2" borderId="0" xfId="0" applyFont="1" applyFill="1" applyAlignment="1">
      <alignment horizontal="center" wrapText="1"/>
    </xf>
    <xf numFmtId="1" fontId="3" fillId="2" borderId="0" xfId="0" applyNumberFormat="1" applyFont="1" applyFill="1" applyAlignment="1">
      <alignment horizontal="center" wrapText="1"/>
    </xf>
    <xf numFmtId="1" fontId="1" fillId="0" borderId="0" xfId="0" applyNumberFormat="1" applyFont="1"/>
    <xf numFmtId="2" fontId="3" fillId="2" borderId="0" xfId="0" applyNumberFormat="1" applyFont="1" applyFill="1" applyAlignment="1">
      <alignment horizontal="center" wrapText="1"/>
    </xf>
    <xf numFmtId="2" fontId="1" fillId="0" borderId="0" xfId="0" applyNumberFormat="1" applyFont="1"/>
    <xf numFmtId="164" fontId="3" fillId="2" borderId="0" xfId="0" applyNumberFormat="1" applyFont="1" applyFill="1" applyAlignment="1">
      <alignment horizontal="center" wrapText="1"/>
    </xf>
    <xf numFmtId="164" fontId="1" fillId="0" borderId="0" xfId="0" applyNumberFormat="1" applyFont="1"/>
    <xf numFmtId="0" fontId="0" fillId="3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3" borderId="1" xfId="0" applyNumberFormat="1" applyFill="1" applyBorder="1"/>
    <xf numFmtId="0" fontId="1" fillId="4" borderId="3" xfId="0" applyFont="1" applyFill="1" applyBorder="1"/>
    <xf numFmtId="0" fontId="1" fillId="0" borderId="3" xfId="0" applyFont="1" applyBorder="1"/>
    <xf numFmtId="0" fontId="0" fillId="0" borderId="4" xfId="0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Continuous"/>
    </xf>
    <xf numFmtId="0" fontId="3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numFmt numFmtId="2" formatCode="0.00"/>
      <fill>
        <patternFill patternType="solid">
          <fgColor rgb="FF00E73C"/>
          <bgColor rgb="FF800000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rdeep Chhabra" refreshedDate="45637.530640856479" createdVersion="8" refreshedVersion="8" minRefreshableVersion="3" recordCount="420" xr:uid="{393E7187-5A99-E84C-92B5-B20C6307F32D}">
  <cacheSource type="worksheet">
    <worksheetSource name="Table1"/>
  </cacheSource>
  <cacheFields count="14">
    <cacheField name="District ID" numFmtId="0">
      <sharedItems containsSemiMixedTypes="0" containsString="0" containsNumber="1" containsInteger="1" minValue="61382" maxValue="75440"/>
    </cacheField>
    <cacheField name="School Name" numFmtId="0">
      <sharedItems count="409">
        <s v="Sunol Glen Unified"/>
        <s v="Manzanita Elementary"/>
        <s v="Thermalito Union Elementary"/>
        <s v="Golden Feather Union Elementary"/>
        <s v="Palermo Union Elementary"/>
        <s v="Burrel Union Elementary"/>
        <s v="Holt Union Elementary"/>
        <s v="Vineland Elementary"/>
        <s v="Orange Center Elementary"/>
        <s v="Del Paso Heights Elementary"/>
        <s v="Le Grand Union Elementary"/>
        <s v="West Fresno Elementary"/>
        <s v="Allensworth Elementary"/>
        <s v="Sunnyside Union Elementary"/>
        <s v="Woodville Elementary"/>
        <s v="Pixley Union Elementary"/>
        <s v="Lost Hills Union Elementary"/>
        <s v="Buttonwillow Union Elementary"/>
        <s v="Lennox Elementary"/>
        <s v="Lamont Elementary"/>
        <s v="Westmorland Union Elementary"/>
        <s v="Pleasant View Elementary"/>
        <s v="Wasco Union Elementary"/>
        <s v="Alta Vista Elementary"/>
        <s v="Livingston Union Elementary"/>
        <s v="Woodlake Union Elementary"/>
        <s v="Alisal Union Elementary"/>
        <s v="Arvin Union Elementary"/>
        <s v="Terra Bella Union Elementary"/>
        <s v="Tipton Elementary"/>
        <s v="San Ysidro Elementary"/>
        <s v="Soledad Unified"/>
        <s v="Mountain View Elementary"/>
        <s v="King City Union Elementary"/>
        <s v="Ontario-Montclair Elementary"/>
        <s v="Los Nietos Elementary"/>
        <s v="Winton Elementary"/>
        <s v="Raisin City Elementary"/>
        <s v="Ravenswood City Elementary"/>
        <s v="Richland-Lerdo Union Elementary"/>
        <s v="Oxnard Elementary"/>
        <s v="El Nido Elementary"/>
        <s v="Fairfax Elementary"/>
        <s v="Delano Union Elementary"/>
        <s v="Perris Elementary"/>
        <s v="Valle Lindo Elementary"/>
        <s v="Alum Rock Union Elementary"/>
        <s v="Edison Elementary"/>
        <s v="Bakersfield City Elementary"/>
        <s v="Franklin-McKinley Elementary"/>
        <s v="Hawthorne Elementary"/>
        <s v="Chowchilla Elementary"/>
        <s v="Salinas City Elementary"/>
        <s v="Santa Maria-Bonita Elementary"/>
        <s v="Whittier City Elementary"/>
        <s v="Eastside Union Elementary"/>
        <s v="Lawndale Elementary"/>
        <s v="Robla Elementary"/>
        <s v="Santa Rita Union Elementary"/>
        <s v="Rio Elementary"/>
        <s v="Strathmore Union Elementary"/>
        <s v="North Sacramento Elementary"/>
        <s v="Anaheim Elementary"/>
        <s v="Lemoore Union Elementary"/>
        <s v="Armona Union Elementary"/>
        <s v="Beardsley Elementary"/>
        <s v="South Whittier Elementary"/>
        <s v="Hanford Elementary"/>
        <s v="National Elementary"/>
        <s v="Roseland Elementary"/>
        <s v="Di Giorgio Elementary"/>
        <s v="Keppel Union Elementary"/>
        <s v="Lakeside Union Elementary"/>
        <s v="Merced City Elementary"/>
        <s v="Guadalupe Union Elementary"/>
        <s v="Cucamonga Elementary"/>
        <s v="Knightsen Elementary"/>
        <s v="Rio Dell Elementary"/>
        <s v="Montague Elementary"/>
        <s v="McCloud Union Elementary"/>
        <s v="Santa Paula Elementary"/>
        <s v="West Park Elementary"/>
        <s v="Atwater Elementary"/>
        <s v="Weaver Union Elementary"/>
        <s v="Pacific Union Elementary"/>
        <s v="Lucerne Valley Unified"/>
        <s v="Romoland Elementary"/>
        <s v="El Monte City Elementary"/>
        <s v="Greenfield Union Elementary"/>
        <s v="Palo Verde Union Elementary"/>
        <s v="Elverta Joint Elementary"/>
        <s v="Lucerne Elementary"/>
        <s v="Luther Burbank Elementary"/>
        <s v="Bangor Union Elementary"/>
        <s v="Bayshore Elementary"/>
        <s v="Oak Valley Union Elementary"/>
        <s v="Wilsona Elementary"/>
        <s v="Brawley Elementary"/>
        <s v="Meadows Union Elementary"/>
        <s v="Little Lake City Elementary"/>
        <s v="Pond Union Elementary"/>
        <s v="Taft City Elementary"/>
        <s v="Brittan Elementary"/>
        <s v="Arena Union Elementary"/>
        <s v="Adelanto Elementary"/>
        <s v="Hollister School District"/>
        <s v="Palmdale Elementary"/>
        <s v="Oroville City Elementary"/>
        <s v="Standard Elementary"/>
        <s v="Briggs Elementary"/>
        <s v="Monroe Elementary"/>
        <s v="Lancaster Elementary"/>
        <s v="Alview-Dairyland Union Elementary"/>
        <s v="Magnolia Elementary"/>
        <s v="Liberty Elementary"/>
        <s v="Mt. Pleasant Elementary"/>
        <s v="El Centro Elementary"/>
        <s v="South Bay Union Elementary"/>
        <s v="Cascade Union Elementary"/>
        <s v="Kings River Union Elementary"/>
        <s v="Gerber Union Elementary"/>
        <s v="Exeter Union Elementary"/>
        <s v="American Union Elementary"/>
        <s v="San Antonio Union Elementary"/>
        <s v="Burton Elementary"/>
        <s v="Nuview Union Elementary"/>
        <s v="Bellevue Union Elementary"/>
        <s v="Garvey Elementary"/>
        <s v="Corning Union Elementary"/>
        <s v="Jefferson Elementary"/>
        <s v="Big Springs Union Elementary"/>
        <s v="General Shafter Elementary"/>
        <s v="Turlock Joint Elementary"/>
        <s v="Twain Harte-Long Barn Union Elementary"/>
        <s v="Redwood City Elementary"/>
        <s v="Camino Union Elementary"/>
        <s v="Plainsburg Union Elementary"/>
        <s v="Banta Elementary"/>
        <s v="Washington Colony Elementary"/>
        <s v="Rio Linda Union Elementary"/>
        <s v="Chatom Union Elementary"/>
        <s v="Merced River Union Elementary"/>
        <s v="Hueneme Elementary"/>
        <s v="Cuddeback Union Elementary"/>
        <s v="Blue Lake Union Elementary"/>
        <s v="Lemon Grove Elementary"/>
        <s v="Upper Lake Union Elementary"/>
        <s v="Peninsula Union Elementary"/>
        <s v="Ocean View Elementary"/>
        <s v="Reeds Creek Elementary"/>
        <s v="Arcohe Union Elementary"/>
        <s v="New Jerusalem Elementary"/>
        <s v="Dunsmuir Elementary"/>
        <s v="Stanislaus Union Elementary"/>
        <s v="Kingsburg Joint Union Elementary"/>
        <s v="Buena Park Elementary"/>
        <s v="Westminster Elementary"/>
        <s v="Island Union Elementary"/>
        <s v="Tulare City Elementary"/>
        <s v="Chula Vista Elementary"/>
        <s v="Black Butte Union Elementary"/>
        <s v="McSwain Union Elementary"/>
        <s v="Franklin Elementary"/>
        <s v="Escondido Union Elementary"/>
        <s v="East Whittier City Elementary"/>
        <s v="Rio Bravo-Greeley Union Elementary"/>
        <s v="Marcum-Illinois Union Elementary"/>
        <s v="Vallecitos Elementary"/>
        <s v="Victor Elementary"/>
        <s v="Savanna Elementary"/>
        <s v="West Side Union Elementary"/>
        <s v="Enterprise Elementary"/>
        <s v="Red Bluff Union Elementary"/>
        <s v="Jamestown Elementary"/>
        <s v="Weed Union Elementary"/>
        <s v="Brentwood Union Elementary"/>
        <s v="Summerville Elementary"/>
        <s v="Ophir Elementary"/>
        <s v="Montgomery Elementary"/>
        <s v="Santa Rosa Elementary"/>
        <s v="Salida Union Elementary"/>
        <s v="Shasta Union Elementary"/>
        <s v="Fortuna Union Elementary"/>
        <s v="Rockford  Elementary"/>
        <s v="Plaza Elementary"/>
        <s v="Monte Rio Union Elementary"/>
        <s v="Janesville Union Elementary"/>
        <s v="Magnolia Union Elementary"/>
        <s v="Shaffer Union Elementary"/>
        <s v="Fullerton Elementary"/>
        <s v="Cinnabar Elementary"/>
        <s v="Santa Barbara Elementary"/>
        <s v="Rohnerville Elementary"/>
        <s v="Pleasant Grove Joint Union Elementary"/>
        <s v="Mountain Union Elementary"/>
        <s v="South Fork Union Elementary"/>
        <s v="Jamul-Dulzura Union Elementary"/>
        <s v="Live Oak Elementary"/>
        <s v="Menifee Union Elementary"/>
        <s v="Whisman Elementary"/>
        <s v="McCabe Union Elementary"/>
        <s v="Lammersville Elementary"/>
        <s v="Lassen View Union Elementary"/>
        <s v="Loleta Union Elementary"/>
        <s v="Junction Elementary"/>
        <s v="Rosemead Elementary"/>
        <s v="Grass Valley Elementary"/>
        <s v="Buena Vista Elementary"/>
        <s v="Kernville Union Elementary"/>
        <s v="Galt Joint Union Elementary"/>
        <s v="Southside Elementary"/>
        <s v="Nuestro Elementary"/>
        <s v="Alvina Elementary"/>
        <s v="Oakley Union Elementary"/>
        <s v="Etna Union Elementary"/>
        <s v="Berryessa Union Elementary"/>
        <s v="Kit Carson Union Elementary"/>
        <s v="Sylvan Union Elementary"/>
        <s v="Oak View Union Elementary"/>
        <s v="Auburn Union Elementary"/>
        <s v="North County Joint Union Elementary"/>
        <s v="Pioneer Union Elementary"/>
        <s v="Central Elementary"/>
        <s v="Pacheco Union Elementary"/>
        <s v="Chicago Park Elementary"/>
        <s v="Brisbane Elementary"/>
        <s v="Central Union Elementary"/>
        <s v="Happy Valley Union Elementary"/>
        <s v="Mark Twain Union Elementary"/>
        <s v="San Rafael City Elementary"/>
        <s v="Cajon Valley Union Elementary"/>
        <s v="Campbell Union Elementary"/>
        <s v="Browns Elementary"/>
        <s v="Clear Creek Elementary"/>
        <s v="Trinidad Union Elementary"/>
        <s v="Guerneville Elementary"/>
        <s v="San Bruno Park Elementary"/>
        <s v="Antelope Elementary"/>
        <s v="Centralia Elementary"/>
        <s v="Etiwanda Elementary"/>
        <s v="Wiseburn Elementary"/>
        <s v="Scotia Union Elementary"/>
        <s v="Pleasant Valley Joint Union Elementary"/>
        <s v="Oak Grove Elementary"/>
        <s v="Pollock Pines Elementary"/>
        <s v="Castaic Union Elementary"/>
        <s v="Bishop Union Elementary"/>
        <s v="Buellton Union Elementary"/>
        <s v="Chawanakee Jt. Elementary"/>
        <s v="Yreka Union Elementary"/>
        <s v="Alexander Valley Union Elementary"/>
        <s v="Twin Ridges Elementary"/>
        <s v="Sundale Union Elementary"/>
        <s v="Three Rivers Union Elementary"/>
        <s v="Columbia Union Elementary"/>
        <s v="Westside Union Elementary"/>
        <s v="Ballico-Cressey Elementary"/>
        <s v="Millbrae Elementary"/>
        <s v="Evergreen Elementary"/>
        <s v="Harmony Union Elementary"/>
        <s v="Panama Buena Vista Union Elementary"/>
        <s v="Laguna Salada Union Elementary"/>
        <s v="Sonora Elementary"/>
        <s v="Roseville City Elementary"/>
        <s v="Gratton Elementary"/>
        <s v="Susanville Elementary"/>
        <s v="Bella Vista Elementary"/>
        <s v="Columbine Elementary"/>
        <s v="Hughes-Elizabeth Lakes Union Elementary"/>
        <s v="Sulphur Springs Union Elementary"/>
        <s v="Forestville Union Elementary"/>
        <s v="Rosedale Union Elementary"/>
        <s v="Columbia Elementary"/>
        <s v="Colfax Elementary"/>
        <s v="Mt. Shasta Union Elementary"/>
        <s v="Piner-Olivet Union Elementary"/>
        <s v="Bass Lake Joint Elementary"/>
        <s v="Cutten Elementary"/>
        <s v="Placerville Union Elementary"/>
        <s v="Wright Elementary"/>
        <s v="Evergreen Union Elementary"/>
        <s v="Old Adobe Union Elementary"/>
        <s v="Wilmar Union Elementary"/>
        <s v="Ackerman Elementary"/>
        <s v="Santa Cruz City Elementary"/>
        <s v="Arcata Elementary"/>
        <s v="Alta Loma Elementary"/>
        <s v="Foresthill Union Elementary"/>
        <s v="Mother Lode Union Elementary"/>
        <s v="Lake Elementary"/>
        <s v="San Mateo-Foster City Elementary"/>
        <s v="Goleta Union Elementary"/>
        <s v="Helendale Elementary"/>
        <s v="Petaluma City Elementary"/>
        <s v="Sunnyvale Elementary"/>
        <s v="College Elementary"/>
        <s v="La Mesa-Spring Valley"/>
        <s v="Huntington Beach City Elementary"/>
        <s v="Solvang Elementary"/>
        <s v="Soquel Elementary"/>
        <s v="Capay Joint Union Elementary"/>
        <s v="Gravenstein Union Elementary"/>
        <s v="Pleasant Valley Elementary"/>
        <s v="Santee Elementary"/>
        <s v="Johnstonville Elementary"/>
        <s v="Curtis Creek Elementary"/>
        <s v="Fort Jones Union Elementary"/>
        <s v="Mark West Union Elementary"/>
        <s v="Alpine Union Elementary"/>
        <s v="Sebastopol Union Elementary"/>
        <s v="Freshwater Elementary"/>
        <s v="Norris Elementary"/>
        <s v="Springville Union Elementary"/>
        <s v="Moreland Elementary"/>
        <s v="Maple Elementary"/>
        <s v="Kings River-Hardwick Union Elementary"/>
        <s v="Julian Union Elementary"/>
        <s v="Cardiff Elementary"/>
        <s v="Saucelito Elementary"/>
        <s v="Bonsall Union Elementary"/>
        <s v="Cypress Elementary"/>
        <s v="Lowell Joint Elementary"/>
        <s v="Newhall Elementary"/>
        <s v="Lagunitas Elementary"/>
        <s v="Cambrian Elementary"/>
        <s v="Richfield Elementary"/>
        <s v="Fieldbrook Elementary"/>
        <s v="Dehesa Elementary"/>
        <s v="Cottonwood Union Elementary"/>
        <s v="Fruitvale Elementary"/>
        <s v="Union Elementary"/>
        <s v="Fountain Valley Elementary"/>
        <s v="Gold Oak Union Elementary"/>
        <s v="Buckeye Union Elementary"/>
        <s v="Rocklin Unified"/>
        <s v="Gold Trail Union Elementary"/>
        <s v="Hydesville Elementary"/>
        <s v="Saugus Union Elementary"/>
        <s v="Loomis Union Elementary"/>
        <s v="Placer Hills Union Elementary"/>
        <s v="Dunham Elementary"/>
        <s v="San Carlos Elementary"/>
        <s v="Ready Springs Union Elementary"/>
        <s v="Coarsegold Union Elementary"/>
        <s v="Cayucos Elementary"/>
        <s v="Richmond Elementary"/>
        <s v="Clay Joint Elementary"/>
        <s v="Waugh Elementary"/>
        <s v="Two Rock Union Elementary"/>
        <s v="Belmont-Redwood Shores Elementary"/>
        <s v="Rescue Union Elementary"/>
        <s v="Alta-Dutch Flat Union Elementary"/>
        <s v="San Pasqual Union Elementary"/>
        <s v="Latrobe Elementary"/>
        <s v="Union Hill Elementary"/>
        <s v="Twin Hills Union Elementary"/>
        <s v="Douglas City Elementary"/>
        <s v="Pleasant Ridge Union Elementary"/>
        <s v="Newcastle Elementary"/>
        <s v="Mesa Union Elementary"/>
        <s v="Weaverville Elementary"/>
        <s v="North Cow Creek Elementary"/>
        <s v="Nevada City Elementary"/>
        <s v="Jacoby Creek Elementary"/>
        <s v="Fort Ross Elementary"/>
        <s v="Encinitas Union Elementary"/>
        <s v="Dixie Elementary"/>
        <s v="Lakeside Joint Elementary"/>
        <s v="Hermosa Beach City Elementary"/>
        <s v="Rincon Valley Union Elementary"/>
        <s v="Washington Union Elementary"/>
        <s v="Bennett Valley Union Elementary"/>
        <s v="Loma Prieta Joint Union Elemen"/>
        <s v="Kenwood Elementary"/>
        <s v="Knights Ferry Elementary"/>
        <s v="Kentfield Elementary"/>
        <s v="Ballard Elementary"/>
        <s v="Oak Grove Union Elementary"/>
        <s v="Ross Valley Elementary"/>
        <s v="Mountain Elementary"/>
        <s v="Burlingame Elementary"/>
        <s v="Grant Elementary"/>
        <s v="Happy Valley Elementary"/>
        <s v="Bonny Doon Union Elementary"/>
        <s v="Walnut Creek Elementary"/>
        <s v="Hope Elementary"/>
        <s v="Larkspur Elementary"/>
        <s v="Cupertino Union Elementary"/>
        <s v="Pacific Elementary"/>
        <s v="Los Gatos Union Elementary"/>
        <s v="Montecito Union Elementary"/>
        <s v="Solana Beach Elementary"/>
        <s v="Menlo Park City Elementary"/>
        <s v="Reed Union Elementary"/>
        <s v="Mill Valley Elementary"/>
        <s v="Lafayette Elementary"/>
        <s v="Del Mar Union Elementary"/>
        <s v="Woodside Elementary"/>
        <s v="Moraga Elementary"/>
        <s v="Orinda Union Elementary"/>
        <s v="Hillsborough City Elementary"/>
        <s v="Cold Spring Elementary"/>
        <s v="Portola Valley Elementary"/>
        <s v="Saratoga Union Elementary"/>
        <s v="Las Lomitas Elementary"/>
        <s v="Los Altos Elementary"/>
        <s v="Somis Union Elementary"/>
        <s v="Plumas Elementary"/>
        <s v="Wheatland Elementary"/>
      </sharedItems>
    </cacheField>
    <cacheField name="County" numFmtId="0">
      <sharedItems count="45">
        <s v="Alameda"/>
        <s v="Butte"/>
        <s v="Fresno"/>
        <s v="San Joaquin"/>
        <s v="Kern"/>
        <s v="Sacramento"/>
        <s v="Merced"/>
        <s v="Tulare"/>
        <s v="Los Angeles"/>
        <s v="Imperial"/>
        <s v="Monterey"/>
        <s v="San Diego"/>
        <s v="San Bernardino"/>
        <s v="San Mateo"/>
        <s v="Ventura"/>
        <s v="Riverside"/>
        <s v="Santa Clara"/>
        <s v="Madera"/>
        <s v="Santa Barbara"/>
        <s v="Orange"/>
        <s v="Kings"/>
        <s v="Sonoma"/>
        <s v="Contra Costa"/>
        <s v="Humboldt"/>
        <s v="Siskiyou"/>
        <s v="Lake"/>
        <s v="Sutter"/>
        <s v="Mendocino"/>
        <s v="San Benito"/>
        <s v="Shasta"/>
        <s v="Tehama"/>
        <s v="Stanislaus"/>
        <s v="Tuolumne"/>
        <s v="El Dorado"/>
        <s v="Placer"/>
        <s v="Glenn"/>
        <s v="Lassen"/>
        <s v="Santa Cruz"/>
        <s v="Nevada"/>
        <s v="Calaveras"/>
        <s v="Marin"/>
        <s v="San Luis Obispo"/>
        <s v="Inyo"/>
        <s v="Trinity"/>
        <s v="Yuba"/>
      </sharedItems>
    </cacheField>
    <cacheField name="Grades" numFmtId="0">
      <sharedItems count="2">
        <s v="KK-08"/>
        <s v="KK-06"/>
      </sharedItems>
    </cacheField>
    <cacheField name="Students Enrollement " numFmtId="0">
      <sharedItems containsSemiMixedTypes="0" containsString="0" containsNumber="1" containsInteger="1" minValue="81" maxValue="27176"/>
    </cacheField>
    <cacheField name=" No. of Teachers" numFmtId="1">
      <sharedItems containsSemiMixedTypes="0" containsString="0" containsNumber="1" minValue="4.8499999046325604" maxValue="1429"/>
    </cacheField>
    <cacheField name="% Qualified for Calworks" numFmtId="2">
      <sharedItems containsSemiMixedTypes="0" containsString="0" containsNumber="1" minValue="0" maxValue="78.994201660156193"/>
    </cacheField>
    <cacheField name="% Qualified for Reduced Price Lunch" numFmtId="2">
      <sharedItems containsSemiMixedTypes="0" containsString="0" containsNumber="1" minValue="0" maxValue="100"/>
    </cacheField>
    <cacheField name="No. of Computer" numFmtId="0">
      <sharedItems containsSemiMixedTypes="0" containsString="0" containsNumber="1" containsInteger="1" minValue="0" maxValue="3324"/>
    </cacheField>
    <cacheField name="Expenditure per Student" numFmtId="164">
      <sharedItems containsSemiMixedTypes="0" containsString="0" containsNumber="1" minValue="3926.06958007812" maxValue="7711.5068359375"/>
    </cacheField>
    <cacheField name="Avg. income ($1000)" numFmtId="2">
      <sharedItems containsSemiMixedTypes="0" containsString="0" containsNumber="1" minValue="5.33500003814697" maxValue="55.327999114990199" count="337">
        <n v="22.690000534057599"/>
        <n v="9.8240003585815394"/>
        <n v="8.9779996871948207"/>
        <n v="9.0803327560424805"/>
        <n v="10.414999961853001"/>
        <n v="6.5770001411437899"/>
        <n v="8.1739997863769496"/>
        <n v="7.3850002288818297"/>
        <n v="11.613332748413001"/>
        <n v="8.9309997558593697"/>
        <n v="5.33500003814697"/>
        <n v="8.2790002822875906"/>
        <n v="9.6300001144409109"/>
        <n v="7.4539999961853001"/>
        <n v="6.2160000801086399"/>
        <n v="7.7639999389648402"/>
        <n v="7.0219998359680096"/>
        <n v="5.6989998817443803"/>
        <n v="7.94099998474121"/>
        <n v="7.4050002098083496"/>
        <n v="8.0190000534057599"/>
        <n v="8.5229997634887695"/>
        <n v="7.9831814765930096"/>
        <n v="7.3049998283386204"/>
        <n v="8.9340000152587802"/>
        <n v="8.5539999008178693"/>
        <n v="6.6129999160766602"/>
        <n v="12.4090003967285"/>
        <n v="8.1266155242919904"/>
        <n v="11.4309997558593"/>
        <n v="11.722225189208901"/>
        <n v="11.332500457763601"/>
        <n v="9.5979995727538991"/>
        <n v="14.557999610900801"/>
        <n v="22.059999465942301"/>
        <n v="9.7089996337890607"/>
        <n v="11.4829444885253"/>
        <n v="8.1780004501342702"/>
        <n v="7.5"/>
        <n v="10.0504999160766"/>
        <n v="7.3319997787475497"/>
        <n v="12.5815773010253"/>
        <n v="15.1770000457763"/>
        <n v="12.109127998351999"/>
        <n v="11.7849998474121"/>
        <n v="14.0620002746582"/>
        <n v="10.4720001220703"/>
        <n v="13.4051170349121"/>
        <n v="12.301799774169901"/>
        <n v="15.404070854186999"/>
        <n v="13.762000083923301"/>
        <n v="14.1840000152587"/>
        <n v="8.8649997711181605"/>
        <n v="12.996999740600501"/>
        <n v="11.5920000076293"/>
        <n v="10.905642509460399"/>
        <n v="13.4006252288818"/>
        <n v="11.081000328063899"/>
        <n v="9.0819997787475497"/>
        <n v="13.390000343322701"/>
        <n v="14.601625442504799"/>
        <n v="11.116000175476"/>
        <n v="8.4230003356933594"/>
        <n v="11.664999961853001"/>
        <n v="13.7305994033813"/>
        <n v="10.364428520202599"/>
        <n v="6.9829998016357404"/>
        <n v="14.467800140380801"/>
        <n v="14.6529998779296"/>
        <n v="10.628999710083001"/>
        <n v="9.7810001373290998"/>
        <n v="10.6560001373291"/>
        <n v="11.937999725341699"/>
        <n v="10.6759996414184"/>
        <n v="9.9720001220703107"/>
        <n v="8.2580003738403303"/>
        <n v="8.8959999084472603"/>
        <n v="12.0620002746582"/>
        <n v="9.4288949966430593"/>
        <n v="8.9203329086303693"/>
        <n v="10.097999572753899"/>
        <n v="11.829999923706"/>
        <n v="11.553000450134199"/>
        <n v="19.7070007324218"/>
        <n v="7.1050000190734801"/>
        <n v="13.7250003814697"/>
        <n v="9.6649999618530202"/>
        <n v="10.263999938964799"/>
        <n v="11.569200515746999"/>
        <n v="12.0769996643066"/>
        <n v="11.2829999923706"/>
        <n v="10.0349998474121"/>
        <n v="8.3839998245239205"/>
        <n v="13.6300001144409"/>
        <n v="14.127667427062899"/>
        <n v="11.266124725341699"/>
        <n v="14.226727485656699"/>
        <n v="14.242900848388601"/>
        <n v="14.0659999847412"/>
        <n v="15.968000411987299"/>
        <n v="10.602470397949199"/>
        <n v="10.5229997634887"/>
        <n v="11.2379999160766"/>
        <n v="10.0559997558593"/>
        <n v="11.182999610900801"/>
        <n v="13.579000473022401"/>
        <n v="15.2740001678466"/>
        <n v="14.0342502593994"/>
        <n v="10.239666938781699"/>
        <n v="9.4849996566772408"/>
        <n v="15.0298748016357"/>
        <n v="13.1920003890991"/>
        <n v="12.215999603271401"/>
        <n v="14.076000213623001"/>
        <n v="25.4873332977294"/>
        <n v="14.8669996261596"/>
        <n v="14.578000068664499"/>
        <n v="12.343000411987299"/>
        <n v="12.431332588195801"/>
        <n v="14.9060001373291"/>
        <n v="12.6698999404907"/>
        <n v="10.333000183105399"/>
        <n v="11.9720001220703"/>
        <n v="12.8269996643066"/>
        <n v="10.039999961853001"/>
        <n v="13.3350000381469"/>
        <n v="9.8540000915527308"/>
        <n v="11.4259996414184"/>
        <n v="15.130999565124499"/>
        <n v="10.2679996490478"/>
        <n v="15.592857360839799"/>
        <n v="15.0513753890991"/>
        <n v="15.41317653656"/>
        <n v="14.2982997894287"/>
        <n v="11.803000450134199"/>
        <n v="15.4090003967285"/>
        <n v="15.293799400329499"/>
        <n v="15.5329284667968"/>
        <n v="16.2929992675781"/>
        <n v="12.875"/>
        <n v="16.622999191284102"/>
        <n v="12.549882888793899"/>
        <n v="14.258571624755801"/>
        <n v="18.326000213623001"/>
        <n v="12.749142646789499"/>
        <n v="8.8299999237060494"/>
        <n v="11.1759996414184"/>
        <n v="14.227999687194799"/>
        <n v="15.027000427246"/>
        <n v="10.5209999084472"/>
        <n v="18.625999450683501"/>
        <n v="22.5289993286132"/>
        <n v="18.2983894348144"/>
        <n v="11.885749816894499"/>
        <n v="9.9259996414184499"/>
        <n v="14.1969995498657"/>
        <n v="10.638999938964799"/>
        <n v="14.4750003814697"/>
        <n v="13.4670000076293"/>
        <n v="12.708000183105399"/>
        <n v="17.822999954223601"/>
        <n v="17.156000137329102"/>
        <n v="19.589635848998999"/>
        <n v="11.911999702453601"/>
        <n v="13.385999679565399"/>
        <n v="11.5539999008178"/>
        <n v="19.0259990692138"/>
        <n v="16.406999588012599"/>
        <n v="14.057999610900801"/>
        <n v="19.068000793456999"/>
        <n v="20.770000457763601"/>
        <n v="10.2019996643066"/>
        <n v="12.5019998550415"/>
        <n v="13.9060001373291"/>
        <n v="9.9860000610351491"/>
        <n v="13.7119998931884"/>
        <n v="11.2910003662109"/>
        <n v="13.2250003814697"/>
        <n v="14.6230001449584"/>
        <n v="8.77600002288818"/>
        <n v="10.3380002975463"/>
        <n v="16.322999954223601"/>
        <n v="10.656332969665501"/>
        <n v="18.630599975585898"/>
        <n v="14.597666740417401"/>
        <n v="15.4930000305175"/>
        <n v="16.271999359130799"/>
        <n v="12.3940000534057"/>
        <n v="15.331000328063899"/>
        <n v="12.6660003662109"/>
        <n v="17.7803344726562"/>
        <n v="10.556667327880801"/>
        <n v="13.2430000305175"/>
        <n v="22.472999572753899"/>
        <n v="15.684654235839799"/>
        <n v="23.483749389648398"/>
        <n v="11.6490001678466"/>
        <n v="16.356000900268501"/>
        <n v="14.0740003585815"/>
        <n v="13.4370002746582"/>
        <n v="18.337999343871999"/>
        <n v="15.7499170303344"/>
        <n v="15.7790002822875"/>
        <n v="12.1739997863769"/>
        <n v="12.899999618530201"/>
        <n v="10.970999717712401"/>
        <n v="17.4351997375488"/>
        <n v="14.7600002288818"/>
        <n v="14.602999687194799"/>
        <n v="13.5223331451416"/>
        <n v="16.669000625610298"/>
        <n v="13.522250175476"/>
        <n v="12.5179996490478"/>
        <n v="11.465999603271401"/>
        <n v="15.3649997711181"/>
        <n v="10.311332702636699"/>
        <n v="16.986625671386701"/>
        <n v="9.6120004653930593"/>
        <n v="21.110500335693299"/>
        <n v="16.473312377929599"/>
        <n v="18.368999481201101"/>
        <n v="16.654111862182599"/>
        <n v="18.544221878051701"/>
        <n v="14.1800003051757"/>
        <n v="18.029554367065401"/>
        <n v="13.586000442504799"/>
        <n v="12.640000343322701"/>
        <n v="11.102999687194799"/>
        <n v="15.505999565124499"/>
        <n v="22.8414001464843"/>
        <n v="19.823125839233398"/>
        <n v="16.347000122070298"/>
        <n v="13.2480001449584"/>
        <n v="14.0100002288818"/>
        <n v="14.1630001068115"/>
        <n v="15.7709999084472"/>
        <n v="14.4833326339721"/>
        <n v="14.208999633789"/>
        <n v="15.166999816894499"/>
        <n v="12.584250450134199"/>
        <n v="10.5509996414184"/>
        <n v="16.955999374389599"/>
        <n v="17.708999633788999"/>
        <n v="17.900800704956001"/>
        <n v="11.833999633789"/>
        <n v="18.6201992034912"/>
        <n v="12.4309997558593"/>
        <n v="20.875749588012599"/>
        <n v="25.029619216918899"/>
        <n v="16.7578010559082"/>
        <n v="15.296999931335399"/>
        <n v="17.3694458007812"/>
        <n v="22.096000671386701"/>
        <n v="22.841999053955"/>
        <n v="18.319875717163001"/>
        <n v="25.030000686645501"/>
        <n v="21.9570007324218"/>
        <n v="18.79683303833"/>
        <n v="17.507999420166001"/>
        <n v="18.593000411987301"/>
        <n v="14.097666740417401"/>
        <n v="20.936428070068299"/>
        <n v="11.826000213623001"/>
        <n v="18.6709995269775"/>
        <n v="17.3320007324218"/>
        <n v="15.5719995498657"/>
        <n v="15.56725025177"/>
        <n v="15.7519998550415"/>
        <n v="20.4699993133544"/>
        <n v="16.320999145507798"/>
        <n v="21.966999053955"/>
        <n v="19.996999740600501"/>
        <n v="18.8272304534912"/>
        <n v="18.118665695190401"/>
        <n v="23.667375564575099"/>
        <n v="22.138999938964801"/>
        <n v="20.5459995269775"/>
        <n v="18.7989997863769"/>
        <n v="15.5190000534057"/>
        <n v="21.631727218627901"/>
        <n v="21.095750808715799"/>
        <n v="19.117000579833899"/>
        <n v="17.620000839233398"/>
        <n v="10.6429996490478"/>
        <n v="20.739055633544901"/>
        <n v="21.5659999847412"/>
        <n v="17.656000137329102"/>
        <n v="27.8159999847412"/>
        <n v="14.2629995346069"/>
        <n v="22.757999420166001"/>
        <n v="25.621999740600501"/>
        <n v="18.725999832153299"/>
        <n v="13.442999839782701"/>
        <n v="15.1800003051757"/>
        <n v="13.2729997634887"/>
        <n v="23.7329998016357"/>
        <n v="12.9340000152587"/>
        <n v="15.428000450134199"/>
        <n v="15.380999565124499"/>
        <n v="23.8060989379882"/>
        <n v="24.603000640869102"/>
        <n v="36.173999786376903"/>
        <n v="33.455001831054602"/>
        <n v="20.4802227020263"/>
        <n v="20.1340007781982"/>
        <n v="19.346500396728501"/>
        <n v="22.863334655761701"/>
        <n v="14.1770000457763"/>
        <n v="41.092998504638601"/>
        <n v="16.063999176025298"/>
        <n v="25.7369995117187"/>
        <n v="20.474000930786101"/>
        <n v="35.810001373291001"/>
        <n v="13.5670003890991"/>
        <n v="20.089000701904201"/>
        <n v="18.283000946044901"/>
        <n v="25.2397155761718"/>
        <n v="25.062999725341701"/>
        <n v="30.6284999847412"/>
        <n v="27.475215911865199"/>
        <n v="30.840000152587798"/>
        <n v="34.159500122070298"/>
        <n v="43.2299995422363"/>
        <n v="27.947750091552699"/>
        <n v="49.938999176025298"/>
        <n v="55.327999114990199"/>
        <n v="35.480998992919901"/>
        <n v="34.300998687744098"/>
        <n v="38.628570556640597"/>
        <n v="35.341999053955"/>
        <n v="31.0520000457763"/>
        <n v="40.263999938964801"/>
        <n v="50.676998138427699"/>
        <n v="40.402000427246001"/>
        <n v="28.716999053955"/>
        <n v="41.734107971191399"/>
        <n v="9.9519996643066406"/>
      </sharedItems>
    </cacheField>
    <cacheField name=" % of English Learners" numFmtId="2">
      <sharedItems containsSemiMixedTypes="0" containsString="0" containsNumber="1" minValue="0" maxValue="85.539718627929602"/>
    </cacheField>
    <cacheField name="Avg. Reading Score" numFmtId="2">
      <sharedItems containsSemiMixedTypes="0" containsString="0" containsNumber="1" minValue="604.5" maxValue="704"/>
    </cacheField>
    <cacheField name="Avg. Math Score" numFmtId="2">
      <sharedItems containsSemiMixedTypes="0" containsString="0" containsNumber="1" minValue="605.40002441406205" maxValue="70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n v="75119"/>
    <x v="0"/>
    <x v="0"/>
    <x v="0"/>
    <n v="195"/>
    <n v="10.899999618530201"/>
    <n v="0.51020002365112305"/>
    <n v="2.04080009460449"/>
    <n v="67"/>
    <n v="6384.9111328125"/>
    <x v="0"/>
    <n v="0"/>
    <n v="691.59997558593705"/>
    <n v="690"/>
  </r>
  <r>
    <n v="61499"/>
    <x v="1"/>
    <x v="1"/>
    <x v="0"/>
    <n v="240"/>
    <n v="11.149999618530201"/>
    <n v="15.4167003631591"/>
    <n v="47.916698455810497"/>
    <n v="101"/>
    <n v="5099.380859375"/>
    <x v="1"/>
    <n v="4.5833334922790501"/>
    <n v="660.5"/>
    <n v="661.90002441406205"/>
  </r>
  <r>
    <n v="61549"/>
    <x v="2"/>
    <x v="1"/>
    <x v="0"/>
    <n v="1550"/>
    <n v="82.900001525878906"/>
    <n v="55.032299041747997"/>
    <n v="76.322601318359304"/>
    <n v="169"/>
    <n v="5501.95458984375"/>
    <x v="2"/>
    <n v="30.000001907348601"/>
    <n v="636.29998779296795"/>
    <n v="650.90002441406205"/>
  </r>
  <r>
    <n v="61457"/>
    <x v="3"/>
    <x v="1"/>
    <x v="0"/>
    <n v="243"/>
    <n v="14"/>
    <n v="36.475399017333899"/>
    <n v="77.049201965332003"/>
    <n v="85"/>
    <n v="7101.8310546875"/>
    <x v="2"/>
    <n v="0"/>
    <n v="651.90002441406205"/>
    <n v="643.5"/>
  </r>
  <r>
    <n v="61523"/>
    <x v="4"/>
    <x v="1"/>
    <x v="0"/>
    <n v="1335"/>
    <n v="71.5"/>
    <n v="33.108600616455"/>
    <n v="78.427001953125"/>
    <n v="171"/>
    <n v="5235.98779296875"/>
    <x v="3"/>
    <n v="13.857677459716699"/>
    <n v="641.79998779296795"/>
    <n v="639.90002441406205"/>
  </r>
  <r>
    <n v="62042"/>
    <x v="5"/>
    <x v="2"/>
    <x v="0"/>
    <n v="137"/>
    <n v="6.4000000953674299"/>
    <n v="12.3187999725341"/>
    <n v="86.956497192382798"/>
    <n v="25"/>
    <n v="5580.14697265625"/>
    <x v="4"/>
    <n v="12.408759117126399"/>
    <n v="605.70001220703102"/>
    <n v="605.40002441406205"/>
  </r>
  <r>
    <n v="68536"/>
    <x v="6"/>
    <x v="3"/>
    <x v="0"/>
    <n v="195"/>
    <n v="10"/>
    <n v="12.903200149536101"/>
    <n v="94.623703002929602"/>
    <n v="28"/>
    <n v="5253.3310546875"/>
    <x v="5"/>
    <n v="68.717948913574205"/>
    <n v="604.5"/>
    <n v="609"/>
  </r>
  <r>
    <n v="63834"/>
    <x v="7"/>
    <x v="4"/>
    <x v="0"/>
    <n v="888"/>
    <n v="42.5"/>
    <n v="18.806299209594702"/>
    <n v="100"/>
    <n v="66"/>
    <n v="4565.74609375"/>
    <x v="6"/>
    <n v="46.959461212158203"/>
    <n v="605.5"/>
    <n v="612.5"/>
  </r>
  <r>
    <n v="62331"/>
    <x v="8"/>
    <x v="2"/>
    <x v="0"/>
    <n v="379"/>
    <n v="19"/>
    <n v="32.189998626708899"/>
    <n v="93.139801025390597"/>
    <n v="35"/>
    <n v="5355.54833984375"/>
    <x v="7"/>
    <n v="30.079156875610298"/>
    <n v="608.90002441406205"/>
    <n v="616.09997558593705"/>
  </r>
  <r>
    <n v="67306"/>
    <x v="9"/>
    <x v="5"/>
    <x v="1"/>
    <n v="2247"/>
    <n v="108"/>
    <n v="78.994201660156193"/>
    <n v="87.316398620605398"/>
    <n v="0"/>
    <n v="5036.21142578125"/>
    <x v="8"/>
    <n v="40.275920867919901"/>
    <n v="611.90002441406205"/>
    <n v="613.40002441406205"/>
  </r>
  <r>
    <n v="65722"/>
    <x v="10"/>
    <x v="6"/>
    <x v="0"/>
    <n v="446"/>
    <n v="21"/>
    <n v="18.609899520873999"/>
    <n v="85.874397277832003"/>
    <n v="86"/>
    <n v="4547.6923828125"/>
    <x v="9"/>
    <n v="52.914798736572202"/>
    <n v="612.79998779296795"/>
    <n v="618.70001220703102"/>
  </r>
  <r>
    <n v="62174"/>
    <x v="11"/>
    <x v="2"/>
    <x v="0"/>
    <n v="987"/>
    <n v="47"/>
    <n v="71.713096618652301"/>
    <n v="98.605598449707003"/>
    <n v="56"/>
    <n v="5447.34521484375"/>
    <x v="7"/>
    <n v="54.609931945800703"/>
    <n v="616.59997558593705"/>
    <n v="616"/>
  </r>
  <r>
    <n v="71795"/>
    <x v="12"/>
    <x v="7"/>
    <x v="0"/>
    <n v="103"/>
    <n v="5"/>
    <n v="22.4298992156982"/>
    <n v="98.130798339843693"/>
    <n v="25"/>
    <n v="6567.1494140625"/>
    <x v="10"/>
    <n v="42.7184448242187"/>
    <n v="612.79998779296795"/>
    <n v="619.79998779296795"/>
  </r>
  <r>
    <n v="72181"/>
    <x v="13"/>
    <x v="7"/>
    <x v="0"/>
    <n v="487"/>
    <n v="24.340000152587798"/>
    <n v="24.609399795532202"/>
    <n v="77.148399353027301"/>
    <n v="0"/>
    <n v="4818.61279296875"/>
    <x v="11"/>
    <n v="20.533880233764599"/>
    <n v="610"/>
    <n v="622.59997558593705"/>
  </r>
  <r>
    <n v="72298"/>
    <x v="14"/>
    <x v="7"/>
    <x v="0"/>
    <n v="649"/>
    <n v="36"/>
    <n v="14.637900352478001"/>
    <n v="76.271202087402301"/>
    <n v="31"/>
    <n v="5621.4560546875"/>
    <x v="12"/>
    <n v="80.123260498046804"/>
    <n v="611.90002441406205"/>
    <n v="621"/>
  </r>
  <r>
    <n v="72041"/>
    <x v="15"/>
    <x v="7"/>
    <x v="0"/>
    <n v="852"/>
    <n v="42.069999694824197"/>
    <n v="24.214199066162099"/>
    <n v="94.295700073242102"/>
    <n v="80"/>
    <n v="6026.35986328125"/>
    <x v="13"/>
    <n v="49.413143157958899"/>
    <n v="614.79998779296795"/>
    <n v="619.90002441406205"/>
  </r>
  <r>
    <n v="63594"/>
    <x v="16"/>
    <x v="4"/>
    <x v="0"/>
    <n v="491"/>
    <n v="28.920000076293899"/>
    <n v="11.201600074768001"/>
    <n v="97.759696960449205"/>
    <n v="100"/>
    <n v="6723.23779296875"/>
    <x v="14"/>
    <n v="85.539718627929602"/>
    <n v="611.70001220703102"/>
    <n v="624.40002441406205"/>
  </r>
  <r>
    <n v="63370"/>
    <x v="17"/>
    <x v="4"/>
    <x v="0"/>
    <n v="421"/>
    <n v="25.5"/>
    <n v="8.5510997772216797"/>
    <n v="77.909698486328097"/>
    <n v="50"/>
    <n v="5589.88525390625"/>
    <x v="15"/>
    <n v="58.907363891601499"/>
    <n v="614.90002441406205"/>
    <n v="621.70001220703102"/>
  </r>
  <r>
    <n v="64709"/>
    <x v="18"/>
    <x v="8"/>
    <x v="0"/>
    <n v="6880"/>
    <n v="303.02999877929602"/>
    <n v="21.282400131225501"/>
    <n v="94.971199035644503"/>
    <n v="960"/>
    <n v="5064.61572265625"/>
    <x v="16"/>
    <n v="77.005813598632798"/>
    <n v="619.09997558593705"/>
    <n v="620.5"/>
  </r>
  <r>
    <n v="63560"/>
    <x v="19"/>
    <x v="4"/>
    <x v="0"/>
    <n v="2688"/>
    <n v="135"/>
    <n v="23.4375"/>
    <n v="93.229202270507798"/>
    <n v="139"/>
    <n v="5433.59326171875"/>
    <x v="17"/>
    <n v="49.813987731933501"/>
    <n v="621.29998779296795"/>
    <n v="619.29998779296795"/>
  </r>
  <r>
    <n v="63230"/>
    <x v="20"/>
    <x v="9"/>
    <x v="0"/>
    <n v="440"/>
    <n v="24"/>
    <n v="34.772701263427699"/>
    <n v="100"/>
    <n v="69"/>
    <n v="5725.5634765625"/>
    <x v="18"/>
    <n v="40.681819915771399"/>
    <n v="615.59997558593705"/>
    <n v="625.40002441406205"/>
  </r>
  <r>
    <n v="72058"/>
    <x v="21"/>
    <x v="7"/>
    <x v="0"/>
    <n v="475"/>
    <n v="21"/>
    <n v="21.649499893188398"/>
    <n v="91.546401977539006"/>
    <n v="53"/>
    <n v="4542.10498046875"/>
    <x v="12"/>
    <n v="16.210525512695298"/>
    <n v="619.90002441406205"/>
    <n v="622.90002441406205"/>
  </r>
  <r>
    <n v="63842"/>
    <x v="22"/>
    <x v="4"/>
    <x v="0"/>
    <n v="2538"/>
    <n v="130.5"/>
    <n v="18.9111003875732"/>
    <n v="70.816703796386705"/>
    <n v="169"/>
    <n v="5107.08642578125"/>
    <x v="19"/>
    <n v="45.074863433837798"/>
    <n v="622.90002441406205"/>
    <n v="620.59997558593705"/>
  </r>
  <r>
    <n v="71811"/>
    <x v="23"/>
    <x v="7"/>
    <x v="0"/>
    <n v="476"/>
    <n v="19"/>
    <n v="43.855899810791001"/>
    <n v="100"/>
    <n v="0"/>
    <n v="4659.66162109375"/>
    <x v="12"/>
    <n v="39.075630187988203"/>
    <n v="620.70001220703102"/>
    <n v="623.40002441406205"/>
  </r>
  <r>
    <n v="65748"/>
    <x v="24"/>
    <x v="6"/>
    <x v="0"/>
    <n v="2357"/>
    <n v="114"/>
    <n v="16.801000595092699"/>
    <n v="90.623703002929602"/>
    <n v="216"/>
    <n v="4555.46435546875"/>
    <x v="20"/>
    <n v="76.665252685546804"/>
    <n v="619.5"/>
    <n v="625.70001220703102"/>
  </r>
  <r>
    <n v="72272"/>
    <x v="25"/>
    <x v="7"/>
    <x v="0"/>
    <n v="1588"/>
    <n v="85"/>
    <n v="22.407199859619102"/>
    <n v="85.147201538085895"/>
    <n v="198"/>
    <n v="5415.15283203125"/>
    <x v="21"/>
    <n v="40.491184234619098"/>
    <n v="625"/>
    <n v="621.20001220703102"/>
  </r>
  <r>
    <n v="65961"/>
    <x v="26"/>
    <x v="10"/>
    <x v="1"/>
    <n v="7306"/>
    <n v="319.79998779296801"/>
    <n v="17.001499176025298"/>
    <n v="88.034896850585895"/>
    <n v="742"/>
    <n v="4997.87158203125"/>
    <x v="22"/>
    <n v="73.720230102539006"/>
    <n v="620.40002441406205"/>
    <n v="626"/>
  </r>
  <r>
    <n v="63313"/>
    <x v="27"/>
    <x v="4"/>
    <x v="0"/>
    <n v="2601"/>
    <n v="135"/>
    <n v="15.0711002349853"/>
    <n v="92.195297241210895"/>
    <n v="269"/>
    <n v="5223.912109375"/>
    <x v="23"/>
    <n v="70.011535644531193"/>
    <n v="616.5"/>
    <n v="630.40002441406205"/>
  </r>
  <r>
    <n v="72199"/>
    <x v="28"/>
    <x v="7"/>
    <x v="0"/>
    <n v="847"/>
    <n v="44"/>
    <n v="16.292800903320298"/>
    <n v="90.200698852539006"/>
    <n v="67"/>
    <n v="5139.16455078125"/>
    <x v="24"/>
    <n v="55.962215423583899"/>
    <n v="620.09997558593705"/>
    <n v="627.09997558593705"/>
  </r>
  <r>
    <n v="72215"/>
    <x v="29"/>
    <x v="7"/>
    <x v="0"/>
    <n v="452"/>
    <n v="22"/>
    <n v="14.4989004135131"/>
    <n v="81.023498535156193"/>
    <n v="55"/>
    <n v="4614.251953125"/>
    <x v="25"/>
    <n v="11.061946868896401"/>
    <n v="627.90002441406205"/>
    <n v="620.40002441406205"/>
  </r>
  <r>
    <n v="68379"/>
    <x v="30"/>
    <x v="11"/>
    <x v="0"/>
    <n v="4142"/>
    <n v="201"/>
    <n v="35.5625"/>
    <n v="81.506500244140597"/>
    <n v="569"/>
    <n v="5342.2333984375"/>
    <x v="26"/>
    <n v="80.420089721679602"/>
    <n v="620.40002441406205"/>
    <n v="628.70001220703102"/>
  </r>
  <r>
    <n v="75440"/>
    <x v="31"/>
    <x v="10"/>
    <x v="0"/>
    <n v="2102"/>
    <n v="99.75"/>
    <n v="15.3198995590209"/>
    <n v="90.284896850585895"/>
    <n v="224"/>
    <n v="5347.45849609375"/>
    <x v="27"/>
    <n v="63.130355834960902"/>
    <n v="623"/>
    <n v="626.90002441406205"/>
  </r>
  <r>
    <n v="64816"/>
    <x v="32"/>
    <x v="8"/>
    <x v="0"/>
    <n v="10012"/>
    <n v="464.89999389648398"/>
    <n v="29.763900756835898"/>
    <n v="91.593399047851506"/>
    <n v="721"/>
    <n v="5036.458984375"/>
    <x v="28"/>
    <n v="65.121856689453097"/>
    <n v="620.79998779296795"/>
    <n v="629.79998779296795"/>
  </r>
  <r>
    <n v="66050"/>
    <x v="33"/>
    <x v="10"/>
    <x v="0"/>
    <n v="2488"/>
    <n v="125"/>
    <n v="12.6920003890991"/>
    <n v="55.092998504638601"/>
    <n v="202"/>
    <n v="5117.1416015625"/>
    <x v="29"/>
    <n v="53.4164009094238"/>
    <n v="626.09997558593705"/>
    <n v="625.59997558593705"/>
  </r>
  <r>
    <n v="67819"/>
    <x v="34"/>
    <x v="12"/>
    <x v="0"/>
    <n v="25151"/>
    <n v="1186.69995117187"/>
    <n v="17.442600250244102"/>
    <n v="80.195602416992102"/>
    <n v="1713"/>
    <n v="5117.03955078125"/>
    <x v="30"/>
    <n v="49.823070526122997"/>
    <n v="625.40002441406205"/>
    <n v="626.79998779296795"/>
  </r>
  <r>
    <n v="64758"/>
    <x v="35"/>
    <x v="8"/>
    <x v="0"/>
    <n v="2267"/>
    <n v="103.680000305175"/>
    <n v="19.151699066162099"/>
    <n v="84.433799743652301"/>
    <n v="177"/>
    <n v="5272.19189453125"/>
    <x v="31"/>
    <n v="35.465370178222599"/>
    <n v="625.40002441406205"/>
    <n v="628.20001220703102"/>
  </r>
  <r>
    <n v="65870"/>
    <x v="36"/>
    <x v="6"/>
    <x v="0"/>
    <n v="1657"/>
    <n v="90.400001525878906"/>
    <n v="28.8472995758056"/>
    <n v="84.731399536132798"/>
    <n v="204"/>
    <n v="5225.71923828125"/>
    <x v="32"/>
    <n v="56.125526428222599"/>
    <n v="623.59997558593705"/>
    <n v="630.20001220703102"/>
  </r>
  <r>
    <n v="62380"/>
    <x v="37"/>
    <x v="2"/>
    <x v="0"/>
    <n v="284"/>
    <n v="17.5"/>
    <n v="14.527000427246"/>
    <n v="94.932403564453097"/>
    <n v="18"/>
    <n v="6516.533203125"/>
    <x v="33"/>
    <n v="32.3943672180175"/>
    <n v="628.90002441406205"/>
    <n v="625.29998779296795"/>
  </r>
  <r>
    <n v="68999"/>
    <x v="38"/>
    <x v="13"/>
    <x v="0"/>
    <n v="5370"/>
    <n v="280"/>
    <n v="19.571699142456001"/>
    <n v="81.117301940917898"/>
    <n v="562"/>
    <n v="4559.1767578125"/>
    <x v="34"/>
    <n v="65.512100219726506"/>
    <n v="624.40002441406205"/>
    <n v="630.09997558593705"/>
  </r>
  <r>
    <n v="63578"/>
    <x v="39"/>
    <x v="4"/>
    <x v="0"/>
    <n v="2471"/>
    <n v="121.86000061035099"/>
    <n v="23.7959995269775"/>
    <n v="87.7781982421875"/>
    <n v="275"/>
    <n v="5119.158203125"/>
    <x v="35"/>
    <n v="53.055442810058501"/>
    <n v="627.5"/>
    <n v="627.09997558593705"/>
  </r>
  <r>
    <n v="72538"/>
    <x v="40"/>
    <x v="14"/>
    <x v="0"/>
    <n v="15386"/>
    <n v="669.35998535156205"/>
    <n v="12.506400108337401"/>
    <n v="71.433097839355398"/>
    <n v="1762"/>
    <n v="5338.185546875"/>
    <x v="36"/>
    <n v="49.642532348632798"/>
    <n v="627.79998779296795"/>
    <n v="628.70001220703102"/>
  </r>
  <r>
    <n v="65680"/>
    <x v="41"/>
    <x v="6"/>
    <x v="0"/>
    <n v="184"/>
    <n v="9"/>
    <n v="22.282600402831999"/>
    <n v="85.869598388671804"/>
    <n v="40"/>
    <n v="5090.044921875"/>
    <x v="37"/>
    <n v="45.108695983886697"/>
    <n v="621.59997558593705"/>
    <n v="635.20001220703102"/>
  </r>
  <r>
    <n v="63461"/>
    <x v="42"/>
    <x v="4"/>
    <x v="0"/>
    <n v="1217"/>
    <n v="61.400001525878899"/>
    <n v="33.908000946044901"/>
    <n v="88.095199584960895"/>
    <n v="78"/>
    <n v="5485.49609375"/>
    <x v="6"/>
    <n v="30.320459365844702"/>
    <n v="629.40002441406205"/>
    <n v="627.70001220703102"/>
  </r>
  <r>
    <n v="63404"/>
    <x v="43"/>
    <x v="4"/>
    <x v="0"/>
    <n v="6219"/>
    <n v="268"/>
    <n v="21.498600006103501"/>
    <n v="100"/>
    <n v="571"/>
    <n v="4793.3701171875"/>
    <x v="38"/>
    <n v="52.243125915527301"/>
    <n v="621.09997558593705"/>
    <n v="636.20001220703102"/>
  </r>
  <r>
    <n v="67199"/>
    <x v="44"/>
    <x v="15"/>
    <x v="1"/>
    <n v="4258"/>
    <n v="221"/>
    <n v="24.659500122070298"/>
    <n v="92.743103027343693"/>
    <n v="324"/>
    <n v="5092.91748046875"/>
    <x v="39"/>
    <n v="36.801315307617102"/>
    <n v="626.5"/>
    <n v="631"/>
  </r>
  <r>
    <n v="65078"/>
    <x v="45"/>
    <x v="8"/>
    <x v="0"/>
    <n v="1235"/>
    <n v="53"/>
    <n v="8.2182998657226491"/>
    <n v="62.130199432372997"/>
    <n v="175"/>
    <n v="4359.52099609375"/>
    <x v="40"/>
    <n v="30.283399581909102"/>
    <n v="630.20001220703102"/>
    <n v="629.40002441406205"/>
  </r>
  <r>
    <n v="69369"/>
    <x v="46"/>
    <x v="16"/>
    <x v="0"/>
    <n v="16244"/>
    <n v="766.65002441406205"/>
    <n v="17.453100204467699"/>
    <n v="69.739898681640597"/>
    <n v="1423"/>
    <n v="5645.49560546875"/>
    <x v="41"/>
    <n v="49.864566802978501"/>
    <n v="629.5"/>
    <n v="631.20001220703102"/>
  </r>
  <r>
    <n v="63438"/>
    <x v="47"/>
    <x v="4"/>
    <x v="0"/>
    <n v="814"/>
    <n v="39"/>
    <n v="19.7789001464843"/>
    <n v="67.4447021484375"/>
    <n v="85"/>
    <n v="4518.01611328125"/>
    <x v="42"/>
    <n v="13.759213447570801"/>
    <n v="631.90002441406205"/>
    <n v="628.90002441406205"/>
  </r>
  <r>
    <n v="63321"/>
    <x v="48"/>
    <x v="4"/>
    <x v="0"/>
    <n v="27176"/>
    <n v="1429"/>
    <n v="39.218399047851499"/>
    <n v="84.294998168945298"/>
    <n v="3324"/>
    <n v="5864.3662109375"/>
    <x v="43"/>
    <n v="28.863704681396399"/>
    <n v="631.59997558593705"/>
    <n v="629.5"/>
  </r>
  <r>
    <n v="69450"/>
    <x v="49"/>
    <x v="16"/>
    <x v="0"/>
    <n v="10696"/>
    <n v="487.97000122070301"/>
    <n v="22.157800674438398"/>
    <n v="70.895698547363196"/>
    <n v="1306"/>
    <n v="5257.99658203125"/>
    <x v="44"/>
    <n v="52.804786682128899"/>
    <n v="628.5"/>
    <n v="632.59997558593705"/>
  </r>
  <r>
    <n v="64592"/>
    <x v="50"/>
    <x v="8"/>
    <x v="0"/>
    <n v="8935"/>
    <n v="444.5"/>
    <n v="36.945098876953097"/>
    <n v="79.512001037597599"/>
    <n v="786"/>
    <n v="5016.6923828125"/>
    <x v="45"/>
    <n v="44.085060119628899"/>
    <n v="628.40002441406205"/>
    <n v="633.70001220703102"/>
  </r>
  <r>
    <n v="65193"/>
    <x v="51"/>
    <x v="17"/>
    <x v="0"/>
    <n v="1600"/>
    <n v="74.5"/>
    <n v="27.261400222778299"/>
    <n v="79.725502014160099"/>
    <n v="242"/>
    <n v="4720.08642578125"/>
    <x v="46"/>
    <n v="35.25"/>
    <n v="635.70001220703102"/>
    <n v="627.09997558593705"/>
  </r>
  <r>
    <n v="66142"/>
    <x v="52"/>
    <x v="10"/>
    <x v="1"/>
    <n v="9028"/>
    <n v="449.92001342773398"/>
    <n v="13.9884996414184"/>
    <n v="69.942497253417898"/>
    <n v="669"/>
    <n v="5470.5625"/>
    <x v="47"/>
    <n v="37.494461059570298"/>
    <n v="633"/>
    <n v="630.70001220703102"/>
  </r>
  <r>
    <n v="69120"/>
    <x v="53"/>
    <x v="18"/>
    <x v="0"/>
    <n v="10625"/>
    <n v="521.469970703125"/>
    <n v="7.4974999427795401"/>
    <n v="77.525596618652301"/>
    <n v="896"/>
    <n v="5615.44189453125"/>
    <x v="48"/>
    <n v="50.390590667724602"/>
    <n v="629.59997558593705"/>
    <n v="634.20001220703102"/>
  </r>
  <r>
    <n v="65110"/>
    <x v="54"/>
    <x v="8"/>
    <x v="0"/>
    <n v="7151"/>
    <n v="318.579986572265"/>
    <n v="18.548099517822202"/>
    <n v="61.738201141357401"/>
    <n v="560"/>
    <n v="5245.43994140625"/>
    <x v="49"/>
    <n v="31.0725784301757"/>
    <n v="634.20001220703102"/>
    <n v="629.70001220703102"/>
  </r>
  <r>
    <n v="64477"/>
    <x v="55"/>
    <x v="8"/>
    <x v="0"/>
    <n v="2404"/>
    <n v="105"/>
    <n v="20.927400588989201"/>
    <n v="52.9435005187988"/>
    <n v="202"/>
    <n v="4838.17529296875"/>
    <x v="50"/>
    <n v="18.261232376098601"/>
    <n v="633.5"/>
    <n v="630.5"/>
  </r>
  <r>
    <n v="64691"/>
    <x v="56"/>
    <x v="8"/>
    <x v="0"/>
    <n v="5804"/>
    <n v="283.14999389648398"/>
    <n v="28.342500686645501"/>
    <n v="81.116500854492102"/>
    <n v="480"/>
    <n v="5367.98828125"/>
    <x v="51"/>
    <n v="34.700206756591797"/>
    <n v="631.40002441406205"/>
    <n v="633"/>
  </r>
  <r>
    <n v="67421"/>
    <x v="57"/>
    <x v="5"/>
    <x v="1"/>
    <n v="2253"/>
    <n v="112.650001525878"/>
    <n v="43.497600555419901"/>
    <n v="84.553901672363196"/>
    <n v="196"/>
    <n v="5526.23681640625"/>
    <x v="52"/>
    <n v="33.288948059082003"/>
    <n v="637.5"/>
    <n v="627"/>
  </r>
  <r>
    <n v="66191"/>
    <x v="58"/>
    <x v="10"/>
    <x v="0"/>
    <n v="2807"/>
    <n v="126.120002746582"/>
    <n v="15.459500312805099"/>
    <n v="52.396400451660099"/>
    <n v="152"/>
    <n v="4353.01953125"/>
    <x v="53"/>
    <n v="33.487709045410099"/>
    <n v="637.29998779296795"/>
    <n v="627.59997558593705"/>
  </r>
  <r>
    <n v="72561"/>
    <x v="59"/>
    <x v="14"/>
    <x v="0"/>
    <n v="3074"/>
    <n v="142.55000305175699"/>
    <n v="11.2897996902465"/>
    <n v="66.194900512695298"/>
    <n v="249"/>
    <n v="5034.2900390625"/>
    <x v="54"/>
    <n v="38.1587524414062"/>
    <n v="633.20001220703102"/>
    <n v="632.5"/>
  </r>
  <r>
    <n v="72157"/>
    <x v="60"/>
    <x v="7"/>
    <x v="0"/>
    <n v="723"/>
    <n v="37.119998931884702"/>
    <n v="25.921100616455"/>
    <n v="83.157897949218693"/>
    <n v="45"/>
    <n v="4692.49365234375"/>
    <x v="11"/>
    <n v="36.9294624328613"/>
    <n v="629.20001220703102"/>
    <n v="636.70001220703102"/>
  </r>
  <r>
    <n v="67397"/>
    <x v="61"/>
    <x v="5"/>
    <x v="1"/>
    <n v="5138"/>
    <n v="290.77499389648398"/>
    <n v="58.752201080322202"/>
    <n v="84.999000549316406"/>
    <n v="560"/>
    <n v="5606.78173828125"/>
    <x v="55"/>
    <n v="32.989490509033203"/>
    <n v="630.29998779296795"/>
    <n v="635.79998779296795"/>
  </r>
  <r>
    <n v="66423"/>
    <x v="62"/>
    <x v="19"/>
    <x v="1"/>
    <n v="20927"/>
    <n v="953.5"/>
    <n v="10.9113998413085"/>
    <n v="82.392601013183594"/>
    <n v="1048"/>
    <n v="4969.1806640625"/>
    <x v="56"/>
    <n v="58.216655731201101"/>
    <n v="629.59997558593705"/>
    <n v="636.70001220703102"/>
  </r>
  <r>
    <n v="63974"/>
    <x v="63"/>
    <x v="20"/>
    <x v="0"/>
    <n v="3017"/>
    <n v="138.5"/>
    <n v="14.9767999649047"/>
    <n v="56.0635986328125"/>
    <n v="496"/>
    <n v="4675.6748046875"/>
    <x v="57"/>
    <n v="17.003646850585898"/>
    <n v="634.40002441406205"/>
    <n v="632.90002441406205"/>
  </r>
  <r>
    <n v="63875"/>
    <x v="64"/>
    <x v="20"/>
    <x v="0"/>
    <n v="957"/>
    <n v="50"/>
    <n v="27.168199539184499"/>
    <n v="82.131698608398395"/>
    <n v="149"/>
    <n v="5306.1328125"/>
    <x v="58"/>
    <n v="17.659353256225501"/>
    <n v="634.70001220703102"/>
    <n v="633.09997558593705"/>
  </r>
  <r>
    <n v="63339"/>
    <x v="65"/>
    <x v="4"/>
    <x v="0"/>
    <n v="1639"/>
    <n v="90.5"/>
    <n v="46.888198852538999"/>
    <n v="80.604202270507798"/>
    <n v="287"/>
    <n v="5693.88330078125"/>
    <x v="59"/>
    <n v="7.3215374946594203"/>
    <n v="638.40002441406205"/>
    <n v="629.59997558593705"/>
  </r>
  <r>
    <n v="65037"/>
    <x v="66"/>
    <x v="8"/>
    <x v="0"/>
    <n v="4340"/>
    <n v="209.83999633789"/>
    <n v="17.702600479125898"/>
    <n v="93.922698974609304"/>
    <n v="284"/>
    <n v="5181.57958984375"/>
    <x v="60"/>
    <n v="31.198156356811499"/>
    <n v="631.90002441406205"/>
    <n v="636.20001220703102"/>
  </r>
  <r>
    <n v="63917"/>
    <x v="67"/>
    <x v="20"/>
    <x v="0"/>
    <n v="5079"/>
    <n v="224.5"/>
    <n v="25.559299468994102"/>
    <n v="63.803600311279297"/>
    <n v="585"/>
    <n v="5228.65087890625"/>
    <x v="61"/>
    <n v="16.617444992065401"/>
    <n v="637.70001220703102"/>
    <n v="630.5"/>
  </r>
  <r>
    <n v="68221"/>
    <x v="68"/>
    <x v="11"/>
    <x v="1"/>
    <n v="6639"/>
    <n v="304.73001098632801"/>
    <n v="26.8414001464843"/>
    <n v="100"/>
    <n v="505"/>
    <n v="5339.39111328125"/>
    <x v="62"/>
    <n v="58.081035614013601"/>
    <n v="631.5"/>
    <n v="636.70001220703102"/>
  </r>
  <r>
    <n v="70904"/>
    <x v="69"/>
    <x v="21"/>
    <x v="1"/>
    <n v="1154"/>
    <n v="62.099998474121001"/>
    <n v="22.927700042724599"/>
    <n v="84.920600891113196"/>
    <n v="129"/>
    <n v="6056.4970703125"/>
    <x v="63"/>
    <n v="55.892543792724602"/>
    <n v="636.79998779296795"/>
    <n v="631.5"/>
  </r>
  <r>
    <n v="63420"/>
    <x v="70"/>
    <x v="4"/>
    <x v="0"/>
    <n v="237"/>
    <n v="11"/>
    <n v="19.831199645996001"/>
    <n v="76.793197631835895"/>
    <n v="13"/>
    <n v="4845.68017578125"/>
    <x v="23"/>
    <n v="5.4852323532104403"/>
    <n v="631.79998779296795"/>
    <n v="636.59997558593705"/>
  </r>
  <r>
    <n v="64642"/>
    <x v="71"/>
    <x v="8"/>
    <x v="0"/>
    <n v="2987"/>
    <n v="141.21000671386699"/>
    <n v="21.258800506591701"/>
    <n v="68.396400451660099"/>
    <n v="273"/>
    <n v="4826.666015625"/>
    <x v="64"/>
    <n v="14.4291934967041"/>
    <n v="637.70001220703102"/>
    <n v="631.09997558593705"/>
  </r>
  <r>
    <n v="63966"/>
    <x v="72"/>
    <x v="20"/>
    <x v="0"/>
    <n v="499"/>
    <n v="30"/>
    <n v="40.367000579833899"/>
    <n v="83.119300842285099"/>
    <n v="94"/>
    <n v="5367.09033203125"/>
    <x v="61"/>
    <n v="22.8456916809082"/>
    <n v="635.5"/>
    <n v="633.59997558593705"/>
  </r>
  <r>
    <n v="65771"/>
    <x v="73"/>
    <x v="6"/>
    <x v="0"/>
    <n v="11474"/>
    <n v="542.65002441406205"/>
    <n v="40.552600860595703"/>
    <n v="77.008903503417898"/>
    <n v="1248"/>
    <n v="5742.73291015625"/>
    <x v="65"/>
    <n v="38.783336639404297"/>
    <n v="633.20001220703102"/>
    <n v="636.20001220703102"/>
  </r>
  <r>
    <n v="69203"/>
    <x v="74"/>
    <x v="18"/>
    <x v="0"/>
    <n v="1088"/>
    <n v="55"/>
    <n v="14.154399871826101"/>
    <n v="86.029403686523395"/>
    <n v="107"/>
    <n v="4136.2509765625"/>
    <x v="66"/>
    <n v="64.246322631835895"/>
    <n v="631.09997558593705"/>
    <n v="638.70001220703102"/>
  </r>
  <r>
    <n v="67694"/>
    <x v="75"/>
    <x v="12"/>
    <x v="0"/>
    <n v="2660"/>
    <n v="140.11999511718699"/>
    <n v="15.760100364685"/>
    <n v="74.850997924804602"/>
    <n v="259"/>
    <n v="5267.8310546875"/>
    <x v="67"/>
    <n v="25.225564956665"/>
    <n v="637.79998779296795"/>
    <n v="632.09997558593705"/>
  </r>
  <r>
    <n v="61705"/>
    <x v="76"/>
    <x v="22"/>
    <x v="0"/>
    <n v="353"/>
    <n v="19.9799995422363"/>
    <n v="8.6721000671386701"/>
    <n v="33.062301635742102"/>
    <n v="8"/>
    <n v="5238.39208984375"/>
    <x v="68"/>
    <n v="5.3824362754821697"/>
    <n v="636.59997558593705"/>
    <n v="633.5"/>
  </r>
  <r>
    <n v="63008"/>
    <x v="77"/>
    <x v="23"/>
    <x v="0"/>
    <n v="329"/>
    <n v="18.530000686645501"/>
    <n v="28.915700912475501"/>
    <n v="85.542198181152301"/>
    <n v="37"/>
    <n v="5462.8994140625"/>
    <x v="69"/>
    <n v="6.0790276527404696"/>
    <n v="644.29998779296795"/>
    <n v="626.09997558593705"/>
  </r>
  <r>
    <n v="70417"/>
    <x v="78"/>
    <x v="24"/>
    <x v="0"/>
    <n v="252"/>
    <n v="16.5"/>
    <n v="23.456800460815401"/>
    <n v="66.255096435546804"/>
    <n v="32"/>
    <n v="6313.37353515625"/>
    <x v="70"/>
    <n v="0"/>
    <n v="640.90002441406205"/>
    <n v="630"/>
  </r>
  <r>
    <n v="70409"/>
    <x v="79"/>
    <x v="24"/>
    <x v="0"/>
    <n v="175"/>
    <n v="12.5"/>
    <n v="21.764699935913001"/>
    <n v="68.823501586914006"/>
    <n v="31"/>
    <n v="6653.03076171875"/>
    <x v="71"/>
    <n v="0"/>
    <n v="634.59997558593705"/>
    <n v="636.59997558593705"/>
  </r>
  <r>
    <n v="72587"/>
    <x v="80"/>
    <x v="14"/>
    <x v="0"/>
    <n v="3835"/>
    <n v="186.19999694824199"/>
    <n v="13.991100311279199"/>
    <n v="72.862800598144503"/>
    <n v="897"/>
    <n v="5533.1494140625"/>
    <x v="72"/>
    <n v="34.8891792297363"/>
    <n v="633"/>
    <n v="638.20001220703102"/>
  </r>
  <r>
    <n v="62539"/>
    <x v="81"/>
    <x v="2"/>
    <x v="0"/>
    <n v="314"/>
    <n v="19.25"/>
    <n v="29.936300277709901"/>
    <n v="93.630599975585895"/>
    <n v="8"/>
    <n v="6118.71044921875"/>
    <x v="7"/>
    <n v="13.057324409484799"/>
    <n v="636.70001220703102"/>
    <n v="634.79998779296795"/>
  </r>
  <r>
    <n v="65631"/>
    <x v="82"/>
    <x v="6"/>
    <x v="0"/>
    <n v="4458"/>
    <n v="211"/>
    <n v="22.222200393676701"/>
    <n v="72.32080078125"/>
    <n v="445"/>
    <n v="5098.626953125"/>
    <x v="73"/>
    <n v="36.025123596191399"/>
    <n v="633.20001220703102"/>
    <n v="638.70001220703102"/>
  </r>
  <r>
    <n v="65862"/>
    <x v="83"/>
    <x v="6"/>
    <x v="0"/>
    <n v="1313"/>
    <n v="75.080001831054602"/>
    <n v="32.086799621582003"/>
    <n v="73.597602844238196"/>
    <n v="112"/>
    <n v="5652.87890625"/>
    <x v="74"/>
    <n v="34.653465270996001"/>
    <n v="633.90002441406205"/>
    <n v="638.29998779296795"/>
  </r>
  <r>
    <n v="62356"/>
    <x v="84"/>
    <x v="2"/>
    <x v="0"/>
    <n v="474"/>
    <n v="26.5"/>
    <n v="21.518999099731399"/>
    <n v="75.7384033203125"/>
    <n v="36"/>
    <n v="5329.00244140625"/>
    <x v="75"/>
    <n v="28.691982269287099"/>
    <n v="634.70001220703102"/>
    <n v="638.29998779296795"/>
  </r>
  <r>
    <n v="75051"/>
    <x v="85"/>
    <x v="12"/>
    <x v="0"/>
    <n v="1114"/>
    <n v="57.700000762939403"/>
    <n v="29.446800231933501"/>
    <n v="62.212799072265597"/>
    <n v="277"/>
    <n v="5929.80908203125"/>
    <x v="76"/>
    <n v="1.79533219337463"/>
    <n v="645.40002441406205"/>
    <n v="627.79998779296795"/>
  </r>
  <r>
    <n v="67231"/>
    <x v="86"/>
    <x v="15"/>
    <x v="1"/>
    <n v="1358"/>
    <n v="65"/>
    <n v="14.790300369262599"/>
    <n v="80.868301391601506"/>
    <n v="178"/>
    <n v="4897.06787109375"/>
    <x v="77"/>
    <n v="30.633285522460898"/>
    <n v="632.29998779296795"/>
    <n v="641.09997558593705"/>
  </r>
  <r>
    <n v="64501"/>
    <x v="87"/>
    <x v="8"/>
    <x v="0"/>
    <n v="11629"/>
    <n v="546.29998779296795"/>
    <n v="25.379400253295898"/>
    <n v="83.873703002929602"/>
    <n v="1015"/>
    <n v="5100.2021484375"/>
    <x v="78"/>
    <n v="59.033454895019503"/>
    <n v="632.40002441406205"/>
    <n v="641.40002441406205"/>
  </r>
  <r>
    <n v="63503"/>
    <x v="88"/>
    <x v="4"/>
    <x v="0"/>
    <n v="6195"/>
    <n v="306.75"/>
    <n v="21.043300628662099"/>
    <n v="68.5718994140625"/>
    <n v="1261"/>
    <n v="4825.72265625"/>
    <x v="79"/>
    <n v="13.559322357177701"/>
    <n v="636.20001220703102"/>
    <n v="637.70001220703102"/>
  </r>
  <r>
    <n v="72033"/>
    <x v="89"/>
    <x v="7"/>
    <x v="0"/>
    <n v="499"/>
    <n v="20"/>
    <n v="23.699399948120099"/>
    <n v="80.924896240234304"/>
    <n v="35"/>
    <n v="4079.12915039062"/>
    <x v="80"/>
    <n v="5.0100197792053196"/>
    <n v="636.09997558593705"/>
    <n v="637.90002441406205"/>
  </r>
  <r>
    <n v="67322"/>
    <x v="90"/>
    <x v="5"/>
    <x v="0"/>
    <n v="417"/>
    <n v="23"/>
    <n v="19.904100418090799"/>
    <n v="46.043201446533203"/>
    <n v="27"/>
    <n v="5349.36767578125"/>
    <x v="81"/>
    <n v="0.95923262834548895"/>
    <n v="638"/>
    <n v="636.20001220703102"/>
  </r>
  <r>
    <n v="64048"/>
    <x v="91"/>
    <x v="25"/>
    <x v="0"/>
    <n v="300"/>
    <n v="15"/>
    <n v="48.344398498535099"/>
    <n v="72.185401916503906"/>
    <n v="55"/>
    <n v="5869.38916015625"/>
    <x v="82"/>
    <n v="0.66666668653488104"/>
    <n v="640.90002441406205"/>
    <n v="633.79998779296795"/>
  </r>
  <r>
    <n v="69542"/>
    <x v="92"/>
    <x v="16"/>
    <x v="0"/>
    <n v="457"/>
    <n v="24.399999618530199"/>
    <n v="16.816099166870099"/>
    <n v="67.712997436523395"/>
    <n v="50"/>
    <n v="6462.1279296875"/>
    <x v="83"/>
    <n v="38.512035369872997"/>
    <n v="644.90002441406205"/>
    <n v="630.40002441406205"/>
  </r>
  <r>
    <n v="61382"/>
    <x v="93"/>
    <x v="1"/>
    <x v="0"/>
    <n v="146"/>
    <n v="8"/>
    <n v="25.342500686645501"/>
    <n v="54.109600067138601"/>
    <n v="34"/>
    <n v="6231.6015625"/>
    <x v="84"/>
    <n v="0"/>
    <n v="646.09997558593705"/>
    <n v="629.79998779296795"/>
  </r>
  <r>
    <n v="68858"/>
    <x v="94"/>
    <x v="13"/>
    <x v="0"/>
    <n v="460"/>
    <n v="24.2199993133544"/>
    <n v="10.5931997299194"/>
    <n v="66.949203491210895"/>
    <n v="71"/>
    <n v="4993.86767578125"/>
    <x v="85"/>
    <n v="17.173913955688398"/>
    <n v="633.20001220703102"/>
    <n v="642.70001220703102"/>
  </r>
  <r>
    <n v="72017"/>
    <x v="95"/>
    <x v="7"/>
    <x v="0"/>
    <n v="354"/>
    <n v="17.799999237060501"/>
    <n v="10.2777996063232"/>
    <n v="59.722198486328097"/>
    <n v="28"/>
    <n v="4663.81103515625"/>
    <x v="80"/>
    <n v="9.8870058059692294"/>
    <n v="636.70001220703102"/>
    <n v="639.29998779296795"/>
  </r>
  <r>
    <n v="65151"/>
    <x v="96"/>
    <x v="8"/>
    <x v="0"/>
    <n v="1841"/>
    <n v="95"/>
    <n v="25.257999420166001"/>
    <n v="64.747398376464801"/>
    <n v="315"/>
    <n v="6107.1064453125"/>
    <x v="50"/>
    <n v="19.391635894775298"/>
    <n v="640.40002441406205"/>
    <n v="636"/>
  </r>
  <r>
    <n v="63073"/>
    <x v="97"/>
    <x v="9"/>
    <x v="0"/>
    <n v="3760"/>
    <n v="183.75"/>
    <n v="26.9015998840332"/>
    <n v="65.796096801757798"/>
    <n v="717"/>
    <n v="5324.22802734375"/>
    <x v="86"/>
    <n v="36.489360809326101"/>
    <n v="636.20001220703102"/>
    <n v="640.40002441406205"/>
  </r>
  <r>
    <n v="63198"/>
    <x v="98"/>
    <x v="9"/>
    <x v="0"/>
    <n v="500"/>
    <n v="22.4300003051757"/>
    <n v="18.799999237060501"/>
    <n v="83"/>
    <n v="70"/>
    <n v="5221.4609375"/>
    <x v="87"/>
    <n v="39.399997711181598"/>
    <n v="630.40002441406205"/>
    <n v="646.20001220703102"/>
  </r>
  <r>
    <n v="64717"/>
    <x v="99"/>
    <x v="8"/>
    <x v="0"/>
    <n v="5112"/>
    <n v="246.89999389648401"/>
    <n v="10.691200256347599"/>
    <n v="59.723499298095703"/>
    <n v="383"/>
    <n v="5157.78466796875"/>
    <x v="88"/>
    <n v="28.6776218414306"/>
    <n v="638.59997558593705"/>
    <n v="638.09997558593705"/>
  </r>
  <r>
    <n v="63719"/>
    <x v="100"/>
    <x v="4"/>
    <x v="0"/>
    <n v="146"/>
    <n v="7.6599998474120996"/>
    <n v="13.698599815368601"/>
    <n v="66.438400268554602"/>
    <n v="28"/>
    <n v="5131.119140625"/>
    <x v="19"/>
    <n v="13.698630332946699"/>
    <n v="637.5"/>
    <n v="639.59997558593705"/>
  </r>
  <r>
    <n v="63800"/>
    <x v="101"/>
    <x v="4"/>
    <x v="0"/>
    <n v="2141"/>
    <n v="105.81999969482401"/>
    <n v="26.4965000152587"/>
    <n v="65.382797241210895"/>
    <n v="134"/>
    <n v="5279.35400390625"/>
    <x v="89"/>
    <n v="11.349836349487299"/>
    <n v="636.90002441406205"/>
    <n v="640.5"/>
  </r>
  <r>
    <n v="71357"/>
    <x v="102"/>
    <x v="26"/>
    <x v="0"/>
    <n v="610"/>
    <n v="30.9799995422363"/>
    <n v="8.5246000289916992"/>
    <n v="56.065601348876903"/>
    <n v="144"/>
    <n v="4704.0439453125"/>
    <x v="90"/>
    <n v="3.4426231384277299"/>
    <n v="640.29998779296795"/>
    <n v="638.20001220703102"/>
  </r>
  <r>
    <n v="65557"/>
    <x v="103"/>
    <x v="27"/>
    <x v="0"/>
    <n v="337"/>
    <n v="16.549999237060501"/>
    <n v="21.2625007629394"/>
    <n v="60.132900238037102"/>
    <n v="26"/>
    <n v="6089.91064453125"/>
    <x v="91"/>
    <n v="15.4302673339843"/>
    <n v="642.70001220703102"/>
    <n v="635.90002441406205"/>
  </r>
  <r>
    <n v="67587"/>
    <x v="104"/>
    <x v="12"/>
    <x v="0"/>
    <n v="4501"/>
    <n v="227.850006103515"/>
    <n v="19.1296997070312"/>
    <n v="63.905498504638601"/>
    <n v="597"/>
    <n v="5356.83349609375"/>
    <x v="92"/>
    <n v="17.9737834930419"/>
    <n v="639.90002441406205"/>
    <n v="638.79998779296795"/>
  </r>
  <r>
    <n v="67470"/>
    <x v="105"/>
    <x v="28"/>
    <x v="0"/>
    <n v="5718"/>
    <n v="295.04998779296801"/>
    <n v="6.8407001495361301"/>
    <n v="37.045600891113203"/>
    <n v="313"/>
    <n v="5144.54931640625"/>
    <x v="93"/>
    <n v="22.7177333831787"/>
    <n v="641.40002441406205"/>
    <n v="637.59997558593705"/>
  </r>
  <r>
    <n v="64857"/>
    <x v="106"/>
    <x v="8"/>
    <x v="0"/>
    <n v="19402"/>
    <n v="846.38000488281205"/>
    <n v="20.5237007141113"/>
    <n v="51.242099761962798"/>
    <n v="1182"/>
    <n v="4906.22998046875"/>
    <x v="94"/>
    <n v="18.436244964599599"/>
    <n v="641.70001220703102"/>
    <n v="637.79998779296795"/>
  </r>
  <r>
    <n v="61507"/>
    <x v="107"/>
    <x v="1"/>
    <x v="0"/>
    <n v="3401"/>
    <n v="175.55000305175699"/>
    <n v="52.219898223876903"/>
    <n v="74.272300720214801"/>
    <n v="560"/>
    <n v="5489.5888671875"/>
    <x v="95"/>
    <n v="16.171714782714801"/>
    <n v="641.5"/>
    <n v="638.09997558593705"/>
  </r>
  <r>
    <n v="63792"/>
    <x v="108"/>
    <x v="4"/>
    <x v="0"/>
    <n v="2621"/>
    <n v="136.83000183105401"/>
    <n v="25.829799652099599"/>
    <n v="64.097702026367102"/>
    <n v="397"/>
    <n v="5718.55126953125"/>
    <x v="59"/>
    <n v="2.0221288204193102"/>
    <n v="641.40002441406205"/>
    <n v="638.29998779296795"/>
  </r>
  <r>
    <n v="72447"/>
    <x v="109"/>
    <x v="14"/>
    <x v="0"/>
    <n v="426"/>
    <n v="20"/>
    <n v="3.99060010910034"/>
    <n v="64.7886962890625"/>
    <n v="87"/>
    <n v="4436.15283203125"/>
    <x v="72"/>
    <n v="9.6244134902954102"/>
    <n v="634.29998779296795"/>
    <n v="645.5"/>
  </r>
  <r>
    <n v="62323"/>
    <x v="110"/>
    <x v="2"/>
    <x v="0"/>
    <n v="205"/>
    <n v="11.199999809265099"/>
    <n v="18.536600112915"/>
    <n v="80.975601196289006"/>
    <n v="24"/>
    <n v="4895.439453125"/>
    <x v="75"/>
    <n v="41.463413238525298"/>
    <n v="643.5"/>
    <n v="636.70001220703102"/>
  </r>
  <r>
    <n v="64667"/>
    <x v="111"/>
    <x v="8"/>
    <x v="0"/>
    <n v="13668"/>
    <n v="648.40997314453102"/>
    <n v="28.175300598144499"/>
    <n v="56.299400329589801"/>
    <n v="1321"/>
    <n v="5159.21875"/>
    <x v="96"/>
    <n v="9.8990345001220703"/>
    <n v="640.40002441406205"/>
    <n v="639.90002441406205"/>
  </r>
  <r>
    <n v="65177"/>
    <x v="112"/>
    <x v="17"/>
    <x v="0"/>
    <n v="342"/>
    <n v="18.2000007629394"/>
    <n v="11.3959999084472"/>
    <n v="68.091201782226506"/>
    <n v="98"/>
    <n v="5490.65478515625"/>
    <x v="46"/>
    <n v="16.081871032714801"/>
    <n v="637.70001220703102"/>
    <n v="643.29998779296795"/>
  </r>
  <r>
    <n v="66589"/>
    <x v="113"/>
    <x v="19"/>
    <x v="1"/>
    <n v="6518"/>
    <n v="332.100006103515"/>
    <n v="12.279100418090801"/>
    <n v="71.0238037109375"/>
    <n v="499"/>
    <n v="5172.01953125"/>
    <x v="97"/>
    <n v="43.494937896728501"/>
    <n v="638.5"/>
    <n v="643"/>
  </r>
  <r>
    <n v="71985"/>
    <x v="114"/>
    <x v="7"/>
    <x v="0"/>
    <n v="239"/>
    <n v="12.199999809265099"/>
    <n v="15.6118001937866"/>
    <n v="69.620300292968693"/>
    <n v="30"/>
    <n v="4441.6728515625"/>
    <x v="98"/>
    <n v="8.7866106033325195"/>
    <n v="644.90002441406205"/>
    <n v="636.90002441406205"/>
  </r>
  <r>
    <n v="69617"/>
    <x v="115"/>
    <x v="16"/>
    <x v="0"/>
    <n v="2911"/>
    <n v="139.47000122070301"/>
    <n v="11.928500175476"/>
    <n v="52.973499298095703"/>
    <n v="281"/>
    <n v="5220.3701171875"/>
    <x v="99"/>
    <n v="39.024387359619098"/>
    <n v="640.40002441406205"/>
    <n v="641.79998779296795"/>
  </r>
  <r>
    <n v="63123"/>
    <x v="116"/>
    <x v="9"/>
    <x v="0"/>
    <n v="6272"/>
    <n v="297.04000854492102"/>
    <n v="28.7199993133544"/>
    <n v="71.762397766113196"/>
    <n v="1338"/>
    <n v="5252.810546875"/>
    <x v="87"/>
    <n v="53.890304565429602"/>
    <n v="639.29998779296795"/>
    <n v="643.59997558593705"/>
  </r>
  <r>
    <n v="68395"/>
    <x v="117"/>
    <x v="11"/>
    <x v="1"/>
    <n v="10218"/>
    <n v="508.75"/>
    <n v="17.420200347900298"/>
    <n v="70.806396484375"/>
    <n v="1435"/>
    <n v="5518.7021484375"/>
    <x v="100"/>
    <n v="41.133293151855398"/>
    <n v="638.59997558593705"/>
    <n v="644.29998779296795"/>
  </r>
  <r>
    <n v="69914"/>
    <x v="118"/>
    <x v="29"/>
    <x v="0"/>
    <n v="1735"/>
    <n v="87.139999389648395"/>
    <n v="47.262199401855398"/>
    <n v="75.504302978515597"/>
    <n v="222"/>
    <n v="5609.48779296875"/>
    <x v="101"/>
    <n v="1.38328528404235"/>
    <n v="640.79998779296795"/>
    <n v="642.29998779296795"/>
  </r>
  <r>
    <n v="71969"/>
    <x v="119"/>
    <x v="7"/>
    <x v="0"/>
    <n v="474"/>
    <n v="26.610000610351499"/>
    <n v="20.675100326538001"/>
    <n v="82.067497253417898"/>
    <n v="96"/>
    <n v="4945.03173828125"/>
    <x v="102"/>
    <n v="35.443038940429602"/>
    <n v="638.90002441406205"/>
    <n v="644.70001220703102"/>
  </r>
  <r>
    <n v="71548"/>
    <x v="120"/>
    <x v="30"/>
    <x v="0"/>
    <n v="544"/>
    <n v="30"/>
    <n v="20.550500869750898"/>
    <n v="74.862396240234304"/>
    <n v="145"/>
    <n v="5223.025390625"/>
    <x v="103"/>
    <n v="8.6397056579589808"/>
    <n v="641.79998779296795"/>
    <n v="642.59997558593705"/>
  </r>
  <r>
    <n v="71910"/>
    <x v="121"/>
    <x v="7"/>
    <x v="0"/>
    <n v="1987"/>
    <n v="103.370002746582"/>
    <n v="15.281200408935501"/>
    <n v="54.654098510742102"/>
    <n v="283"/>
    <n v="4757.025390625"/>
    <x v="104"/>
    <n v="15.349774360656699"/>
    <n v="637"/>
    <n v="647.40002441406205"/>
  </r>
  <r>
    <n v="62000"/>
    <x v="122"/>
    <x v="2"/>
    <x v="0"/>
    <n v="418"/>
    <n v="22.399999618530199"/>
    <n v="10.696499824523899"/>
    <n v="63.4328002929687"/>
    <n v="50"/>
    <n v="5522.16162109375"/>
    <x v="7"/>
    <n v="19.856458663940401"/>
    <n v="640.20001220703102"/>
    <n v="644.59997558593705"/>
  </r>
  <r>
    <n v="66167"/>
    <x v="123"/>
    <x v="10"/>
    <x v="0"/>
    <n v="196"/>
    <n v="10"/>
    <n v="19.689100265502901"/>
    <n v="47.150299072265597"/>
    <n v="40"/>
    <n v="6087.60888671875"/>
    <x v="105"/>
    <n v="3.0612244606018"/>
    <n v="652.59997558593705"/>
    <n v="632.90002441406205"/>
  </r>
  <r>
    <n v="71837"/>
    <x v="124"/>
    <x v="7"/>
    <x v="0"/>
    <n v="2208"/>
    <n v="114.5"/>
    <n v="14.413999557495099"/>
    <n v="53.210601806640597"/>
    <n v="92"/>
    <n v="4960.515625"/>
    <x v="12"/>
    <n v="9.8731880187988192"/>
    <n v="642"/>
    <n v="644.09997558593705"/>
  </r>
  <r>
    <n v="67157"/>
    <x v="125"/>
    <x v="15"/>
    <x v="0"/>
    <n v="1255"/>
    <n v="55"/>
    <n v="11.3221998214721"/>
    <n v="44.259700775146399"/>
    <n v="165"/>
    <n v="4880.04052734375"/>
    <x v="106"/>
    <n v="16.095617294311499"/>
    <n v="642.59997558593705"/>
    <n v="643.79998779296795"/>
  </r>
  <r>
    <n v="70615"/>
    <x v="126"/>
    <x v="21"/>
    <x v="1"/>
    <n v="1469"/>
    <n v="78.099998474121094"/>
    <n v="20.966600418090799"/>
    <n v="80.258697509765597"/>
    <n v="65"/>
    <n v="6538.41796875"/>
    <x v="107"/>
    <n v="43.498977661132798"/>
    <n v="639.40002441406205"/>
    <n v="647.09997558593705"/>
  </r>
  <r>
    <n v="64550"/>
    <x v="127"/>
    <x v="8"/>
    <x v="0"/>
    <n v="7114"/>
    <n v="332.83999633789"/>
    <n v="34.594200134277301"/>
    <n v="82.572196960449205"/>
    <n v="680"/>
    <n v="4925.65966796875"/>
    <x v="108"/>
    <n v="45.037952423095703"/>
    <n v="638.90002441406205"/>
    <n v="647.90002441406205"/>
  </r>
  <r>
    <n v="71498"/>
    <x v="128"/>
    <x v="30"/>
    <x v="0"/>
    <n v="1962"/>
    <n v="98"/>
    <n v="24.4151000976562"/>
    <n v="67.751800537109304"/>
    <n v="170"/>
    <n v="5204.6875"/>
    <x v="109"/>
    <n v="18.1957187652587"/>
    <n v="641.70001220703102"/>
    <n v="645.09997558593705"/>
  </r>
  <r>
    <n v="68916"/>
    <x v="129"/>
    <x v="13"/>
    <x v="0"/>
    <n v="7761"/>
    <n v="361"/>
    <n v="6.4911999702453604"/>
    <n v="44.476600646972599"/>
    <n v="658"/>
    <n v="4907.41064453125"/>
    <x v="110"/>
    <n v="15.487694740295399"/>
    <n v="644.20001220703102"/>
    <n v="642.79998779296795"/>
  </r>
  <r>
    <n v="70185"/>
    <x v="130"/>
    <x v="24"/>
    <x v="0"/>
    <n v="216"/>
    <n v="14"/>
    <n v="9.4169998168945295"/>
    <n v="48.878898620605398"/>
    <n v="47"/>
    <n v="5923.45166015625"/>
    <x v="70"/>
    <n v="0.92592591047286898"/>
    <n v="652.70001220703102"/>
    <n v="634.29998779296795"/>
  </r>
  <r>
    <n v="63487"/>
    <x v="131"/>
    <x v="4"/>
    <x v="0"/>
    <n v="224"/>
    <n v="10"/>
    <n v="7.14289999008178"/>
    <n v="58.035701751708899"/>
    <n v="31"/>
    <n v="4741.95703125"/>
    <x v="111"/>
    <n v="7.5892858505248997"/>
    <n v="633.59997558593705"/>
    <n v="653.79998779296795"/>
  </r>
  <r>
    <n v="71308"/>
    <x v="132"/>
    <x v="31"/>
    <x v="0"/>
    <n v="7887"/>
    <n v="391.85998535156199"/>
    <n v="16.402399063110298"/>
    <n v="57.072200775146399"/>
    <n v="1004"/>
    <n v="4954.01953125"/>
    <x v="112"/>
    <n v="29.085838317871001"/>
    <n v="645.70001220703102"/>
    <n v="641.70001220703102"/>
  </r>
  <r>
    <n v="72421"/>
    <x v="133"/>
    <x v="32"/>
    <x v="0"/>
    <n v="752"/>
    <n v="39.5"/>
    <n v="11.7104997634887"/>
    <n v="34.078899383544901"/>
    <n v="0"/>
    <n v="5500.10791015625"/>
    <x v="113"/>
    <n v="0.13297872245311701"/>
    <n v="652.29998779296795"/>
    <n v="636.09997558593705"/>
  </r>
  <r>
    <n v="69005"/>
    <x v="134"/>
    <x v="13"/>
    <x v="0"/>
    <n v="9328"/>
    <n v="537.88000488281205"/>
    <n v="7.4875001907348597"/>
    <n v="39.036800384521399"/>
    <n v="1719"/>
    <n v="5360.51708984375"/>
    <x v="114"/>
    <n v="50.857631683349602"/>
    <n v="644.5"/>
    <n v="643.90002441406205"/>
  </r>
  <r>
    <n v="61846"/>
    <x v="135"/>
    <x v="33"/>
    <x v="0"/>
    <n v="548"/>
    <n v="32.200000762939403"/>
    <n v="7.6641998291015598"/>
    <n v="31.386899948120099"/>
    <n v="35"/>
    <n v="5685.63916015625"/>
    <x v="115"/>
    <n v="11.496350288391101"/>
    <n v="652.09997558593705"/>
    <n v="636.70001220703102"/>
  </r>
  <r>
    <n v="65813"/>
    <x v="136"/>
    <x v="6"/>
    <x v="0"/>
    <n v="104"/>
    <n v="5"/>
    <n v="32.3810005187988"/>
    <n v="49.523799896240199"/>
    <n v="19"/>
    <n v="5594.1962890625"/>
    <x v="74"/>
    <n v="13.461539268493601"/>
    <n v="649.5"/>
    <n v="639.40002441406205"/>
  </r>
  <r>
    <n v="68486"/>
    <x v="137"/>
    <x v="3"/>
    <x v="0"/>
    <n v="275"/>
    <n v="13"/>
    <n v="12.7272996902465"/>
    <n v="45.818199157714801"/>
    <n v="4"/>
    <n v="4692.56689453125"/>
    <x v="116"/>
    <n v="4.72727251052856"/>
    <n v="643.20001220703102"/>
    <n v="645.70001220703102"/>
  </r>
  <r>
    <n v="62513"/>
    <x v="138"/>
    <x v="2"/>
    <x v="0"/>
    <n v="443"/>
    <n v="24"/>
    <n v="14.2211999893188"/>
    <n v="69.977401733398395"/>
    <n v="52"/>
    <n v="5085.40625"/>
    <x v="7"/>
    <n v="21.444694519042901"/>
    <n v="644.29998779296795"/>
    <n v="644.70001220703102"/>
  </r>
  <r>
    <n v="67405"/>
    <x v="139"/>
    <x v="5"/>
    <x v="1"/>
    <n v="10337"/>
    <n v="540.04998779296795"/>
    <n v="37.226898193359297"/>
    <n v="58.545398712158203"/>
    <n v="1268"/>
    <n v="5456.197265625"/>
    <x v="117"/>
    <n v="12.353680610656699"/>
    <n v="646"/>
    <n v="643.09997558593705"/>
  </r>
  <r>
    <n v="71050"/>
    <x v="140"/>
    <x v="31"/>
    <x v="0"/>
    <n v="806"/>
    <n v="41.529998779296797"/>
    <n v="7.1788001060485804"/>
    <n v="56.675098419189403"/>
    <n v="36"/>
    <n v="5105.1796875"/>
    <x v="118"/>
    <n v="30.14888381958"/>
    <n v="645.29998779296795"/>
    <n v="644.09997558593705"/>
  </r>
  <r>
    <n v="73726"/>
    <x v="141"/>
    <x v="6"/>
    <x v="0"/>
    <n v="227"/>
    <n v="11.6000003814697"/>
    <n v="18.061700820922798"/>
    <n v="59.030799865722599"/>
    <n v="25"/>
    <n v="5519.67724609375"/>
    <x v="119"/>
    <n v="15.859029769897401"/>
    <n v="649.70001220703102"/>
    <n v="640.20001220703102"/>
  </r>
  <r>
    <n v="72462"/>
    <x v="142"/>
    <x v="14"/>
    <x v="0"/>
    <n v="8416"/>
    <n v="391.42001342773398"/>
    <n v="12.3990001678466"/>
    <n v="71.912101745605398"/>
    <n v="1333"/>
    <n v="5065.9111328125"/>
    <x v="120"/>
    <n v="43.75"/>
    <n v="642.90002441406205"/>
    <n v="647.29998779296795"/>
  </r>
  <r>
    <n v="62737"/>
    <x v="143"/>
    <x v="23"/>
    <x v="0"/>
    <n v="149"/>
    <n v="8.5"/>
    <n v="19.463100433349599"/>
    <n v="59.060398101806598"/>
    <n v="30"/>
    <n v="5182.42822265625"/>
    <x v="121"/>
    <n v="0"/>
    <n v="656.79998779296795"/>
    <n v="633.70001220703102"/>
  </r>
  <r>
    <n v="62703"/>
    <x v="144"/>
    <x v="23"/>
    <x v="0"/>
    <n v="220"/>
    <n v="13.390000343322701"/>
    <n v="19.1303997039794"/>
    <n v="52.173900604247997"/>
    <n v="48"/>
    <n v="5960.46435546875"/>
    <x v="122"/>
    <n v="0"/>
    <n v="658"/>
    <n v="633.09997558593705"/>
  </r>
  <r>
    <n v="68205"/>
    <x v="145"/>
    <x v="11"/>
    <x v="0"/>
    <n v="4612"/>
    <n v="232.97000122070301"/>
    <n v="17.476100921630799"/>
    <n v="65.915000915527301"/>
    <n v="601"/>
    <n v="5124.83642578125"/>
    <x v="123"/>
    <n v="16.6522121429443"/>
    <n v="647.70001220703102"/>
    <n v="643.40002441406205"/>
  </r>
  <r>
    <n v="64063"/>
    <x v="146"/>
    <x v="25"/>
    <x v="0"/>
    <n v="590"/>
    <n v="34.330001831054602"/>
    <n v="37.436798095703097"/>
    <n v="70.657699584960895"/>
    <n v="71"/>
    <n v="5655.13330078125"/>
    <x v="124"/>
    <n v="3.2203390598297101"/>
    <n v="644.79998779296795"/>
    <n v="646.40002441406205"/>
  </r>
  <r>
    <n v="62984"/>
    <x v="147"/>
    <x v="23"/>
    <x v="0"/>
    <n v="133"/>
    <n v="7.5500001907348597"/>
    <n v="25"/>
    <n v="72.142898559570298"/>
    <n v="25"/>
    <n v="5811.68994140625"/>
    <x v="125"/>
    <n v="0"/>
    <n v="644.29998779296795"/>
    <n v="647.20001220703102"/>
  </r>
  <r>
    <n v="72512"/>
    <x v="148"/>
    <x v="14"/>
    <x v="0"/>
    <n v="2440"/>
    <n v="121.23999786376901"/>
    <n v="7.27589988708496"/>
    <n v="47.029899597167898"/>
    <n v="116"/>
    <n v="5467.673828125"/>
    <x v="126"/>
    <n v="48.524589538574197"/>
    <n v="645.5"/>
    <n v="646"/>
  </r>
  <r>
    <n v="71647"/>
    <x v="149"/>
    <x v="30"/>
    <x v="0"/>
    <n v="133"/>
    <n v="6"/>
    <n v="11.1940002441406"/>
    <n v="35.820899963378899"/>
    <n v="0"/>
    <n v="5213.08935546875"/>
    <x v="127"/>
    <n v="0.75187969207763605"/>
    <n v="652.5"/>
    <n v="639.5"/>
  </r>
  <r>
    <n v="67280"/>
    <x v="150"/>
    <x v="5"/>
    <x v="0"/>
    <n v="519"/>
    <n v="26"/>
    <n v="16.7630004882812"/>
    <n v="37.9575996398925"/>
    <n v="65"/>
    <n v="4613.1875"/>
    <x v="128"/>
    <n v="1.9267823696136399"/>
    <n v="650.90002441406205"/>
    <n v="641.5"/>
  </r>
  <r>
    <n v="68627"/>
    <x v="151"/>
    <x v="3"/>
    <x v="0"/>
    <n v="222"/>
    <n v="11.6599998474121"/>
    <n v="7.5893001556396404"/>
    <n v="40.625"/>
    <n v="30"/>
    <n v="4886.98388671875"/>
    <x v="116"/>
    <n v="13.5135126113891"/>
    <n v="643"/>
    <n v="649.70001220703102"/>
  </r>
  <r>
    <n v="70243"/>
    <x v="152"/>
    <x v="24"/>
    <x v="0"/>
    <n v="285"/>
    <n v="18.7199993133544"/>
    <n v="26.642299652099599"/>
    <n v="76.277397155761705"/>
    <n v="36"/>
    <n v="6455.13671875"/>
    <x v="129"/>
    <n v="0"/>
    <n v="641.59997558593705"/>
    <n v="651.20001220703102"/>
  </r>
  <r>
    <n v="71282"/>
    <x v="153"/>
    <x v="31"/>
    <x v="0"/>
    <n v="3129"/>
    <n v="147.97999572753901"/>
    <n v="26.1676006317138"/>
    <n v="55.7901000976562"/>
    <n v="471"/>
    <n v="5125.43310546875"/>
    <x v="130"/>
    <n v="16.714605331420898"/>
    <n v="647.79998779296795"/>
    <n v="645.20001220703102"/>
  </r>
  <r>
    <n v="62240"/>
    <x v="154"/>
    <x v="2"/>
    <x v="0"/>
    <n v="2019"/>
    <n v="102.77999877929599"/>
    <n v="10.2525997161865"/>
    <n v="40.564601898193303"/>
    <n v="167"/>
    <n v="5193.6923828125"/>
    <x v="102"/>
    <n v="5.9435362815856898"/>
    <n v="649.09997558593705"/>
    <n v="644"/>
  </r>
  <r>
    <n v="66456"/>
    <x v="155"/>
    <x v="19"/>
    <x v="0"/>
    <n v="5620"/>
    <n v="267"/>
    <n v="10.309499740600501"/>
    <n v="55.093898773193303"/>
    <n v="316"/>
    <n v="5002.8388671875"/>
    <x v="131"/>
    <n v="36.1743774414062"/>
    <n v="644"/>
    <n v="649.40002441406205"/>
  </r>
  <r>
    <n v="66746"/>
    <x v="156"/>
    <x v="19"/>
    <x v="0"/>
    <n v="9775"/>
    <n v="484.5"/>
    <n v="13.043000221252401"/>
    <n v="62.503898620605398"/>
    <n v="1218"/>
    <n v="5337.62548828125"/>
    <x v="132"/>
    <n v="44.971866607666001"/>
    <n v="645.59997558593705"/>
    <n v="648.20001220703102"/>
  </r>
  <r>
    <n v="63933"/>
    <x v="157"/>
    <x v="20"/>
    <x v="0"/>
    <n v="246"/>
    <n v="11.5"/>
    <n v="9.7560997009277308"/>
    <n v="43.902400970458899"/>
    <n v="38"/>
    <n v="5161.2021484375"/>
    <x v="57"/>
    <n v="16.666667938232401"/>
    <n v="647.79998779296795"/>
    <n v="646.09997558593705"/>
  </r>
  <r>
    <n v="72231"/>
    <x v="158"/>
    <x v="7"/>
    <x v="0"/>
    <n v="7210"/>
    <n v="360.350006103515"/>
    <n v="26.6268005371093"/>
    <n v="68.857902526855398"/>
    <n v="800"/>
    <n v="5158.7919921875"/>
    <x v="80"/>
    <n v="15.1872396469116"/>
    <n v="642.5"/>
    <n v="651.59997558593705"/>
  </r>
  <r>
    <n v="68023"/>
    <x v="159"/>
    <x v="11"/>
    <x v="1"/>
    <n v="21338"/>
    <n v="1051.57995605468"/>
    <n v="13.227199554443301"/>
    <n v="45.994998931884702"/>
    <n v="2889"/>
    <n v="5123.47412109375"/>
    <x v="133"/>
    <n v="34.337799072265597"/>
    <n v="645"/>
    <n v="649.5"/>
  </r>
  <r>
    <n v="69880"/>
    <x v="160"/>
    <x v="29"/>
    <x v="0"/>
    <n v="477"/>
    <n v="27"/>
    <n v="25.366899490356399"/>
    <n v="59.538799285888601"/>
    <n v="27"/>
    <n v="5782.5439453125"/>
    <x v="134"/>
    <n v="0"/>
    <n v="650.79998779296795"/>
    <n v="643.79998779296795"/>
  </r>
  <r>
    <n v="65763"/>
    <x v="161"/>
    <x v="6"/>
    <x v="0"/>
    <n v="727"/>
    <n v="39.900001525878899"/>
    <n v="10.178799629211399"/>
    <n v="32.187099456787102"/>
    <n v="50"/>
    <n v="4842.60791015625"/>
    <x v="74"/>
    <n v="13.067399978637599"/>
    <n v="649.40002441406205"/>
    <n v="645.79998779296795"/>
  </r>
  <r>
    <n v="71381"/>
    <x v="162"/>
    <x v="26"/>
    <x v="0"/>
    <n v="374"/>
    <n v="18.4500007629394"/>
    <n v="6.6845002174377397"/>
    <n v="7.4865999221801696"/>
    <n v="46"/>
    <n v="4219.40625"/>
    <x v="135"/>
    <n v="4.2780747413635201"/>
    <n v="651.59997558593705"/>
    <n v="643.59997558593705"/>
  </r>
  <r>
    <n v="68098"/>
    <x v="163"/>
    <x v="11"/>
    <x v="0"/>
    <n v="18255"/>
    <n v="903.760009765625"/>
    <n v="11.2216997146606"/>
    <n v="58.5331001281738"/>
    <n v="2001"/>
    <n v="5081.169921875"/>
    <x v="136"/>
    <n v="39.594631195068303"/>
    <n v="645"/>
    <n v="651"/>
  </r>
  <r>
    <n v="64485"/>
    <x v="164"/>
    <x v="8"/>
    <x v="0"/>
    <n v="8787"/>
    <n v="410.91000366210898"/>
    <n v="10.0227003097534"/>
    <n v="32.483001708984297"/>
    <n v="1058"/>
    <n v="5144.99365234375"/>
    <x v="137"/>
    <n v="21.668373107910099"/>
    <n v="648"/>
    <n v="648.40002441406205"/>
  </r>
  <r>
    <n v="73544"/>
    <x v="165"/>
    <x v="4"/>
    <x v="0"/>
    <n v="797"/>
    <n v="38"/>
    <n v="7.0262999534606898"/>
    <n v="35.759101867675703"/>
    <n v="60"/>
    <n v="4674.298828125"/>
    <x v="138"/>
    <n v="3.2622332572936998"/>
    <n v="648.79998779296795"/>
    <n v="647.70001220703102"/>
  </r>
  <r>
    <n v="71407"/>
    <x v="166"/>
    <x v="26"/>
    <x v="0"/>
    <n v="140"/>
    <n v="7"/>
    <n v="3.57139992713928"/>
    <n v="39.285701751708899"/>
    <n v="40"/>
    <n v="4830.326171875"/>
    <x v="139"/>
    <n v="7.8571429252624503"/>
    <n v="651.59997558593705"/>
    <n v="645.09997558593705"/>
  </r>
  <r>
    <n v="68437"/>
    <x v="167"/>
    <x v="11"/>
    <x v="0"/>
    <n v="235"/>
    <n v="13.699999809265099"/>
    <n v="6.8084998130798304"/>
    <n v="67.234001159667898"/>
    <n v="51"/>
    <n v="5621.68798828125"/>
    <x v="140"/>
    <n v="39.574466705322202"/>
    <n v="643.40002441406205"/>
    <n v="654"/>
  </r>
  <r>
    <n v="67918"/>
    <x v="168"/>
    <x v="12"/>
    <x v="1"/>
    <n v="8294"/>
    <n v="371.100006103515"/>
    <n v="23.1975002288818"/>
    <n v="51.5674018859863"/>
    <n v="1295"/>
    <n v="4948.8681640625"/>
    <x v="141"/>
    <n v="10.1278028488159"/>
    <n v="645.09997558593705"/>
    <n v="652.79998779296795"/>
  </r>
  <r>
    <n v="66696"/>
    <x v="169"/>
    <x v="19"/>
    <x v="1"/>
    <n v="2409"/>
    <n v="108.66000366210901"/>
    <n v="8.1514997482299805"/>
    <n v="52.120201110839801"/>
    <n v="354"/>
    <n v="5100.9755859375"/>
    <x v="142"/>
    <n v="27.521791458129801"/>
    <n v="646"/>
    <n v="652.29998779296795"/>
  </r>
  <r>
    <n v="71001"/>
    <x v="170"/>
    <x v="21"/>
    <x v="1"/>
    <n v="150"/>
    <n v="8.25"/>
    <n v="3.2258000373840301"/>
    <n v="23.2257995605468"/>
    <n v="16"/>
    <n v="5132.78857421875"/>
    <x v="143"/>
    <n v="14"/>
    <n v="655.20001220703102"/>
    <n v="643.40002441406205"/>
  </r>
  <r>
    <n v="69971"/>
    <x v="171"/>
    <x v="29"/>
    <x v="0"/>
    <n v="3981"/>
    <n v="210"/>
    <n v="41.773399353027301"/>
    <n v="51.770900726318303"/>
    <n v="606"/>
    <n v="5358.51708984375"/>
    <x v="144"/>
    <n v="8.8420000076293892"/>
    <n v="649.79998779296795"/>
    <n v="649.20001220703102"/>
  </r>
  <r>
    <n v="71621"/>
    <x v="172"/>
    <x v="30"/>
    <x v="0"/>
    <n v="2326"/>
    <n v="117.800003051757"/>
    <n v="17.975099563598601"/>
    <n v="52.252300262451101"/>
    <n v="345"/>
    <n v="5149.1865234375"/>
    <x v="127"/>
    <n v="6.4058465957641602"/>
    <n v="651.29998779296795"/>
    <n v="648.09997558593705"/>
  </r>
  <r>
    <n v="72363"/>
    <x v="173"/>
    <x v="32"/>
    <x v="0"/>
    <n v="501"/>
    <n v="30.5"/>
    <n v="20.634899139404201"/>
    <n v="54.7619018554687"/>
    <n v="163"/>
    <n v="5373.20654296875"/>
    <x v="145"/>
    <n v="2.3952097892761199"/>
    <n v="652.59997558593705"/>
    <n v="647.09997558593705"/>
  </r>
  <r>
    <n v="70482"/>
    <x v="174"/>
    <x v="24"/>
    <x v="0"/>
    <n v="470"/>
    <n v="28.270000457763601"/>
    <n v="31.330499649047798"/>
    <n v="89.699600219726506"/>
    <n v="48"/>
    <n v="6485.166015625"/>
    <x v="146"/>
    <n v="5.9574470520019496"/>
    <n v="655.09997558593705"/>
    <n v="645.79998779296795"/>
  </r>
  <r>
    <n v="63032"/>
    <x v="117"/>
    <x v="23"/>
    <x v="1"/>
    <n v="575"/>
    <n v="35.099998474121001"/>
    <n v="26.434799194335898"/>
    <n v="59.130401611328097"/>
    <n v="59"/>
    <n v="5504.025390625"/>
    <x v="147"/>
    <n v="8.1739130020141602"/>
    <n v="654.59997558593705"/>
    <n v="646.5"/>
  </r>
  <r>
    <n v="61655"/>
    <x v="175"/>
    <x v="22"/>
    <x v="0"/>
    <n v="3519"/>
    <n v="175.30000305175699"/>
    <n v="5.5412998199462802"/>
    <n v="29.781200408935501"/>
    <n v="789"/>
    <n v="5105.734375"/>
    <x v="148"/>
    <n v="15.4589366912841"/>
    <n v="655.40002441406205"/>
    <n v="645.79998779296795"/>
  </r>
  <r>
    <n v="72405"/>
    <x v="176"/>
    <x v="32"/>
    <x v="0"/>
    <n v="474"/>
    <n v="26.340000152587798"/>
    <n v="21.9958992004394"/>
    <n v="54.989799499511697"/>
    <n v="61"/>
    <n v="5634.73095703125"/>
    <x v="149"/>
    <n v="0"/>
    <n v="653.59997558593705"/>
    <n v="647.70001220703102"/>
  </r>
  <r>
    <n v="66860"/>
    <x v="177"/>
    <x v="34"/>
    <x v="0"/>
    <n v="223"/>
    <n v="11.5"/>
    <n v="1.75440001487731"/>
    <n v="17.543899536132798"/>
    <n v="60"/>
    <n v="4980.29443359375"/>
    <x v="150"/>
    <n v="0"/>
    <n v="651.79998779296795"/>
    <n v="650"/>
  </r>
  <r>
    <n v="70821"/>
    <x v="178"/>
    <x v="21"/>
    <x v="0"/>
    <n v="92"/>
    <n v="5.5999999046325604"/>
    <n v="13.5417003631591"/>
    <n v="0"/>
    <n v="22"/>
    <n v="6113.85986328125"/>
    <x v="151"/>
    <n v="0"/>
    <n v="656.09997558593705"/>
    <n v="645.70001220703102"/>
  </r>
  <r>
    <n v="70912"/>
    <x v="179"/>
    <x v="21"/>
    <x v="1"/>
    <n v="4971"/>
    <n v="297.14001464843699"/>
    <n v="14.7094001770019"/>
    <n v="55.100799560546797"/>
    <n v="500"/>
    <n v="5850"/>
    <x v="152"/>
    <n v="31.8245830535888"/>
    <n v="653.29998779296795"/>
    <n v="649"/>
  </r>
  <r>
    <n v="71266"/>
    <x v="180"/>
    <x v="31"/>
    <x v="0"/>
    <n v="2617"/>
    <n v="107.19499969482401"/>
    <n v="8.3682003021240199"/>
    <n v="32.369701385497997"/>
    <n v="226"/>
    <n v="4547.94482421875"/>
    <x v="153"/>
    <n v="12.800916671752899"/>
    <n v="651.70001220703102"/>
    <n v="650.70001220703102"/>
  </r>
  <r>
    <n v="70128"/>
    <x v="181"/>
    <x v="29"/>
    <x v="0"/>
    <n v="242"/>
    <n v="13.25"/>
    <n v="28.099199295043899"/>
    <n v="51.652900695800703"/>
    <n v="32"/>
    <n v="5011.84033203125"/>
    <x v="154"/>
    <n v="0"/>
    <n v="654.40002441406205"/>
    <n v="648.29998779296795"/>
  </r>
  <r>
    <n v="62802"/>
    <x v="182"/>
    <x v="23"/>
    <x v="0"/>
    <n v="780"/>
    <n v="41.150001525878899"/>
    <n v="16.539400100708001"/>
    <n v="50.763401031494098"/>
    <n v="75"/>
    <n v="5261.37060546875"/>
    <x v="155"/>
    <n v="3.8461539745330802"/>
    <n v="662"/>
    <n v="640.79998779296795"/>
  </r>
  <r>
    <n v="72090"/>
    <x v="183"/>
    <x v="7"/>
    <x v="0"/>
    <n v="324"/>
    <n v="15.399999618530201"/>
    <n v="13.003100395202599"/>
    <n v="58.204299926757798"/>
    <n v="50"/>
    <n v="4276.115234375"/>
    <x v="12"/>
    <n v="2.4691357612609801"/>
    <n v="647"/>
    <n v="655.90002441406205"/>
  </r>
  <r>
    <n v="62638"/>
    <x v="184"/>
    <x v="35"/>
    <x v="0"/>
    <n v="140"/>
    <n v="6.75"/>
    <n v="7.8571000099182102"/>
    <n v="45.714298248291001"/>
    <n v="25"/>
    <n v="4566.27001953125"/>
    <x v="156"/>
    <n v="10.714285850524901"/>
    <n v="654.20001220703102"/>
    <n v="649.40002441406205"/>
  </r>
  <r>
    <n v="70813"/>
    <x v="185"/>
    <x v="21"/>
    <x v="0"/>
    <n v="181"/>
    <n v="10"/>
    <n v="25.414400100708001"/>
    <n v="66.850799560546804"/>
    <n v="26"/>
    <n v="6049.4951171875"/>
    <x v="157"/>
    <n v="0"/>
    <n v="651.90002441406205"/>
    <n v="651.79998779296795"/>
  </r>
  <r>
    <n v="64105"/>
    <x v="186"/>
    <x v="36"/>
    <x v="0"/>
    <n v="516"/>
    <n v="26"/>
    <n v="9.2593002319335902"/>
    <n v="24.814800262451101"/>
    <n v="65"/>
    <n v="4974.28125"/>
    <x v="158"/>
    <n v="1.9379844665527299"/>
    <n v="656.29998779296795"/>
    <n v="647.5"/>
  </r>
  <r>
    <n v="63172"/>
    <x v="187"/>
    <x v="9"/>
    <x v="0"/>
    <n v="108"/>
    <n v="5"/>
    <n v="3.6696999073028498"/>
    <n v="32.110099792480398"/>
    <n v="25"/>
    <n v="4432.47802734375"/>
    <x v="86"/>
    <n v="4.6296296119689897"/>
    <n v="648.20001220703102"/>
    <n v="655.79998779296795"/>
  </r>
  <r>
    <n v="64188"/>
    <x v="188"/>
    <x v="36"/>
    <x v="0"/>
    <n v="419"/>
    <n v="18.670000076293899"/>
    <n v="13.9534997940063"/>
    <n v="50"/>
    <n v="58"/>
    <n v="4924.619140625"/>
    <x v="159"/>
    <n v="5.2505965232849103"/>
    <n v="656.40002441406205"/>
    <n v="647.79998779296795"/>
  </r>
  <r>
    <n v="66506"/>
    <x v="189"/>
    <x v="19"/>
    <x v="0"/>
    <n v="12567"/>
    <n v="546.04998779296795"/>
    <n v="7.6230998039245597"/>
    <n v="40.399501800537102"/>
    <n v="1099"/>
    <n v="4603.65966796875"/>
    <x v="160"/>
    <n v="27.540382385253899"/>
    <n v="651.59997558593705"/>
    <n v="652.59997558593705"/>
  </r>
  <r>
    <n v="70649"/>
    <x v="190"/>
    <x v="21"/>
    <x v="1"/>
    <n v="287"/>
    <n v="16.170000076293899"/>
    <n v="3.7931001186370801"/>
    <n v="31.034500122070298"/>
    <n v="65"/>
    <n v="5973.92529296875"/>
    <x v="161"/>
    <n v="14.9825782775878"/>
    <n v="655.09997558593705"/>
    <n v="649.5"/>
  </r>
  <r>
    <n v="69278"/>
    <x v="191"/>
    <x v="18"/>
    <x v="0"/>
    <n v="6201"/>
    <n v="339.100006103515"/>
    <n v="7.1795997619628897"/>
    <n v="47.702499389648402"/>
    <n v="634"/>
    <n v="5215.94384765625"/>
    <x v="162"/>
    <n v="47.879375457763601"/>
    <n v="650.90002441406205"/>
    <n v="653.70001220703102"/>
  </r>
  <r>
    <n v="63016"/>
    <x v="192"/>
    <x v="23"/>
    <x v="0"/>
    <n v="577"/>
    <n v="29.9500007629394"/>
    <n v="20.3360996246337"/>
    <n v="46.050399780273402"/>
    <n v="134"/>
    <n v="4882.23681640625"/>
    <x v="155"/>
    <n v="0"/>
    <n v="657.20001220703102"/>
    <n v="647.5"/>
  </r>
  <r>
    <n v="71431"/>
    <x v="193"/>
    <x v="26"/>
    <x v="0"/>
    <n v="170"/>
    <n v="7.5"/>
    <n v="10.5881996154785"/>
    <n v="32.352901458740199"/>
    <n v="41"/>
    <n v="4145.8359375"/>
    <x v="163"/>
    <n v="1.7647060155868499"/>
    <n v="660.29998779296795"/>
    <n v="644.5"/>
  </r>
  <r>
    <n v="73700"/>
    <x v="194"/>
    <x v="29"/>
    <x v="0"/>
    <n v="164"/>
    <n v="8.5"/>
    <n v="33.536598205566399"/>
    <n v="65.853698730468693"/>
    <n v="36"/>
    <n v="7542.0380859375"/>
    <x v="164"/>
    <n v="0"/>
    <n v="655.20001220703102"/>
    <n v="649.59997558593705"/>
  </r>
  <r>
    <n v="63784"/>
    <x v="195"/>
    <x v="4"/>
    <x v="0"/>
    <n v="382"/>
    <n v="22"/>
    <n v="29.2383003234863"/>
    <n v="59.213798522949197"/>
    <n v="75"/>
    <n v="5247.01806640625"/>
    <x v="165"/>
    <n v="0"/>
    <n v="653.09997558593705"/>
    <n v="651.90002441406205"/>
  </r>
  <r>
    <n v="68155"/>
    <x v="196"/>
    <x v="11"/>
    <x v="0"/>
    <n v="1221"/>
    <n v="61.599998474121001"/>
    <n v="4.3407001495361301"/>
    <n v="25.307100296020501"/>
    <n v="250"/>
    <n v="5169.81494140625"/>
    <x v="166"/>
    <n v="7.2891073226928702"/>
    <n v="656.79998779296795"/>
    <n v="648.90002441406205"/>
  </r>
  <r>
    <n v="69765"/>
    <x v="197"/>
    <x v="37"/>
    <x v="0"/>
    <n v="2214"/>
    <n v="108.34999847412099"/>
    <n v="12.8725996017456"/>
    <n v="36.449901580810497"/>
    <n v="213"/>
    <n v="5951.005859375"/>
    <x v="167"/>
    <n v="17.0280036926269"/>
    <n v="656.09997558593705"/>
    <n v="650.09997558593705"/>
  </r>
  <r>
    <n v="67116"/>
    <x v="198"/>
    <x v="15"/>
    <x v="0"/>
    <n v="4523"/>
    <n v="215"/>
    <n v="5.7519001960754297"/>
    <n v="29.1986999511718"/>
    <n v="409"/>
    <n v="4746.572265625"/>
    <x v="168"/>
    <n v="10.4355516433715"/>
    <n v="653.70001220703102"/>
    <n v="653.09997558593705"/>
  </r>
  <r>
    <n v="63552"/>
    <x v="72"/>
    <x v="4"/>
    <x v="0"/>
    <n v="793"/>
    <n v="39.799999237060497"/>
    <n v="4.4135999679565403"/>
    <n v="30.769199371337798"/>
    <n v="49"/>
    <n v="4944.09228515625"/>
    <x v="169"/>
    <n v="2.2698612213134699"/>
    <n v="652.40002441406205"/>
    <n v="654.59997558593705"/>
  </r>
  <r>
    <n v="69724"/>
    <x v="199"/>
    <x v="16"/>
    <x v="0"/>
    <n v="1678"/>
    <n v="88.269996643066406"/>
    <n v="5.4826998710632298"/>
    <n v="38.200199127197202"/>
    <n v="254"/>
    <n v="6306.4873046875"/>
    <x v="170"/>
    <n v="28.2479133605957"/>
    <n v="655.59997558593705"/>
    <n v="651.5"/>
  </r>
  <r>
    <n v="63180"/>
    <x v="200"/>
    <x v="9"/>
    <x v="0"/>
    <n v="536"/>
    <n v="22.5"/>
    <n v="5.5970001220703098"/>
    <n v="28.1716003417968"/>
    <n v="35"/>
    <n v="4260.306640625"/>
    <x v="87"/>
    <n v="8.7686567306518501"/>
    <n v="653.40002441406205"/>
    <n v="653.70001220703102"/>
  </r>
  <r>
    <n v="68551"/>
    <x v="201"/>
    <x v="3"/>
    <x v="0"/>
    <n v="307"/>
    <n v="15.8500003814697"/>
    <n v="5.5374999046325604"/>
    <n v="28.6644992828369"/>
    <n v="36"/>
    <n v="4718.1630859375"/>
    <x v="116"/>
    <n v="7.4918565750121999"/>
    <n v="654.09997558593705"/>
    <n v="653.29998779296795"/>
  </r>
  <r>
    <n v="71563"/>
    <x v="202"/>
    <x v="30"/>
    <x v="0"/>
    <n v="347"/>
    <n v="17.5"/>
    <n v="18.443799972534102"/>
    <n v="53.602298736572202"/>
    <n v="56"/>
    <n v="4751.2998046875"/>
    <x v="171"/>
    <n v="9.7982711791992099"/>
    <n v="655.5"/>
    <n v="652.09997558593705"/>
  </r>
  <r>
    <n v="62927"/>
    <x v="203"/>
    <x v="23"/>
    <x v="0"/>
    <n v="168"/>
    <n v="11.0100002288818"/>
    <n v="29.166700363159102"/>
    <n v="63.690498352050703"/>
    <n v="30"/>
    <n v="5653.45361328125"/>
    <x v="172"/>
    <n v="12.5"/>
    <n v="655.90002441406205"/>
    <n v="651.79998779296795"/>
  </r>
  <r>
    <n v="70045"/>
    <x v="204"/>
    <x v="29"/>
    <x v="0"/>
    <n v="532"/>
    <n v="31"/>
    <n v="10.5066003799438"/>
    <n v="29.643499374389599"/>
    <n v="81"/>
    <n v="5920.25341796875"/>
    <x v="173"/>
    <n v="0"/>
    <n v="656.59997558593705"/>
    <n v="651.29998779296795"/>
  </r>
  <r>
    <n v="64931"/>
    <x v="205"/>
    <x v="8"/>
    <x v="0"/>
    <n v="3272"/>
    <n v="150"/>
    <n v="24.021999359130799"/>
    <n v="76.772598266601506"/>
    <n v="374"/>
    <n v="4825.5908203125"/>
    <x v="174"/>
    <n v="31.204154968261701"/>
    <n v="651.40002441406205"/>
    <n v="656.79998779296795"/>
  </r>
  <r>
    <n v="66332"/>
    <x v="206"/>
    <x v="38"/>
    <x v="0"/>
    <n v="2045"/>
    <n v="107.209999084472"/>
    <n v="12.1270999908447"/>
    <n v="40.929100036621001"/>
    <n v="268"/>
    <n v="5532.58203125"/>
    <x v="175"/>
    <n v="1.3691931962966899"/>
    <n v="657.79998779296795"/>
    <n v="650.59997558593705"/>
  </r>
  <r>
    <n v="71829"/>
    <x v="207"/>
    <x v="7"/>
    <x v="0"/>
    <n v="156"/>
    <n v="6.0500001907348597"/>
    <n v="10.4294004440307"/>
    <n v="47.852798461913999"/>
    <n v="7"/>
    <n v="3926.06958007812"/>
    <x v="80"/>
    <n v="9.6153850555419904"/>
    <n v="659.79998779296795"/>
    <n v="648.59997558593705"/>
  </r>
  <r>
    <n v="63545"/>
    <x v="208"/>
    <x v="4"/>
    <x v="0"/>
    <n v="1129"/>
    <n v="61.990001678466797"/>
    <n v="34.189498901367102"/>
    <n v="62.267501831054602"/>
    <n v="164"/>
    <n v="5805.63671875"/>
    <x v="176"/>
    <n v="0"/>
    <n v="655.09997558593705"/>
    <n v="653.5"/>
  </r>
  <r>
    <n v="67348"/>
    <x v="209"/>
    <x v="5"/>
    <x v="0"/>
    <n v="3669"/>
    <n v="201.97000122070301"/>
    <n v="11.358900070190399"/>
    <n v="41.054599761962798"/>
    <n v="500"/>
    <n v="4899.23974609375"/>
    <x v="177"/>
    <n v="24.257289886474599"/>
    <n v="652.70001220703102"/>
    <n v="656.5"/>
  </r>
  <r>
    <n v="67553"/>
    <x v="210"/>
    <x v="28"/>
    <x v="0"/>
    <n v="157"/>
    <n v="9.25"/>
    <n v="1.8986999988555899"/>
    <n v="10.126600265502899"/>
    <n v="19"/>
    <n v="4884.8623046875"/>
    <x v="93"/>
    <n v="9.5541400909423793"/>
    <n v="654.20001220703102"/>
    <n v="655.5"/>
  </r>
  <r>
    <n v="68189"/>
    <x v="72"/>
    <x v="11"/>
    <x v="0"/>
    <n v="4928"/>
    <n v="229.19999694824199"/>
    <n v="8.5419998168945295"/>
    <n v="25.888500213623001"/>
    <n v="618"/>
    <n v="5139.9375"/>
    <x v="178"/>
    <n v="5.9253244400024396"/>
    <n v="653.5"/>
    <n v="656.20001220703102"/>
  </r>
  <r>
    <n v="71423"/>
    <x v="211"/>
    <x v="26"/>
    <x v="0"/>
    <n v="103"/>
    <n v="5"/>
    <n v="5.8252000808715803"/>
    <n v="23.301000595092699"/>
    <n v="13"/>
    <n v="5249.36474609375"/>
    <x v="179"/>
    <n v="0.97087377309799106"/>
    <n v="662.20001220703102"/>
    <n v="647.59997558593705"/>
  </r>
  <r>
    <n v="61994"/>
    <x v="212"/>
    <x v="2"/>
    <x v="0"/>
    <n v="175"/>
    <n v="10.300000190734799"/>
    <n v="14.857099533081"/>
    <n v="70.285697937011705"/>
    <n v="17"/>
    <n v="5399.0703125"/>
    <x v="180"/>
    <n v="18.2857131958007"/>
    <n v="650"/>
    <n v="660.09997558593705"/>
  </r>
  <r>
    <n v="61762"/>
    <x v="213"/>
    <x v="22"/>
    <x v="0"/>
    <n v="4153"/>
    <n v="199.86000061035099"/>
    <n v="7.5268998146057102"/>
    <n v="23.440900802612301"/>
    <n v="241"/>
    <n v="4965.2900390625"/>
    <x v="181"/>
    <n v="4.9843487739562899"/>
    <n v="657.40002441406205"/>
    <n v="652.70001220703102"/>
  </r>
  <r>
    <n v="70268"/>
    <x v="214"/>
    <x v="24"/>
    <x v="1"/>
    <n v="280"/>
    <n v="18.049999237060501"/>
    <n v="8.6956996917724592"/>
    <n v="56.521701812744098"/>
    <n v="67"/>
    <n v="6210.3232421875"/>
    <x v="182"/>
    <n v="4.2857146263122496"/>
    <n v="660.40002441406205"/>
    <n v="649.70001220703102"/>
  </r>
  <r>
    <n v="68544"/>
    <x v="129"/>
    <x v="3"/>
    <x v="0"/>
    <n v="865"/>
    <n v="43.5"/>
    <n v="3.0841999053954998"/>
    <n v="12.574099540710399"/>
    <n v="96"/>
    <n v="4797.50341796875"/>
    <x v="116"/>
    <n v="3.3526010513305602"/>
    <n v="660.79998779296795"/>
    <n v="649.59997558593705"/>
  </r>
  <r>
    <n v="69377"/>
    <x v="215"/>
    <x v="16"/>
    <x v="0"/>
    <n v="8735"/>
    <n v="408.20001220703102"/>
    <n v="7.4966001510620099"/>
    <n v="21.343399047851499"/>
    <n v="1120"/>
    <n v="5397.16162109375"/>
    <x v="183"/>
    <n v="32.707496643066399"/>
    <n v="655.40002441406205"/>
    <n v="655.20001220703102"/>
  </r>
  <r>
    <n v="63958"/>
    <x v="216"/>
    <x v="20"/>
    <x v="0"/>
    <n v="412"/>
    <n v="20.100000381469702"/>
    <n v="8.7378997802734304"/>
    <n v="60.922298431396399"/>
    <n v="72"/>
    <n v="5078.5"/>
    <x v="61"/>
    <n v="9.46601963043212"/>
    <n v="653"/>
    <n v="657.70001220703102"/>
  </r>
  <r>
    <n v="71290"/>
    <x v="217"/>
    <x v="31"/>
    <x v="0"/>
    <n v="6373"/>
    <n v="329.11999511718699"/>
    <n v="12.678500175476"/>
    <n v="36.889999389648402"/>
    <n v="624"/>
    <n v="4733.74658203125"/>
    <x v="184"/>
    <n v="6.2607874870300204"/>
    <n v="657.59997558593705"/>
    <n v="653.09997558593705"/>
  </r>
  <r>
    <n v="68635"/>
    <x v="218"/>
    <x v="3"/>
    <x v="0"/>
    <n v="332"/>
    <n v="18.799999237060501"/>
    <n v="9.0361003875732404"/>
    <n v="34.036098480224602"/>
    <n v="73"/>
    <n v="4963.06005859375"/>
    <x v="185"/>
    <n v="13.253012657165501"/>
    <n v="653.20001220703102"/>
    <n v="657.59997558593705"/>
  </r>
  <r>
    <n v="66787"/>
    <x v="219"/>
    <x v="34"/>
    <x v="0"/>
    <n v="2903"/>
    <n v="138.11999511718699"/>
    <n v="11.126399993896401"/>
    <n v="34.4471015930175"/>
    <n v="192"/>
    <n v="5431.17724609375"/>
    <x v="186"/>
    <n v="3.1691353321075399"/>
    <n v="662"/>
    <n v="649.09997558593705"/>
  </r>
  <r>
    <n v="67504"/>
    <x v="220"/>
    <x v="28"/>
    <x v="0"/>
    <n v="565"/>
    <n v="29.649999618530199"/>
    <n v="6.7256999015808097"/>
    <n v="36.637199401855398"/>
    <n v="60"/>
    <n v="5382.0888671875"/>
    <x v="93"/>
    <n v="16.9911499023437"/>
    <n v="651.59997558593705"/>
    <n v="659.79998779296795"/>
  </r>
  <r>
    <n v="61945"/>
    <x v="221"/>
    <x v="33"/>
    <x v="0"/>
    <n v="586"/>
    <n v="26"/>
    <n v="7.50850009918212"/>
    <n v="37.883998870849602"/>
    <n v="78"/>
    <n v="5724.44189453125"/>
    <x v="187"/>
    <n v="0.85324233770370395"/>
    <n v="662"/>
    <n v="649.59997558593705"/>
  </r>
  <r>
    <n v="67645"/>
    <x v="222"/>
    <x v="12"/>
    <x v="0"/>
    <n v="5068"/>
    <n v="240.100006103515"/>
    <n v="7.0638999938964799"/>
    <n v="34.234401702880803"/>
    <n v="626"/>
    <n v="4843.42724609375"/>
    <x v="188"/>
    <n v="6.6495656967162997"/>
    <n v="655.90002441406205"/>
    <n v="655.79998779296795"/>
  </r>
  <r>
    <n v="70094"/>
    <x v="223"/>
    <x v="29"/>
    <x v="0"/>
    <n v="859"/>
    <n v="42.840000152587798"/>
    <n v="16.414400100708001"/>
    <n v="40.162998199462798"/>
    <n v="118"/>
    <n v="5730.34912109375"/>
    <x v="189"/>
    <n v="0.116414435207843"/>
    <n v="654.09997558593705"/>
    <n v="658.70001220703102"/>
  </r>
  <r>
    <n v="66316"/>
    <x v="224"/>
    <x v="38"/>
    <x v="0"/>
    <n v="145"/>
    <n v="10.2100000381469"/>
    <n v="8.2758998870849592"/>
    <n v="20"/>
    <n v="20"/>
    <n v="5635.7861328125"/>
    <x v="175"/>
    <n v="0"/>
    <n v="657.79998779296795"/>
    <n v="655.20001220703102"/>
  </r>
  <r>
    <n v="68874"/>
    <x v="225"/>
    <x v="13"/>
    <x v="0"/>
    <n v="649"/>
    <n v="35.125"/>
    <n v="3.85209989547729"/>
    <n v="19.568599700927699"/>
    <n v="155"/>
    <n v="5671.6572265625"/>
    <x v="190"/>
    <n v="6.9337444305419904"/>
    <n v="658.70001220703102"/>
    <n v="654.40002441406205"/>
  </r>
  <r>
    <n v="63883"/>
    <x v="226"/>
    <x v="20"/>
    <x v="0"/>
    <n v="1789"/>
    <n v="96"/>
    <n v="2.9625000953674299"/>
    <n v="56.008899688720703"/>
    <n v="435"/>
    <n v="7070.63330078125"/>
    <x v="191"/>
    <n v="9.5584125518798793"/>
    <n v="655.40002441406205"/>
    <n v="657.90002441406205"/>
  </r>
  <r>
    <n v="70011"/>
    <x v="227"/>
    <x v="29"/>
    <x v="0"/>
    <n v="775"/>
    <n v="37"/>
    <n v="24.903200149536101"/>
    <n v="61.419399261474602"/>
    <n v="50"/>
    <n v="5097.34326171875"/>
    <x v="101"/>
    <n v="0.90322577953338601"/>
    <n v="661.5"/>
    <n v="651.90002441406205"/>
  </r>
  <r>
    <n v="61572"/>
    <x v="228"/>
    <x v="39"/>
    <x v="0"/>
    <n v="777"/>
    <n v="36.849998474121001"/>
    <n v="12.988699913024901"/>
    <n v="39.848701477050703"/>
    <n v="148"/>
    <n v="5482.67724609375"/>
    <x v="192"/>
    <n v="1.1583011150360101"/>
    <n v="663.40002441406205"/>
    <n v="650.20001220703102"/>
  </r>
  <r>
    <n v="65458"/>
    <x v="229"/>
    <x v="40"/>
    <x v="0"/>
    <n v="3518"/>
    <n v="188.19999694824199"/>
    <n v="9.7707996368408203"/>
    <n v="49.4268989562988"/>
    <n v="419"/>
    <n v="5642.83203125"/>
    <x v="193"/>
    <n v="40.108016967773402"/>
    <n v="656.70001220703102"/>
    <n v="656.90002441406205"/>
  </r>
  <r>
    <n v="67991"/>
    <x v="230"/>
    <x v="11"/>
    <x v="0"/>
    <n v="19294"/>
    <n v="924.57000732421795"/>
    <n v="18.931900024413999"/>
    <n v="50.970798492431598"/>
    <n v="2401"/>
    <n v="5280.0234375"/>
    <x v="194"/>
    <n v="16.663211822509702"/>
    <n v="657.59997558593705"/>
    <n v="656.40002441406205"/>
  </r>
  <r>
    <n v="69393"/>
    <x v="231"/>
    <x v="16"/>
    <x v="0"/>
    <n v="7661"/>
    <n v="386.42001342773398"/>
    <n v="7.8057999610900799"/>
    <n v="32.1367988586425"/>
    <n v="1158"/>
    <n v="5433.33984375"/>
    <x v="195"/>
    <n v="21.955358505248999"/>
    <n v="657.29998779296795"/>
    <n v="656.70001220703102"/>
  </r>
  <r>
    <n v="71365"/>
    <x v="232"/>
    <x v="26"/>
    <x v="0"/>
    <n v="158"/>
    <n v="8"/>
    <n v="6.3291001319885201"/>
    <n v="25.316499710083001"/>
    <n v="34"/>
    <n v="4529.28369140625"/>
    <x v="196"/>
    <n v="8.8607597351074201"/>
    <n v="661"/>
    <n v="653.29998779296795"/>
  </r>
  <r>
    <n v="66324"/>
    <x v="233"/>
    <x v="38"/>
    <x v="0"/>
    <n v="117"/>
    <n v="6"/>
    <n v="8.4034004211425692"/>
    <n v="36.134498596191399"/>
    <n v="42"/>
    <n v="6039.98583984375"/>
    <x v="197"/>
    <n v="0.85470092296600297"/>
    <n v="664.90002441406205"/>
    <n v="649.90002441406205"/>
  </r>
  <r>
    <n v="63057"/>
    <x v="234"/>
    <x v="23"/>
    <x v="0"/>
    <n v="160"/>
    <n v="8.6999998092651296"/>
    <n v="16.091999053955"/>
    <n v="36.781600952148402"/>
    <n v="37"/>
    <n v="6168.2294921875"/>
    <x v="198"/>
    <n v="0"/>
    <n v="672.79998779296795"/>
    <n v="642.20001220703102"/>
  </r>
  <r>
    <n v="70722"/>
    <x v="235"/>
    <x v="21"/>
    <x v="0"/>
    <n v="511"/>
    <n v="27.2000007629394"/>
    <n v="27.485399246215799"/>
    <n v="51.851898193359297"/>
    <n v="30"/>
    <n v="5774.97021484375"/>
    <x v="199"/>
    <n v="3.9138941764831499"/>
    <n v="664.20001220703102"/>
    <n v="650.90002441406205"/>
  </r>
  <r>
    <n v="69013"/>
    <x v="236"/>
    <x v="13"/>
    <x v="0"/>
    <n v="2770"/>
    <n v="140.11000061035099"/>
    <n v="3.6101000308990399"/>
    <n v="25.5596008300781"/>
    <n v="296"/>
    <n v="4806.76171875"/>
    <x v="200"/>
    <n v="11.949459075927701"/>
    <n v="659.70001220703102"/>
    <n v="655.59997558593705"/>
  </r>
  <r>
    <n v="71472"/>
    <x v="237"/>
    <x v="30"/>
    <x v="0"/>
    <n v="551"/>
    <n v="28.5"/>
    <n v="15.2343997955322"/>
    <n v="51.5625"/>
    <n v="46"/>
    <n v="4840.93603515625"/>
    <x v="127"/>
    <n v="3.9927403926849299"/>
    <n v="660.20001220703102"/>
    <n v="655.29998779296795"/>
  </r>
  <r>
    <n v="66472"/>
    <x v="238"/>
    <x v="19"/>
    <x v="1"/>
    <n v="5205"/>
    <n v="242.5"/>
    <n v="8.3189001083374006"/>
    <n v="37.291099548339801"/>
    <n v="474"/>
    <n v="4954.46630859375"/>
    <x v="201"/>
    <n v="22.9394817352294"/>
    <n v="655.09997558593705"/>
    <n v="660.5"/>
  </r>
  <r>
    <n v="67702"/>
    <x v="239"/>
    <x v="12"/>
    <x v="0"/>
    <n v="6437"/>
    <n v="278.83999633789"/>
    <n v="2.5167000293731601"/>
    <n v="17.150800704956001"/>
    <n v="622"/>
    <n v="4023.53173828125"/>
    <x v="202"/>
    <n v="2.4856300354003902"/>
    <n v="658.5"/>
    <n v="657.29998779296795"/>
  </r>
  <r>
    <n v="65169"/>
    <x v="240"/>
    <x v="8"/>
    <x v="0"/>
    <n v="1712"/>
    <n v="81.279998779296804"/>
    <n v="5.3737998008728001"/>
    <n v="32.651901245117102"/>
    <n v="122"/>
    <n v="5179.4111328125"/>
    <x v="45"/>
    <n v="9.8714952468871999"/>
    <n v="657"/>
    <n v="659"/>
  </r>
  <r>
    <n v="63024"/>
    <x v="241"/>
    <x v="23"/>
    <x v="0"/>
    <n v="370"/>
    <n v="19.799999237060501"/>
    <n v="6.5040998458862296"/>
    <n v="36.314399719238203"/>
    <n v="56"/>
    <n v="4385.2294921875"/>
    <x v="203"/>
    <n v="0.54054057598114003"/>
    <n v="664"/>
    <n v="652.70001220703102"/>
  </r>
  <r>
    <n v="67785"/>
    <x v="32"/>
    <x v="12"/>
    <x v="0"/>
    <n v="3182"/>
    <n v="153.19999694824199"/>
    <n v="3.5304999351501398"/>
    <n v="26.943300247192301"/>
    <n v="328"/>
    <n v="4777.5126953125"/>
    <x v="204"/>
    <n v="8.9566316604614205"/>
    <n v="654.70001220703102"/>
    <n v="662.5"/>
  </r>
  <r>
    <n v="68791"/>
    <x v="242"/>
    <x v="41"/>
    <x v="1"/>
    <n v="139"/>
    <n v="7.1999998092651296"/>
    <n v="0.71939998865127497"/>
    <n v="29.496400833129801"/>
    <n v="32"/>
    <n v="4862.79052734375"/>
    <x v="205"/>
    <n v="6.4748196601867596"/>
    <n v="661.29998779296795"/>
    <n v="656.29998779296795"/>
  </r>
  <r>
    <n v="69625"/>
    <x v="243"/>
    <x v="16"/>
    <x v="0"/>
    <n v="11855"/>
    <n v="588.84002685546795"/>
    <n v="9.0158004760742099"/>
    <n v="32.765499114990199"/>
    <n v="1507"/>
    <n v="5486.02978515625"/>
    <x v="206"/>
    <n v="20.7254314422607"/>
    <n v="654.90002441406205"/>
    <n v="663.20001220703102"/>
  </r>
  <r>
    <n v="61960"/>
    <x v="244"/>
    <x v="33"/>
    <x v="0"/>
    <n v="1068"/>
    <n v="51.669998168945298"/>
    <n v="12.827699661254799"/>
    <n v="36.797798156738203"/>
    <n v="129"/>
    <n v="5486.38232421875"/>
    <x v="207"/>
    <n v="0.18726591765880499"/>
    <n v="662.09997558593705"/>
    <n v="656.20001220703102"/>
  </r>
  <r>
    <n v="64345"/>
    <x v="245"/>
    <x v="8"/>
    <x v="0"/>
    <n v="2295"/>
    <n v="103"/>
    <n v="4.0395002365112296"/>
    <n v="31.3708992004394"/>
    <n v="224"/>
    <n v="4631.24365234375"/>
    <x v="208"/>
    <n v="13.9869289398193"/>
    <n v="658.29998779296795"/>
    <n v="660.40002441406205"/>
  </r>
  <r>
    <n v="63255"/>
    <x v="246"/>
    <x v="42"/>
    <x v="0"/>
    <n v="1510"/>
    <n v="73.300003051757798"/>
    <n v="10.2597999572753"/>
    <n v="37.108600616455"/>
    <n v="141"/>
    <n v="5189.6279296875"/>
    <x v="209"/>
    <n v="8.7417211532592702"/>
    <n v="662.79998779296795"/>
    <n v="656"/>
  </r>
  <r>
    <n v="69138"/>
    <x v="247"/>
    <x v="18"/>
    <x v="0"/>
    <n v="579"/>
    <n v="27.799999237060501"/>
    <n v="1.5"/>
    <n v="31.5"/>
    <n v="60"/>
    <n v="4600.6064453125"/>
    <x v="210"/>
    <n v="20.034542083740199"/>
    <n v="660"/>
    <n v="658.79998779296795"/>
  </r>
  <r>
    <n v="75135"/>
    <x v="248"/>
    <x v="17"/>
    <x v="0"/>
    <n v="1012"/>
    <n v="52.639999389648402"/>
    <n v="10.4847002029418"/>
    <n v="33.630100250244098"/>
    <n v="140"/>
    <n v="6735.775390625"/>
    <x v="211"/>
    <n v="1.3833992481231601"/>
    <n v="660.79998779296795"/>
    <n v="658.79998779296795"/>
  </r>
  <r>
    <n v="70508"/>
    <x v="249"/>
    <x v="24"/>
    <x v="0"/>
    <n v="1212"/>
    <n v="68.650001525878906"/>
    <n v="18.2971992492675"/>
    <n v="47.124698638916001"/>
    <n v="107"/>
    <n v="5475.1728515625"/>
    <x v="212"/>
    <n v="2.0627062320709202"/>
    <n v="660.40002441406205"/>
    <n v="659.40002441406205"/>
  </r>
  <r>
    <n v="70599"/>
    <x v="250"/>
    <x v="21"/>
    <x v="1"/>
    <n v="119"/>
    <n v="7"/>
    <n v="4"/>
    <n v="33.599998474121001"/>
    <n v="23"/>
    <n v="5990.79443359375"/>
    <x v="143"/>
    <n v="28.5714302062988"/>
    <n v="661.70001220703102"/>
    <n v="658.40002441406205"/>
  </r>
  <r>
    <n v="66415"/>
    <x v="251"/>
    <x v="38"/>
    <x v="0"/>
    <n v="590"/>
    <n v="35.762500762939403"/>
    <n v="7.7965998649597097"/>
    <n v="30.677999496459901"/>
    <n v="78"/>
    <n v="7203.24658203125"/>
    <x v="213"/>
    <n v="0.16949152946472101"/>
    <n v="673.09997558593705"/>
    <n v="647.09997558593705"/>
  </r>
  <r>
    <n v="72173"/>
    <x v="252"/>
    <x v="7"/>
    <x v="0"/>
    <n v="546"/>
    <n v="27.600000381469702"/>
    <n v="13.919400215148899"/>
    <n v="54.7619018554687"/>
    <n v="60"/>
    <n v="4777.76904296875"/>
    <x v="80"/>
    <n v="13.736264228820801"/>
    <n v="659.79998779296795"/>
    <n v="660.59997558593705"/>
  </r>
  <r>
    <n v="72207"/>
    <x v="253"/>
    <x v="7"/>
    <x v="0"/>
    <n v="248"/>
    <n v="11.119999885559"/>
    <n v="7.4626998901367099"/>
    <n v="21.268699645996001"/>
    <n v="51"/>
    <n v="4302.8349609375"/>
    <x v="214"/>
    <n v="0"/>
    <n v="667.79998779296795"/>
    <n v="652.79998779296795"/>
  </r>
  <r>
    <n v="72348"/>
    <x v="254"/>
    <x v="32"/>
    <x v="0"/>
    <n v="461"/>
    <n v="26"/>
    <n v="14.470800399780201"/>
    <n v="48.812099456787102"/>
    <n v="150"/>
    <n v="5630.19482421875"/>
    <x v="215"/>
    <n v="0.216919749975204"/>
    <n v="666.90002441406205"/>
    <n v="654.59997558593705"/>
  </r>
  <r>
    <n v="65102"/>
    <x v="255"/>
    <x v="8"/>
    <x v="0"/>
    <n v="6312"/>
    <n v="308.67999267578102"/>
    <n v="9.8379001617431605"/>
    <n v="22.693000793456999"/>
    <n v="496"/>
    <n v="4708.625"/>
    <x v="216"/>
    <n v="3.12103939056396"/>
    <n v="662.09997558593705"/>
    <n v="659.79998779296795"/>
  </r>
  <r>
    <n v="65649"/>
    <x v="256"/>
    <x v="6"/>
    <x v="0"/>
    <n v="285"/>
    <n v="13.9899997711181"/>
    <n v="7.2413997650146404"/>
    <n v="66.206901550292898"/>
    <n v="62"/>
    <n v="5629.96142578125"/>
    <x v="217"/>
    <n v="47.368423461913999"/>
    <n v="661.09997558593705"/>
    <n v="661.59997558593705"/>
  </r>
  <r>
    <n v="68973"/>
    <x v="257"/>
    <x v="13"/>
    <x v="0"/>
    <n v="2325"/>
    <n v="115.300003051757"/>
    <n v="2.8817000389099099"/>
    <n v="15.655900001525801"/>
    <n v="302"/>
    <n v="4890.98681640625"/>
    <x v="218"/>
    <n v="22.709678649902301"/>
    <n v="662"/>
    <n v="660.90002441406205"/>
  </r>
  <r>
    <n v="69435"/>
    <x v="258"/>
    <x v="16"/>
    <x v="0"/>
    <n v="11885"/>
    <n v="549.84002685546795"/>
    <n v="10.197699546813899"/>
    <n v="30.4416999816894"/>
    <n v="1790"/>
    <n v="4929.39306640625"/>
    <x v="219"/>
    <n v="29.120740890502901"/>
    <n v="659.09997558593705"/>
    <n v="664.09997558593705"/>
  </r>
  <r>
    <n v="70730"/>
    <x v="259"/>
    <x v="21"/>
    <x v="0"/>
    <n v="564"/>
    <n v="27.4300003051757"/>
    <n v="6.8965997695922798"/>
    <n v="21.379299163818299"/>
    <n v="46"/>
    <n v="4905.22119140625"/>
    <x v="220"/>
    <n v="4.4326243400573704"/>
    <n v="672.40002441406205"/>
    <n v="650.79998779296795"/>
  </r>
  <r>
    <n v="63362"/>
    <x v="260"/>
    <x v="4"/>
    <x v="0"/>
    <n v="12380"/>
    <n v="620.38000488281205"/>
    <n v="12.2952003479003"/>
    <n v="31.0188999176025"/>
    <n v="1671"/>
    <n v="5156.85693359375"/>
    <x v="221"/>
    <n v="4.8142166137695304"/>
    <n v="660.09997558593705"/>
    <n v="663.59997558593705"/>
  </r>
  <r>
    <n v="68932"/>
    <x v="261"/>
    <x v="13"/>
    <x v="0"/>
    <n v="3772"/>
    <n v="178.05999755859301"/>
    <n v="3.3719999790191602"/>
    <n v="18.387800216674801"/>
    <n v="529"/>
    <n v="4941.78759765625"/>
    <x v="222"/>
    <n v="5.2492046356201101"/>
    <n v="665.40002441406205"/>
    <n v="658.29998779296795"/>
  </r>
  <r>
    <n v="72371"/>
    <x v="262"/>
    <x v="32"/>
    <x v="0"/>
    <n v="895"/>
    <n v="47.580001831054602"/>
    <n v="17.553199768066399"/>
    <n v="42.446800231933501"/>
    <n v="70"/>
    <n v="5408.78173828125"/>
    <x v="223"/>
    <n v="1.8994413614273"/>
    <n v="662.70001220703102"/>
    <n v="661"/>
  </r>
  <r>
    <n v="66910"/>
    <x v="263"/>
    <x v="34"/>
    <x v="0"/>
    <n v="5714"/>
    <n v="277.67001342773398"/>
    <n v="10.5342998504638"/>
    <n v="30.069099426269499"/>
    <n v="489"/>
    <n v="4981.3876953125"/>
    <x v="224"/>
    <n v="8.6629333496093697"/>
    <n v="664.29998779296795"/>
    <n v="659.5"/>
  </r>
  <r>
    <n v="71084"/>
    <x v="264"/>
    <x v="31"/>
    <x v="0"/>
    <n v="105"/>
    <n v="5.7300000190734801"/>
    <n v="0"/>
    <n v="0"/>
    <n v="16"/>
    <n v="4877.08642578125"/>
    <x v="225"/>
    <n v="10.4761905670166"/>
    <n v="662.5"/>
    <n v="661.29998779296795"/>
  </r>
  <r>
    <n v="64196"/>
    <x v="265"/>
    <x v="36"/>
    <x v="0"/>
    <n v="1449"/>
    <n v="76.989997863769503"/>
    <n v="16.5279006958007"/>
    <n v="42.600898742675703"/>
    <n v="125"/>
    <n v="5111.7392578125"/>
    <x v="226"/>
    <n v="1.2422360181808401"/>
    <n v="660.40002441406205"/>
    <n v="663.5"/>
  </r>
  <r>
    <n v="69872"/>
    <x v="266"/>
    <x v="29"/>
    <x v="0"/>
    <n v="510"/>
    <n v="24.5"/>
    <n v="20.3922004699707"/>
    <n v="45.882400512695298"/>
    <n v="95"/>
    <n v="5201.515625"/>
    <x v="227"/>
    <n v="0"/>
    <n v="663.09997558593705"/>
    <n v="661.70001220703102"/>
  </r>
  <r>
    <n v="71852"/>
    <x v="267"/>
    <x v="7"/>
    <x v="0"/>
    <n v="160"/>
    <n v="8"/>
    <n v="11.25"/>
    <n v="56.875"/>
    <n v="39"/>
    <n v="4138.3056640625"/>
    <x v="38"/>
    <n v="9.375"/>
    <n v="651.40002441406205"/>
    <n v="673.40002441406205"/>
  </r>
  <r>
    <n v="64626"/>
    <x v="268"/>
    <x v="8"/>
    <x v="0"/>
    <n v="433"/>
    <n v="22"/>
    <n v="9.3360996246337802"/>
    <n v="25.103700637817301"/>
    <n v="50"/>
    <n v="5743.59716796875"/>
    <x v="228"/>
    <n v="1.38568139076232"/>
    <n v="665.40002441406205"/>
    <n v="659.5"/>
  </r>
  <r>
    <n v="69591"/>
    <x v="32"/>
    <x v="16"/>
    <x v="0"/>
    <n v="3186"/>
    <n v="164.30999755859301"/>
    <n v="5.4538998603820801"/>
    <n v="44.390701293945298"/>
    <n v="411"/>
    <n v="5702.705078125"/>
    <x v="229"/>
    <n v="35.3421211242675"/>
    <n v="663.5"/>
    <n v="661.5"/>
  </r>
  <r>
    <n v="65045"/>
    <x v="269"/>
    <x v="8"/>
    <x v="1"/>
    <n v="5010"/>
    <n v="239.39999389648401"/>
    <n v="5.2989001274108798"/>
    <n v="27.354499816894499"/>
    <n v="576"/>
    <n v="4802.15283203125"/>
    <x v="230"/>
    <n v="9.6407184600830007"/>
    <n v="661.70001220703102"/>
    <n v="663.40002441406205"/>
  </r>
  <r>
    <n v="70680"/>
    <x v="270"/>
    <x v="21"/>
    <x v="0"/>
    <n v="717"/>
    <n v="35.950000762939403"/>
    <n v="8.8888998031616193"/>
    <n v="24.722200393676701"/>
    <n v="100"/>
    <n v="5442.14306640625"/>
    <x v="231"/>
    <n v="2.2315201759338299"/>
    <n v="669.40002441406205"/>
    <n v="655.70001220703102"/>
  </r>
  <r>
    <n v="63750"/>
    <x v="271"/>
    <x v="4"/>
    <x v="0"/>
    <n v="3548"/>
    <n v="170.64999389648401"/>
    <n v="3.2599999904632502"/>
    <n v="14.85089969635"/>
    <n v="335"/>
    <n v="4522.37548828125"/>
    <x v="138"/>
    <n v="0.36640360951423601"/>
    <n v="658.29998779296795"/>
    <n v="667"/>
  </r>
  <r>
    <n v="69948"/>
    <x v="272"/>
    <x v="29"/>
    <x v="0"/>
    <n v="868"/>
    <n v="45.200000762939403"/>
    <n v="16.589899063110298"/>
    <n v="29.838699340820298"/>
    <n v="78"/>
    <n v="4965.80810546875"/>
    <x v="232"/>
    <n v="0.57603687047958296"/>
    <n v="662.40002441406205"/>
    <n v="663"/>
  </r>
  <r>
    <n v="66795"/>
    <x v="273"/>
    <x v="34"/>
    <x v="0"/>
    <n v="507"/>
    <n v="26.649999618530199"/>
    <n v="13.203900337219199"/>
    <n v="37.087398529052699"/>
    <n v="60"/>
    <n v="5358.326171875"/>
    <x v="233"/>
    <n v="0"/>
    <n v="667.09997558593705"/>
    <n v="658.40002441406205"/>
  </r>
  <r>
    <n v="70425"/>
    <x v="274"/>
    <x v="24"/>
    <x v="0"/>
    <n v="822"/>
    <n v="46.650001525878899"/>
    <n v="8.0738000869750906"/>
    <n v="25.6054992675781"/>
    <n v="105"/>
    <n v="5784.625"/>
    <x v="234"/>
    <n v="0.85158151388168302"/>
    <n v="668.29998779296795"/>
    <n v="657.5"/>
  </r>
  <r>
    <n v="70870"/>
    <x v="275"/>
    <x v="21"/>
    <x v="1"/>
    <n v="1792"/>
    <n v="88.550003051757798"/>
    <n v="3.125"/>
    <n v="20.9263000488281"/>
    <n v="143"/>
    <n v="5072.70458984375"/>
    <x v="235"/>
    <n v="5.52455377578735"/>
    <n v="667.40002441406205"/>
    <n v="659.29998779296795"/>
  </r>
  <r>
    <n v="65185"/>
    <x v="276"/>
    <x v="17"/>
    <x v="0"/>
    <n v="1202"/>
    <n v="62.299999237060497"/>
    <n v="12.0768995285034"/>
    <n v="35.846199035644503"/>
    <n v="190"/>
    <n v="5556.041015625"/>
    <x v="236"/>
    <n v="0"/>
    <n v="664.29998779296795"/>
    <n v="662.59997558593705"/>
  </r>
  <r>
    <n v="62745"/>
    <x v="277"/>
    <x v="23"/>
    <x v="1"/>
    <n v="515"/>
    <n v="27.350000381469702"/>
    <n v="16.116500854492099"/>
    <n v="26.213600158691399"/>
    <n v="58"/>
    <n v="5190.31005859375"/>
    <x v="237"/>
    <n v="0"/>
    <n v="660.20001220703102"/>
    <n v="666.79998779296795"/>
  </r>
  <r>
    <n v="61952"/>
    <x v="278"/>
    <x v="33"/>
    <x v="0"/>
    <n v="1354"/>
    <n v="66.569999694824205"/>
    <n v="12.03839969635"/>
    <n v="36.484500885009702"/>
    <n v="263"/>
    <n v="5211.4853515625"/>
    <x v="238"/>
    <n v="2.43722319602966"/>
    <n v="666.40002441406205"/>
    <n v="661.29998779296795"/>
  </r>
  <r>
    <n v="71035"/>
    <x v="279"/>
    <x v="21"/>
    <x v="1"/>
    <n v="1252"/>
    <n v="65.110000610351506"/>
    <n v="9.4511995315551705"/>
    <n v="43.216499328613203"/>
    <n v="113"/>
    <n v="5284.1640625"/>
    <x v="239"/>
    <n v="20.7667732238769"/>
    <n v="659.40002441406205"/>
    <n v="668.29998779296795"/>
  </r>
  <r>
    <n v="71522"/>
    <x v="280"/>
    <x v="30"/>
    <x v="0"/>
    <n v="823"/>
    <n v="46"/>
    <n v="13.8517999649047"/>
    <n v="55.285499572753899"/>
    <n v="127"/>
    <n v="5331.9208984375"/>
    <x v="240"/>
    <n v="2.1871204376220699"/>
    <n v="657.70001220703102"/>
    <n v="670.09997558593705"/>
  </r>
  <r>
    <n v="70847"/>
    <x v="281"/>
    <x v="21"/>
    <x v="1"/>
    <n v="2231"/>
    <n v="114.300003051757"/>
    <n v="2.9161000251770002"/>
    <n v="13.369199752807599"/>
    <n v="258"/>
    <n v="5599.60791015625"/>
    <x v="241"/>
    <n v="13.6261758804321"/>
    <n v="666.20001220703102"/>
    <n v="661.79998779296795"/>
  </r>
  <r>
    <n v="71019"/>
    <x v="282"/>
    <x v="21"/>
    <x v="1"/>
    <n v="271"/>
    <n v="14.199999809265099"/>
    <n v="4.4674000740051198"/>
    <n v="25.429599761962798"/>
    <n v="81"/>
    <n v="4881.8994140625"/>
    <x v="242"/>
    <n v="13.2841329574584"/>
    <n v="668.70001220703102"/>
    <n v="659.29998779296795"/>
  </r>
  <r>
    <n v="66761"/>
    <x v="283"/>
    <x v="34"/>
    <x v="0"/>
    <n v="309"/>
    <n v="15.5"/>
    <n v="4.2070999145507804"/>
    <n v="32.686100006103501"/>
    <n v="85"/>
    <n v="4700.43212890625"/>
    <x v="186"/>
    <n v="1.9417475461959799"/>
    <n v="671.29998779296795"/>
    <n v="657"/>
  </r>
  <r>
    <n v="69815"/>
    <x v="284"/>
    <x v="37"/>
    <x v="1"/>
    <n v="3005"/>
    <n v="159.22000122070301"/>
    <n v="8.6190004348754794"/>
    <n v="33.810298919677699"/>
    <n v="308"/>
    <n v="5650"/>
    <x v="243"/>
    <n v="23.061565399169901"/>
    <n v="666.70001220703102"/>
    <n v="661.59997558593705"/>
  </r>
  <r>
    <n v="62679"/>
    <x v="285"/>
    <x v="23"/>
    <x v="0"/>
    <n v="966"/>
    <n v="47.959999084472599"/>
    <n v="20.9580993652343"/>
    <n v="47.305400848388601"/>
    <n v="114"/>
    <n v="5318.24072265625"/>
    <x v="244"/>
    <n v="0.62111800909042303"/>
    <n v="674"/>
    <n v="654.59997558593705"/>
  </r>
  <r>
    <n v="67595"/>
    <x v="286"/>
    <x v="12"/>
    <x v="0"/>
    <n v="7710"/>
    <n v="327.29998779296801"/>
    <n v="4.4721999168395996"/>
    <n v="15.9299001693725"/>
    <n v="814"/>
    <n v="4709.05419921875"/>
    <x v="245"/>
    <n v="3.2555122375488201"/>
    <n v="663.40002441406205"/>
    <n v="665.40002441406205"/>
  </r>
  <r>
    <n v="66837"/>
    <x v="287"/>
    <x v="34"/>
    <x v="0"/>
    <n v="762"/>
    <n v="35.5"/>
    <n v="10.8107995986938"/>
    <n v="30.3731994628906"/>
    <n v="54"/>
    <n v="5143.1904296875"/>
    <x v="246"/>
    <n v="0"/>
    <n v="663.09997558593705"/>
    <n v="665.79998779296795"/>
  </r>
  <r>
    <n v="61929"/>
    <x v="288"/>
    <x v="33"/>
    <x v="0"/>
    <n v="1708"/>
    <n v="89"/>
    <n v="8.4895000457763601"/>
    <n v="29.039800643920898"/>
    <n v="206"/>
    <n v="5133.009765625"/>
    <x v="238"/>
    <n v="2.2248244285583398"/>
    <n v="665.5"/>
    <n v="663.90002441406205"/>
  </r>
  <r>
    <n v="66613"/>
    <x v="148"/>
    <x v="19"/>
    <x v="0"/>
    <n v="9850"/>
    <n v="489.29998779296801"/>
    <n v="3.33500003814697"/>
    <n v="30.643699645996001"/>
    <n v="1113"/>
    <n v="5081.45556640625"/>
    <x v="247"/>
    <n v="18.558376312255799"/>
    <n v="663.70001220703102"/>
    <n v="665.79998779296795"/>
  </r>
  <r>
    <n v="62596"/>
    <x v="289"/>
    <x v="35"/>
    <x v="0"/>
    <n v="129"/>
    <n v="5"/>
    <n v="9.3023004531860298"/>
    <n v="50.387599945068303"/>
    <n v="10"/>
    <n v="4016.41625976562"/>
    <x v="156"/>
    <n v="6.2015504837036097"/>
    <n v="667.59997558593705"/>
    <n v="662.29998779296795"/>
  </r>
  <r>
    <n v="69039"/>
    <x v="290"/>
    <x v="13"/>
    <x v="0"/>
    <n v="10619"/>
    <n v="565.510009765625"/>
    <n v="2.5383999347686701"/>
    <n v="28.376600265502901"/>
    <n v="1150"/>
    <n v="5374.05029296875"/>
    <x v="248"/>
    <n v="18.457481384277301"/>
    <n v="665.90002441406205"/>
    <n v="664"/>
  </r>
  <r>
    <n v="69195"/>
    <x v="291"/>
    <x v="18"/>
    <x v="1"/>
    <n v="4521"/>
    <n v="236.58000183105401"/>
    <n v="3.70519995689392"/>
    <n v="31.082799911498999"/>
    <n v="494"/>
    <n v="5427.548828125"/>
    <x v="249"/>
    <n v="32.072551727294901"/>
    <n v="666.79998779296795"/>
    <n v="663.40002441406205"/>
  </r>
  <r>
    <n v="67736"/>
    <x v="292"/>
    <x v="12"/>
    <x v="0"/>
    <n v="580"/>
    <n v="29.440000534057599"/>
    <n v="11.8965997695922"/>
    <n v="30.172399520873999"/>
    <n v="114"/>
    <n v="5179.64453125"/>
    <x v="250"/>
    <n v="3.9655170440673801"/>
    <n v="656.20001220703102"/>
    <n v="674.20001220703102"/>
  </r>
  <r>
    <n v="70854"/>
    <x v="293"/>
    <x v="21"/>
    <x v="1"/>
    <n v="2569"/>
    <n v="138"/>
    <n v="5.4864001274108798"/>
    <n v="24.7471008300781"/>
    <n v="326"/>
    <n v="5400"/>
    <x v="251"/>
    <n v="15.336707115173301"/>
    <n v="669.79998779296795"/>
    <n v="660.90002441406205"/>
  </r>
  <r>
    <n v="69690"/>
    <x v="294"/>
    <x v="16"/>
    <x v="0"/>
    <n v="6022"/>
    <n v="286.79998779296801"/>
    <n v="6.3949999809265101"/>
    <n v="36.000701904296797"/>
    <n v="756"/>
    <n v="5726.146484375"/>
    <x v="252"/>
    <n v="27.665227890014599"/>
    <n v="663.90002441406205"/>
    <n v="667.40002441406205"/>
  </r>
  <r>
    <n v="69179"/>
    <x v="295"/>
    <x v="18"/>
    <x v="0"/>
    <n v="670"/>
    <n v="33.5"/>
    <n v="0.41609999537467901"/>
    <n v="13.869600296020501"/>
    <n v="47"/>
    <n v="5003.8701171875"/>
    <x v="253"/>
    <n v="12.537314414978001"/>
    <n v="670.29998779296795"/>
    <n v="661.5"/>
  </r>
  <r>
    <n v="68197"/>
    <x v="296"/>
    <x v="11"/>
    <x v="0"/>
    <n v="14708"/>
    <n v="700.94000244140602"/>
    <n v="13.5300998687744"/>
    <n v="45.723400115966797"/>
    <n v="1962"/>
    <n v="4969.51123046875"/>
    <x v="254"/>
    <n v="12.6801748275756"/>
    <n v="664.5"/>
    <n v="667.40002441406205"/>
  </r>
  <r>
    <n v="66530"/>
    <x v="297"/>
    <x v="19"/>
    <x v="0"/>
    <n v="6601"/>
    <n v="305"/>
    <n v="1.19679999351501"/>
    <n v="15.088600158691399"/>
    <n v="706"/>
    <n v="4747.2958984375"/>
    <x v="255"/>
    <n v="6.9080443382263104"/>
    <n v="668"/>
    <n v="664"/>
  </r>
  <r>
    <n v="69336"/>
    <x v="298"/>
    <x v="18"/>
    <x v="0"/>
    <n v="675"/>
    <n v="33.700000762939403"/>
    <n v="0"/>
    <n v="31.851900100708001"/>
    <n v="87"/>
    <n v="4543.30517578125"/>
    <x v="256"/>
    <n v="14.9629621505737"/>
    <n v="668.70001220703102"/>
    <n v="663.40002441406205"/>
  </r>
  <r>
    <n v="69849"/>
    <x v="299"/>
    <x v="37"/>
    <x v="0"/>
    <n v="2458"/>
    <n v="124.06999969482401"/>
    <n v="6.0187001228332502"/>
    <n v="24.603500366210898"/>
    <n v="193"/>
    <n v="5229.59130859375"/>
    <x v="257"/>
    <n v="11.269325256347599"/>
    <n v="666.90002441406205"/>
    <n v="665.29998779296795"/>
  </r>
  <r>
    <n v="62554"/>
    <x v="300"/>
    <x v="35"/>
    <x v="0"/>
    <n v="144"/>
    <n v="8"/>
    <n v="4.1666998863220197"/>
    <n v="44.444400787353501"/>
    <n v="14"/>
    <n v="4507.35302734375"/>
    <x v="156"/>
    <n v="9.7222223281860298"/>
    <n v="671.90002441406205"/>
    <n v="660.40002441406205"/>
  </r>
  <r>
    <n v="70714"/>
    <x v="301"/>
    <x v="21"/>
    <x v="0"/>
    <n v="573"/>
    <n v="29.600000381469702"/>
    <n v="6.9930000305175701"/>
    <n v="15.209799766540501"/>
    <n v="48"/>
    <n v="5302.6279296875"/>
    <x v="258"/>
    <n v="3.3158812522888099"/>
    <n v="671"/>
    <n v="661.29998779296795"/>
  </r>
  <r>
    <n v="66381"/>
    <x v="302"/>
    <x v="38"/>
    <x v="0"/>
    <n v="721"/>
    <n v="35.7299995422363"/>
    <n v="1.8494000434875399"/>
    <n v="18.4941005706787"/>
    <n v="82"/>
    <n v="5545.6103515625"/>
    <x v="259"/>
    <n v="0.69348126649856501"/>
    <n v="668.79998779296795"/>
    <n v="664.09997558593705"/>
  </r>
  <r>
    <n v="63990"/>
    <x v="221"/>
    <x v="20"/>
    <x v="0"/>
    <n v="992"/>
    <n v="46.970001220703097"/>
    <n v="3.7297999858856201"/>
    <n v="22.883100509643501"/>
    <n v="160"/>
    <n v="4615.90869140625"/>
    <x v="61"/>
    <n v="5.1411290168762198"/>
    <n v="671.20001220703102"/>
    <n v="661.90002441406205"/>
  </r>
  <r>
    <n v="68361"/>
    <x v="303"/>
    <x v="11"/>
    <x v="0"/>
    <n v="8432"/>
    <n v="360.5"/>
    <n v="6.3923001289367596"/>
    <n v="22.983900070190401"/>
    <n v="0"/>
    <n v="5397.689453125"/>
    <x v="260"/>
    <n v="4.9691653251647896"/>
    <n v="663.70001220703102"/>
    <n v="669.5"/>
  </r>
  <r>
    <n v="64113"/>
    <x v="304"/>
    <x v="36"/>
    <x v="0"/>
    <n v="244"/>
    <n v="11"/>
    <n v="15.573800086975"/>
    <n v="40.1638984680175"/>
    <n v="15"/>
    <n v="5118.373046875"/>
    <x v="226"/>
    <n v="6.9672131538391104"/>
    <n v="672.09997558593705"/>
    <n v="661.20001220703102"/>
  </r>
  <r>
    <n v="72553"/>
    <x v="302"/>
    <x v="14"/>
    <x v="0"/>
    <n v="7116"/>
    <n v="356.82000732421801"/>
    <n v="2.5989999771118102"/>
    <n v="13.2762002944946"/>
    <n v="785"/>
    <n v="5008.07080078125"/>
    <x v="261"/>
    <n v="7.9960651397704998"/>
    <n v="667.5"/>
    <n v="665.79998779296795"/>
  </r>
  <r>
    <n v="72355"/>
    <x v="305"/>
    <x v="32"/>
    <x v="0"/>
    <n v="830"/>
    <n v="46.659999847412102"/>
    <n v="10.4118995666503"/>
    <n v="32.608699798583899"/>
    <n v="95"/>
    <n v="4906.0302734375"/>
    <x v="223"/>
    <n v="0.48192772269248901"/>
    <n v="662.09997558593705"/>
    <n v="671.29998779296795"/>
  </r>
  <r>
    <n v="70300"/>
    <x v="306"/>
    <x v="24"/>
    <x v="1"/>
    <n v="160"/>
    <n v="10.8800001144409"/>
    <n v="13.375800132751399"/>
    <n v="53.503200531005803"/>
    <n v="38"/>
    <n v="6870.34619140625"/>
    <x v="262"/>
    <n v="2.5"/>
    <n v="666.90002441406205"/>
    <n v="666.79998779296795"/>
  </r>
  <r>
    <n v="70805"/>
    <x v="307"/>
    <x v="21"/>
    <x v="1"/>
    <n v="1588"/>
    <n v="83.400001525878906"/>
    <n v="6.79850006103515"/>
    <n v="20.580999374389599"/>
    <n v="220"/>
    <n v="5301.71630859375"/>
    <x v="263"/>
    <n v="3.8413100242614702"/>
    <n v="671.29998779296795"/>
    <n v="662.40002441406205"/>
  </r>
  <r>
    <n v="67967"/>
    <x v="308"/>
    <x v="11"/>
    <x v="0"/>
    <n v="2272"/>
    <n v="108.75"/>
    <n v="4.0493001937866202"/>
    <n v="16.065099716186499"/>
    <n v="307"/>
    <n v="5182.36572265625"/>
    <x v="264"/>
    <n v="1.32042253017425"/>
    <n v="667.70001220703102"/>
    <n v="666.59997558593705"/>
  </r>
  <r>
    <n v="70938"/>
    <x v="309"/>
    <x v="21"/>
    <x v="0"/>
    <n v="1425"/>
    <n v="71.830001831054602"/>
    <n v="5.0925998687744096"/>
    <n v="19.8302001953125"/>
    <n v="65"/>
    <n v="4999.46875"/>
    <x v="258"/>
    <n v="4.9122805595397896"/>
    <n v="669.79998779296795"/>
    <n v="664.59997558593705"/>
  </r>
  <r>
    <n v="62828"/>
    <x v="310"/>
    <x v="23"/>
    <x v="1"/>
    <n v="245"/>
    <n v="12.550000190734799"/>
    <n v="8.9795999526977504"/>
    <n v="13.061200141906699"/>
    <n v="30"/>
    <n v="6732.06640625"/>
    <x v="265"/>
    <n v="0"/>
    <n v="672.20001220703102"/>
    <n v="662.70001220703102"/>
  </r>
  <r>
    <n v="63693"/>
    <x v="311"/>
    <x v="4"/>
    <x v="0"/>
    <n v="1349"/>
    <n v="65.212501525878906"/>
    <n v="2.0014998912811199"/>
    <n v="8.6731004714965803"/>
    <n v="259"/>
    <n v="4612.98974609375"/>
    <x v="266"/>
    <n v="0.22238695621490401"/>
    <n v="667"/>
    <n v="667.90002441406205"/>
  </r>
  <r>
    <n v="72132"/>
    <x v="312"/>
    <x v="7"/>
    <x v="0"/>
    <n v="400"/>
    <n v="22"/>
    <n v="13.800900459289499"/>
    <n v="29.864299774169901"/>
    <n v="65"/>
    <n v="5478.845703125"/>
    <x v="267"/>
    <n v="0"/>
    <n v="669.20001220703102"/>
    <n v="666"/>
  </r>
  <r>
    <n v="69575"/>
    <x v="313"/>
    <x v="16"/>
    <x v="0"/>
    <n v="4632"/>
    <n v="245.17999267578099"/>
    <n v="7.0370001792907697"/>
    <n v="23.642000198364201"/>
    <n v="637"/>
    <n v="5666.7138671875"/>
    <x v="268"/>
    <n v="17.854059219360298"/>
    <n v="669.40002441406205"/>
    <n v="666.59997558593705"/>
  </r>
  <r>
    <n v="63610"/>
    <x v="314"/>
    <x v="4"/>
    <x v="0"/>
    <n v="224"/>
    <n v="9"/>
    <n v="5.3571000099182102"/>
    <n v="35.267898559570298"/>
    <n v="15"/>
    <n v="4742.51416015625"/>
    <x v="35"/>
    <n v="4.4642858505248997"/>
    <n v="660.5"/>
    <n v="675.70001220703102"/>
  </r>
  <r>
    <n v="63941"/>
    <x v="315"/>
    <x v="20"/>
    <x v="0"/>
    <n v="576"/>
    <n v="31"/>
    <n v="3.9930999279022199"/>
    <n v="28.125"/>
    <n v="92"/>
    <n v="4907.392578125"/>
    <x v="61"/>
    <n v="9.5486116409301705"/>
    <n v="665.79998779296795"/>
    <n v="671"/>
  </r>
  <r>
    <n v="68163"/>
    <x v="316"/>
    <x v="11"/>
    <x v="0"/>
    <n v="451"/>
    <n v="25"/>
    <n v="8.6475000381469709"/>
    <n v="11.751700401306101"/>
    <n v="75"/>
    <n v="5700.40234375"/>
    <x v="269"/>
    <n v="3.9911308288574201"/>
    <n v="672.70001220703102"/>
    <n v="664.5"/>
  </r>
  <r>
    <n v="68007"/>
    <x v="317"/>
    <x v="11"/>
    <x v="1"/>
    <n v="900"/>
    <n v="50.75"/>
    <n v="2.1017999649047798"/>
    <n v="24.336299896240199"/>
    <n v="145"/>
    <n v="5191.83447265625"/>
    <x v="270"/>
    <n v="20.6666660308837"/>
    <n v="668.79998779296795"/>
    <n v="668.5"/>
  </r>
  <r>
    <n v="72108"/>
    <x v="318"/>
    <x v="7"/>
    <x v="0"/>
    <n v="118"/>
    <n v="5.5"/>
    <n v="8.3332996368408203"/>
    <n v="51.666698455810497"/>
    <n v="10"/>
    <n v="4451.2568359375"/>
    <x v="24"/>
    <n v="7.6271185874938903"/>
    <n v="668.5"/>
    <n v="669.09997558593705"/>
  </r>
  <r>
    <n v="67975"/>
    <x v="319"/>
    <x v="11"/>
    <x v="0"/>
    <n v="1457"/>
    <n v="73.129997253417898"/>
    <n v="5.9822998046875"/>
    <n v="42.964000701904297"/>
    <n v="0"/>
    <n v="5627.52783203125"/>
    <x v="271"/>
    <n v="27.453672409057599"/>
    <n v="666.20001220703102"/>
    <n v="671.59997558593705"/>
  </r>
  <r>
    <n v="66480"/>
    <x v="320"/>
    <x v="19"/>
    <x v="1"/>
    <n v="4734"/>
    <n v="232.75"/>
    <n v="2.6078000068664502"/>
    <n v="19.372499465942301"/>
    <n v="586"/>
    <n v="4922.93994140625"/>
    <x v="272"/>
    <n v="10.8576259613037"/>
    <n v="665.5"/>
    <n v="672.40002441406205"/>
  </r>
  <r>
    <n v="64766"/>
    <x v="321"/>
    <x v="8"/>
    <x v="0"/>
    <n v="3303"/>
    <n v="146.5"/>
    <n v="4.6623997688293404"/>
    <n v="16.954299926757798"/>
    <n v="379"/>
    <n v="4969.380859375"/>
    <x v="273"/>
    <n v="5.0257339477539"/>
    <n v="666.09997558593705"/>
    <n v="672.09997558593705"/>
  </r>
  <r>
    <n v="64832"/>
    <x v="322"/>
    <x v="8"/>
    <x v="1"/>
    <n v="6055"/>
    <n v="286.92001342773398"/>
    <n v="5.6133999824523899"/>
    <n v="30.085100173950099"/>
    <n v="540"/>
    <n v="4829.71728515625"/>
    <x v="274"/>
    <n v="14.2361688613891"/>
    <n v="668.90002441406205"/>
    <n v="669.70001220703102"/>
  </r>
  <r>
    <n v="65359"/>
    <x v="323"/>
    <x v="40"/>
    <x v="0"/>
    <n v="424"/>
    <n v="23.299999237060501"/>
    <n v="3.5376999378204301"/>
    <n v="15.3302001953125"/>
    <n v="39"/>
    <n v="6716.69287109375"/>
    <x v="275"/>
    <n v="0.23584905266761699"/>
    <n v="680.90002441406205"/>
    <n v="657.70001220703102"/>
  </r>
  <r>
    <n v="69385"/>
    <x v="324"/>
    <x v="16"/>
    <x v="0"/>
    <n v="2801"/>
    <n v="139.30000305175699"/>
    <n v="5.0338997840881303"/>
    <n v="23.098899841308501"/>
    <n v="615"/>
    <n v="5205.94189453125"/>
    <x v="276"/>
    <n v="2.0706889629364"/>
    <n v="673.29998779296795"/>
    <n v="665.40002441406205"/>
  </r>
  <r>
    <n v="71654"/>
    <x v="325"/>
    <x v="30"/>
    <x v="0"/>
    <n v="187"/>
    <n v="9.7600002288818306"/>
    <n v="17.553199768066399"/>
    <n v="44.680900573730398"/>
    <n v="37"/>
    <n v="4357.826171875"/>
    <x v="109"/>
    <n v="8.5561494827270508"/>
    <n v="664.59997558593705"/>
    <n v="674.09997558593705"/>
  </r>
  <r>
    <n v="62794"/>
    <x v="326"/>
    <x v="23"/>
    <x v="0"/>
    <n v="129"/>
    <n v="6.5999999046325604"/>
    <n v="13.9534997940063"/>
    <n v="27.131799697875898"/>
    <n v="17"/>
    <n v="5195.9189453125"/>
    <x v="244"/>
    <n v="0"/>
    <n v="670.09997558593705"/>
    <n v="669.5"/>
  </r>
  <r>
    <n v="68049"/>
    <x v="327"/>
    <x v="11"/>
    <x v="1"/>
    <n v="188"/>
    <n v="9"/>
    <n v="6.3829998970031703"/>
    <n v="36.702098846435497"/>
    <n v="41"/>
    <n v="6002.07177734375"/>
    <x v="277"/>
    <n v="4.7872343063354403"/>
    <n v="673.20001220703102"/>
    <n v="666.5"/>
  </r>
  <r>
    <n v="69955"/>
    <x v="328"/>
    <x v="29"/>
    <x v="0"/>
    <n v="1212"/>
    <n v="65.900001525878906"/>
    <n v="22.1947002410888"/>
    <n v="46.122100830078097"/>
    <n v="116"/>
    <n v="5090.587890625"/>
    <x v="240"/>
    <n v="3.9603960514068599"/>
    <n v="669.20001220703102"/>
    <n v="670.70001220703102"/>
  </r>
  <r>
    <n v="63479"/>
    <x v="329"/>
    <x v="4"/>
    <x v="0"/>
    <n v="2596"/>
    <n v="135.350006103515"/>
    <n v="3.0046000480651802"/>
    <n v="19.530000686645501"/>
    <n v="249"/>
    <n v="5112.39013671875"/>
    <x v="278"/>
    <n v="1.5793528556823699"/>
    <n v="669.20001220703102"/>
    <n v="670.79998779296795"/>
  </r>
  <r>
    <n v="69708"/>
    <x v="330"/>
    <x v="16"/>
    <x v="0"/>
    <n v="4925"/>
    <n v="253.89599609375"/>
    <n v="3.8210999965667698"/>
    <n v="12.1747999191284"/>
    <n v="753"/>
    <n v="5287.35498046875"/>
    <x v="279"/>
    <n v="3.5939085483550999"/>
    <n v="672.79998779296795"/>
    <n v="668.59997558593705"/>
  </r>
  <r>
    <n v="66498"/>
    <x v="331"/>
    <x v="19"/>
    <x v="0"/>
    <n v="6257"/>
    <n v="288.63000488281199"/>
    <n v="2.1635000705718901"/>
    <n v="15.512800216674799"/>
    <n v="930"/>
    <n v="4889.47998046875"/>
    <x v="280"/>
    <n v="8.7262268066406197"/>
    <n v="671.20001220703102"/>
    <n v="671.29998779296795"/>
  </r>
  <r>
    <n v="61879"/>
    <x v="332"/>
    <x v="33"/>
    <x v="0"/>
    <n v="868"/>
    <n v="45"/>
    <n v="4.7234997749328604"/>
    <n v="19.009199142456001"/>
    <n v="122"/>
    <n v="5118.13037109375"/>
    <x v="238"/>
    <n v="0"/>
    <n v="674.59997558593705"/>
    <n v="668"/>
  </r>
  <r>
    <n v="61838"/>
    <x v="333"/>
    <x v="33"/>
    <x v="0"/>
    <n v="3787"/>
    <n v="186.100006103515"/>
    <n v="3.2479999065399099"/>
    <n v="8.3443002700805593"/>
    <n v="934"/>
    <n v="5119.123046875"/>
    <x v="281"/>
    <n v="0.26406127214431702"/>
    <n v="674.90002441406205"/>
    <n v="668.29998779296795"/>
  </r>
  <r>
    <n v="75085"/>
    <x v="334"/>
    <x v="34"/>
    <x v="0"/>
    <n v="6423"/>
    <n v="306.38000488281199"/>
    <n v="2.9298999309539702"/>
    <n v="14.2659997940063"/>
    <n v="855"/>
    <n v="4792.21142578125"/>
    <x v="282"/>
    <n v="1.4479215145111"/>
    <n v="671.40002441406205"/>
    <n v="671.79998779296795"/>
  </r>
  <r>
    <n v="61887"/>
    <x v="335"/>
    <x v="33"/>
    <x v="0"/>
    <n v="678"/>
    <n v="34.840000152587798"/>
    <n v="2.5074000358581499"/>
    <n v="15.9292001724243"/>
    <n v="47"/>
    <n v="5450.103515625"/>
    <x v="238"/>
    <n v="0.14749261736869801"/>
    <n v="677.59997558593705"/>
    <n v="665.70001220703102"/>
  </r>
  <r>
    <n v="62885"/>
    <x v="336"/>
    <x v="23"/>
    <x v="0"/>
    <n v="162"/>
    <n v="8.3999996185302699"/>
    <n v="16.959100723266602"/>
    <n v="33.918098449707003"/>
    <n v="23"/>
    <n v="5210.724609375"/>
    <x v="283"/>
    <n v="0"/>
    <n v="679.79998779296795"/>
    <n v="663.59997558593705"/>
  </r>
  <r>
    <n v="64998"/>
    <x v="337"/>
    <x v="8"/>
    <x v="1"/>
    <n v="8529"/>
    <n v="407.70001220703102"/>
    <n v="2.19250011444091"/>
    <n v="11.701299667358301"/>
    <n v="834"/>
    <n v="4715.44580078125"/>
    <x v="284"/>
    <n v="3.70500636100769"/>
    <n v="668.90002441406205"/>
    <n v="674.59997558593705"/>
  </r>
  <r>
    <n v="66845"/>
    <x v="338"/>
    <x v="34"/>
    <x v="0"/>
    <n v="1862"/>
    <n v="89.089996337890597"/>
    <n v="2.82969999313354"/>
    <n v="21.089199066162099"/>
    <n v="231"/>
    <n v="4632.068359375"/>
    <x v="285"/>
    <n v="0.268528461456298"/>
    <n v="673.09997558593705"/>
    <n v="670.70001220703102"/>
  </r>
  <r>
    <n v="66886"/>
    <x v="339"/>
    <x v="34"/>
    <x v="0"/>
    <n v="1452"/>
    <n v="70.5"/>
    <n v="2.4260001182556099"/>
    <n v="10.4141998291015"/>
    <n v="183"/>
    <n v="5028.5615234375"/>
    <x v="286"/>
    <n v="0"/>
    <n v="679.59997558593705"/>
    <n v="664.20001220703102"/>
  </r>
  <r>
    <n v="70672"/>
    <x v="340"/>
    <x v="21"/>
    <x v="1"/>
    <n v="155"/>
    <n v="8"/>
    <n v="0.64520001411437899"/>
    <n v="12.258099555969199"/>
    <n v="32"/>
    <n v="5695.466796875"/>
    <x v="242"/>
    <n v="4.5161290168762198"/>
    <n v="672.29998779296795"/>
    <n v="671.59997558593705"/>
  </r>
  <r>
    <n v="69021"/>
    <x v="341"/>
    <x v="13"/>
    <x v="0"/>
    <n v="2536"/>
    <n v="127.11000061035099"/>
    <n v="2.0327999591827299"/>
    <n v="2.0327999591827299"/>
    <n v="343"/>
    <n v="4504.294921875"/>
    <x v="287"/>
    <n v="2.4447948932647701"/>
    <n v="676.09997558593705"/>
    <n v="668"/>
  </r>
  <r>
    <n v="66399"/>
    <x v="342"/>
    <x v="38"/>
    <x v="0"/>
    <n v="567"/>
    <n v="30.079999923706001"/>
    <n v="4.8951001167297301"/>
    <n v="29.020999908447202"/>
    <n v="103"/>
    <n v="5156.43701171875"/>
    <x v="259"/>
    <n v="0"/>
    <n v="673.90002441406205"/>
    <n v="670.20001220703102"/>
  </r>
  <r>
    <n v="65219"/>
    <x v="343"/>
    <x v="17"/>
    <x v="0"/>
    <n v="953"/>
    <n v="52.599998474121001"/>
    <n v="7.9875998497009197"/>
    <n v="33.921199798583899"/>
    <n v="135"/>
    <n v="5433.51416015625"/>
    <x v="288"/>
    <n v="0"/>
    <n v="668.09997558593705"/>
    <n v="676.5"/>
  </r>
  <r>
    <n v="68726"/>
    <x v="344"/>
    <x v="41"/>
    <x v="0"/>
    <n v="296"/>
    <n v="15.4300003051757"/>
    <n v="5.5921001434326101"/>
    <n v="25.986799240112301"/>
    <n v="42"/>
    <n v="5254.6318359375"/>
    <x v="289"/>
    <n v="5.4054055213928196"/>
    <n v="674.59997558593705"/>
    <n v="670.09997558593705"/>
  </r>
  <r>
    <n v="64170"/>
    <x v="345"/>
    <x v="36"/>
    <x v="0"/>
    <n v="198"/>
    <n v="9"/>
    <n v="2.4509999752044598"/>
    <n v="12.745100021362299"/>
    <n v="24"/>
    <n v="4593.19677734375"/>
    <x v="226"/>
    <n v="0"/>
    <n v="672.70001220703102"/>
    <n v="672.20001220703102"/>
  </r>
  <r>
    <n v="62109"/>
    <x v="346"/>
    <x v="2"/>
    <x v="0"/>
    <n v="218"/>
    <n v="10.1000003814697"/>
    <n v="2.2421998977661102"/>
    <n v="25.1121006011962"/>
    <n v="49"/>
    <n v="4320.6787109375"/>
    <x v="102"/>
    <n v="6.42201805114746"/>
    <n v="669.40002441406205"/>
    <n v="675.70001220703102"/>
  </r>
  <r>
    <n v="70995"/>
    <x v="347"/>
    <x v="21"/>
    <x v="1"/>
    <n v="734"/>
    <n v="36"/>
    <n v="2.0243000984191801"/>
    <n v="12.8205003738403"/>
    <n v="117"/>
    <n v="4920.77734375"/>
    <x v="241"/>
    <n v="6.5395092964172301"/>
    <n v="676.09997558593705"/>
    <n v="669.29998779296795"/>
  </r>
  <r>
    <n v="70979"/>
    <x v="348"/>
    <x v="21"/>
    <x v="1"/>
    <n v="189"/>
    <n v="11.6000003814697"/>
    <n v="2.0724999904632502"/>
    <n v="32.124401092529297"/>
    <n v="50"/>
    <n v="6905.869140625"/>
    <x v="242"/>
    <n v="14.2857151031494"/>
    <n v="679.09997558593705"/>
    <n v="667"/>
  </r>
  <r>
    <n v="68866"/>
    <x v="349"/>
    <x v="13"/>
    <x v="0"/>
    <n v="2528"/>
    <n v="138.30999755859301"/>
    <n v="1.3421000242233201"/>
    <n v="2.4456000328063898"/>
    <n v="482"/>
    <n v="5729.904296875"/>
    <x v="290"/>
    <n v="3.6787974834442099"/>
    <n v="675"/>
    <n v="671.5"/>
  </r>
  <r>
    <n v="61978"/>
    <x v="350"/>
    <x v="33"/>
    <x v="0"/>
    <n v="2987"/>
    <n v="154.169998168945"/>
    <n v="2.0422000885009699"/>
    <n v="11.181799888610801"/>
    <n v="290"/>
    <n v="4825.2021484375"/>
    <x v="291"/>
    <n v="0.50217610597610396"/>
    <n v="676.09997558593705"/>
    <n v="670.5"/>
  </r>
  <r>
    <n v="66779"/>
    <x v="351"/>
    <x v="34"/>
    <x v="0"/>
    <n v="208"/>
    <n v="11"/>
    <n v="9.3896999359130806"/>
    <n v="32.863800048828097"/>
    <n v="21"/>
    <n v="5388.17041015625"/>
    <x v="292"/>
    <n v="0"/>
    <n v="680.5"/>
    <n v="666.59997558593705"/>
  </r>
  <r>
    <n v="68353"/>
    <x v="352"/>
    <x v="11"/>
    <x v="0"/>
    <n v="379"/>
    <n v="23.100000381469702"/>
    <n v="2.90240001678466"/>
    <n v="22.163600921630799"/>
    <n v="29"/>
    <n v="5133.8271484375"/>
    <x v="293"/>
    <n v="22.6912937164306"/>
    <n v="670.5"/>
    <n v="676.59997558593705"/>
  </r>
  <r>
    <n v="61911"/>
    <x v="353"/>
    <x v="33"/>
    <x v="0"/>
    <n v="145"/>
    <n v="9.3000001907348597"/>
    <n v="6.2069001197814897"/>
    <n v="0"/>
    <n v="27"/>
    <n v="5346.15625"/>
    <x v="281"/>
    <n v="0"/>
    <n v="670.5"/>
    <n v="677.29998779296795"/>
  </r>
  <r>
    <n v="66407"/>
    <x v="354"/>
    <x v="38"/>
    <x v="0"/>
    <n v="706"/>
    <n v="37.740001678466797"/>
    <n v="2.5936999320983798"/>
    <n v="23.0548000335693"/>
    <n v="103"/>
    <n v="4789.30908203125"/>
    <x v="175"/>
    <n v="0.14164306223392401"/>
    <n v="676"/>
    <n v="672.5"/>
  </r>
  <r>
    <n v="70961"/>
    <x v="355"/>
    <x v="21"/>
    <x v="0"/>
    <n v="878"/>
    <n v="47.900001525878899"/>
    <n v="1.375"/>
    <n v="15.75"/>
    <n v="105"/>
    <n v="5329.7822265625"/>
    <x v="258"/>
    <n v="2.7334852218627899"/>
    <n v="681"/>
    <n v="669.79998779296795"/>
  </r>
  <r>
    <n v="62976"/>
    <x v="84"/>
    <x v="23"/>
    <x v="0"/>
    <n v="594"/>
    <n v="33.180000305175703"/>
    <n v="12.2688999176025"/>
    <n v="25.378200531005799"/>
    <n v="75"/>
    <n v="5371.1728515625"/>
    <x v="244"/>
    <n v="1.6835017204284599"/>
    <n v="683"/>
    <n v="668.40002441406205"/>
  </r>
  <r>
    <n v="71696"/>
    <x v="356"/>
    <x v="43"/>
    <x v="0"/>
    <n v="139"/>
    <n v="7.3499999046325604"/>
    <n v="20.8633003234863"/>
    <n v="66.906501770019503"/>
    <n v="40"/>
    <n v="5771.3837890625"/>
    <x v="294"/>
    <n v="0"/>
    <n v="680.09997558593705"/>
    <n v="672.20001220703102"/>
  </r>
  <r>
    <n v="66373"/>
    <x v="357"/>
    <x v="38"/>
    <x v="0"/>
    <n v="2089"/>
    <n v="102.77999877929599"/>
    <n v="2.51850008964538"/>
    <n v="14.036999702453601"/>
    <n v="318"/>
    <n v="4993.634765625"/>
    <x v="197"/>
    <n v="0.143609374761581"/>
    <n v="673.79998779296795"/>
    <n v="679.29998779296795"/>
  </r>
  <r>
    <n v="66852"/>
    <x v="358"/>
    <x v="34"/>
    <x v="0"/>
    <n v="326"/>
    <n v="16.280000686645501"/>
    <n v="4.2944998741149902"/>
    <n v="11.042900085449199"/>
    <n v="42"/>
    <n v="4854.0380859375"/>
    <x v="150"/>
    <n v="0"/>
    <n v="673.29998779296795"/>
    <n v="679.90002441406205"/>
  </r>
  <r>
    <n v="72470"/>
    <x v="359"/>
    <x v="14"/>
    <x v="0"/>
    <n v="516"/>
    <n v="21.5"/>
    <n v="0.96899998188018799"/>
    <n v="27.713199615478501"/>
    <n v="50"/>
    <n v="4392.6796875"/>
    <x v="295"/>
    <n v="11.046511650085399"/>
    <n v="680.5"/>
    <n v="673.20001220703102"/>
  </r>
  <r>
    <n v="71787"/>
    <x v="360"/>
    <x v="43"/>
    <x v="0"/>
    <n v="449"/>
    <n v="25.5"/>
    <n v="12.7272996902465"/>
    <n v="48.484798431396399"/>
    <n v="50"/>
    <n v="5884.43212890625"/>
    <x v="296"/>
    <n v="0"/>
    <n v="672.79998779296795"/>
    <n v="681.09997558593705"/>
  </r>
  <r>
    <n v="70078"/>
    <x v="361"/>
    <x v="29"/>
    <x v="0"/>
    <n v="297"/>
    <n v="15.3500003814697"/>
    <n v="2.35689997673034"/>
    <n v="4.0404000282287598"/>
    <n v="70"/>
    <n v="4273.9931640625"/>
    <x v="173"/>
    <n v="0"/>
    <n v="679"/>
    <n v="675.5"/>
  </r>
  <r>
    <n v="66340"/>
    <x v="362"/>
    <x v="38"/>
    <x v="0"/>
    <n v="1579"/>
    <n v="80.239997863769503"/>
    <n v="5.5556001663207999"/>
    <n v="21.780300140380799"/>
    <n v="165"/>
    <n v="5146.7841796875"/>
    <x v="297"/>
    <n v="6.3331224024295807E-2"/>
    <n v="678.5"/>
    <n v="677.40002441406205"/>
  </r>
  <r>
    <n v="62893"/>
    <x v="363"/>
    <x v="23"/>
    <x v="0"/>
    <n v="383"/>
    <n v="20.4500007629394"/>
    <n v="6.0051999092101997"/>
    <n v="10.1828002929687"/>
    <n v="49"/>
    <n v="5351.52294921875"/>
    <x v="298"/>
    <n v="0"/>
    <n v="682.90002441406205"/>
    <n v="673.20001220703102"/>
  </r>
  <r>
    <n v="70698"/>
    <x v="364"/>
    <x v="21"/>
    <x v="0"/>
    <n v="81"/>
    <n v="5.0999999046325604"/>
    <n v="3.6145000457763601"/>
    <n v="0"/>
    <n v="14"/>
    <n v="7667.57177734375"/>
    <x v="151"/>
    <n v="0"/>
    <n v="685.29998779296795"/>
    <n v="671.5"/>
  </r>
  <r>
    <n v="68080"/>
    <x v="365"/>
    <x v="11"/>
    <x v="1"/>
    <n v="5259"/>
    <n v="262.23001098632801"/>
    <n v="2.3959000110626198"/>
    <n v="19.091100692748999"/>
    <n v="701"/>
    <n v="5281.708984375"/>
    <x v="299"/>
    <n v="15.059897422790501"/>
    <n v="679"/>
    <n v="678.59997558593705"/>
  </r>
  <r>
    <n v="65318"/>
    <x v="366"/>
    <x v="40"/>
    <x v="0"/>
    <n v="1960"/>
    <n v="108.959999084472"/>
    <n v="1.94169998168945"/>
    <n v="3.7302000522613499"/>
    <n v="223"/>
    <n v="5368.5029296875"/>
    <x v="300"/>
    <n v="1.47959184646606"/>
    <n v="684.09997558593705"/>
    <n v="674.70001220703102"/>
  </r>
  <r>
    <n v="69492"/>
    <x v="367"/>
    <x v="16"/>
    <x v="1"/>
    <n v="151"/>
    <n v="8.8999996185302699"/>
    <n v="2.6489999294281001"/>
    <n v="8.6092996597290004"/>
    <n v="31"/>
    <n v="6429.25732421875"/>
    <x v="301"/>
    <n v="2.6490066051483101"/>
    <n v="676.79998779296795"/>
    <n v="682.20001220703102"/>
  </r>
  <r>
    <n v="64600"/>
    <x v="368"/>
    <x v="8"/>
    <x v="0"/>
    <n v="946"/>
    <n v="49.169998168945298"/>
    <n v="2.1784000396728498"/>
    <n v="6.5352997779846103"/>
    <n v="310"/>
    <n v="5387.458984375"/>
    <x v="302"/>
    <n v="1.4799153804778999"/>
    <n v="683.09997558593705"/>
    <n v="676.20001220703102"/>
  </r>
  <r>
    <n v="70896"/>
    <x v="369"/>
    <x v="21"/>
    <x v="1"/>
    <n v="2707"/>
    <n v="141.02000427246"/>
    <n v="5.1395998001098597"/>
    <n v="19.230800628662099"/>
    <n v="300"/>
    <n v="5235.77490234375"/>
    <x v="303"/>
    <n v="4.4698929786682102"/>
    <n v="678.70001220703102"/>
    <n v="680.79998779296795"/>
  </r>
  <r>
    <n v="66233"/>
    <x v="370"/>
    <x v="10"/>
    <x v="0"/>
    <n v="919"/>
    <n v="46.889999389648402"/>
    <n v="1.04929995536804"/>
    <n v="0"/>
    <n v="141"/>
    <n v="4829.896484375"/>
    <x v="304"/>
    <n v="0.32644179463386502"/>
    <n v="680.20001220703102"/>
    <n v="679.40002441406205"/>
  </r>
  <r>
    <n v="70623"/>
    <x v="371"/>
    <x v="21"/>
    <x v="1"/>
    <n v="945"/>
    <n v="46"/>
    <n v="4.2399001121520996"/>
    <n v="10.651499748229901"/>
    <n v="216"/>
    <n v="5088.7080078125"/>
    <x v="305"/>
    <n v="2.5396826267242401"/>
    <n v="685.70001220703102"/>
    <n v="674.40002441406205"/>
  </r>
  <r>
    <n v="69500"/>
    <x v="372"/>
    <x v="16"/>
    <x v="0"/>
    <n v="738"/>
    <n v="39.701999664306598"/>
    <n v="0"/>
    <n v="0.67750000953674305"/>
    <n v="220"/>
    <n v="5390.1181640625"/>
    <x v="301"/>
    <n v="0.54200541973114003"/>
    <n v="684.20001220703102"/>
    <n v="676.70001220703102"/>
  </r>
  <r>
    <n v="70789"/>
    <x v="373"/>
    <x v="21"/>
    <x v="1"/>
    <n v="164"/>
    <n v="10.5100002288818"/>
    <n v="2.35290002822875"/>
    <n v="12.941200256347599"/>
    <n v="35"/>
    <n v="6588.4306640625"/>
    <x v="306"/>
    <n v="11.5853662490844"/>
    <n v="682.79998779296795"/>
    <n v="679.79998779296795"/>
  </r>
  <r>
    <n v="70797"/>
    <x v="114"/>
    <x v="21"/>
    <x v="1"/>
    <n v="167"/>
    <n v="10.920000076293899"/>
    <n v="0.52079999446868896"/>
    <n v="11.458299636840801"/>
    <n v="29"/>
    <n v="6196.69482421875"/>
    <x v="242"/>
    <n v="11.377244949340801"/>
    <n v="680.79998779296795"/>
    <n v="681.79998779296795"/>
  </r>
  <r>
    <n v="71142"/>
    <x v="374"/>
    <x v="31"/>
    <x v="0"/>
    <n v="125"/>
    <n v="7.0799999237060502"/>
    <n v="4"/>
    <n v="14.399999618530201"/>
    <n v="25"/>
    <n v="4645.4130859375"/>
    <x v="307"/>
    <n v="0"/>
    <n v="688.5"/>
    <n v="674.70001220703102"/>
  </r>
  <r>
    <n v="65334"/>
    <x v="375"/>
    <x v="40"/>
    <x v="0"/>
    <n v="1091"/>
    <n v="62.060001373291001"/>
    <n v="0.53670001029968195"/>
    <n v="0.53670001029968195"/>
    <n v="113"/>
    <n v="6489.9287109375"/>
    <x v="308"/>
    <n v="1.3748854398727399"/>
    <n v="689.79998779296795"/>
    <n v="674"/>
  </r>
  <r>
    <n v="69104"/>
    <x v="376"/>
    <x v="18"/>
    <x v="1"/>
    <n v="134"/>
    <n v="6"/>
    <n v="0.74629998207092196"/>
    <n v="3.73130011558532"/>
    <n v="27"/>
    <n v="5094.958984375"/>
    <x v="256"/>
    <n v="2.2388060092925999"/>
    <n v="681.79998779296795"/>
    <n v="682.5"/>
  </r>
  <r>
    <n v="70839"/>
    <x v="377"/>
    <x v="21"/>
    <x v="0"/>
    <n v="600"/>
    <n v="32"/>
    <n v="2.6940999031066801"/>
    <n v="29.3185005187988"/>
    <n v="55"/>
    <n v="4841.95849609375"/>
    <x v="309"/>
    <n v="5.3333334922790501"/>
    <n v="680"/>
    <n v="684.90002441406205"/>
  </r>
  <r>
    <n v="75002"/>
    <x v="378"/>
    <x v="40"/>
    <x v="0"/>
    <n v="1803"/>
    <n v="99.599998474121094"/>
    <n v="1.92420005798339"/>
    <n v="3.6219999790191602"/>
    <n v="283"/>
    <n v="6315.3125"/>
    <x v="310"/>
    <n v="2.7731559276580802"/>
    <n v="685.59997558593705"/>
    <n v="679.5"/>
  </r>
  <r>
    <n v="69773"/>
    <x v="379"/>
    <x v="37"/>
    <x v="1"/>
    <n v="158"/>
    <n v="7.8000001907348597"/>
    <n v="13.75"/>
    <n v="16.25"/>
    <n v="15"/>
    <n v="5399.38330078125"/>
    <x v="311"/>
    <n v="0"/>
    <n v="687.29998779296795"/>
    <n v="678"/>
  </r>
  <r>
    <n v="68882"/>
    <x v="380"/>
    <x v="13"/>
    <x v="0"/>
    <n v="2392"/>
    <n v="127.220001220703"/>
    <n v="1.4213999509811399"/>
    <n v="6.2708997726440403"/>
    <n v="439"/>
    <n v="5429.4736328125"/>
    <x v="312"/>
    <n v="17.725751876831001"/>
    <n v="682.40002441406205"/>
    <n v="684.29998779296795"/>
  </r>
  <r>
    <n v="70003"/>
    <x v="381"/>
    <x v="29"/>
    <x v="0"/>
    <n v="526"/>
    <n v="28.020000457763601"/>
    <n v="3.9923999309539702"/>
    <n v="11.406800270080501"/>
    <n v="33"/>
    <n v="5644.2861328125"/>
    <x v="313"/>
    <n v="0"/>
    <n v="684.5"/>
    <n v="682.29998779296795"/>
  </r>
  <r>
    <n v="69757"/>
    <x v="382"/>
    <x v="37"/>
    <x v="1"/>
    <n v="141"/>
    <n v="6.9099998474120996"/>
    <n v="10.0719003677368"/>
    <n v="9.3524999618530202"/>
    <n v="44"/>
    <n v="6060.2568359375"/>
    <x v="314"/>
    <n v="0"/>
    <n v="680.40002441406205"/>
    <n v="688.20001220703102"/>
  </r>
  <r>
    <n v="69732"/>
    <x v="383"/>
    <x v="37"/>
    <x v="1"/>
    <n v="235"/>
    <n v="12.6000003814697"/>
    <n v="4.6609997749328604"/>
    <n v="5.9321999549865696"/>
    <n v="30"/>
    <n v="5319.5537109375"/>
    <x v="315"/>
    <n v="0.42553189396858199"/>
    <n v="688.5"/>
    <n v="680.20001220703102"/>
  </r>
  <r>
    <n v="61812"/>
    <x v="384"/>
    <x v="22"/>
    <x v="0"/>
    <n v="3280"/>
    <n v="158.39999389648401"/>
    <n v="2.7523000240325901"/>
    <n v="7.8593001365661603"/>
    <n v="406"/>
    <n v="4819.90380859375"/>
    <x v="316"/>
    <n v="6.06707334518432"/>
    <n v="682.20001220703102"/>
    <n v="687.40002441406205"/>
  </r>
  <r>
    <n v="69211"/>
    <x v="385"/>
    <x v="18"/>
    <x v="1"/>
    <n v="1254"/>
    <n v="57"/>
    <n v="1.5822999477386399"/>
    <n v="12.5"/>
    <n v="0"/>
    <n v="5208.22607421875"/>
    <x v="317"/>
    <n v="10.127591133117599"/>
    <n v="686.20001220703102"/>
    <n v="683.70001220703102"/>
  </r>
  <r>
    <n v="65367"/>
    <x v="386"/>
    <x v="40"/>
    <x v="0"/>
    <n v="948"/>
    <n v="53.560001373291001"/>
    <n v="1.7932000160217201"/>
    <n v="1.8986999988555899"/>
    <n v="155"/>
    <n v="5859.96484375"/>
    <x v="318"/>
    <n v="3.37552738189697"/>
    <n v="692.20001220703102"/>
    <n v="679.90002441406205"/>
  </r>
  <r>
    <n v="69419"/>
    <x v="387"/>
    <x v="16"/>
    <x v="0"/>
    <n v="15228"/>
    <n v="708.83001708984295"/>
    <n v="1.7153999805450399"/>
    <n v="4.6908998489379803"/>
    <n v="2232"/>
    <n v="4962.73681640625"/>
    <x v="319"/>
    <n v="8.6485424041747994"/>
    <n v="683.09997558593705"/>
    <n v="690.29998779296795"/>
  </r>
  <r>
    <n v="69781"/>
    <x v="388"/>
    <x v="37"/>
    <x v="1"/>
    <n v="81"/>
    <n v="4.8499999046325604"/>
    <n v="13.2530002593994"/>
    <n v="20.481899261474599"/>
    <n v="21"/>
    <n v="7614.37939453125"/>
    <x v="320"/>
    <n v="12.345679283141999"/>
    <n v="693.79998779296795"/>
    <n v="681.29998779296795"/>
  </r>
  <r>
    <n v="69526"/>
    <x v="389"/>
    <x v="16"/>
    <x v="0"/>
    <n v="2768"/>
    <n v="141.39999389648401"/>
    <n v="0.44810000061988797"/>
    <n v="2.7920999526977499"/>
    <n v="540"/>
    <n v="5566.4677734375"/>
    <x v="321"/>
    <n v="1.58959531784057"/>
    <n v="691.59997558593705"/>
    <n v="686.59997558593705"/>
  </r>
  <r>
    <n v="69252"/>
    <x v="390"/>
    <x v="18"/>
    <x v="1"/>
    <n v="535"/>
    <n v="31"/>
    <n v="7.9999998211860601E-2"/>
    <n v="0.72000002861022905"/>
    <n v="84"/>
    <n v="7039.94921875"/>
    <x v="322"/>
    <n v="1.49532711505889"/>
    <n v="693.5"/>
    <n v="688.59997558593705"/>
  </r>
  <r>
    <n v="68387"/>
    <x v="391"/>
    <x v="11"/>
    <x v="1"/>
    <n v="2542"/>
    <n v="146.30000305175699"/>
    <n v="0.82609999179839999"/>
    <n v="9.6773996353149396"/>
    <n v="404"/>
    <n v="6604.06396484375"/>
    <x v="323"/>
    <n v="10.3855228424072"/>
    <n v="687.70001220703102"/>
    <n v="695"/>
  </r>
  <r>
    <n v="68965"/>
    <x v="392"/>
    <x v="13"/>
    <x v="0"/>
    <n v="1940"/>
    <n v="111.81999969482401"/>
    <n v="0.41240000724792403"/>
    <n v="3.9175000190734801"/>
    <n v="265"/>
    <n v="6180.14892578125"/>
    <x v="324"/>
    <n v="6.1340203285217196"/>
    <n v="693.70001220703102"/>
    <n v="690.09997558593705"/>
  </r>
  <r>
    <n v="65425"/>
    <x v="393"/>
    <x v="40"/>
    <x v="0"/>
    <n v="1059"/>
    <n v="65.120002746582003"/>
    <n v="0.84990000724792403"/>
    <n v="1.4163999557495099"/>
    <n v="272"/>
    <n v="6460.6572265625"/>
    <x v="325"/>
    <n v="2.2662889957427899"/>
    <n v="695.90002441406205"/>
    <n v="692"/>
  </r>
  <r>
    <n v="65391"/>
    <x v="394"/>
    <x v="40"/>
    <x v="0"/>
    <n v="2340"/>
    <n v="132.19999694824199"/>
    <n v="1.58120000362396"/>
    <n v="2.4358999729156401"/>
    <n v="403"/>
    <n v="6415.35498046875"/>
    <x v="326"/>
    <n v="2.47863245010375"/>
    <n v="693.59997558593705"/>
    <n v="694.90002441406205"/>
  </r>
  <r>
    <n v="61713"/>
    <x v="395"/>
    <x v="22"/>
    <x v="0"/>
    <n v="3469"/>
    <n v="172.33999633789"/>
    <n v="0"/>
    <n v="0.17339999973773901"/>
    <n v="496"/>
    <n v="5230.876953125"/>
    <x v="327"/>
    <n v="0.89362925291061401"/>
    <n v="697.90002441406205"/>
    <n v="691.70001220703102"/>
  </r>
  <r>
    <n v="68056"/>
    <x v="396"/>
    <x v="11"/>
    <x v="1"/>
    <n v="2106"/>
    <n v="115.300003051757"/>
    <n v="1.70940005779266"/>
    <n v="2.61159992218017"/>
    <n v="300"/>
    <n v="5838.171875"/>
    <x v="328"/>
    <n v="2.4216523170471098"/>
    <n v="695.09997558593705"/>
    <n v="695.29998779296795"/>
  </r>
  <r>
    <n v="69088"/>
    <x v="397"/>
    <x v="13"/>
    <x v="0"/>
    <n v="478"/>
    <n v="32.869998931884702"/>
    <n v="0"/>
    <n v="0"/>
    <n v="112"/>
    <n v="7711.5068359375"/>
    <x v="329"/>
    <n v="3.7656903266906698"/>
    <n v="701.29998779296795"/>
    <n v="689.29998779296795"/>
  </r>
  <r>
    <n v="61747"/>
    <x v="398"/>
    <x v="22"/>
    <x v="0"/>
    <n v="1885"/>
    <n v="98.419998168945298"/>
    <n v="5.0599999725818599E-2"/>
    <n v="0.30329999327659601"/>
    <n v="241"/>
    <n v="5592.76513671875"/>
    <x v="330"/>
    <n v="1.9628647565841599"/>
    <n v="697.40002441406205"/>
    <n v="695.70001220703102"/>
  </r>
  <r>
    <n v="61770"/>
    <x v="399"/>
    <x v="22"/>
    <x v="0"/>
    <n v="2422"/>
    <n v="139.47000122070301"/>
    <n v="0"/>
    <n v="0.12389999628067"/>
    <n v="466"/>
    <n v="5933.154296875"/>
    <x v="331"/>
    <n v="0.57803463935851995"/>
    <n v="699.09997558593705"/>
    <n v="697.29998779296795"/>
  </r>
  <r>
    <n v="68908"/>
    <x v="400"/>
    <x v="13"/>
    <x v="0"/>
    <n v="1318"/>
    <n v="87.059997558593693"/>
    <n v="0.151700004935264"/>
    <n v="0"/>
    <n v="412"/>
    <n v="7593.40576171875"/>
    <x v="312"/>
    <n v="2.8072838783264098"/>
    <n v="695.40002441406205"/>
    <n v="701.09997558593705"/>
  </r>
  <r>
    <n v="69161"/>
    <x v="401"/>
    <x v="18"/>
    <x v="1"/>
    <n v="220"/>
    <n v="12.329999923706"/>
    <n v="0.45449998974800099"/>
    <n v="0"/>
    <n v="22"/>
    <n v="6500.44970703125"/>
    <x v="322"/>
    <n v="1.36363637447357"/>
    <n v="693.29998779296795"/>
    <n v="703.59997558593705"/>
  </r>
  <r>
    <n v="68981"/>
    <x v="402"/>
    <x v="13"/>
    <x v="0"/>
    <n v="687"/>
    <n v="44.590000152587798"/>
    <n v="0.30489999055862399"/>
    <n v="0"/>
    <n v="209"/>
    <n v="7217.26318359375"/>
    <x v="332"/>
    <n v="1.16448330879211"/>
    <n v="698.29998779296795"/>
    <n v="699.90002441406205"/>
  </r>
  <r>
    <n v="69682"/>
    <x v="403"/>
    <x v="16"/>
    <x v="0"/>
    <n v="2341"/>
    <n v="124.08999633789"/>
    <n v="0.17090000212192499"/>
    <n v="0.59799998998641901"/>
    <n v="286"/>
    <n v="5392.638671875"/>
    <x v="333"/>
    <n v="2.0504057407379102"/>
    <n v="698.90002441406205"/>
    <n v="701.70001220703102"/>
  </r>
  <r>
    <n v="68957"/>
    <x v="404"/>
    <x v="13"/>
    <x v="0"/>
    <n v="984"/>
    <n v="59.7299995422363"/>
    <n v="0.101599998772144"/>
    <n v="3.5569000244140598"/>
    <n v="195"/>
    <n v="7290.3388671875"/>
    <x v="334"/>
    <n v="5.9959349632263104"/>
    <n v="700.90002441406205"/>
    <n v="707.70001220703102"/>
  </r>
  <r>
    <n v="69518"/>
    <x v="405"/>
    <x v="16"/>
    <x v="0"/>
    <n v="3724"/>
    <n v="208.47999572753901"/>
    <n v="1.0741000175476001"/>
    <n v="1.50380003452301"/>
    <n v="721"/>
    <n v="5741.462890625"/>
    <x v="335"/>
    <n v="4.7261009216308496"/>
    <n v="704"/>
    <n v="709.5"/>
  </r>
  <r>
    <n v="72611"/>
    <x v="406"/>
    <x v="14"/>
    <x v="0"/>
    <n v="441"/>
    <n v="20.149999618530199"/>
    <n v="3.5634999275207502"/>
    <n v="37.193801879882798"/>
    <n v="45"/>
    <n v="4402.83154296875"/>
    <x v="295"/>
    <n v="24.263038635253899"/>
    <n v="648.29998779296795"/>
    <n v="641.70001220703102"/>
  </r>
  <r>
    <n v="72744"/>
    <x v="407"/>
    <x v="44"/>
    <x v="0"/>
    <n v="101"/>
    <n v="5"/>
    <n v="11.8811998367309"/>
    <n v="59.405899047851499"/>
    <n v="14"/>
    <n v="4776.33642578125"/>
    <x v="336"/>
    <n v="2.97029709815979"/>
    <n v="667.90002441406205"/>
    <n v="676.5"/>
  </r>
  <r>
    <n v="72751"/>
    <x v="408"/>
    <x v="44"/>
    <x v="0"/>
    <n v="1778"/>
    <n v="93.400001525878906"/>
    <n v="6.92350006103515"/>
    <n v="47.571201324462798"/>
    <n v="313"/>
    <n v="5993.392578125"/>
    <x v="172"/>
    <n v="5.0056242942809996"/>
    <n v="660.5"/>
    <n v="6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B8A4A-F36D-6848-908D-E66D2A959F3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49" firstHeaderRow="1" firstDataRow="1" firstDataCol="1"/>
  <pivotFields count="14">
    <pivotField showAll="0"/>
    <pivotField showAll="0"/>
    <pivotField axis="axisRow" showAll="0" sortType="descending">
      <items count="46">
        <item x="0"/>
        <item x="1"/>
        <item x="39"/>
        <item x="22"/>
        <item x="33"/>
        <item x="2"/>
        <item x="35"/>
        <item x="23"/>
        <item x="9"/>
        <item x="42"/>
        <item x="4"/>
        <item x="20"/>
        <item x="25"/>
        <item x="36"/>
        <item x="8"/>
        <item x="17"/>
        <item x="40"/>
        <item x="27"/>
        <item x="6"/>
        <item x="10"/>
        <item x="38"/>
        <item x="19"/>
        <item x="34"/>
        <item x="15"/>
        <item x="5"/>
        <item x="28"/>
        <item x="12"/>
        <item x="11"/>
        <item x="3"/>
        <item x="41"/>
        <item x="13"/>
        <item x="18"/>
        <item x="16"/>
        <item x="37"/>
        <item x="29"/>
        <item x="24"/>
        <item x="21"/>
        <item x="31"/>
        <item x="26"/>
        <item x="30"/>
        <item x="43"/>
        <item x="7"/>
        <item x="32"/>
        <item x="14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numFmtId="2" showAll="0"/>
    <pivotField numFmtId="2" showAll="0"/>
    <pivotField showAll="0"/>
    <pivotField numFmtId="164" showAll="0"/>
    <pivotField numFmtId="2" showAll="0"/>
    <pivotField numFmtId="2" showAll="0"/>
    <pivotField dataField="1" numFmtId="2" showAll="0"/>
    <pivotField numFmtId="2" showAll="0"/>
  </pivotFields>
  <rowFields count="1">
    <field x="2"/>
  </rowFields>
  <rowItems count="46">
    <i>
      <x v="36"/>
    </i>
    <i>
      <x v="14"/>
    </i>
    <i>
      <x v="10"/>
    </i>
    <i>
      <x v="41"/>
    </i>
    <i>
      <x v="27"/>
    </i>
    <i>
      <x v="32"/>
    </i>
    <i>
      <x v="30"/>
    </i>
    <i>
      <x v="7"/>
    </i>
    <i>
      <x v="34"/>
    </i>
    <i>
      <x v="5"/>
    </i>
    <i>
      <x v="22"/>
    </i>
    <i>
      <x v="31"/>
    </i>
    <i>
      <x v="21"/>
    </i>
    <i>
      <x v="18"/>
    </i>
    <i>
      <x v="4"/>
    </i>
    <i>
      <x v="26"/>
    </i>
    <i>
      <x v="20"/>
    </i>
    <i>
      <x v="35"/>
    </i>
    <i>
      <x v="11"/>
    </i>
    <i>
      <x v="43"/>
    </i>
    <i>
      <x v="16"/>
    </i>
    <i>
      <x v="39"/>
    </i>
    <i>
      <x v="33"/>
    </i>
    <i>
      <x v="3"/>
    </i>
    <i>
      <x v="37"/>
    </i>
    <i>
      <x v="19"/>
    </i>
    <i>
      <x v="24"/>
    </i>
    <i>
      <x v="42"/>
    </i>
    <i>
      <x v="38"/>
    </i>
    <i>
      <x v="1"/>
    </i>
    <i>
      <x v="28"/>
    </i>
    <i>
      <x v="8"/>
    </i>
    <i>
      <x v="13"/>
    </i>
    <i>
      <x v="15"/>
    </i>
    <i>
      <x v="23"/>
    </i>
    <i>
      <x v="6"/>
    </i>
    <i>
      <x v="25"/>
    </i>
    <i>
      <x v="40"/>
    </i>
    <i>
      <x v="29"/>
    </i>
    <i>
      <x v="44"/>
    </i>
    <i>
      <x v="12"/>
    </i>
    <i>
      <x/>
    </i>
    <i>
      <x v="2"/>
    </i>
    <i>
      <x v="9"/>
    </i>
    <i>
      <x v="17"/>
    </i>
    <i t="grand">
      <x/>
    </i>
  </rowItems>
  <colItems count="1">
    <i/>
  </colItems>
  <dataFields count="1">
    <dataField name="Sum of Avg. Reading Scor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C6E53-B219-D541-B17E-15C4748719E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26" firstHeaderRow="1" firstDataRow="1" firstDataCol="1" rowPageCount="1" colPageCount="1"/>
  <pivotFields count="14">
    <pivotField showAll="0"/>
    <pivotField axis="axisRow" showAll="0">
      <items count="410">
        <item x="283"/>
        <item x="104"/>
        <item x="250"/>
        <item x="26"/>
        <item x="12"/>
        <item x="308"/>
        <item x="286"/>
        <item x="23"/>
        <item x="351"/>
        <item x="46"/>
        <item x="112"/>
        <item x="212"/>
        <item x="122"/>
        <item x="62"/>
        <item x="237"/>
        <item x="285"/>
        <item x="150"/>
        <item x="103"/>
        <item x="64"/>
        <item x="27"/>
        <item x="82"/>
        <item x="219"/>
        <item x="48"/>
        <item x="376"/>
        <item x="256"/>
        <item x="93"/>
        <item x="137"/>
        <item x="276"/>
        <item x="94"/>
        <item x="65"/>
        <item x="266"/>
        <item x="126"/>
        <item x="349"/>
        <item x="371"/>
        <item x="215"/>
        <item x="130"/>
        <item x="246"/>
        <item x="160"/>
        <item x="144"/>
        <item x="383"/>
        <item x="319"/>
        <item x="97"/>
        <item x="175"/>
        <item x="109"/>
        <item x="225"/>
        <item x="102"/>
        <item x="232"/>
        <item x="333"/>
        <item x="247"/>
        <item x="155"/>
        <item x="207"/>
        <item x="380"/>
        <item x="5"/>
        <item x="124"/>
        <item x="17"/>
        <item x="230"/>
        <item x="324"/>
        <item x="135"/>
        <item x="231"/>
        <item x="300"/>
        <item x="317"/>
        <item x="118"/>
        <item x="245"/>
        <item x="344"/>
        <item x="222"/>
        <item x="226"/>
        <item x="238"/>
        <item x="140"/>
        <item x="248"/>
        <item x="224"/>
        <item x="51"/>
        <item x="159"/>
        <item x="190"/>
        <item x="346"/>
        <item x="233"/>
        <item x="343"/>
        <item x="401"/>
        <item x="273"/>
        <item x="295"/>
        <item x="272"/>
        <item x="254"/>
        <item x="267"/>
        <item x="128"/>
        <item x="328"/>
        <item x="75"/>
        <item x="143"/>
        <item x="387"/>
        <item x="305"/>
        <item x="277"/>
        <item x="320"/>
        <item x="327"/>
        <item x="396"/>
        <item x="9"/>
        <item x="43"/>
        <item x="70"/>
        <item x="366"/>
        <item x="356"/>
        <item x="340"/>
        <item x="152"/>
        <item x="164"/>
        <item x="55"/>
        <item x="47"/>
        <item x="116"/>
        <item x="87"/>
        <item x="41"/>
        <item x="90"/>
        <item x="365"/>
        <item x="171"/>
        <item x="163"/>
        <item x="239"/>
        <item x="214"/>
        <item x="258"/>
        <item x="280"/>
        <item x="121"/>
        <item x="42"/>
        <item x="326"/>
        <item x="287"/>
        <item x="270"/>
        <item x="306"/>
        <item x="364"/>
        <item x="182"/>
        <item x="331"/>
        <item x="162"/>
        <item x="49"/>
        <item x="310"/>
        <item x="329"/>
        <item x="189"/>
        <item x="209"/>
        <item x="127"/>
        <item x="131"/>
        <item x="120"/>
        <item x="332"/>
        <item x="335"/>
        <item x="3"/>
        <item x="291"/>
        <item x="381"/>
        <item x="206"/>
        <item x="264"/>
        <item x="301"/>
        <item x="88"/>
        <item x="74"/>
        <item x="235"/>
        <item x="67"/>
        <item x="382"/>
        <item x="227"/>
        <item x="259"/>
        <item x="50"/>
        <item x="292"/>
        <item x="368"/>
        <item x="400"/>
        <item x="105"/>
        <item x="6"/>
        <item x="385"/>
        <item x="142"/>
        <item x="268"/>
        <item x="297"/>
        <item x="336"/>
        <item x="157"/>
        <item x="363"/>
        <item x="173"/>
        <item x="196"/>
        <item x="186"/>
        <item x="129"/>
        <item x="304"/>
        <item x="316"/>
        <item x="204"/>
        <item x="375"/>
        <item x="373"/>
        <item x="71"/>
        <item x="208"/>
        <item x="33"/>
        <item x="119"/>
        <item x="315"/>
        <item x="154"/>
        <item x="216"/>
        <item x="374"/>
        <item x="76"/>
        <item x="296"/>
        <item x="395"/>
        <item x="261"/>
        <item x="323"/>
        <item x="289"/>
        <item x="367"/>
        <item x="72"/>
        <item x="201"/>
        <item x="19"/>
        <item x="111"/>
        <item x="386"/>
        <item x="404"/>
        <item x="202"/>
        <item x="353"/>
        <item x="56"/>
        <item x="10"/>
        <item x="145"/>
        <item x="63"/>
        <item x="18"/>
        <item x="114"/>
        <item x="99"/>
        <item x="197"/>
        <item x="24"/>
        <item x="203"/>
        <item x="372"/>
        <item x="338"/>
        <item x="405"/>
        <item x="389"/>
        <item x="35"/>
        <item x="16"/>
        <item x="321"/>
        <item x="91"/>
        <item x="85"/>
        <item x="92"/>
        <item x="113"/>
        <item x="187"/>
        <item x="1"/>
        <item x="314"/>
        <item x="166"/>
        <item x="228"/>
        <item x="307"/>
        <item x="200"/>
        <item x="79"/>
        <item x="161"/>
        <item x="98"/>
        <item x="198"/>
        <item x="392"/>
        <item x="73"/>
        <item x="141"/>
        <item x="359"/>
        <item x="394"/>
        <item x="257"/>
        <item x="110"/>
        <item x="78"/>
        <item x="185"/>
        <item x="390"/>
        <item x="178"/>
        <item x="398"/>
        <item x="313"/>
        <item x="288"/>
        <item x="379"/>
        <item x="194"/>
        <item x="32"/>
        <item x="115"/>
        <item x="274"/>
        <item x="68"/>
        <item x="362"/>
        <item x="151"/>
        <item x="358"/>
        <item x="322"/>
        <item x="311"/>
        <item x="220"/>
        <item x="361"/>
        <item x="61"/>
        <item x="211"/>
        <item x="125"/>
        <item x="243"/>
        <item x="377"/>
        <item x="95"/>
        <item x="218"/>
        <item x="213"/>
        <item x="148"/>
        <item x="281"/>
        <item x="34"/>
        <item x="177"/>
        <item x="8"/>
        <item x="399"/>
        <item x="107"/>
        <item x="40"/>
        <item x="223"/>
        <item x="388"/>
        <item x="84"/>
        <item x="4"/>
        <item x="106"/>
        <item x="89"/>
        <item x="260"/>
        <item x="147"/>
        <item x="44"/>
        <item x="293"/>
        <item x="275"/>
        <item x="221"/>
        <item x="15"/>
        <item x="339"/>
        <item x="278"/>
        <item x="136"/>
        <item x="184"/>
        <item x="193"/>
        <item x="357"/>
        <item x="302"/>
        <item x="242"/>
        <item x="21"/>
        <item x="407"/>
        <item x="244"/>
        <item x="100"/>
        <item x="402"/>
        <item x="37"/>
        <item x="38"/>
        <item x="342"/>
        <item x="172"/>
        <item x="134"/>
        <item x="393"/>
        <item x="149"/>
        <item x="350"/>
        <item x="325"/>
        <item x="39"/>
        <item x="345"/>
        <item x="369"/>
        <item x="165"/>
        <item x="77"/>
        <item x="59"/>
        <item x="139"/>
        <item x="57"/>
        <item x="183"/>
        <item x="334"/>
        <item x="192"/>
        <item x="86"/>
        <item x="271"/>
        <item x="69"/>
        <item x="205"/>
        <item x="263"/>
        <item x="378"/>
        <item x="180"/>
        <item x="52"/>
        <item x="123"/>
        <item x="236"/>
        <item x="341"/>
        <item x="290"/>
        <item x="352"/>
        <item x="229"/>
        <item x="30"/>
        <item x="191"/>
        <item x="284"/>
        <item x="53"/>
        <item x="80"/>
        <item x="58"/>
        <item x="179"/>
        <item x="303"/>
        <item x="403"/>
        <item x="318"/>
        <item x="337"/>
        <item x="169"/>
        <item x="241"/>
        <item x="309"/>
        <item x="188"/>
        <item x="181"/>
        <item x="391"/>
        <item x="31"/>
        <item x="298"/>
        <item x="406"/>
        <item x="262"/>
        <item x="299"/>
        <item x="117"/>
        <item x="195"/>
        <item x="66"/>
        <item x="210"/>
        <item x="312"/>
        <item x="108"/>
        <item x="153"/>
        <item x="60"/>
        <item x="269"/>
        <item x="176"/>
        <item x="252"/>
        <item x="13"/>
        <item x="294"/>
        <item x="0"/>
        <item x="265"/>
        <item x="217"/>
        <item x="101"/>
        <item x="28"/>
        <item x="2"/>
        <item x="253"/>
        <item x="29"/>
        <item x="234"/>
        <item x="158"/>
        <item x="132"/>
        <item x="133"/>
        <item x="355"/>
        <item x="251"/>
        <item x="348"/>
        <item x="330"/>
        <item x="354"/>
        <item x="146"/>
        <item x="45"/>
        <item x="167"/>
        <item x="168"/>
        <item x="7"/>
        <item x="384"/>
        <item x="22"/>
        <item x="138"/>
        <item x="370"/>
        <item x="347"/>
        <item x="83"/>
        <item x="360"/>
        <item x="174"/>
        <item x="11"/>
        <item x="81"/>
        <item x="170"/>
        <item x="156"/>
        <item x="20"/>
        <item x="255"/>
        <item x="408"/>
        <item x="199"/>
        <item x="54"/>
        <item x="282"/>
        <item x="96"/>
        <item x="36"/>
        <item x="240"/>
        <item x="25"/>
        <item x="397"/>
        <item x="14"/>
        <item x="279"/>
        <item x="249"/>
        <item t="default"/>
      </items>
    </pivotField>
    <pivotField showAll="0"/>
    <pivotField showAll="0"/>
    <pivotField showAll="0"/>
    <pivotField numFmtId="1" showAll="0"/>
    <pivotField numFmtId="2" showAll="0"/>
    <pivotField numFmtId="2" showAll="0"/>
    <pivotField showAll="0"/>
    <pivotField numFmtId="164" showAll="0"/>
    <pivotField axis="axisPage" numFmtId="2" multipleItemSelectionAllowed="1" showAll="0">
      <items count="338">
        <item h="1" x="10"/>
        <item h="1" x="17"/>
        <item h="1" x="14"/>
        <item h="1" x="5"/>
        <item h="1" x="26"/>
        <item h="1" x="66"/>
        <item h="1" x="16"/>
        <item h="1" x="84"/>
        <item h="1" x="23"/>
        <item h="1" x="40"/>
        <item h="1" x="7"/>
        <item h="1" x="19"/>
        <item h="1" x="13"/>
        <item h="1" x="38"/>
        <item h="1" x="15"/>
        <item h="1" x="18"/>
        <item h="1" x="22"/>
        <item h="1" x="20"/>
        <item h="1" x="28"/>
        <item h="1" x="6"/>
        <item h="1" x="37"/>
        <item h="1" x="75"/>
        <item h="1" x="11"/>
        <item h="1" x="92"/>
        <item h="1" x="62"/>
        <item h="1" x="21"/>
        <item h="1" x="25"/>
        <item h="1" x="179"/>
        <item h="1" x="145"/>
        <item h="1" x="52"/>
        <item h="1" x="76"/>
        <item h="1" x="79"/>
        <item h="1" x="9"/>
        <item h="1" x="24"/>
        <item h="1" x="2"/>
        <item h="1" x="3"/>
        <item h="1" x="58"/>
        <item h="1" x="78"/>
        <item h="1" x="109"/>
        <item h="1" x="32"/>
        <item h="1" x="217"/>
        <item h="1" x="12"/>
        <item h="1" x="86"/>
        <item h="1" x="35"/>
        <item h="1" x="70"/>
        <item h="1" x="1"/>
        <item h="1" x="126"/>
        <item h="1" x="154"/>
        <item h="1" x="336"/>
        <item h="1" x="74"/>
        <item h="1" x="174"/>
        <item h="1" x="91"/>
        <item h="1" x="124"/>
        <item h="1" x="39"/>
        <item h="1" x="103"/>
        <item h="1" x="80"/>
        <item h="1" x="171"/>
        <item h="1" x="108"/>
        <item h="1" x="87"/>
        <item h="1" x="129"/>
        <item h="1" x="215"/>
        <item h="1" x="121"/>
        <item h="1" x="180"/>
        <item h="1" x="65"/>
        <item h="1" x="4"/>
        <item h="1" x="46"/>
        <item h="1" x="149"/>
        <item h="1" x="101"/>
        <item h="1" x="240"/>
        <item h="1" x="191"/>
        <item h="1" x="100"/>
        <item h="1" x="69"/>
        <item h="1" x="156"/>
        <item h="1" x="283"/>
        <item h="1" x="71"/>
        <item h="1" x="182"/>
        <item h="1" x="73"/>
        <item h="1" x="55"/>
        <item h="1" x="205"/>
        <item h="1" x="57"/>
        <item h="1" x="227"/>
        <item h="1" x="61"/>
        <item h="1" x="146"/>
        <item h="1" x="104"/>
        <item h="1" x="102"/>
        <item h="1" x="95"/>
        <item h="1" x="90"/>
        <item h="1" x="176"/>
        <item h="1" x="31"/>
        <item h="1" x="127"/>
        <item h="1" x="29"/>
        <item h="1" x="213"/>
        <item h="1" x="36"/>
        <item h="1" x="82"/>
        <item h="1" x="165"/>
        <item h="1" x="88"/>
        <item h="1" x="54"/>
        <item h="1" x="8"/>
        <item h="1" x="196"/>
        <item h="1" x="63"/>
        <item h="1" x="30"/>
        <item h="1" x="44"/>
        <item h="1" x="134"/>
        <item h="1" x="262"/>
        <item h="1" x="81"/>
        <item h="1" x="244"/>
        <item h="1" x="153"/>
        <item h="1" x="163"/>
        <item h="1" x="72"/>
        <item h="1" x="122"/>
        <item h="1" x="77"/>
        <item h="1" x="89"/>
        <item h="1" x="43"/>
        <item h="1" x="203"/>
        <item h="1" x="112"/>
        <item h="1" x="48"/>
        <item h="1" x="117"/>
        <item h="1" x="187"/>
        <item h="1" x="27"/>
        <item h="1" x="246"/>
        <item h="1" x="118"/>
        <item h="1" x="172"/>
        <item h="1" x="212"/>
        <item h="1" x="141"/>
        <item h="1" x="41"/>
        <item h="1" x="239"/>
        <item h="1" x="226"/>
        <item h="1" x="189"/>
        <item h="1" x="120"/>
        <item h="1" x="159"/>
        <item h="1" x="144"/>
        <item h="1" x="123"/>
        <item h="1" x="139"/>
        <item h="1" x="204"/>
        <item h="1" x="296"/>
        <item h="1" x="53"/>
        <item h="1" x="111"/>
        <item h="1" x="177"/>
        <item h="1" x="192"/>
        <item h="1" x="232"/>
        <item h="1" x="294"/>
        <item h="1" x="125"/>
        <item h="1" x="164"/>
        <item h="1" x="59"/>
        <item h="1" x="56"/>
        <item h="1" x="47"/>
        <item h="1" x="199"/>
        <item h="1" x="292"/>
        <item h="1" x="158"/>
        <item h="1" x="211"/>
        <item h="1" x="209"/>
        <item h="1" x="313"/>
        <item h="1" x="105"/>
        <item h="1" x="225"/>
        <item h="1" x="93"/>
        <item h="1" x="175"/>
        <item h="1" x="85"/>
        <item h="1" x="64"/>
        <item h="1" x="50"/>
        <item h="1" x="173"/>
        <item h="1" x="233"/>
        <item h="1" x="107"/>
        <item h="1" x="168"/>
        <item h="1" x="45"/>
        <item h="1" x="98"/>
        <item h="1" x="198"/>
        <item h="1" x="113"/>
        <item h="1" x="260"/>
        <item h="1" x="94"/>
        <item h="1" x="234"/>
        <item h="1" x="307"/>
        <item h="1" x="223"/>
        <item h="1" x="51"/>
        <item h="1" x="155"/>
        <item h="1" x="237"/>
        <item h="1" x="96"/>
        <item h="1" x="147"/>
        <item h="1" x="97"/>
        <item h="1" x="142"/>
        <item h="1" x="288"/>
        <item h="1" x="133"/>
        <item h="1" x="67"/>
        <item h="1" x="157"/>
        <item h="1" x="236"/>
        <item h="1" x="33"/>
        <item h="1" x="116"/>
        <item h="1" x="184"/>
        <item h="1" x="60"/>
        <item h="1" x="208"/>
        <item h="1" x="178"/>
        <item h="1" x="68"/>
        <item h="1" x="207"/>
        <item h="1" x="115"/>
        <item h="1" x="119"/>
        <item h="1" x="148"/>
        <item h="1" x="110"/>
        <item h="1" x="131"/>
        <item h="1" x="128"/>
        <item h="1" x="238"/>
        <item h="1" x="42"/>
        <item h="1" x="293"/>
        <item h="1" x="106"/>
        <item h="1" x="136"/>
        <item h="1" x="250"/>
        <item h="1" x="188"/>
        <item h="1" x="214"/>
        <item h="1" x="298"/>
        <item h="1" x="49"/>
        <item h="1" x="135"/>
        <item h="1" x="132"/>
        <item h="1" x="297"/>
        <item h="1" x="185"/>
        <item h="1" x="228"/>
        <item h="1" x="278"/>
        <item h="1" x="137"/>
        <item h="1" x="266"/>
        <item h="1" x="265"/>
        <item h="1" x="130"/>
        <item h="1" x="194"/>
        <item h="1" x="201"/>
        <item h="1" x="267"/>
        <item h="1" x="235"/>
        <item h="1" x="202"/>
        <item h="1" x="99"/>
        <item h="1" x="309"/>
        <item h="1" x="186"/>
        <item h="1" x="138"/>
        <item h="1" x="269"/>
        <item h="1" x="181"/>
        <item h="1" x="231"/>
        <item h="1" x="197"/>
        <item h="1" x="167"/>
        <item h="1" x="219"/>
        <item h="1" x="140"/>
        <item h="1" x="221"/>
        <item h="1" x="210"/>
        <item h="1" x="249"/>
        <item h="1" x="241"/>
        <item h="1" x="216"/>
        <item h="1" x="161"/>
        <item h="1" x="264"/>
        <item h="1" x="251"/>
        <item h="1" x="206"/>
        <item h="1" x="258"/>
        <item h="1" x="282"/>
        <item h="1" x="286"/>
        <item h="1" x="242"/>
        <item h="1" x="190"/>
        <item h="1" x="160"/>
        <item h="1" x="243"/>
        <item h="1" x="224"/>
        <item h="1" x="273"/>
        <item h="1" x="315"/>
        <item h="1" x="152"/>
        <item h="1" x="254"/>
        <item h="1" x="143"/>
        <item h="1" x="200"/>
        <item h="1" x="220"/>
        <item h="1" x="222"/>
        <item h="1" x="259"/>
        <item h="1" x="245"/>
        <item h="1" x="150"/>
        <item h="1" x="183"/>
        <item h="1" x="263"/>
        <item h="1" x="291"/>
        <item h="1" x="257"/>
        <item h="1" x="277"/>
        <item h="1" x="272"/>
        <item h="1" x="166"/>
        <item h="1" x="169"/>
        <item h="1" x="281"/>
        <item h="1" x="305"/>
        <item h="1" x="162"/>
        <item h="1" x="83"/>
        <item h="1" x="230"/>
        <item h="1" x="271"/>
        <item h="1" x="314"/>
        <item h="1" x="304"/>
        <item h="1" x="268"/>
        <item h="1" x="311"/>
        <item h="1" x="303"/>
        <item h="1" x="276"/>
        <item h="1" x="284"/>
        <item h="1" x="170"/>
        <item h="1" x="247"/>
        <item h="1" x="261"/>
        <item h="1" x="280"/>
        <item h="1" x="218"/>
        <item h="1" x="285"/>
        <item h="1" x="279"/>
        <item h="1" x="256"/>
        <item h="1" x="270"/>
        <item h="1" x="34"/>
        <item h="1" x="252"/>
        <item h="1" x="275"/>
        <item h="1" x="193"/>
        <item h="1" x="151"/>
        <item h="1" x="0"/>
        <item h="1" x="289"/>
        <item h="1" x="229"/>
        <item h="1" x="253"/>
        <item h="1" x="306"/>
        <item h="1" x="195"/>
        <item h="1" x="274"/>
        <item h="1" x="295"/>
        <item h="1" x="299"/>
        <item h="1" x="300"/>
        <item h="1" x="248"/>
        <item h="1" x="255"/>
        <item h="1" x="317"/>
        <item h="1" x="316"/>
        <item h="1" x="114"/>
        <item h="1" x="290"/>
        <item h="1" x="310"/>
        <item h="1" x="319"/>
        <item h="1" x="287"/>
        <item h="1" x="323"/>
        <item h="1" x="334"/>
        <item x="318"/>
        <item x="320"/>
        <item x="330"/>
        <item x="302"/>
        <item x="321"/>
        <item x="327"/>
        <item x="329"/>
        <item x="326"/>
        <item x="312"/>
        <item x="301"/>
        <item x="328"/>
        <item x="331"/>
        <item x="333"/>
        <item x="308"/>
        <item x="335"/>
        <item x="322"/>
        <item x="324"/>
        <item x="332"/>
        <item x="325"/>
        <item t="default"/>
      </items>
    </pivotField>
    <pivotField numFmtId="2" showAll="0"/>
    <pivotField numFmtId="2" showAll="0"/>
    <pivotField dataField="1" numFmtId="2" showAll="0"/>
  </pivotFields>
  <rowFields count="1">
    <field x="1"/>
  </rowFields>
  <rowItems count="23">
    <i>
      <x v="51"/>
    </i>
    <i>
      <x v="76"/>
    </i>
    <i>
      <x v="91"/>
    </i>
    <i>
      <x v="148"/>
    </i>
    <i>
      <x v="149"/>
    </i>
    <i>
      <x v="166"/>
    </i>
    <i>
      <x v="178"/>
    </i>
    <i>
      <x v="182"/>
    </i>
    <i>
      <x v="187"/>
    </i>
    <i>
      <x v="201"/>
    </i>
    <i>
      <x v="203"/>
    </i>
    <i>
      <x v="204"/>
    </i>
    <i>
      <x v="223"/>
    </i>
    <i>
      <x v="227"/>
    </i>
    <i>
      <x v="232"/>
    </i>
    <i>
      <x v="234"/>
    </i>
    <i>
      <x v="263"/>
    </i>
    <i>
      <x v="267"/>
    </i>
    <i>
      <x v="291"/>
    </i>
    <i>
      <x v="297"/>
    </i>
    <i>
      <x v="334"/>
    </i>
    <i>
      <x v="405"/>
    </i>
    <i t="grand">
      <x/>
    </i>
  </rowItems>
  <colItems count="1">
    <i/>
  </colItems>
  <pageFields count="1">
    <pageField fld="10" hier="-1"/>
  </pageFields>
  <dataFields count="1">
    <dataField name="Average of Avg. Math Score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41085-7B64-3946-8247-52277790E042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6" firstHeaderRow="1" firstDataRow="1" firstDataCol="1"/>
  <pivotFields count="14">
    <pivotField showAll="0"/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numFmtId="2" showAll="0"/>
    <pivotField numFmtId="2" showAll="0"/>
    <pivotField showAll="0"/>
    <pivotField dataField="1" numFmtId="164" showAll="0"/>
    <pivotField numFmtId="2" showAll="0"/>
    <pivotField numFmtId="2" showAll="0"/>
    <pivotField numFmtId="2" showAll="0"/>
    <pivotField numFmtId="2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Expenditure per Student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3A58B-A5CC-8448-B694-B170068F02C6}" name="Table1" displayName="Table1" ref="B2:O422" totalsRowShown="0" headerRowDxfId="15" dataDxfId="14">
  <autoFilter ref="B2:O422" xr:uid="{A903A58B-A5CC-8448-B694-B170068F02C6}">
    <filterColumn colId="2">
      <filters>
        <filter val="Merced"/>
      </filters>
    </filterColumn>
  </autoFilter>
  <tableColumns count="14">
    <tableColumn id="1" xr3:uid="{6C7ACA38-038C-3148-B4F3-CCBD31528F1D}" name="District ID" dataDxfId="13"/>
    <tableColumn id="2" xr3:uid="{3990A5CA-534C-0847-9508-3589F773A006}" name="School Name" dataDxfId="12"/>
    <tableColumn id="3" xr3:uid="{D576D599-589F-7C4A-B894-9C708EE0308C}" name="County" dataDxfId="11"/>
    <tableColumn id="4" xr3:uid="{FDAE7318-CC31-3B4F-9389-BD1FBBE3BA63}" name="Grades" dataDxfId="10"/>
    <tableColumn id="5" xr3:uid="{9965B7B8-39DD-334D-98CB-5451D6B20079}" name="Students Enrollement " dataDxfId="9"/>
    <tableColumn id="6" xr3:uid="{604442C6-A9C8-7C42-BBAD-47D5AB8C6012}" name=" No. of Teachers" dataDxfId="8"/>
    <tableColumn id="7" xr3:uid="{D353519D-5AB6-D348-A521-809C91D479EA}" name="% Qualified for Calworks" dataDxfId="7"/>
    <tableColumn id="8" xr3:uid="{9B337B93-AEF0-8441-A9A7-BC5B86A489B6}" name="% Qualified for Reduced Price Lunch" dataDxfId="6"/>
    <tableColumn id="9" xr3:uid="{9BE1415B-382F-B641-81B1-A11E8FA8887D}" name="No. of Computer" dataDxfId="5"/>
    <tableColumn id="10" xr3:uid="{84A36DD4-4A5B-AE40-BF45-0AD6E1E791DB}" name="Expenditure per Student" dataDxfId="4"/>
    <tableColumn id="11" xr3:uid="{6AB77092-C90B-E145-8AE0-B38903CEE6BD}" name="Avg. income ($1000)" dataDxfId="3"/>
    <tableColumn id="12" xr3:uid="{5DC9A4EE-F5E9-1249-8954-2737DDD5C7CE}" name=" % of English Learners" dataDxfId="2"/>
    <tableColumn id="13" xr3:uid="{63A9B23B-B7AF-844A-97A4-05318E753B74}" name="Avg. Reading Score" dataDxfId="1"/>
    <tableColumn id="14" xr3:uid="{1CB5F451-B3D4-2942-865D-CE6CA90BB22B}" name="Avg. Math 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1F49281-C127-4E4B-A5B9-E4B906325F87}">
  <we:reference id="wa200000046" version="1.3.0.0" store="en-001" storeType="OMEX"/>
  <we:alternateReferences>
    <we:reference id="wa200000046" version="1.3.0.0" store="en-001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BC7F8-CE1C-3843-B052-33C1DB71D96A}">
  <dimension ref="B2:J33"/>
  <sheetViews>
    <sheetView workbookViewId="0">
      <selection activeCell="D3" sqref="D3:E33"/>
    </sheetView>
  </sheetViews>
  <sheetFormatPr baseColWidth="10" defaultRowHeight="16" x14ac:dyDescent="0.2"/>
  <cols>
    <col min="1" max="1" width="3.33203125" customWidth="1"/>
    <col min="2" max="4" width="9.1640625" customWidth="1"/>
    <col min="6" max="10" width="9.1640625" customWidth="1"/>
  </cols>
  <sheetData>
    <row r="2" spans="2:10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x14ac:dyDescent="0.2">
      <c r="B3" s="1" t="s">
        <v>9</v>
      </c>
      <c r="C3" s="1" t="s">
        <v>10</v>
      </c>
      <c r="D3" s="1">
        <v>42</v>
      </c>
      <c r="E3" s="1">
        <v>68.150000000000006</v>
      </c>
      <c r="F3" s="1">
        <v>59.570999999999998</v>
      </c>
      <c r="G3" s="1">
        <v>8.17</v>
      </c>
      <c r="H3" s="1">
        <v>166</v>
      </c>
      <c r="I3" s="1">
        <v>40</v>
      </c>
      <c r="J3" s="1">
        <v>172</v>
      </c>
    </row>
    <row r="4" spans="2:10" x14ac:dyDescent="0.2">
      <c r="B4" s="1" t="s">
        <v>11</v>
      </c>
      <c r="C4" s="1" t="s">
        <v>10</v>
      </c>
      <c r="D4" s="1">
        <v>38</v>
      </c>
      <c r="E4" s="1">
        <v>81.87</v>
      </c>
      <c r="F4" s="1">
        <v>60.055</v>
      </c>
      <c r="G4" s="1">
        <v>8.6300000000000008</v>
      </c>
      <c r="H4" s="1">
        <v>170</v>
      </c>
      <c r="I4" s="1">
        <v>48</v>
      </c>
      <c r="J4" s="1">
        <v>186</v>
      </c>
    </row>
    <row r="5" spans="2:10" x14ac:dyDescent="0.2">
      <c r="B5" s="1" t="s">
        <v>12</v>
      </c>
      <c r="C5" s="1" t="s">
        <v>10</v>
      </c>
      <c r="D5" s="1">
        <v>43</v>
      </c>
      <c r="E5" s="1">
        <v>85.84</v>
      </c>
      <c r="F5" s="1">
        <v>54.296999999999997</v>
      </c>
      <c r="G5" s="1">
        <v>8.65</v>
      </c>
      <c r="H5" s="1">
        <v>156</v>
      </c>
      <c r="I5" s="1">
        <v>45</v>
      </c>
      <c r="J5" s="1">
        <v>168</v>
      </c>
    </row>
    <row r="6" spans="2:10" x14ac:dyDescent="0.2">
      <c r="B6" s="1" t="s">
        <v>13</v>
      </c>
      <c r="C6" s="1" t="s">
        <v>10</v>
      </c>
      <c r="D6" s="1">
        <v>50</v>
      </c>
      <c r="E6" s="1">
        <v>70.87</v>
      </c>
      <c r="F6" s="1">
        <v>54.625</v>
      </c>
      <c r="G6" s="1">
        <v>8.92</v>
      </c>
      <c r="H6" s="1">
        <v>146</v>
      </c>
      <c r="I6" s="1">
        <v>48</v>
      </c>
      <c r="J6" s="1">
        <v>155</v>
      </c>
    </row>
    <row r="7" spans="2:10" x14ac:dyDescent="0.2">
      <c r="B7" s="1" t="s">
        <v>14</v>
      </c>
      <c r="C7" s="1" t="s">
        <v>10</v>
      </c>
      <c r="D7" s="1">
        <v>49</v>
      </c>
      <c r="E7" s="1">
        <v>76.319999999999993</v>
      </c>
      <c r="F7" s="1">
        <v>48.673000000000002</v>
      </c>
      <c r="G7" s="1">
        <v>9.4</v>
      </c>
      <c r="H7" s="1">
        <v>186</v>
      </c>
      <c r="I7" s="1">
        <v>56</v>
      </c>
      <c r="J7" s="1">
        <v>188</v>
      </c>
    </row>
    <row r="8" spans="2:10" x14ac:dyDescent="0.2">
      <c r="B8" s="1" t="s">
        <v>15</v>
      </c>
      <c r="C8" s="1" t="s">
        <v>10</v>
      </c>
      <c r="D8" s="1">
        <v>52</v>
      </c>
      <c r="E8" s="1">
        <v>76.319999999999993</v>
      </c>
      <c r="F8" s="1">
        <v>45.441000000000003</v>
      </c>
      <c r="G8" s="1">
        <v>9.6300000000000008</v>
      </c>
      <c r="H8" s="1">
        <v>164</v>
      </c>
      <c r="I8" s="1">
        <v>48</v>
      </c>
      <c r="J8" s="1">
        <v>166</v>
      </c>
    </row>
    <row r="9" spans="2:10" x14ac:dyDescent="0.2">
      <c r="B9" s="1" t="s">
        <v>16</v>
      </c>
      <c r="C9" s="1" t="s">
        <v>10</v>
      </c>
      <c r="D9" s="1">
        <v>57</v>
      </c>
      <c r="E9" s="1">
        <v>59.08</v>
      </c>
      <c r="F9" s="1">
        <v>50.545000000000002</v>
      </c>
      <c r="G9" s="1">
        <v>9.93</v>
      </c>
      <c r="H9" s="1">
        <v>148</v>
      </c>
      <c r="I9" s="1">
        <v>49</v>
      </c>
      <c r="J9" s="1">
        <v>155</v>
      </c>
    </row>
    <row r="10" spans="2:10" x14ac:dyDescent="0.2">
      <c r="B10" s="1" t="s">
        <v>17</v>
      </c>
      <c r="C10" s="1" t="s">
        <v>10</v>
      </c>
      <c r="D10" s="1">
        <v>51</v>
      </c>
      <c r="E10" s="1">
        <v>77.91</v>
      </c>
      <c r="F10" s="1">
        <v>46.671999999999997</v>
      </c>
      <c r="G10" s="1">
        <v>10</v>
      </c>
      <c r="H10" s="1">
        <v>162</v>
      </c>
      <c r="I10" s="1">
        <v>48</v>
      </c>
      <c r="J10" s="1">
        <v>168</v>
      </c>
    </row>
    <row r="11" spans="2:10" x14ac:dyDescent="0.2">
      <c r="B11" s="1" t="s">
        <v>18</v>
      </c>
      <c r="C11" s="1" t="s">
        <v>10</v>
      </c>
      <c r="D11" s="1">
        <v>49</v>
      </c>
      <c r="E11" s="1">
        <v>73.37</v>
      </c>
      <c r="F11" s="1">
        <v>50.387999999999998</v>
      </c>
      <c r="G11" s="1">
        <v>10.08</v>
      </c>
      <c r="H11" s="1">
        <v>168</v>
      </c>
      <c r="I11" s="1">
        <v>67</v>
      </c>
      <c r="J11" s="1">
        <v>168</v>
      </c>
    </row>
    <row r="12" spans="2:10" x14ac:dyDescent="0.2">
      <c r="B12" s="1" t="s">
        <v>19</v>
      </c>
      <c r="C12" s="1" t="s">
        <v>10</v>
      </c>
      <c r="D12" s="1">
        <v>44</v>
      </c>
      <c r="E12" s="1">
        <v>73.03</v>
      </c>
      <c r="F12" s="1">
        <v>50.540999999999997</v>
      </c>
      <c r="G12" s="1">
        <v>10.130000000000001</v>
      </c>
      <c r="H12" s="1">
        <v>168</v>
      </c>
      <c r="I12" s="1">
        <v>45</v>
      </c>
      <c r="J12" s="1">
        <v>168</v>
      </c>
    </row>
    <row r="13" spans="2:10" x14ac:dyDescent="0.2">
      <c r="B13" s="1" t="s">
        <v>20</v>
      </c>
      <c r="C13" s="1" t="s">
        <v>10</v>
      </c>
      <c r="D13" s="1">
        <v>52</v>
      </c>
      <c r="E13" s="1">
        <v>73.709999999999994</v>
      </c>
      <c r="F13" s="1">
        <v>45.79</v>
      </c>
      <c r="G13" s="1">
        <v>10.47</v>
      </c>
      <c r="H13" s="1">
        <v>186</v>
      </c>
      <c r="I13" s="1">
        <v>59</v>
      </c>
      <c r="J13" s="1">
        <v>188</v>
      </c>
    </row>
    <row r="14" spans="2:10" x14ac:dyDescent="0.2">
      <c r="B14" s="1" t="s">
        <v>21</v>
      </c>
      <c r="C14" s="1" t="s">
        <v>10</v>
      </c>
      <c r="D14" s="1">
        <v>47</v>
      </c>
      <c r="E14" s="1">
        <v>79.150000000000006</v>
      </c>
      <c r="F14" s="1">
        <v>47.273000000000003</v>
      </c>
      <c r="G14" s="1">
        <v>10.6</v>
      </c>
      <c r="H14" s="1">
        <v>162</v>
      </c>
      <c r="I14" s="1">
        <v>47</v>
      </c>
      <c r="J14" s="1">
        <v>164</v>
      </c>
    </row>
    <row r="15" spans="2:10" x14ac:dyDescent="0.2">
      <c r="B15" s="1" t="s">
        <v>22</v>
      </c>
      <c r="C15" s="1" t="s">
        <v>10</v>
      </c>
      <c r="D15" s="1">
        <v>51</v>
      </c>
      <c r="E15" s="1">
        <v>67.25</v>
      </c>
      <c r="F15" s="1">
        <v>45.118000000000002</v>
      </c>
      <c r="G15" s="1">
        <v>11.08</v>
      </c>
      <c r="H15" s="1">
        <v>172</v>
      </c>
      <c r="I15" s="1">
        <v>48</v>
      </c>
      <c r="J15" s="1">
        <v>172</v>
      </c>
    </row>
    <row r="16" spans="2:10" x14ac:dyDescent="0.2">
      <c r="B16" s="1" t="s">
        <v>23</v>
      </c>
      <c r="C16" s="1" t="s">
        <v>10</v>
      </c>
      <c r="D16" s="1">
        <v>45</v>
      </c>
      <c r="E16" s="1">
        <v>66.45</v>
      </c>
      <c r="F16" s="1">
        <v>44.753999999999998</v>
      </c>
      <c r="G16" s="1">
        <v>11.12</v>
      </c>
      <c r="H16" s="1">
        <v>176</v>
      </c>
      <c r="I16" s="1">
        <v>51</v>
      </c>
      <c r="J16" s="1">
        <v>176</v>
      </c>
    </row>
    <row r="17" spans="2:10" x14ac:dyDescent="0.2">
      <c r="B17" s="1" t="s">
        <v>24</v>
      </c>
      <c r="C17" s="1" t="s">
        <v>10</v>
      </c>
      <c r="D17" s="1">
        <v>48</v>
      </c>
      <c r="E17" s="1">
        <v>61.24</v>
      </c>
      <c r="F17" s="1">
        <v>47.92</v>
      </c>
      <c r="G17" s="1">
        <v>11.5</v>
      </c>
      <c r="H17" s="1">
        <v>170</v>
      </c>
      <c r="I17" s="1">
        <v>52</v>
      </c>
      <c r="J17" s="1">
        <v>176</v>
      </c>
    </row>
    <row r="18" spans="2:10" x14ac:dyDescent="0.2">
      <c r="B18" s="1" t="s">
        <v>25</v>
      </c>
      <c r="C18" s="1" t="s">
        <v>10</v>
      </c>
      <c r="D18" s="1">
        <v>40</v>
      </c>
      <c r="E18" s="1">
        <v>75.98</v>
      </c>
      <c r="F18" s="1">
        <v>45.680999999999997</v>
      </c>
      <c r="G18" s="1">
        <v>11.95</v>
      </c>
      <c r="H18" s="1">
        <v>176</v>
      </c>
      <c r="I18" s="1">
        <v>70</v>
      </c>
      <c r="J18" s="1">
        <v>180</v>
      </c>
    </row>
    <row r="19" spans="2:10" x14ac:dyDescent="0.2">
      <c r="B19" s="1" t="s">
        <v>26</v>
      </c>
      <c r="C19" s="1" t="s">
        <v>27</v>
      </c>
      <c r="D19" s="1">
        <v>49</v>
      </c>
      <c r="E19" s="1">
        <v>81.42</v>
      </c>
      <c r="F19" s="1">
        <v>49.155999999999999</v>
      </c>
      <c r="G19" s="1">
        <v>8.9499999999999993</v>
      </c>
      <c r="H19" s="1">
        <v>180</v>
      </c>
      <c r="I19" s="1">
        <v>44</v>
      </c>
      <c r="J19" s="1">
        <v>185</v>
      </c>
    </row>
    <row r="20" spans="2:10" x14ac:dyDescent="0.2">
      <c r="B20" s="1" t="s">
        <v>28</v>
      </c>
      <c r="C20" s="1" t="s">
        <v>27</v>
      </c>
      <c r="D20" s="1">
        <v>38</v>
      </c>
      <c r="E20" s="1">
        <v>89.02</v>
      </c>
      <c r="F20" s="1">
        <v>49.874000000000002</v>
      </c>
      <c r="G20" s="1">
        <v>9.2200000000000006</v>
      </c>
      <c r="H20" s="1">
        <v>178</v>
      </c>
      <c r="I20" s="1">
        <v>55</v>
      </c>
      <c r="J20" s="1">
        <v>180</v>
      </c>
    </row>
    <row r="21" spans="2:10" x14ac:dyDescent="0.2">
      <c r="B21" s="1" t="s">
        <v>29</v>
      </c>
      <c r="C21" s="1" t="s">
        <v>27</v>
      </c>
      <c r="D21" s="1">
        <v>40</v>
      </c>
      <c r="E21" s="1">
        <v>75.069999999999993</v>
      </c>
      <c r="F21" s="1">
        <v>45.313000000000002</v>
      </c>
      <c r="G21" s="1">
        <v>10.07</v>
      </c>
      <c r="H21" s="1">
        <v>185</v>
      </c>
      <c r="I21" s="1">
        <v>62</v>
      </c>
      <c r="J21" s="1">
        <v>185</v>
      </c>
    </row>
    <row r="22" spans="2:10" x14ac:dyDescent="0.2">
      <c r="B22" s="1" t="s">
        <v>30</v>
      </c>
      <c r="C22" s="1" t="s">
        <v>27</v>
      </c>
      <c r="D22" s="1">
        <v>48</v>
      </c>
      <c r="E22" s="1">
        <v>91.63</v>
      </c>
      <c r="F22" s="1">
        <v>46.774000000000001</v>
      </c>
      <c r="G22" s="1">
        <v>10.25</v>
      </c>
      <c r="H22" s="1">
        <v>162</v>
      </c>
      <c r="I22" s="1">
        <v>48</v>
      </c>
      <c r="J22" s="1">
        <v>164</v>
      </c>
    </row>
    <row r="23" spans="2:10" x14ac:dyDescent="0.2">
      <c r="B23" s="1" t="s">
        <v>31</v>
      </c>
      <c r="C23" s="1" t="s">
        <v>27</v>
      </c>
      <c r="D23" s="1">
        <v>54</v>
      </c>
      <c r="E23" s="1">
        <v>83.12</v>
      </c>
      <c r="F23" s="1">
        <v>51.854999999999997</v>
      </c>
      <c r="G23" s="1">
        <v>10.33</v>
      </c>
      <c r="H23" s="1">
        <v>166</v>
      </c>
      <c r="I23" s="1">
        <v>50</v>
      </c>
      <c r="J23" s="1">
        <v>170</v>
      </c>
    </row>
    <row r="24" spans="2:10" x14ac:dyDescent="0.2">
      <c r="B24" s="1" t="s">
        <v>32</v>
      </c>
      <c r="C24" s="1" t="s">
        <v>27</v>
      </c>
      <c r="D24" s="1">
        <v>52</v>
      </c>
      <c r="E24" s="1">
        <v>82.78</v>
      </c>
      <c r="F24" s="1">
        <v>47.466999999999999</v>
      </c>
      <c r="G24" s="1">
        <v>10.5</v>
      </c>
      <c r="H24" s="1">
        <v>170</v>
      </c>
      <c r="I24" s="1">
        <v>53</v>
      </c>
      <c r="J24" s="1">
        <v>172</v>
      </c>
    </row>
    <row r="25" spans="2:10" x14ac:dyDescent="0.2">
      <c r="B25" s="1" t="s">
        <v>33</v>
      </c>
      <c r="C25" s="1" t="s">
        <v>27</v>
      </c>
      <c r="D25" s="1">
        <v>43</v>
      </c>
      <c r="E25" s="1">
        <v>81.19</v>
      </c>
      <c r="F25" s="1">
        <v>49.091000000000001</v>
      </c>
      <c r="G25" s="1">
        <v>10.85</v>
      </c>
      <c r="H25" s="1">
        <v>162</v>
      </c>
      <c r="I25" s="1">
        <v>64</v>
      </c>
      <c r="J25" s="1">
        <v>170</v>
      </c>
    </row>
    <row r="26" spans="2:10" x14ac:dyDescent="0.2">
      <c r="B26" s="1" t="s">
        <v>34</v>
      </c>
      <c r="C26" s="1" t="s">
        <v>27</v>
      </c>
      <c r="D26" s="1">
        <v>51</v>
      </c>
      <c r="E26" s="1">
        <v>69.63</v>
      </c>
      <c r="F26" s="1">
        <v>40.835999999999999</v>
      </c>
      <c r="G26" s="1">
        <v>10.95</v>
      </c>
      <c r="H26" s="1">
        <v>168</v>
      </c>
      <c r="I26" s="1">
        <v>57</v>
      </c>
      <c r="J26" s="1">
        <v>172</v>
      </c>
    </row>
    <row r="27" spans="2:10" x14ac:dyDescent="0.2">
      <c r="B27" s="1" t="s">
        <v>35</v>
      </c>
      <c r="C27" s="1" t="s">
        <v>27</v>
      </c>
      <c r="D27" s="1">
        <v>54</v>
      </c>
      <c r="E27" s="1">
        <v>79.38</v>
      </c>
      <c r="F27" s="1">
        <v>46.08</v>
      </c>
      <c r="G27" s="1">
        <v>11.17</v>
      </c>
      <c r="H27" s="1">
        <v>156</v>
      </c>
      <c r="I27" s="1">
        <v>62</v>
      </c>
      <c r="J27" s="1">
        <v>165</v>
      </c>
    </row>
    <row r="28" spans="2:10" x14ac:dyDescent="0.2">
      <c r="B28" s="1" t="s">
        <v>36</v>
      </c>
      <c r="C28" s="1" t="s">
        <v>27</v>
      </c>
      <c r="D28" s="1">
        <v>44</v>
      </c>
      <c r="E28" s="1">
        <v>89.47</v>
      </c>
      <c r="F28" s="1">
        <v>44.609000000000002</v>
      </c>
      <c r="G28" s="1">
        <v>11.37</v>
      </c>
      <c r="H28" s="1">
        <v>178</v>
      </c>
      <c r="I28" s="1">
        <v>62</v>
      </c>
      <c r="J28" s="1">
        <v>182</v>
      </c>
    </row>
    <row r="29" spans="2:10" x14ac:dyDescent="0.2">
      <c r="B29" s="1" t="s">
        <v>37</v>
      </c>
      <c r="C29" s="1" t="s">
        <v>27</v>
      </c>
      <c r="D29" s="1">
        <v>47</v>
      </c>
      <c r="E29" s="1">
        <v>77.45</v>
      </c>
      <c r="F29" s="1">
        <v>44.811</v>
      </c>
      <c r="G29" s="1">
        <v>11.63</v>
      </c>
      <c r="H29" s="1">
        <v>176</v>
      </c>
      <c r="I29" s="1">
        <v>58</v>
      </c>
      <c r="J29" s="1">
        <v>176</v>
      </c>
    </row>
    <row r="30" spans="2:10" x14ac:dyDescent="0.2">
      <c r="B30" s="1" t="s">
        <v>38</v>
      </c>
      <c r="C30" s="1" t="s">
        <v>27</v>
      </c>
      <c r="D30" s="1">
        <v>57</v>
      </c>
      <c r="E30" s="1">
        <v>73.37</v>
      </c>
      <c r="F30" s="1">
        <v>39.406999999999996</v>
      </c>
      <c r="G30" s="1">
        <v>12.63</v>
      </c>
      <c r="H30" s="1">
        <v>174</v>
      </c>
      <c r="I30" s="1">
        <v>58</v>
      </c>
      <c r="J30" s="1">
        <v>176</v>
      </c>
    </row>
    <row r="31" spans="2:10" x14ac:dyDescent="0.2">
      <c r="B31" s="1" t="s">
        <v>39</v>
      </c>
      <c r="C31" s="1" t="s">
        <v>27</v>
      </c>
      <c r="D31" s="1">
        <v>54</v>
      </c>
      <c r="E31" s="1">
        <v>91.63</v>
      </c>
      <c r="F31" s="1">
        <v>39.203000000000003</v>
      </c>
      <c r="G31" s="1">
        <v>12.88</v>
      </c>
      <c r="H31" s="1">
        <v>168</v>
      </c>
      <c r="I31" s="1">
        <v>44</v>
      </c>
      <c r="J31" s="1">
        <v>172</v>
      </c>
    </row>
    <row r="32" spans="2:10" x14ac:dyDescent="0.2">
      <c r="B32" s="1" t="s">
        <v>40</v>
      </c>
      <c r="C32" s="1" t="s">
        <v>27</v>
      </c>
      <c r="D32" s="1">
        <v>44</v>
      </c>
      <c r="E32" s="1">
        <v>81.42</v>
      </c>
      <c r="F32" s="1">
        <v>39.442</v>
      </c>
      <c r="G32" s="1">
        <v>13.08</v>
      </c>
      <c r="H32" s="1">
        <v>174</v>
      </c>
      <c r="I32" s="1">
        <v>63</v>
      </c>
      <c r="J32" s="1">
        <v>176</v>
      </c>
    </row>
    <row r="33" spans="2:10" x14ac:dyDescent="0.2">
      <c r="B33" s="1" t="s">
        <v>41</v>
      </c>
      <c r="C33" s="1" t="s">
        <v>27</v>
      </c>
      <c r="D33" s="1">
        <v>45</v>
      </c>
      <c r="E33" s="1">
        <v>87.66</v>
      </c>
      <c r="F33" s="1">
        <v>37.387999999999998</v>
      </c>
      <c r="G33" s="1">
        <v>14.03</v>
      </c>
      <c r="H33" s="1">
        <v>186</v>
      </c>
      <c r="I33" s="1">
        <v>56</v>
      </c>
      <c r="J33" s="1">
        <v>192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9090-AAAD-CD48-AD6F-E59D5187B11F}">
  <dimension ref="B2:F12"/>
  <sheetViews>
    <sheetView workbookViewId="0">
      <selection activeCell="C3" sqref="C3"/>
    </sheetView>
  </sheetViews>
  <sheetFormatPr baseColWidth="10" defaultRowHeight="16" x14ac:dyDescent="0.2"/>
  <cols>
    <col min="1" max="1" width="3.33203125" customWidth="1"/>
    <col min="2" max="2" width="4.1640625" customWidth="1"/>
    <col min="3" max="3" width="41.6640625" customWidth="1"/>
    <col min="4" max="4" width="9.1640625" customWidth="1"/>
    <col min="5" max="5" width="18.33203125" customWidth="1"/>
    <col min="6" max="6" width="9.1640625" customWidth="1"/>
  </cols>
  <sheetData>
    <row r="2" spans="2:6" ht="60" customHeight="1" x14ac:dyDescent="0.2">
      <c r="B2" s="7" t="s">
        <v>542</v>
      </c>
      <c r="C2" s="9" t="s">
        <v>543</v>
      </c>
      <c r="E2" s="27" t="s">
        <v>533</v>
      </c>
      <c r="F2" s="28"/>
    </row>
    <row r="3" spans="2:6" x14ac:dyDescent="0.2">
      <c r="C3" s="10"/>
      <c r="E3" t="s">
        <v>534</v>
      </c>
      <c r="F3" s="21">
        <f>AVERAGE(CASchools!O3:O422)</f>
        <v>653.34261852446059</v>
      </c>
    </row>
    <row r="4" spans="2:6" x14ac:dyDescent="0.2">
      <c r="E4" t="s">
        <v>535</v>
      </c>
      <c r="F4" s="6">
        <f>_xlfn.STDEV.P(CASchools!O3:O422)</f>
        <v>18.731862436462677</v>
      </c>
    </row>
    <row r="5" spans="2:6" x14ac:dyDescent="0.2">
      <c r="E5" t="s">
        <v>536</v>
      </c>
      <c r="F5" s="6">
        <f>COUNT(CASchools!O3:O422)</f>
        <v>420</v>
      </c>
    </row>
    <row r="6" spans="2:6" x14ac:dyDescent="0.2">
      <c r="E6" t="s">
        <v>537</v>
      </c>
      <c r="F6" s="6">
        <f>F4/SQRT(F5)</f>
        <v>0.9140212959102908</v>
      </c>
    </row>
    <row r="7" spans="2:6" x14ac:dyDescent="0.2">
      <c r="E7" t="s">
        <v>538</v>
      </c>
      <c r="F7" s="6">
        <f>F5-1</f>
        <v>419</v>
      </c>
    </row>
    <row r="8" spans="2:6" x14ac:dyDescent="0.2">
      <c r="E8" t="s">
        <v>539</v>
      </c>
      <c r="F8" s="6">
        <v>650</v>
      </c>
    </row>
    <row r="10" spans="2:6" x14ac:dyDescent="0.2">
      <c r="E10" t="s">
        <v>540</v>
      </c>
      <c r="F10" s="6">
        <f>(F3-F8)/F6</f>
        <v>3.6570466568085971</v>
      </c>
    </row>
    <row r="12" spans="2:6" x14ac:dyDescent="0.2">
      <c r="E12" t="s">
        <v>541</v>
      </c>
      <c r="F12" s="6">
        <f>_xlfn.T.DIST.2T(ABS(F10), F7)</f>
        <v>2.8762275820837056E-4</v>
      </c>
    </row>
  </sheetData>
  <mergeCells count="1">
    <mergeCell ref="E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C7E4-70F3-1945-8B40-21DCD7EB3F5B}">
  <dimension ref="B2:O19"/>
  <sheetViews>
    <sheetView workbookViewId="0">
      <selection activeCell="C3" sqref="C3"/>
    </sheetView>
  </sheetViews>
  <sheetFormatPr baseColWidth="10" defaultRowHeight="16" x14ac:dyDescent="0.2"/>
  <cols>
    <col min="1" max="1" width="3.33203125" customWidth="1"/>
    <col min="2" max="2" width="4.1640625" customWidth="1"/>
    <col min="3" max="3" width="41.6640625" customWidth="1"/>
    <col min="4" max="4" width="9.1640625" customWidth="1"/>
    <col min="5" max="5" width="54.1640625" customWidth="1"/>
  </cols>
  <sheetData>
    <row r="2" spans="2:15" ht="33" customHeight="1" x14ac:dyDescent="0.2">
      <c r="B2" s="7" t="s">
        <v>545</v>
      </c>
      <c r="C2" s="9" t="s">
        <v>546</v>
      </c>
      <c r="E2" s="8" t="s">
        <v>544</v>
      </c>
      <c r="M2" s="8" t="s">
        <v>75</v>
      </c>
      <c r="N2" s="8" t="s">
        <v>169</v>
      </c>
      <c r="O2" s="8" t="s">
        <v>85</v>
      </c>
    </row>
    <row r="3" spans="2:15" ht="34" x14ac:dyDescent="0.2">
      <c r="C3" s="10" t="s">
        <v>570</v>
      </c>
      <c r="E3" t="s">
        <v>553</v>
      </c>
      <c r="M3" s="22">
        <v>25</v>
      </c>
      <c r="N3" s="22">
        <v>37</v>
      </c>
      <c r="O3" s="22">
        <v>86</v>
      </c>
    </row>
    <row r="4" spans="2:15" x14ac:dyDescent="0.2">
      <c r="M4" s="23">
        <v>35</v>
      </c>
      <c r="N4" s="23">
        <v>30</v>
      </c>
      <c r="O4" s="23">
        <v>216</v>
      </c>
    </row>
    <row r="5" spans="2:15" ht="17" thickBot="1" x14ac:dyDescent="0.25">
      <c r="E5" t="s">
        <v>554</v>
      </c>
      <c r="M5" s="22">
        <v>56</v>
      </c>
      <c r="N5" s="22">
        <v>48</v>
      </c>
      <c r="O5" s="22">
        <v>204</v>
      </c>
    </row>
    <row r="6" spans="2:15" x14ac:dyDescent="0.2">
      <c r="E6" s="25" t="s">
        <v>555</v>
      </c>
      <c r="F6" s="25" t="s">
        <v>556</v>
      </c>
      <c r="G6" s="25" t="s">
        <v>557</v>
      </c>
      <c r="H6" s="25" t="s">
        <v>558</v>
      </c>
      <c r="I6" s="25" t="s">
        <v>559</v>
      </c>
      <c r="M6" s="23">
        <v>18</v>
      </c>
      <c r="N6" s="23">
        <v>25</v>
      </c>
      <c r="O6" s="23">
        <v>40</v>
      </c>
    </row>
    <row r="7" spans="2:15" x14ac:dyDescent="0.2">
      <c r="E7" t="s">
        <v>75</v>
      </c>
      <c r="F7">
        <v>12</v>
      </c>
      <c r="G7">
        <v>537</v>
      </c>
      <c r="H7">
        <v>44.75</v>
      </c>
      <c r="I7">
        <v>1727.1136363636363</v>
      </c>
      <c r="M7" s="22">
        <v>8</v>
      </c>
      <c r="N7" s="22">
        <v>59</v>
      </c>
      <c r="O7" s="22">
        <v>1248</v>
      </c>
    </row>
    <row r="8" spans="2:15" x14ac:dyDescent="0.2">
      <c r="E8" t="s">
        <v>169</v>
      </c>
      <c r="F8">
        <v>17</v>
      </c>
      <c r="G8">
        <v>897</v>
      </c>
      <c r="H8">
        <v>52.764705882352942</v>
      </c>
      <c r="I8">
        <v>1027.4411764705883</v>
      </c>
      <c r="M8" s="23">
        <v>36</v>
      </c>
      <c r="N8" s="23">
        <v>75</v>
      </c>
      <c r="O8" s="23">
        <v>445</v>
      </c>
    </row>
    <row r="9" spans="2:15" ht="17" thickBot="1" x14ac:dyDescent="0.25">
      <c r="E9" s="24" t="s">
        <v>85</v>
      </c>
      <c r="F9" s="24">
        <v>11</v>
      </c>
      <c r="G9" s="24">
        <v>2507</v>
      </c>
      <c r="H9" s="24">
        <v>227.90909090909091</v>
      </c>
      <c r="I9" s="24">
        <v>130130.29090909092</v>
      </c>
      <c r="M9" s="22">
        <v>24</v>
      </c>
      <c r="N9" s="22">
        <v>134</v>
      </c>
      <c r="O9" s="22">
        <v>112</v>
      </c>
    </row>
    <row r="10" spans="2:15" x14ac:dyDescent="0.2">
      <c r="M10" s="23">
        <v>50</v>
      </c>
      <c r="N10" s="23">
        <v>30</v>
      </c>
      <c r="O10" s="23">
        <v>19</v>
      </c>
    </row>
    <row r="11" spans="2:15" x14ac:dyDescent="0.2">
      <c r="M11" s="22">
        <v>52</v>
      </c>
      <c r="N11" s="22">
        <v>37</v>
      </c>
      <c r="O11" s="22">
        <v>25</v>
      </c>
    </row>
    <row r="12" spans="2:15" ht="17" thickBot="1" x14ac:dyDescent="0.25">
      <c r="E12" t="s">
        <v>560</v>
      </c>
      <c r="M12" s="23">
        <v>167</v>
      </c>
      <c r="N12" s="23">
        <v>56</v>
      </c>
      <c r="O12" s="23">
        <v>50</v>
      </c>
    </row>
    <row r="13" spans="2:15" x14ac:dyDescent="0.2">
      <c r="E13" s="25" t="s">
        <v>561</v>
      </c>
      <c r="F13" s="25" t="s">
        <v>562</v>
      </c>
      <c r="G13" s="25" t="s">
        <v>563</v>
      </c>
      <c r="H13" s="25" t="s">
        <v>564</v>
      </c>
      <c r="I13" s="25" t="s">
        <v>10</v>
      </c>
      <c r="J13" s="25" t="s">
        <v>565</v>
      </c>
      <c r="K13" s="25" t="s">
        <v>566</v>
      </c>
      <c r="M13" s="22">
        <v>17</v>
      </c>
      <c r="N13" s="22">
        <v>58</v>
      </c>
      <c r="O13" s="22">
        <v>62</v>
      </c>
    </row>
    <row r="14" spans="2:15" x14ac:dyDescent="0.2">
      <c r="E14" t="s">
        <v>567</v>
      </c>
      <c r="F14">
        <v>254441.75708556129</v>
      </c>
      <c r="G14">
        <v>2</v>
      </c>
      <c r="H14">
        <v>127220.87854278064</v>
      </c>
      <c r="I14">
        <v>3.5213816738655046</v>
      </c>
      <c r="J14">
        <v>3.981553342361973E-2</v>
      </c>
      <c r="K14">
        <v>3.2519238463872067</v>
      </c>
      <c r="M14" s="23">
        <v>49</v>
      </c>
      <c r="N14" s="23">
        <v>114</v>
      </c>
    </row>
    <row r="15" spans="2:15" x14ac:dyDescent="0.2">
      <c r="E15" t="s">
        <v>568</v>
      </c>
      <c r="F15">
        <v>1336740.2179144383</v>
      </c>
      <c r="G15">
        <v>37</v>
      </c>
      <c r="H15">
        <v>36128.11399768752</v>
      </c>
      <c r="N15" s="22">
        <v>30</v>
      </c>
    </row>
    <row r="16" spans="2:15" x14ac:dyDescent="0.2">
      <c r="N16" s="23">
        <v>17</v>
      </c>
    </row>
    <row r="17" spans="5:14" ht="17" thickBot="1" x14ac:dyDescent="0.25">
      <c r="E17" s="24" t="s">
        <v>569</v>
      </c>
      <c r="F17" s="24">
        <v>1591181.9749999996</v>
      </c>
      <c r="G17" s="24">
        <v>39</v>
      </c>
      <c r="H17" s="24"/>
      <c r="I17" s="24"/>
      <c r="J17" s="24"/>
      <c r="K17" s="24"/>
      <c r="N17" s="22">
        <v>23</v>
      </c>
    </row>
    <row r="18" spans="5:14" x14ac:dyDescent="0.2">
      <c r="N18" s="23">
        <v>75</v>
      </c>
    </row>
    <row r="19" spans="5:14" x14ac:dyDescent="0.2">
      <c r="N19" s="22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F0E2-7F84-204D-BA89-3F7FD146427C}">
  <dimension ref="A2:BA33"/>
  <sheetViews>
    <sheetView workbookViewId="0"/>
  </sheetViews>
  <sheetFormatPr baseColWidth="10" defaultRowHeight="16" x14ac:dyDescent="0.2"/>
  <cols>
    <col min="1" max="1" width="3.33203125" customWidth="1"/>
    <col min="2" max="2" width="4.1640625" customWidth="1"/>
    <col min="3" max="3" width="65.83203125" customWidth="1"/>
    <col min="4" max="4" width="3.33203125" customWidth="1"/>
    <col min="5" max="5" width="55.83203125" customWidth="1"/>
    <col min="6" max="17" width="10" customWidth="1"/>
    <col min="18" max="18" width="16.6640625" customWidth="1"/>
    <col min="19" max="19" width="18.33203125" customWidth="1"/>
    <col min="21" max="21" width="13.33203125" customWidth="1"/>
    <col min="22" max="53" width="9.1640625" customWidth="1"/>
    <col min="54" max="54" width="0.83203125" customWidth="1"/>
  </cols>
  <sheetData>
    <row r="2" spans="1:53" ht="32" x14ac:dyDescent="0.2">
      <c r="A2" s="1"/>
      <c r="B2" s="3" t="s">
        <v>43</v>
      </c>
      <c r="C2" s="4" t="s">
        <v>44</v>
      </c>
      <c r="D2" s="1"/>
      <c r="E2" s="2" t="s">
        <v>42</v>
      </c>
      <c r="F2" s="1"/>
      <c r="G2" s="1"/>
      <c r="H2" s="1"/>
      <c r="I2" s="1"/>
      <c r="J2" s="1"/>
      <c r="K2" s="1"/>
      <c r="L2" s="1"/>
      <c r="M2" s="1"/>
      <c r="N2" s="1"/>
      <c r="O2" s="2" t="s">
        <v>4</v>
      </c>
      <c r="P2" s="2" t="s">
        <v>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">
      <c r="A3" s="1"/>
      <c r="B3" s="1"/>
      <c r="C3" s="5" t="s">
        <v>4</v>
      </c>
      <c r="D3" s="1"/>
      <c r="E3" t="s">
        <v>571</v>
      </c>
      <c r="N3" s="1"/>
      <c r="O3" s="1">
        <v>59.570999999999998</v>
      </c>
      <c r="P3" s="1">
        <v>8.17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7" thickBot="1" x14ac:dyDescent="0.25">
      <c r="A4" s="1"/>
      <c r="B4" s="1"/>
      <c r="C4" s="1"/>
      <c r="D4" s="1"/>
      <c r="N4" s="1"/>
      <c r="O4" s="1">
        <v>60.055</v>
      </c>
      <c r="P4" s="1">
        <v>8.6300000000000008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">
      <c r="A5" s="1"/>
      <c r="B5" s="2">
        <v>20.2</v>
      </c>
      <c r="C5" s="4" t="s">
        <v>45</v>
      </c>
      <c r="D5" s="1"/>
      <c r="E5" s="26" t="s">
        <v>572</v>
      </c>
      <c r="F5" s="26"/>
      <c r="N5" s="1"/>
      <c r="O5" s="1">
        <v>54.296999999999997</v>
      </c>
      <c r="P5" s="1">
        <v>8.65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">
      <c r="A6" s="1"/>
      <c r="B6" s="1"/>
      <c r="C6" s="5" t="s">
        <v>588</v>
      </c>
      <c r="D6" s="1"/>
      <c r="E6" t="s">
        <v>573</v>
      </c>
      <c r="F6">
        <v>0.86219493285685256</v>
      </c>
      <c r="N6" s="1"/>
      <c r="O6" s="1">
        <v>54.625</v>
      </c>
      <c r="P6" s="1">
        <v>8.92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">
      <c r="A7" s="1"/>
      <c r="B7" s="1"/>
      <c r="C7" s="1"/>
      <c r="D7" s="1"/>
      <c r="E7" t="s">
        <v>574</v>
      </c>
      <c r="F7">
        <v>0.7433801022440325</v>
      </c>
      <c r="N7" s="1"/>
      <c r="O7" s="1">
        <v>48.673000000000002</v>
      </c>
      <c r="P7" s="1">
        <v>9.4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">
      <c r="A8" s="1"/>
      <c r="B8" s="1"/>
      <c r="C8" s="1"/>
      <c r="D8" s="1"/>
      <c r="E8" t="s">
        <v>575</v>
      </c>
      <c r="F8">
        <v>0.73453114025244748</v>
      </c>
      <c r="N8" s="1"/>
      <c r="O8" s="1">
        <v>45.441000000000003</v>
      </c>
      <c r="P8" s="1">
        <v>9.6300000000000008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">
      <c r="A9" s="1"/>
      <c r="B9" s="1"/>
      <c r="C9" s="1"/>
      <c r="D9" s="1"/>
      <c r="E9" t="s">
        <v>576</v>
      </c>
      <c r="F9">
        <v>2.7447846783700056</v>
      </c>
      <c r="N9" s="1"/>
      <c r="O9" s="1">
        <v>50.545000000000002</v>
      </c>
      <c r="P9" s="1">
        <v>9.93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7" thickBot="1" x14ac:dyDescent="0.25">
      <c r="A10" s="1"/>
      <c r="B10" s="1"/>
      <c r="C10" s="1"/>
      <c r="D10" s="1"/>
      <c r="E10" s="24" t="s">
        <v>577</v>
      </c>
      <c r="F10" s="24">
        <v>31</v>
      </c>
      <c r="N10" s="1"/>
      <c r="O10" s="1">
        <v>46.671999999999997</v>
      </c>
      <c r="P10" s="1">
        <v>10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">
      <c r="A11" s="1"/>
      <c r="B11" s="1"/>
      <c r="C11" s="1"/>
      <c r="D11" s="1"/>
      <c r="N11" s="1"/>
      <c r="O11" s="1">
        <v>50.387999999999998</v>
      </c>
      <c r="P11" s="1">
        <v>10.08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7" thickBot="1" x14ac:dyDescent="0.25">
      <c r="A12" s="1"/>
      <c r="B12" s="1"/>
      <c r="C12" s="1"/>
      <c r="D12" s="1"/>
      <c r="E12" t="s">
        <v>560</v>
      </c>
      <c r="N12" s="1"/>
      <c r="O12" s="1">
        <v>50.540999999999997</v>
      </c>
      <c r="P12" s="1">
        <v>10.130000000000001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">
      <c r="A13" s="1"/>
      <c r="B13" s="1"/>
      <c r="C13" s="1"/>
      <c r="D13" s="1"/>
      <c r="E13" s="25"/>
      <c r="F13" s="25" t="s">
        <v>563</v>
      </c>
      <c r="G13" s="25" t="s">
        <v>562</v>
      </c>
      <c r="H13" s="25" t="s">
        <v>564</v>
      </c>
      <c r="I13" s="25" t="s">
        <v>10</v>
      </c>
      <c r="J13" s="25" t="s">
        <v>581</v>
      </c>
      <c r="N13" s="1"/>
      <c r="O13" s="1">
        <v>45.79</v>
      </c>
      <c r="P13" s="1">
        <v>10.47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">
      <c r="A14" s="1"/>
      <c r="B14" s="1"/>
      <c r="C14" s="1"/>
      <c r="D14" s="1"/>
      <c r="E14" t="s">
        <v>578</v>
      </c>
      <c r="F14">
        <v>1</v>
      </c>
      <c r="G14">
        <v>632.90009985088216</v>
      </c>
      <c r="H14">
        <v>632.90009985088216</v>
      </c>
      <c r="I14">
        <v>84.007604841217429</v>
      </c>
      <c r="J14">
        <v>4.5854842978931552E-10</v>
      </c>
      <c r="N14" s="1"/>
      <c r="O14" s="1">
        <v>47.273000000000003</v>
      </c>
      <c r="P14" s="1">
        <v>10.6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">
      <c r="A15" s="1"/>
      <c r="B15" s="1"/>
      <c r="C15" s="1"/>
      <c r="D15" s="1"/>
      <c r="E15" t="s">
        <v>579</v>
      </c>
      <c r="F15">
        <v>29</v>
      </c>
      <c r="G15">
        <v>218.48144498782733</v>
      </c>
      <c r="H15">
        <v>7.5338429306147354</v>
      </c>
      <c r="N15" s="1"/>
      <c r="O15" s="1">
        <v>45.118000000000002</v>
      </c>
      <c r="P15" s="1">
        <v>11.08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7" thickBot="1" x14ac:dyDescent="0.25">
      <c r="A16" s="1"/>
      <c r="B16" s="1"/>
      <c r="C16" s="1"/>
      <c r="D16" s="1"/>
      <c r="E16" s="24" t="s">
        <v>569</v>
      </c>
      <c r="F16" s="24">
        <v>30</v>
      </c>
      <c r="G16" s="24">
        <v>851.38154483870949</v>
      </c>
      <c r="H16" s="24"/>
      <c r="I16" s="24"/>
      <c r="J16" s="24"/>
      <c r="N16" s="1"/>
      <c r="O16" s="1">
        <v>44.753999999999998</v>
      </c>
      <c r="P16" s="1">
        <v>11.12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7" thickBot="1" x14ac:dyDescent="0.25">
      <c r="A17" s="1"/>
      <c r="B17" s="1"/>
      <c r="C17" s="1"/>
      <c r="D17" s="1"/>
      <c r="N17" s="1"/>
      <c r="O17" s="1">
        <v>47.92</v>
      </c>
      <c r="P17" s="1">
        <v>11.5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">
      <c r="A18" s="1"/>
      <c r="B18" s="1"/>
      <c r="C18" s="1"/>
      <c r="D18" s="1"/>
      <c r="E18" s="25"/>
      <c r="F18" s="25" t="s">
        <v>582</v>
      </c>
      <c r="G18" s="25" t="s">
        <v>576</v>
      </c>
      <c r="H18" s="25" t="s">
        <v>583</v>
      </c>
      <c r="I18" s="25" t="s">
        <v>565</v>
      </c>
      <c r="J18" s="25" t="s">
        <v>584</v>
      </c>
      <c r="K18" s="25" t="s">
        <v>585</v>
      </c>
      <c r="L18" s="25" t="s">
        <v>586</v>
      </c>
      <c r="M18" s="25" t="s">
        <v>587</v>
      </c>
      <c r="N18" s="1"/>
      <c r="O18" s="1">
        <v>45.680999999999997</v>
      </c>
      <c r="P18" s="1">
        <v>11.95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">
      <c r="A19" s="1"/>
      <c r="B19" s="1"/>
      <c r="C19" s="1"/>
      <c r="D19" s="1"/>
      <c r="E19" t="s">
        <v>580</v>
      </c>
      <c r="F19">
        <v>82.421772679867445</v>
      </c>
      <c r="G19">
        <v>3.8553037796086684</v>
      </c>
      <c r="H19">
        <v>21.378801098841983</v>
      </c>
      <c r="I19">
        <v>2.6750277296806936E-19</v>
      </c>
      <c r="J19">
        <v>74.53679111038555</v>
      </c>
      <c r="K19">
        <v>90.306754249349339</v>
      </c>
      <c r="L19">
        <v>74.53679111038555</v>
      </c>
      <c r="M19">
        <v>90.306754249349339</v>
      </c>
      <c r="N19" s="1"/>
      <c r="O19" s="1">
        <v>49.155999999999999</v>
      </c>
      <c r="P19" s="1">
        <v>8.9499999999999993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7" thickBot="1" x14ac:dyDescent="0.25">
      <c r="A20" s="1"/>
      <c r="B20" s="1"/>
      <c r="C20" s="1"/>
      <c r="D20" s="1"/>
      <c r="E20" s="24" t="s">
        <v>5</v>
      </c>
      <c r="F20" s="24">
        <v>-3.3105553617816734</v>
      </c>
      <c r="G20" s="24">
        <v>0.36119485347311869</v>
      </c>
      <c r="H20" s="24">
        <v>-9.1655662586234943</v>
      </c>
      <c r="I20" s="24">
        <v>4.5854842978931226E-10</v>
      </c>
      <c r="J20" s="24">
        <v>-4.0492817826906746</v>
      </c>
      <c r="K20" s="24">
        <v>-2.5718289408726722</v>
      </c>
      <c r="L20" s="24">
        <v>-4.0492817826906746</v>
      </c>
      <c r="M20" s="24">
        <v>-2.5718289408726722</v>
      </c>
      <c r="N20" s="1"/>
      <c r="O20" s="1">
        <v>49.874000000000002</v>
      </c>
      <c r="P20" s="1">
        <v>9.2200000000000006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">
      <c r="A21" s="1"/>
      <c r="B21" s="1"/>
      <c r="C21" s="1"/>
      <c r="D21" s="1"/>
      <c r="N21" s="1"/>
      <c r="O21" s="1">
        <v>45.313000000000002</v>
      </c>
      <c r="P21" s="1">
        <v>10.07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">
      <c r="O22" s="1">
        <v>46.774000000000001</v>
      </c>
      <c r="P22" s="1">
        <v>10.25</v>
      </c>
    </row>
    <row r="23" spans="1:53" x14ac:dyDescent="0.2">
      <c r="O23" s="1">
        <v>51.854999999999997</v>
      </c>
      <c r="P23" s="1">
        <v>10.33</v>
      </c>
    </row>
    <row r="24" spans="1:53" x14ac:dyDescent="0.2">
      <c r="O24" s="1">
        <v>47.466999999999999</v>
      </c>
      <c r="P24" s="1">
        <v>10.5</v>
      </c>
    </row>
    <row r="25" spans="1:53" x14ac:dyDescent="0.2">
      <c r="O25" s="1">
        <v>49.091000000000001</v>
      </c>
      <c r="P25" s="1">
        <v>10.85</v>
      </c>
    </row>
    <row r="26" spans="1:53" x14ac:dyDescent="0.2">
      <c r="O26" s="1">
        <v>40.835999999999999</v>
      </c>
      <c r="P26" s="1">
        <v>10.95</v>
      </c>
    </row>
    <row r="27" spans="1:53" x14ac:dyDescent="0.2">
      <c r="O27" s="1">
        <v>46.08</v>
      </c>
      <c r="P27" s="1">
        <v>11.17</v>
      </c>
    </row>
    <row r="28" spans="1:53" x14ac:dyDescent="0.2">
      <c r="O28" s="1">
        <v>44.609000000000002</v>
      </c>
      <c r="P28" s="1">
        <v>11.37</v>
      </c>
    </row>
    <row r="29" spans="1:53" x14ac:dyDescent="0.2">
      <c r="O29" s="1">
        <v>44.811</v>
      </c>
      <c r="P29" s="1">
        <v>11.63</v>
      </c>
    </row>
    <row r="30" spans="1:53" x14ac:dyDescent="0.2">
      <c r="O30" s="1">
        <v>39.406999999999996</v>
      </c>
      <c r="P30" s="1">
        <v>12.63</v>
      </c>
    </row>
    <row r="31" spans="1:53" x14ac:dyDescent="0.2">
      <c r="O31" s="1">
        <v>39.203000000000003</v>
      </c>
      <c r="P31" s="1">
        <v>12.88</v>
      </c>
    </row>
    <row r="32" spans="1:53" x14ac:dyDescent="0.2">
      <c r="O32" s="1">
        <v>39.442</v>
      </c>
      <c r="P32" s="1">
        <v>13.08</v>
      </c>
    </row>
    <row r="33" spans="15:16" x14ac:dyDescent="0.2">
      <c r="O33" s="1">
        <v>37.387999999999998</v>
      </c>
      <c r="P33" s="1">
        <v>14.03</v>
      </c>
    </row>
  </sheetData>
  <dataValidations count="2">
    <dataValidation type="list" allowBlank="1" showInputMessage="1" showErrorMessage="1" sqref="C3" xr:uid="{44826EA6-4234-E144-ADAB-9BD886335BFC}">
      <formula1>"Runtime,Weight,Age,Oxy"</formula1>
    </dataValidation>
    <dataValidation type="list" allowBlank="1" showInputMessage="1" showErrorMessage="1" sqref="C6" xr:uid="{14B2C1C1-4661-E742-A772-4152411DAD96}">
      <formula1>"The coefficient of determination is 86.2.,86.2% of the variation in Runtime can be explained by Oxy.,74.3% of the variation in Oxy can be explained by Runtime.,There is no relationship between Oxy and Runtime."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CAF2-D8B0-E147-870B-223DDE277D47}">
  <dimension ref="A2:BA33"/>
  <sheetViews>
    <sheetView workbookViewId="0">
      <selection activeCell="C6" sqref="C6"/>
    </sheetView>
  </sheetViews>
  <sheetFormatPr baseColWidth="10" defaultRowHeight="16" x14ac:dyDescent="0.2"/>
  <cols>
    <col min="1" max="1" width="3.33203125" customWidth="1"/>
    <col min="2" max="2" width="5" customWidth="1"/>
    <col min="3" max="3" width="65.83203125" customWidth="1"/>
    <col min="4" max="4" width="3.33203125" customWidth="1"/>
    <col min="5" max="5" width="55.83203125" customWidth="1"/>
    <col min="6" max="17" width="10" customWidth="1"/>
    <col min="18" max="18" width="16.6640625" customWidth="1"/>
    <col min="19" max="19" width="18.33203125" customWidth="1"/>
    <col min="21" max="21" width="13.33203125" customWidth="1"/>
    <col min="22" max="53" width="9.1640625" customWidth="1"/>
    <col min="54" max="54" width="0.83203125" customWidth="1"/>
  </cols>
  <sheetData>
    <row r="2" spans="1:53" x14ac:dyDescent="0.2">
      <c r="A2" s="1"/>
      <c r="B2" s="3" t="s">
        <v>46</v>
      </c>
      <c r="C2" s="4" t="s">
        <v>47</v>
      </c>
      <c r="D2" s="1"/>
      <c r="E2" s="2" t="s">
        <v>42</v>
      </c>
      <c r="F2" s="1"/>
      <c r="G2" s="1"/>
      <c r="H2" s="1"/>
      <c r="I2" s="1"/>
      <c r="J2" s="1"/>
      <c r="K2" s="1"/>
      <c r="L2" s="1"/>
      <c r="M2" s="1"/>
      <c r="N2" s="1"/>
      <c r="O2" s="2" t="s">
        <v>4</v>
      </c>
      <c r="P2" s="2" t="s">
        <v>6</v>
      </c>
      <c r="Q2" s="2" t="s">
        <v>2</v>
      </c>
      <c r="R2" s="2" t="s">
        <v>3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">
      <c r="A3" s="1"/>
      <c r="B3" s="1"/>
      <c r="C3" s="5" t="s">
        <v>589</v>
      </c>
      <c r="D3" s="1"/>
      <c r="E3" t="s">
        <v>571</v>
      </c>
      <c r="N3" s="1"/>
      <c r="O3" s="1">
        <v>59.570999999999998</v>
      </c>
      <c r="P3" s="1">
        <v>166</v>
      </c>
      <c r="Q3" s="1">
        <v>42</v>
      </c>
      <c r="R3" s="1">
        <v>68.150000000000006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7" thickBot="1" x14ac:dyDescent="0.25">
      <c r="A4" s="1"/>
      <c r="B4" s="1"/>
      <c r="C4" s="1"/>
      <c r="D4" s="1"/>
      <c r="N4" s="1"/>
      <c r="O4" s="1">
        <v>60.055</v>
      </c>
      <c r="P4" s="1">
        <v>170</v>
      </c>
      <c r="Q4" s="1">
        <v>38</v>
      </c>
      <c r="R4" s="1">
        <v>81.87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32" x14ac:dyDescent="0.2">
      <c r="A5" s="1"/>
      <c r="B5" s="2">
        <v>20.399999999999999</v>
      </c>
      <c r="C5" s="4" t="s">
        <v>48</v>
      </c>
      <c r="D5" s="1"/>
      <c r="E5" s="26" t="s">
        <v>572</v>
      </c>
      <c r="F5" s="26"/>
      <c r="N5" s="1"/>
      <c r="O5" s="1">
        <v>54.296999999999997</v>
      </c>
      <c r="P5" s="1">
        <v>156</v>
      </c>
      <c r="Q5" s="1">
        <v>43</v>
      </c>
      <c r="R5" s="1">
        <v>85.84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">
      <c r="A6" s="1"/>
      <c r="B6" s="1"/>
      <c r="C6" s="5" t="s">
        <v>590</v>
      </c>
      <c r="D6" s="1"/>
      <c r="E6" t="s">
        <v>573</v>
      </c>
      <c r="F6">
        <v>0.6091612523308968</v>
      </c>
      <c r="N6" s="1"/>
      <c r="O6" s="1">
        <v>54.625</v>
      </c>
      <c r="P6" s="1">
        <v>146</v>
      </c>
      <c r="Q6" s="1">
        <v>50</v>
      </c>
      <c r="R6" s="1">
        <v>70.87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">
      <c r="A7" s="1"/>
      <c r="B7" s="1"/>
      <c r="C7" s="1"/>
      <c r="D7" s="1"/>
      <c r="E7" t="s">
        <v>574</v>
      </c>
      <c r="F7">
        <v>0.37107743134134646</v>
      </c>
      <c r="N7" s="1"/>
      <c r="O7" s="1">
        <v>48.673000000000002</v>
      </c>
      <c r="P7" s="1">
        <v>186</v>
      </c>
      <c r="Q7" s="1">
        <v>49</v>
      </c>
      <c r="R7" s="1">
        <v>76.319999999999993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">
      <c r="A8" s="1"/>
      <c r="B8" s="1"/>
      <c r="C8" s="1"/>
      <c r="D8" s="1"/>
      <c r="E8" t="s">
        <v>575</v>
      </c>
      <c r="F8">
        <v>0.32615439072287122</v>
      </c>
      <c r="N8" s="1"/>
      <c r="O8" s="1">
        <v>45.441000000000003</v>
      </c>
      <c r="P8" s="1">
        <v>164</v>
      </c>
      <c r="Q8" s="1">
        <v>52</v>
      </c>
      <c r="R8" s="1">
        <v>76.319999999999993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">
      <c r="A9" s="1"/>
      <c r="B9" s="1"/>
      <c r="C9" s="1"/>
      <c r="D9" s="1"/>
      <c r="E9" t="s">
        <v>576</v>
      </c>
      <c r="F9">
        <v>4.3730222798774738</v>
      </c>
      <c r="N9" s="1"/>
      <c r="O9" s="1">
        <v>50.545000000000002</v>
      </c>
      <c r="P9" s="1">
        <v>148</v>
      </c>
      <c r="Q9" s="1">
        <v>57</v>
      </c>
      <c r="R9" s="1">
        <v>59.08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7" thickBot="1" x14ac:dyDescent="0.25">
      <c r="A10" s="1"/>
      <c r="B10" s="1"/>
      <c r="C10" s="1"/>
      <c r="D10" s="1"/>
      <c r="E10" s="24" t="s">
        <v>577</v>
      </c>
      <c r="F10" s="24">
        <v>31</v>
      </c>
      <c r="N10" s="1"/>
      <c r="O10" s="1">
        <v>46.671999999999997</v>
      </c>
      <c r="P10" s="1">
        <v>162</v>
      </c>
      <c r="Q10" s="1">
        <v>51</v>
      </c>
      <c r="R10" s="1">
        <v>77.91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">
      <c r="A11" s="1"/>
      <c r="B11" s="1"/>
      <c r="C11" s="1"/>
      <c r="D11" s="1"/>
      <c r="N11" s="1"/>
      <c r="O11" s="1">
        <v>50.387999999999998</v>
      </c>
      <c r="P11" s="1">
        <v>168</v>
      </c>
      <c r="Q11" s="1">
        <v>49</v>
      </c>
      <c r="R11" s="1">
        <v>73.37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7" thickBot="1" x14ac:dyDescent="0.25">
      <c r="A12" s="1"/>
      <c r="B12" s="1"/>
      <c r="C12" s="1"/>
      <c r="D12" s="1"/>
      <c r="E12" t="s">
        <v>560</v>
      </c>
      <c r="N12" s="1"/>
      <c r="O12" s="1">
        <v>50.540999999999997</v>
      </c>
      <c r="P12" s="1">
        <v>168</v>
      </c>
      <c r="Q12" s="1">
        <v>44</v>
      </c>
      <c r="R12" s="1">
        <v>73.03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">
      <c r="A13" s="1"/>
      <c r="B13" s="1"/>
      <c r="C13" s="1"/>
      <c r="D13" s="1"/>
      <c r="E13" s="25"/>
      <c r="F13" s="25" t="s">
        <v>563</v>
      </c>
      <c r="G13" s="25" t="s">
        <v>562</v>
      </c>
      <c r="H13" s="25" t="s">
        <v>564</v>
      </c>
      <c r="I13" s="25" t="s">
        <v>10</v>
      </c>
      <c r="J13" s="25" t="s">
        <v>581</v>
      </c>
      <c r="N13" s="1"/>
      <c r="O13" s="1">
        <v>45.79</v>
      </c>
      <c r="P13" s="1">
        <v>186</v>
      </c>
      <c r="Q13" s="1">
        <v>52</v>
      </c>
      <c r="R13" s="1">
        <v>73.709999999999994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">
      <c r="A14" s="1"/>
      <c r="B14" s="1"/>
      <c r="C14" s="1"/>
      <c r="D14" s="1"/>
      <c r="E14" t="s">
        <v>578</v>
      </c>
      <c r="F14">
        <v>2</v>
      </c>
      <c r="G14">
        <v>315.92847675017572</v>
      </c>
      <c r="H14">
        <v>157.96423837508786</v>
      </c>
      <c r="I14">
        <v>8.260291962266141</v>
      </c>
      <c r="J14">
        <v>1.5148181956204465E-3</v>
      </c>
      <c r="N14" s="1"/>
      <c r="O14" s="1">
        <v>47.273000000000003</v>
      </c>
      <c r="P14" s="1">
        <v>162</v>
      </c>
      <c r="Q14" s="1">
        <v>47</v>
      </c>
      <c r="R14" s="1">
        <v>79.150000000000006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">
      <c r="A15" s="1"/>
      <c r="B15" s="1"/>
      <c r="C15" s="1"/>
      <c r="D15" s="1"/>
      <c r="E15" t="s">
        <v>579</v>
      </c>
      <c r="F15">
        <v>28</v>
      </c>
      <c r="G15">
        <v>535.45306808853377</v>
      </c>
      <c r="H15">
        <v>19.123323860304776</v>
      </c>
      <c r="N15" s="1"/>
      <c r="O15" s="1">
        <v>45.118000000000002</v>
      </c>
      <c r="P15" s="1">
        <v>172</v>
      </c>
      <c r="Q15" s="1">
        <v>51</v>
      </c>
      <c r="R15" s="1">
        <v>67.25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7" thickBot="1" x14ac:dyDescent="0.25">
      <c r="A16" s="1"/>
      <c r="B16" s="1"/>
      <c r="C16" s="1"/>
      <c r="D16" s="1"/>
      <c r="E16" s="24" t="s">
        <v>569</v>
      </c>
      <c r="F16" s="24">
        <v>30</v>
      </c>
      <c r="G16" s="24">
        <v>851.38154483870949</v>
      </c>
      <c r="H16" s="24"/>
      <c r="I16" s="24"/>
      <c r="J16" s="24"/>
      <c r="N16" s="1"/>
      <c r="O16" s="1">
        <v>44.753999999999998</v>
      </c>
      <c r="P16" s="1">
        <v>176</v>
      </c>
      <c r="Q16" s="1">
        <v>45</v>
      </c>
      <c r="R16" s="1">
        <v>66.45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7" thickBot="1" x14ac:dyDescent="0.25">
      <c r="A17" s="1"/>
      <c r="B17" s="1"/>
      <c r="C17" s="1"/>
      <c r="D17" s="1"/>
      <c r="N17" s="1"/>
      <c r="O17" s="1">
        <v>47.92</v>
      </c>
      <c r="P17" s="1">
        <v>170</v>
      </c>
      <c r="Q17" s="1">
        <v>48</v>
      </c>
      <c r="R17" s="1">
        <v>61.24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">
      <c r="A18" s="1"/>
      <c r="B18" s="1"/>
      <c r="C18" s="1"/>
      <c r="D18" s="1"/>
      <c r="E18" s="25"/>
      <c r="F18" s="25" t="s">
        <v>582</v>
      </c>
      <c r="G18" s="25" t="s">
        <v>576</v>
      </c>
      <c r="H18" s="25" t="s">
        <v>583</v>
      </c>
      <c r="I18" s="25" t="s">
        <v>565</v>
      </c>
      <c r="J18" s="25" t="s">
        <v>584</v>
      </c>
      <c r="K18" s="25" t="s">
        <v>585</v>
      </c>
      <c r="L18" s="25" t="s">
        <v>586</v>
      </c>
      <c r="M18" s="25" t="s">
        <v>587</v>
      </c>
      <c r="N18" s="1"/>
      <c r="O18" s="1">
        <v>45.680999999999997</v>
      </c>
      <c r="P18" s="1">
        <v>176</v>
      </c>
      <c r="Q18" s="1">
        <v>40</v>
      </c>
      <c r="R18" s="1">
        <v>75.98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">
      <c r="A19" s="1"/>
      <c r="B19" s="1"/>
      <c r="C19" s="1"/>
      <c r="D19" s="1"/>
      <c r="E19" t="s">
        <v>580</v>
      </c>
      <c r="F19">
        <v>119.46412123587686</v>
      </c>
      <c r="G19">
        <v>17.882435076500187</v>
      </c>
      <c r="H19">
        <v>6.6805287269219864</v>
      </c>
      <c r="I19">
        <v>2.9935337990455873E-7</v>
      </c>
      <c r="J19">
        <v>82.833613512484092</v>
      </c>
      <c r="K19">
        <v>156.09462895926964</v>
      </c>
      <c r="L19">
        <v>82.833613512484092</v>
      </c>
      <c r="M19">
        <v>156.09462895926964</v>
      </c>
      <c r="N19" s="1"/>
      <c r="O19" s="1">
        <v>49.155999999999999</v>
      </c>
      <c r="P19" s="1">
        <v>180</v>
      </c>
      <c r="Q19" s="1">
        <v>49</v>
      </c>
      <c r="R19" s="1">
        <v>81.42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">
      <c r="A20" s="1"/>
      <c r="B20" s="1"/>
      <c r="C20" s="1"/>
      <c r="D20" s="1"/>
      <c r="E20" t="s">
        <v>6</v>
      </c>
      <c r="F20">
        <v>-0.2866354759817395</v>
      </c>
      <c r="G20">
        <v>8.2085599416750421E-2</v>
      </c>
      <c r="H20">
        <v>-3.491909397243782</v>
      </c>
      <c r="I20">
        <v>1.6099815503523732E-3</v>
      </c>
      <c r="J20">
        <v>-0.45478020406555464</v>
      </c>
      <c r="K20">
        <v>-0.11849074789792438</v>
      </c>
      <c r="L20">
        <v>-0.45478020406555464</v>
      </c>
      <c r="M20">
        <v>-0.11849074789792438</v>
      </c>
      <c r="N20" s="1"/>
      <c r="O20" s="1">
        <v>49.874000000000002</v>
      </c>
      <c r="P20" s="1">
        <v>178</v>
      </c>
      <c r="Q20" s="1">
        <v>38</v>
      </c>
      <c r="R20" s="1">
        <v>89.02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7" thickBot="1" x14ac:dyDescent="0.25">
      <c r="A21" s="1"/>
      <c r="B21" s="1"/>
      <c r="C21" s="1"/>
      <c r="D21" s="1"/>
      <c r="E21" s="24" t="s">
        <v>2</v>
      </c>
      <c r="F21" s="24">
        <v>-0.49209864013816995</v>
      </c>
      <c r="G21" s="24">
        <v>0.15991681269002975</v>
      </c>
      <c r="H21" s="24">
        <v>-3.0772164093341172</v>
      </c>
      <c r="I21" s="24">
        <v>4.6364511164187329E-3</v>
      </c>
      <c r="J21" s="24">
        <v>-0.81967338134555923</v>
      </c>
      <c r="K21" s="24">
        <v>-0.16452389893078062</v>
      </c>
      <c r="L21" s="24">
        <v>-0.81967338134555923</v>
      </c>
      <c r="M21" s="24">
        <v>-0.16452389893078062</v>
      </c>
      <c r="N21" s="1"/>
      <c r="O21" s="1">
        <v>45.313000000000002</v>
      </c>
      <c r="P21" s="1">
        <v>185</v>
      </c>
      <c r="Q21" s="1">
        <v>40</v>
      </c>
      <c r="R21" s="1">
        <v>75.069999999999993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">
      <c r="O22" s="1">
        <v>46.774000000000001</v>
      </c>
      <c r="P22" s="1">
        <v>162</v>
      </c>
      <c r="Q22" s="1">
        <v>48</v>
      </c>
      <c r="R22" s="1">
        <v>91.63</v>
      </c>
    </row>
    <row r="23" spans="1:53" x14ac:dyDescent="0.2">
      <c r="O23" s="1">
        <v>51.854999999999997</v>
      </c>
      <c r="P23" s="1">
        <v>166</v>
      </c>
      <c r="Q23" s="1">
        <v>54</v>
      </c>
      <c r="R23" s="1">
        <v>83.12</v>
      </c>
    </row>
    <row r="24" spans="1:53" x14ac:dyDescent="0.2">
      <c r="O24" s="1">
        <v>47.466999999999999</v>
      </c>
      <c r="P24" s="1">
        <v>170</v>
      </c>
      <c r="Q24" s="1">
        <v>52</v>
      </c>
      <c r="R24" s="1">
        <v>82.78</v>
      </c>
    </row>
    <row r="25" spans="1:53" x14ac:dyDescent="0.2">
      <c r="O25" s="1">
        <v>49.091000000000001</v>
      </c>
      <c r="P25" s="1">
        <v>162</v>
      </c>
      <c r="Q25" s="1">
        <v>43</v>
      </c>
      <c r="R25" s="1">
        <v>81.19</v>
      </c>
    </row>
    <row r="26" spans="1:53" x14ac:dyDescent="0.2">
      <c r="O26" s="1">
        <v>40.835999999999999</v>
      </c>
      <c r="P26" s="1">
        <v>168</v>
      </c>
      <c r="Q26" s="1">
        <v>51</v>
      </c>
      <c r="R26" s="1">
        <v>69.63</v>
      </c>
    </row>
    <row r="27" spans="1:53" x14ac:dyDescent="0.2">
      <c r="O27" s="1">
        <v>46.08</v>
      </c>
      <c r="P27" s="1">
        <v>156</v>
      </c>
      <c r="Q27" s="1">
        <v>54</v>
      </c>
      <c r="R27" s="1">
        <v>79.38</v>
      </c>
    </row>
    <row r="28" spans="1:53" x14ac:dyDescent="0.2">
      <c r="O28" s="1">
        <v>44.609000000000002</v>
      </c>
      <c r="P28" s="1">
        <v>178</v>
      </c>
      <c r="Q28" s="1">
        <v>44</v>
      </c>
      <c r="R28" s="1">
        <v>89.47</v>
      </c>
    </row>
    <row r="29" spans="1:53" x14ac:dyDescent="0.2">
      <c r="O29" s="1">
        <v>44.811</v>
      </c>
      <c r="P29" s="1">
        <v>176</v>
      </c>
      <c r="Q29" s="1">
        <v>47</v>
      </c>
      <c r="R29" s="1">
        <v>77.45</v>
      </c>
    </row>
    <row r="30" spans="1:53" x14ac:dyDescent="0.2">
      <c r="O30" s="1">
        <v>39.406999999999996</v>
      </c>
      <c r="P30" s="1">
        <v>174</v>
      </c>
      <c r="Q30" s="1">
        <v>57</v>
      </c>
      <c r="R30" s="1">
        <v>73.37</v>
      </c>
    </row>
    <row r="31" spans="1:53" x14ac:dyDescent="0.2">
      <c r="O31" s="1">
        <v>39.203000000000003</v>
      </c>
      <c r="P31" s="1">
        <v>168</v>
      </c>
      <c r="Q31" s="1">
        <v>54</v>
      </c>
      <c r="R31" s="1">
        <v>91.63</v>
      </c>
    </row>
    <row r="32" spans="1:53" x14ac:dyDescent="0.2">
      <c r="O32" s="1">
        <v>39.442</v>
      </c>
      <c r="P32" s="1">
        <v>174</v>
      </c>
      <c r="Q32" s="1">
        <v>44</v>
      </c>
      <c r="R32" s="1">
        <v>81.42</v>
      </c>
    </row>
    <row r="33" spans="15:18" x14ac:dyDescent="0.2">
      <c r="O33" s="1">
        <v>37.387999999999998</v>
      </c>
      <c r="P33" s="1">
        <v>186</v>
      </c>
      <c r="Q33" s="1">
        <v>45</v>
      </c>
      <c r="R33" s="1">
        <v>87.66</v>
      </c>
    </row>
  </sheetData>
  <dataValidations count="2">
    <dataValidation type="list" allowBlank="1" showInputMessage="1" showErrorMessage="1" sqref="C3" xr:uid="{B6313F42-7ACD-AE4A-BA02-B85793C9DFDB}">
      <formula1>"RunPulse is perfectly correlated with Oxy.,RunPulse significantly contributes to predicting Oxy.,RunPulse does not contribute to predicting Oxy.,RunPulse is not related to Oxy."</formula1>
    </dataValidation>
    <dataValidation type="list" allowBlank="1" showInputMessage="1" showErrorMessage="1" sqref="C6" xr:uid="{A254999E-555B-C049-B4B5-A0AEF2EA632D}">
      <formula1>"Oxy = 121.3 + 0.08 * RunPlulse,Oxy = 119.5 -0.49 * Age - 0.16 * Weight,Oxy = 128.9 -0.53 * Age - 0.12 * Weight - 0.27 * RunPulse,Oxy = 119.5 - 0.49 * Age - 0.29 * RunPulse"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3AE5-BFF2-DE40-A30D-860D308D9971}">
  <dimension ref="B2:L10"/>
  <sheetViews>
    <sheetView topLeftCell="C1" workbookViewId="0">
      <selection activeCell="C3" sqref="C3"/>
    </sheetView>
  </sheetViews>
  <sheetFormatPr baseColWidth="10" defaultRowHeight="16" x14ac:dyDescent="0.2"/>
  <cols>
    <col min="1" max="1" width="3.33203125" customWidth="1"/>
    <col min="2" max="2" width="4.1640625" customWidth="1"/>
    <col min="3" max="3" width="41.6640625" customWidth="1"/>
    <col min="4" max="4" width="9.1640625" customWidth="1"/>
    <col min="5" max="5" width="54.1640625" customWidth="1"/>
  </cols>
  <sheetData>
    <row r="2" spans="2:12" ht="33" customHeight="1" thickBot="1" x14ac:dyDescent="0.25">
      <c r="B2" s="7" t="s">
        <v>50</v>
      </c>
      <c r="C2" s="9" t="s">
        <v>51</v>
      </c>
      <c r="E2" s="8" t="s">
        <v>49</v>
      </c>
    </row>
    <row r="3" spans="2:12" ht="17" x14ac:dyDescent="0.2">
      <c r="C3" s="10" t="s">
        <v>591</v>
      </c>
      <c r="E3" s="25"/>
      <c r="F3" s="25" t="s">
        <v>2</v>
      </c>
      <c r="G3" s="25" t="s">
        <v>3</v>
      </c>
      <c r="H3" s="25" t="s">
        <v>4</v>
      </c>
      <c r="I3" s="25" t="s">
        <v>5</v>
      </c>
      <c r="J3" s="25" t="s">
        <v>6</v>
      </c>
      <c r="K3" s="25" t="s">
        <v>7</v>
      </c>
      <c r="L3" s="25" t="s">
        <v>8</v>
      </c>
    </row>
    <row r="4" spans="2:12" x14ac:dyDescent="0.2">
      <c r="E4" t="s">
        <v>2</v>
      </c>
      <c r="F4">
        <v>1</v>
      </c>
    </row>
    <row r="5" spans="2:12" x14ac:dyDescent="0.2">
      <c r="E5" t="s">
        <v>3</v>
      </c>
      <c r="F5">
        <v>-0.24050468259738877</v>
      </c>
      <c r="G5">
        <v>1</v>
      </c>
    </row>
    <row r="6" spans="2:12" x14ac:dyDescent="0.2">
      <c r="E6" t="s">
        <v>4</v>
      </c>
      <c r="F6">
        <v>-0.3117602090343658</v>
      </c>
      <c r="G6">
        <v>-0.16275284625287445</v>
      </c>
      <c r="H6">
        <v>1</v>
      </c>
    </row>
    <row r="7" spans="2:12" x14ac:dyDescent="0.2">
      <c r="E7" t="s">
        <v>5</v>
      </c>
      <c r="F7">
        <v>0.19522821146646996</v>
      </c>
      <c r="G7">
        <v>0.14350757576040596</v>
      </c>
      <c r="H7">
        <v>-0.86219493285685256</v>
      </c>
      <c r="I7">
        <v>1</v>
      </c>
    </row>
    <row r="8" spans="2:12" x14ac:dyDescent="0.2">
      <c r="E8" t="s">
        <v>6</v>
      </c>
      <c r="F8">
        <v>-0.31606511982457025</v>
      </c>
      <c r="G8">
        <v>0.18151632771143653</v>
      </c>
      <c r="H8">
        <v>-0.39797416611840214</v>
      </c>
      <c r="I8">
        <v>0.31364775020136132</v>
      </c>
      <c r="J8">
        <v>1</v>
      </c>
    </row>
    <row r="9" spans="2:12" x14ac:dyDescent="0.2">
      <c r="E9" t="s">
        <v>7</v>
      </c>
      <c r="F9">
        <v>-0.15087339899628324</v>
      </c>
      <c r="G9">
        <v>4.3974172976744663E-2</v>
      </c>
      <c r="H9">
        <v>-0.39935611460874182</v>
      </c>
      <c r="I9">
        <v>0.45038259535103398</v>
      </c>
      <c r="J9">
        <v>0.35246059949402486</v>
      </c>
      <c r="K9">
        <v>1</v>
      </c>
    </row>
    <row r="10" spans="2:12" ht="17" thickBot="1" x14ac:dyDescent="0.25">
      <c r="E10" s="24" t="s">
        <v>8</v>
      </c>
      <c r="F10" s="24">
        <v>-0.41490271247472271</v>
      </c>
      <c r="G10" s="24">
        <v>0.24938123166987425</v>
      </c>
      <c r="H10" s="24">
        <v>-0.23674019559702006</v>
      </c>
      <c r="I10" s="24">
        <v>0.22610304439733162</v>
      </c>
      <c r="J10" s="24">
        <v>0.92975378765635364</v>
      </c>
      <c r="K10" s="24">
        <v>0.30512400307986992</v>
      </c>
      <c r="L10" s="24">
        <v>1</v>
      </c>
    </row>
  </sheetData>
  <dataValidations count="1">
    <dataValidation type="list" allowBlank="1" showInputMessage="1" showErrorMessage="1" sqref="C3" xr:uid="{260DBBAA-564F-FA40-A69B-1B92B40A883B}">
      <formula1>"RstPulse and RunPulse,Age and MaxPulse,Age and Weight,Oxy and Runtime"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29C4-1DF4-264D-9B20-807F92B52B0C}">
  <dimension ref="B2:O422"/>
  <sheetViews>
    <sheetView topLeftCell="C1" workbookViewId="0">
      <selection activeCell="J13" sqref="J13:J264"/>
    </sheetView>
  </sheetViews>
  <sheetFormatPr baseColWidth="10" defaultRowHeight="16" x14ac:dyDescent="0.2"/>
  <cols>
    <col min="1" max="1" width="3.33203125" customWidth="1"/>
    <col min="2" max="2" width="11.83203125" customWidth="1"/>
    <col min="3" max="3" width="35" customWidth="1"/>
    <col min="4" max="4" width="14.1640625" customWidth="1"/>
    <col min="5" max="5" width="9.33203125" customWidth="1"/>
    <col min="6" max="6" width="21.6640625" customWidth="1"/>
    <col min="7" max="7" width="16.83203125" customWidth="1"/>
    <col min="8" max="8" width="23.83203125" customWidth="1"/>
    <col min="9" max="9" width="33" customWidth="1"/>
    <col min="10" max="10" width="17" customWidth="1"/>
    <col min="11" max="11" width="23.33203125" customWidth="1"/>
    <col min="12" max="12" width="20.5" customWidth="1"/>
    <col min="13" max="13" width="21.5" customWidth="1"/>
    <col min="14" max="14" width="19.33203125" customWidth="1"/>
    <col min="15" max="15" width="17" customWidth="1"/>
  </cols>
  <sheetData>
    <row r="2" spans="2:15" ht="51" x14ac:dyDescent="0.2">
      <c r="B2" s="8" t="s">
        <v>52</v>
      </c>
      <c r="C2" s="8" t="s">
        <v>53</v>
      </c>
      <c r="D2" s="8" t="s">
        <v>54</v>
      </c>
      <c r="E2" s="8" t="s">
        <v>55</v>
      </c>
      <c r="F2" s="11" t="s">
        <v>56</v>
      </c>
      <c r="G2" s="12" t="s">
        <v>57</v>
      </c>
      <c r="H2" s="14" t="s">
        <v>58</v>
      </c>
      <c r="I2" s="14" t="s">
        <v>59</v>
      </c>
      <c r="J2" s="11" t="s">
        <v>60</v>
      </c>
      <c r="K2" s="16" t="s">
        <v>61</v>
      </c>
      <c r="L2" s="14" t="s">
        <v>62</v>
      </c>
      <c r="M2" s="14" t="s">
        <v>63</v>
      </c>
      <c r="N2" s="14" t="s">
        <v>64</v>
      </c>
      <c r="O2" s="14" t="s">
        <v>65</v>
      </c>
    </row>
    <row r="3" spans="2:15" hidden="1" x14ac:dyDescent="0.2">
      <c r="B3" s="1">
        <v>75119</v>
      </c>
      <c r="C3" s="1" t="s">
        <v>66</v>
      </c>
      <c r="D3" s="1" t="s">
        <v>67</v>
      </c>
      <c r="E3" s="1" t="s">
        <v>68</v>
      </c>
      <c r="F3" s="1">
        <v>195</v>
      </c>
      <c r="G3" s="13">
        <v>10.899999618530201</v>
      </c>
      <c r="H3" s="15">
        <v>0.51020002365112305</v>
      </c>
      <c r="I3" s="15">
        <v>2.04080009460449</v>
      </c>
      <c r="J3" s="1">
        <v>67</v>
      </c>
      <c r="K3" s="17">
        <v>6384.9111328125</v>
      </c>
      <c r="L3" s="15">
        <v>22.690000534057599</v>
      </c>
      <c r="M3" s="15">
        <v>0</v>
      </c>
      <c r="N3" s="15">
        <v>691.59997558593705</v>
      </c>
      <c r="O3" s="15">
        <v>690</v>
      </c>
    </row>
    <row r="4" spans="2:15" hidden="1" x14ac:dyDescent="0.2">
      <c r="B4" s="1">
        <v>61499</v>
      </c>
      <c r="C4" s="1" t="s">
        <v>69</v>
      </c>
      <c r="D4" s="1" t="s">
        <v>70</v>
      </c>
      <c r="E4" s="1" t="s">
        <v>68</v>
      </c>
      <c r="F4" s="1">
        <v>240</v>
      </c>
      <c r="G4" s="13">
        <v>11.149999618530201</v>
      </c>
      <c r="H4" s="15">
        <v>15.4167003631591</v>
      </c>
      <c r="I4" s="15">
        <v>47.916698455810497</v>
      </c>
      <c r="J4" s="1">
        <v>101</v>
      </c>
      <c r="K4" s="17">
        <v>5099.380859375</v>
      </c>
      <c r="L4" s="15">
        <v>9.8240003585815394</v>
      </c>
      <c r="M4" s="15">
        <v>4.5833334922790501</v>
      </c>
      <c r="N4" s="15">
        <v>660.5</v>
      </c>
      <c r="O4" s="15">
        <v>661.90002441406205</v>
      </c>
    </row>
    <row r="5" spans="2:15" hidden="1" x14ac:dyDescent="0.2">
      <c r="B5" s="1">
        <v>61549</v>
      </c>
      <c r="C5" s="1" t="s">
        <v>71</v>
      </c>
      <c r="D5" s="1" t="s">
        <v>70</v>
      </c>
      <c r="E5" s="1" t="s">
        <v>68</v>
      </c>
      <c r="F5" s="1">
        <v>1550</v>
      </c>
      <c r="G5" s="13">
        <v>82.900001525878906</v>
      </c>
      <c r="H5" s="15">
        <v>55.032299041747997</v>
      </c>
      <c r="I5" s="15">
        <v>76.322601318359304</v>
      </c>
      <c r="J5" s="1">
        <v>169</v>
      </c>
      <c r="K5" s="17">
        <v>5501.95458984375</v>
      </c>
      <c r="L5" s="15">
        <v>8.9779996871948207</v>
      </c>
      <c r="M5" s="15">
        <v>30.000001907348601</v>
      </c>
      <c r="N5" s="15">
        <v>636.29998779296795</v>
      </c>
      <c r="O5" s="15">
        <v>650.90002441406205</v>
      </c>
    </row>
    <row r="6" spans="2:15" hidden="1" x14ac:dyDescent="0.2">
      <c r="B6" s="1">
        <v>61457</v>
      </c>
      <c r="C6" s="1" t="s">
        <v>72</v>
      </c>
      <c r="D6" s="1" t="s">
        <v>70</v>
      </c>
      <c r="E6" s="1" t="s">
        <v>68</v>
      </c>
      <c r="F6" s="1">
        <v>243</v>
      </c>
      <c r="G6" s="13">
        <v>14</v>
      </c>
      <c r="H6" s="15">
        <v>36.475399017333899</v>
      </c>
      <c r="I6" s="15">
        <v>77.049201965332003</v>
      </c>
      <c r="J6" s="1">
        <v>85</v>
      </c>
      <c r="K6" s="17">
        <v>7101.8310546875</v>
      </c>
      <c r="L6" s="15">
        <v>8.9779996871948207</v>
      </c>
      <c r="M6" s="15">
        <v>0</v>
      </c>
      <c r="N6" s="15">
        <v>651.90002441406205</v>
      </c>
      <c r="O6" s="15">
        <v>643.5</v>
      </c>
    </row>
    <row r="7" spans="2:15" hidden="1" x14ac:dyDescent="0.2">
      <c r="B7" s="1">
        <v>61523</v>
      </c>
      <c r="C7" s="1" t="s">
        <v>73</v>
      </c>
      <c r="D7" s="1" t="s">
        <v>70</v>
      </c>
      <c r="E7" s="1" t="s">
        <v>68</v>
      </c>
      <c r="F7" s="1">
        <v>1335</v>
      </c>
      <c r="G7" s="13">
        <v>71.5</v>
      </c>
      <c r="H7" s="15">
        <v>33.108600616455</v>
      </c>
      <c r="I7" s="15">
        <v>78.427001953125</v>
      </c>
      <c r="J7" s="1">
        <v>171</v>
      </c>
      <c r="K7" s="17">
        <v>5235.98779296875</v>
      </c>
      <c r="L7" s="15">
        <v>9.0803327560424805</v>
      </c>
      <c r="M7" s="15">
        <v>13.857677459716699</v>
      </c>
      <c r="N7" s="15">
        <v>641.79998779296795</v>
      </c>
      <c r="O7" s="15">
        <v>639.90002441406205</v>
      </c>
    </row>
    <row r="8" spans="2:15" hidden="1" x14ac:dyDescent="0.2">
      <c r="B8" s="1">
        <v>62042</v>
      </c>
      <c r="C8" s="1" t="s">
        <v>74</v>
      </c>
      <c r="D8" s="1" t="s">
        <v>75</v>
      </c>
      <c r="E8" s="1" t="s">
        <v>68</v>
      </c>
      <c r="F8" s="1">
        <v>137</v>
      </c>
      <c r="G8" s="13">
        <v>6.4000000953674299</v>
      </c>
      <c r="H8" s="15">
        <v>12.3187999725341</v>
      </c>
      <c r="I8" s="15">
        <v>86.956497192382798</v>
      </c>
      <c r="J8" s="1">
        <v>25</v>
      </c>
      <c r="K8" s="17">
        <v>5580.14697265625</v>
      </c>
      <c r="L8" s="15">
        <v>10.414999961853001</v>
      </c>
      <c r="M8" s="15">
        <v>12.408759117126399</v>
      </c>
      <c r="N8" s="15">
        <v>605.70001220703102</v>
      </c>
      <c r="O8" s="15">
        <v>605.40002441406205</v>
      </c>
    </row>
    <row r="9" spans="2:15" hidden="1" x14ac:dyDescent="0.2">
      <c r="B9" s="1">
        <v>68536</v>
      </c>
      <c r="C9" s="1" t="s">
        <v>76</v>
      </c>
      <c r="D9" s="1" t="s">
        <v>77</v>
      </c>
      <c r="E9" s="1" t="s">
        <v>68</v>
      </c>
      <c r="F9" s="1">
        <v>195</v>
      </c>
      <c r="G9" s="13">
        <v>10</v>
      </c>
      <c r="H9" s="15">
        <v>12.903200149536101</v>
      </c>
      <c r="I9" s="15">
        <v>94.623703002929602</v>
      </c>
      <c r="J9" s="1">
        <v>28</v>
      </c>
      <c r="K9" s="17">
        <v>5253.3310546875</v>
      </c>
      <c r="L9" s="15">
        <v>6.5770001411437899</v>
      </c>
      <c r="M9" s="15">
        <v>68.717948913574205</v>
      </c>
      <c r="N9" s="15">
        <v>604.5</v>
      </c>
      <c r="O9" s="15">
        <v>609</v>
      </c>
    </row>
    <row r="10" spans="2:15" hidden="1" x14ac:dyDescent="0.2">
      <c r="B10" s="1">
        <v>63834</v>
      </c>
      <c r="C10" s="1" t="s">
        <v>78</v>
      </c>
      <c r="D10" s="1" t="s">
        <v>79</v>
      </c>
      <c r="E10" s="1" t="s">
        <v>68</v>
      </c>
      <c r="F10" s="1">
        <v>888</v>
      </c>
      <c r="G10" s="13">
        <v>42.5</v>
      </c>
      <c r="H10" s="15">
        <v>18.806299209594702</v>
      </c>
      <c r="I10" s="15">
        <v>100</v>
      </c>
      <c r="J10" s="1">
        <v>66</v>
      </c>
      <c r="K10" s="17">
        <v>4565.74609375</v>
      </c>
      <c r="L10" s="15">
        <v>8.1739997863769496</v>
      </c>
      <c r="M10" s="15">
        <v>46.959461212158203</v>
      </c>
      <c r="N10" s="15">
        <v>605.5</v>
      </c>
      <c r="O10" s="15">
        <v>612.5</v>
      </c>
    </row>
    <row r="11" spans="2:15" hidden="1" x14ac:dyDescent="0.2">
      <c r="B11" s="1">
        <v>62331</v>
      </c>
      <c r="C11" s="1" t="s">
        <v>80</v>
      </c>
      <c r="D11" s="1" t="s">
        <v>75</v>
      </c>
      <c r="E11" s="1" t="s">
        <v>68</v>
      </c>
      <c r="F11" s="1">
        <v>379</v>
      </c>
      <c r="G11" s="13">
        <v>19</v>
      </c>
      <c r="H11" s="15">
        <v>32.189998626708899</v>
      </c>
      <c r="I11" s="15">
        <v>93.139801025390597</v>
      </c>
      <c r="J11" s="1">
        <v>35</v>
      </c>
      <c r="K11" s="17">
        <v>5355.54833984375</v>
      </c>
      <c r="L11" s="15">
        <v>7.3850002288818297</v>
      </c>
      <c r="M11" s="15">
        <v>30.079156875610298</v>
      </c>
      <c r="N11" s="15">
        <v>608.90002441406205</v>
      </c>
      <c r="O11" s="15">
        <v>616.09997558593705</v>
      </c>
    </row>
    <row r="12" spans="2:15" hidden="1" x14ac:dyDescent="0.2">
      <c r="B12" s="1">
        <v>67306</v>
      </c>
      <c r="C12" s="1" t="s">
        <v>81</v>
      </c>
      <c r="D12" s="1" t="s">
        <v>82</v>
      </c>
      <c r="E12" s="1" t="s">
        <v>83</v>
      </c>
      <c r="F12" s="1">
        <v>2247</v>
      </c>
      <c r="G12" s="13">
        <v>108</v>
      </c>
      <c r="H12" s="15">
        <v>78.994201660156193</v>
      </c>
      <c r="I12" s="15">
        <v>87.316398620605398</v>
      </c>
      <c r="J12" s="1">
        <v>0</v>
      </c>
      <c r="K12" s="17">
        <v>5036.21142578125</v>
      </c>
      <c r="L12" s="15">
        <v>11.613332748413001</v>
      </c>
      <c r="M12" s="15">
        <v>40.275920867919901</v>
      </c>
      <c r="N12" s="15">
        <v>611.90002441406205</v>
      </c>
      <c r="O12" s="15">
        <v>613.40002441406205</v>
      </c>
    </row>
    <row r="13" spans="2:15" x14ac:dyDescent="0.2">
      <c r="B13" s="1">
        <v>65722</v>
      </c>
      <c r="C13" s="1" t="s">
        <v>84</v>
      </c>
      <c r="D13" s="1" t="s">
        <v>85</v>
      </c>
      <c r="E13" s="1" t="s">
        <v>68</v>
      </c>
      <c r="F13" s="1">
        <v>446</v>
      </c>
      <c r="G13" s="13">
        <v>21</v>
      </c>
      <c r="H13" s="15">
        <v>18.609899520873999</v>
      </c>
      <c r="I13" s="15">
        <v>85.874397277832003</v>
      </c>
      <c r="J13" s="1">
        <v>86</v>
      </c>
      <c r="K13" s="17">
        <v>4547.6923828125</v>
      </c>
      <c r="L13" s="15">
        <v>8.9309997558593697</v>
      </c>
      <c r="M13" s="15">
        <v>52.914798736572202</v>
      </c>
      <c r="N13" s="15">
        <v>612.79998779296795</v>
      </c>
      <c r="O13" s="15">
        <v>618.70001220703102</v>
      </c>
    </row>
    <row r="14" spans="2:15" hidden="1" x14ac:dyDescent="0.2">
      <c r="B14" s="1">
        <v>62174</v>
      </c>
      <c r="C14" s="1" t="s">
        <v>86</v>
      </c>
      <c r="D14" s="1" t="s">
        <v>75</v>
      </c>
      <c r="E14" s="1" t="s">
        <v>68</v>
      </c>
      <c r="F14" s="1">
        <v>987</v>
      </c>
      <c r="G14" s="13">
        <v>47</v>
      </c>
      <c r="H14" s="15">
        <v>71.713096618652301</v>
      </c>
      <c r="I14" s="15">
        <v>98.605598449707003</v>
      </c>
      <c r="J14" s="1">
        <v>56</v>
      </c>
      <c r="K14" s="17">
        <v>5447.34521484375</v>
      </c>
      <c r="L14" s="15">
        <v>7.3850002288818297</v>
      </c>
      <c r="M14" s="15">
        <v>54.609931945800703</v>
      </c>
      <c r="N14" s="15">
        <v>616.59997558593705</v>
      </c>
      <c r="O14" s="15">
        <v>616</v>
      </c>
    </row>
    <row r="15" spans="2:15" hidden="1" x14ac:dyDescent="0.2">
      <c r="B15" s="1">
        <v>71795</v>
      </c>
      <c r="C15" s="1" t="s">
        <v>87</v>
      </c>
      <c r="D15" s="1" t="s">
        <v>88</v>
      </c>
      <c r="E15" s="1" t="s">
        <v>68</v>
      </c>
      <c r="F15" s="1">
        <v>103</v>
      </c>
      <c r="G15" s="13">
        <v>5</v>
      </c>
      <c r="H15" s="15">
        <v>22.4298992156982</v>
      </c>
      <c r="I15" s="15">
        <v>98.130798339843693</v>
      </c>
      <c r="J15" s="1">
        <v>25</v>
      </c>
      <c r="K15" s="17">
        <v>6567.1494140625</v>
      </c>
      <c r="L15" s="15">
        <v>5.33500003814697</v>
      </c>
      <c r="M15" s="15">
        <v>42.7184448242187</v>
      </c>
      <c r="N15" s="15">
        <v>612.79998779296795</v>
      </c>
      <c r="O15" s="15">
        <v>619.79998779296795</v>
      </c>
    </row>
    <row r="16" spans="2:15" hidden="1" x14ac:dyDescent="0.2">
      <c r="B16" s="1">
        <v>72181</v>
      </c>
      <c r="C16" s="1" t="s">
        <v>89</v>
      </c>
      <c r="D16" s="1" t="s">
        <v>88</v>
      </c>
      <c r="E16" s="1" t="s">
        <v>68</v>
      </c>
      <c r="F16" s="1">
        <v>487</v>
      </c>
      <c r="G16" s="13">
        <v>24.340000152587798</v>
      </c>
      <c r="H16" s="15">
        <v>24.609399795532202</v>
      </c>
      <c r="I16" s="15">
        <v>77.148399353027301</v>
      </c>
      <c r="J16" s="1">
        <v>0</v>
      </c>
      <c r="K16" s="17">
        <v>4818.61279296875</v>
      </c>
      <c r="L16" s="15">
        <v>8.2790002822875906</v>
      </c>
      <c r="M16" s="15">
        <v>20.533880233764599</v>
      </c>
      <c r="N16" s="15">
        <v>610</v>
      </c>
      <c r="O16" s="15">
        <v>622.59997558593705</v>
      </c>
    </row>
    <row r="17" spans="2:15" hidden="1" x14ac:dyDescent="0.2">
      <c r="B17" s="1">
        <v>72298</v>
      </c>
      <c r="C17" s="1" t="s">
        <v>90</v>
      </c>
      <c r="D17" s="1" t="s">
        <v>88</v>
      </c>
      <c r="E17" s="1" t="s">
        <v>68</v>
      </c>
      <c r="F17" s="1">
        <v>649</v>
      </c>
      <c r="G17" s="13">
        <v>36</v>
      </c>
      <c r="H17" s="15">
        <v>14.637900352478001</v>
      </c>
      <c r="I17" s="15">
        <v>76.271202087402301</v>
      </c>
      <c r="J17" s="1">
        <v>31</v>
      </c>
      <c r="K17" s="17">
        <v>5621.4560546875</v>
      </c>
      <c r="L17" s="15">
        <v>9.6300001144409109</v>
      </c>
      <c r="M17" s="15">
        <v>80.123260498046804</v>
      </c>
      <c r="N17" s="15">
        <v>611.90002441406205</v>
      </c>
      <c r="O17" s="15">
        <v>621</v>
      </c>
    </row>
    <row r="18" spans="2:15" hidden="1" x14ac:dyDescent="0.2">
      <c r="B18" s="1">
        <v>72041</v>
      </c>
      <c r="C18" s="1" t="s">
        <v>91</v>
      </c>
      <c r="D18" s="1" t="s">
        <v>88</v>
      </c>
      <c r="E18" s="1" t="s">
        <v>68</v>
      </c>
      <c r="F18" s="1">
        <v>852</v>
      </c>
      <c r="G18" s="13">
        <v>42.069999694824197</v>
      </c>
      <c r="H18" s="15">
        <v>24.214199066162099</v>
      </c>
      <c r="I18" s="15">
        <v>94.295700073242102</v>
      </c>
      <c r="J18" s="1">
        <v>80</v>
      </c>
      <c r="K18" s="17">
        <v>6026.35986328125</v>
      </c>
      <c r="L18" s="15">
        <v>7.4539999961853001</v>
      </c>
      <c r="M18" s="15">
        <v>49.413143157958899</v>
      </c>
      <c r="N18" s="15">
        <v>614.79998779296795</v>
      </c>
      <c r="O18" s="15">
        <v>619.90002441406205</v>
      </c>
    </row>
    <row r="19" spans="2:15" hidden="1" x14ac:dyDescent="0.2">
      <c r="B19" s="1">
        <v>63594</v>
      </c>
      <c r="C19" s="1" t="s">
        <v>92</v>
      </c>
      <c r="D19" s="1" t="s">
        <v>79</v>
      </c>
      <c r="E19" s="1" t="s">
        <v>68</v>
      </c>
      <c r="F19" s="1">
        <v>491</v>
      </c>
      <c r="G19" s="13">
        <v>28.920000076293899</v>
      </c>
      <c r="H19" s="15">
        <v>11.201600074768001</v>
      </c>
      <c r="I19" s="15">
        <v>97.759696960449205</v>
      </c>
      <c r="J19" s="1">
        <v>100</v>
      </c>
      <c r="K19" s="17">
        <v>6723.23779296875</v>
      </c>
      <c r="L19" s="15">
        <v>6.2160000801086399</v>
      </c>
      <c r="M19" s="15">
        <v>85.539718627929602</v>
      </c>
      <c r="N19" s="15">
        <v>611.70001220703102</v>
      </c>
      <c r="O19" s="15">
        <v>624.40002441406205</v>
      </c>
    </row>
    <row r="20" spans="2:15" hidden="1" x14ac:dyDescent="0.2">
      <c r="B20" s="1">
        <v>63370</v>
      </c>
      <c r="C20" s="1" t="s">
        <v>93</v>
      </c>
      <c r="D20" s="1" t="s">
        <v>79</v>
      </c>
      <c r="E20" s="1" t="s">
        <v>68</v>
      </c>
      <c r="F20" s="1">
        <v>421</v>
      </c>
      <c r="G20" s="13">
        <v>25.5</v>
      </c>
      <c r="H20" s="15">
        <v>8.5510997772216797</v>
      </c>
      <c r="I20" s="15">
        <v>77.909698486328097</v>
      </c>
      <c r="J20" s="1">
        <v>50</v>
      </c>
      <c r="K20" s="17">
        <v>5589.88525390625</v>
      </c>
      <c r="L20" s="15">
        <v>7.7639999389648402</v>
      </c>
      <c r="M20" s="15">
        <v>58.907363891601499</v>
      </c>
      <c r="N20" s="15">
        <v>614.90002441406205</v>
      </c>
      <c r="O20" s="15">
        <v>621.70001220703102</v>
      </c>
    </row>
    <row r="21" spans="2:15" hidden="1" x14ac:dyDescent="0.2">
      <c r="B21" s="1">
        <v>64709</v>
      </c>
      <c r="C21" s="1" t="s">
        <v>94</v>
      </c>
      <c r="D21" s="1" t="s">
        <v>95</v>
      </c>
      <c r="E21" s="1" t="s">
        <v>68</v>
      </c>
      <c r="F21" s="1">
        <v>6880</v>
      </c>
      <c r="G21" s="13">
        <v>303.02999877929602</v>
      </c>
      <c r="H21" s="15">
        <v>21.282400131225501</v>
      </c>
      <c r="I21" s="15">
        <v>94.971199035644503</v>
      </c>
      <c r="J21" s="1">
        <v>960</v>
      </c>
      <c r="K21" s="17">
        <v>5064.61572265625</v>
      </c>
      <c r="L21" s="15">
        <v>7.0219998359680096</v>
      </c>
      <c r="M21" s="15">
        <v>77.005813598632798</v>
      </c>
      <c r="N21" s="15">
        <v>619.09997558593705</v>
      </c>
      <c r="O21" s="15">
        <v>620.5</v>
      </c>
    </row>
    <row r="22" spans="2:15" hidden="1" x14ac:dyDescent="0.2">
      <c r="B22" s="1">
        <v>63560</v>
      </c>
      <c r="C22" s="1" t="s">
        <v>96</v>
      </c>
      <c r="D22" s="1" t="s">
        <v>79</v>
      </c>
      <c r="E22" s="1" t="s">
        <v>68</v>
      </c>
      <c r="F22" s="1">
        <v>2688</v>
      </c>
      <c r="G22" s="13">
        <v>135</v>
      </c>
      <c r="H22" s="15">
        <v>23.4375</v>
      </c>
      <c r="I22" s="15">
        <v>93.229202270507798</v>
      </c>
      <c r="J22" s="1">
        <v>139</v>
      </c>
      <c r="K22" s="17">
        <v>5433.59326171875</v>
      </c>
      <c r="L22" s="15">
        <v>5.6989998817443803</v>
      </c>
      <c r="M22" s="15">
        <v>49.813987731933501</v>
      </c>
      <c r="N22" s="15">
        <v>621.29998779296795</v>
      </c>
      <c r="O22" s="15">
        <v>619.29998779296795</v>
      </c>
    </row>
    <row r="23" spans="2:15" hidden="1" x14ac:dyDescent="0.2">
      <c r="B23" s="1">
        <v>63230</v>
      </c>
      <c r="C23" s="1" t="s">
        <v>97</v>
      </c>
      <c r="D23" s="1" t="s">
        <v>98</v>
      </c>
      <c r="E23" s="1" t="s">
        <v>68</v>
      </c>
      <c r="F23" s="1">
        <v>440</v>
      </c>
      <c r="G23" s="13">
        <v>24</v>
      </c>
      <c r="H23" s="15">
        <v>34.772701263427699</v>
      </c>
      <c r="I23" s="15">
        <v>100</v>
      </c>
      <c r="J23" s="1">
        <v>69</v>
      </c>
      <c r="K23" s="17">
        <v>5725.5634765625</v>
      </c>
      <c r="L23" s="15">
        <v>7.94099998474121</v>
      </c>
      <c r="M23" s="15">
        <v>40.681819915771399</v>
      </c>
      <c r="N23" s="15">
        <v>615.59997558593705</v>
      </c>
      <c r="O23" s="15">
        <v>625.40002441406205</v>
      </c>
    </row>
    <row r="24" spans="2:15" hidden="1" x14ac:dyDescent="0.2">
      <c r="B24" s="1">
        <v>72058</v>
      </c>
      <c r="C24" s="1" t="s">
        <v>99</v>
      </c>
      <c r="D24" s="1" t="s">
        <v>88</v>
      </c>
      <c r="E24" s="1" t="s">
        <v>68</v>
      </c>
      <c r="F24" s="1">
        <v>475</v>
      </c>
      <c r="G24" s="13">
        <v>21</v>
      </c>
      <c r="H24" s="15">
        <v>21.649499893188398</v>
      </c>
      <c r="I24" s="15">
        <v>91.546401977539006</v>
      </c>
      <c r="J24" s="1">
        <v>53</v>
      </c>
      <c r="K24" s="17">
        <v>4542.10498046875</v>
      </c>
      <c r="L24" s="15">
        <v>9.6300001144409109</v>
      </c>
      <c r="M24" s="15">
        <v>16.210525512695298</v>
      </c>
      <c r="N24" s="15">
        <v>619.90002441406205</v>
      </c>
      <c r="O24" s="15">
        <v>622.90002441406205</v>
      </c>
    </row>
    <row r="25" spans="2:15" hidden="1" x14ac:dyDescent="0.2">
      <c r="B25" s="1">
        <v>63842</v>
      </c>
      <c r="C25" s="1" t="s">
        <v>100</v>
      </c>
      <c r="D25" s="1" t="s">
        <v>79</v>
      </c>
      <c r="E25" s="1" t="s">
        <v>68</v>
      </c>
      <c r="F25" s="1">
        <v>2538</v>
      </c>
      <c r="G25" s="13">
        <v>130.5</v>
      </c>
      <c r="H25" s="15">
        <v>18.9111003875732</v>
      </c>
      <c r="I25" s="15">
        <v>70.816703796386705</v>
      </c>
      <c r="J25" s="1">
        <v>169</v>
      </c>
      <c r="K25" s="17">
        <v>5107.08642578125</v>
      </c>
      <c r="L25" s="15">
        <v>7.4050002098083496</v>
      </c>
      <c r="M25" s="15">
        <v>45.074863433837798</v>
      </c>
      <c r="N25" s="15">
        <v>622.90002441406205</v>
      </c>
      <c r="O25" s="15">
        <v>620.59997558593705</v>
      </c>
    </row>
    <row r="26" spans="2:15" hidden="1" x14ac:dyDescent="0.2">
      <c r="B26" s="1">
        <v>71811</v>
      </c>
      <c r="C26" s="1" t="s">
        <v>101</v>
      </c>
      <c r="D26" s="1" t="s">
        <v>88</v>
      </c>
      <c r="E26" s="1" t="s">
        <v>68</v>
      </c>
      <c r="F26" s="1">
        <v>476</v>
      </c>
      <c r="G26" s="13">
        <v>19</v>
      </c>
      <c r="H26" s="15">
        <v>43.855899810791001</v>
      </c>
      <c r="I26" s="15">
        <v>100</v>
      </c>
      <c r="J26" s="1">
        <v>0</v>
      </c>
      <c r="K26" s="17">
        <v>4659.66162109375</v>
      </c>
      <c r="L26" s="15">
        <v>9.6300001144409109</v>
      </c>
      <c r="M26" s="15">
        <v>39.075630187988203</v>
      </c>
      <c r="N26" s="15">
        <v>620.70001220703102</v>
      </c>
      <c r="O26" s="15">
        <v>623.40002441406205</v>
      </c>
    </row>
    <row r="27" spans="2:15" x14ac:dyDescent="0.2">
      <c r="B27" s="1">
        <v>65748</v>
      </c>
      <c r="C27" s="1" t="s">
        <v>102</v>
      </c>
      <c r="D27" s="1" t="s">
        <v>85</v>
      </c>
      <c r="E27" s="1" t="s">
        <v>68</v>
      </c>
      <c r="F27" s="1">
        <v>2357</v>
      </c>
      <c r="G27" s="13">
        <v>114</v>
      </c>
      <c r="H27" s="15">
        <v>16.801000595092699</v>
      </c>
      <c r="I27" s="15">
        <v>90.623703002929602</v>
      </c>
      <c r="J27" s="1">
        <v>216</v>
      </c>
      <c r="K27" s="17">
        <v>4555.46435546875</v>
      </c>
      <c r="L27" s="15">
        <v>8.0190000534057599</v>
      </c>
      <c r="M27" s="15">
        <v>76.665252685546804</v>
      </c>
      <c r="N27" s="15">
        <v>619.5</v>
      </c>
      <c r="O27" s="15">
        <v>625.70001220703102</v>
      </c>
    </row>
    <row r="28" spans="2:15" hidden="1" x14ac:dyDescent="0.2">
      <c r="B28" s="1">
        <v>72272</v>
      </c>
      <c r="C28" s="1" t="s">
        <v>103</v>
      </c>
      <c r="D28" s="1" t="s">
        <v>88</v>
      </c>
      <c r="E28" s="1" t="s">
        <v>68</v>
      </c>
      <c r="F28" s="1">
        <v>1588</v>
      </c>
      <c r="G28" s="13">
        <v>85</v>
      </c>
      <c r="H28" s="15">
        <v>22.407199859619102</v>
      </c>
      <c r="I28" s="15">
        <v>85.147201538085895</v>
      </c>
      <c r="J28" s="1">
        <v>198</v>
      </c>
      <c r="K28" s="17">
        <v>5415.15283203125</v>
      </c>
      <c r="L28" s="15">
        <v>8.5229997634887695</v>
      </c>
      <c r="M28" s="15">
        <v>40.491184234619098</v>
      </c>
      <c r="N28" s="15">
        <v>625</v>
      </c>
      <c r="O28" s="15">
        <v>621.20001220703102</v>
      </c>
    </row>
    <row r="29" spans="2:15" hidden="1" x14ac:dyDescent="0.2">
      <c r="B29" s="1">
        <v>65961</v>
      </c>
      <c r="C29" s="1" t="s">
        <v>104</v>
      </c>
      <c r="D29" s="1" t="s">
        <v>105</v>
      </c>
      <c r="E29" s="1" t="s">
        <v>83</v>
      </c>
      <c r="F29" s="1">
        <v>7306</v>
      </c>
      <c r="G29" s="13">
        <v>319.79998779296801</v>
      </c>
      <c r="H29" s="15">
        <v>17.001499176025298</v>
      </c>
      <c r="I29" s="15">
        <v>88.034896850585895</v>
      </c>
      <c r="J29" s="1">
        <v>742</v>
      </c>
      <c r="K29" s="17">
        <v>4997.87158203125</v>
      </c>
      <c r="L29" s="15">
        <v>7.9831814765930096</v>
      </c>
      <c r="M29" s="15">
        <v>73.720230102539006</v>
      </c>
      <c r="N29" s="15">
        <v>620.40002441406205</v>
      </c>
      <c r="O29" s="15">
        <v>626</v>
      </c>
    </row>
    <row r="30" spans="2:15" hidden="1" x14ac:dyDescent="0.2">
      <c r="B30" s="1">
        <v>63313</v>
      </c>
      <c r="C30" s="1" t="s">
        <v>106</v>
      </c>
      <c r="D30" s="1" t="s">
        <v>79</v>
      </c>
      <c r="E30" s="1" t="s">
        <v>68</v>
      </c>
      <c r="F30" s="1">
        <v>2601</v>
      </c>
      <c r="G30" s="13">
        <v>135</v>
      </c>
      <c r="H30" s="15">
        <v>15.0711002349853</v>
      </c>
      <c r="I30" s="15">
        <v>92.195297241210895</v>
      </c>
      <c r="J30" s="1">
        <v>269</v>
      </c>
      <c r="K30" s="17">
        <v>5223.912109375</v>
      </c>
      <c r="L30" s="15">
        <v>7.3049998283386204</v>
      </c>
      <c r="M30" s="15">
        <v>70.011535644531193</v>
      </c>
      <c r="N30" s="15">
        <v>616.5</v>
      </c>
      <c r="O30" s="15">
        <v>630.40002441406205</v>
      </c>
    </row>
    <row r="31" spans="2:15" hidden="1" x14ac:dyDescent="0.2">
      <c r="B31" s="1">
        <v>72199</v>
      </c>
      <c r="C31" s="1" t="s">
        <v>107</v>
      </c>
      <c r="D31" s="1" t="s">
        <v>88</v>
      </c>
      <c r="E31" s="1" t="s">
        <v>68</v>
      </c>
      <c r="F31" s="1">
        <v>847</v>
      </c>
      <c r="G31" s="13">
        <v>44</v>
      </c>
      <c r="H31" s="15">
        <v>16.292800903320298</v>
      </c>
      <c r="I31" s="15">
        <v>90.200698852539006</v>
      </c>
      <c r="J31" s="1">
        <v>67</v>
      </c>
      <c r="K31" s="17">
        <v>5139.16455078125</v>
      </c>
      <c r="L31" s="15">
        <v>8.9340000152587802</v>
      </c>
      <c r="M31" s="15">
        <v>55.962215423583899</v>
      </c>
      <c r="N31" s="15">
        <v>620.09997558593705</v>
      </c>
      <c r="O31" s="15">
        <v>627.09997558593705</v>
      </c>
    </row>
    <row r="32" spans="2:15" hidden="1" x14ac:dyDescent="0.2">
      <c r="B32" s="1">
        <v>72215</v>
      </c>
      <c r="C32" s="1" t="s">
        <v>108</v>
      </c>
      <c r="D32" s="1" t="s">
        <v>88</v>
      </c>
      <c r="E32" s="1" t="s">
        <v>68</v>
      </c>
      <c r="F32" s="1">
        <v>452</v>
      </c>
      <c r="G32" s="13">
        <v>22</v>
      </c>
      <c r="H32" s="15">
        <v>14.4989004135131</v>
      </c>
      <c r="I32" s="15">
        <v>81.023498535156193</v>
      </c>
      <c r="J32" s="1">
        <v>55</v>
      </c>
      <c r="K32" s="17">
        <v>4614.251953125</v>
      </c>
      <c r="L32" s="15">
        <v>8.5539999008178693</v>
      </c>
      <c r="M32" s="15">
        <v>11.061946868896401</v>
      </c>
      <c r="N32" s="15">
        <v>627.90002441406205</v>
      </c>
      <c r="O32" s="15">
        <v>620.40002441406205</v>
      </c>
    </row>
    <row r="33" spans="2:15" hidden="1" x14ac:dyDescent="0.2">
      <c r="B33" s="1">
        <v>68379</v>
      </c>
      <c r="C33" s="1" t="s">
        <v>109</v>
      </c>
      <c r="D33" s="1" t="s">
        <v>110</v>
      </c>
      <c r="E33" s="1" t="s">
        <v>68</v>
      </c>
      <c r="F33" s="1">
        <v>4142</v>
      </c>
      <c r="G33" s="13">
        <v>201</v>
      </c>
      <c r="H33" s="15">
        <v>35.5625</v>
      </c>
      <c r="I33" s="15">
        <v>81.506500244140597</v>
      </c>
      <c r="J33" s="1">
        <v>569</v>
      </c>
      <c r="K33" s="17">
        <v>5342.2333984375</v>
      </c>
      <c r="L33" s="15">
        <v>6.6129999160766602</v>
      </c>
      <c r="M33" s="15">
        <v>80.420089721679602</v>
      </c>
      <c r="N33" s="15">
        <v>620.40002441406205</v>
      </c>
      <c r="O33" s="15">
        <v>628.70001220703102</v>
      </c>
    </row>
    <row r="34" spans="2:15" hidden="1" x14ac:dyDescent="0.2">
      <c r="B34" s="1">
        <v>75440</v>
      </c>
      <c r="C34" s="1" t="s">
        <v>111</v>
      </c>
      <c r="D34" s="1" t="s">
        <v>105</v>
      </c>
      <c r="E34" s="1" t="s">
        <v>68</v>
      </c>
      <c r="F34" s="1">
        <v>2102</v>
      </c>
      <c r="G34" s="13">
        <v>99.75</v>
      </c>
      <c r="H34" s="15">
        <v>15.3198995590209</v>
      </c>
      <c r="I34" s="15">
        <v>90.284896850585895</v>
      </c>
      <c r="J34" s="1">
        <v>224</v>
      </c>
      <c r="K34" s="17">
        <v>5347.45849609375</v>
      </c>
      <c r="L34" s="15">
        <v>12.4090003967285</v>
      </c>
      <c r="M34" s="15">
        <v>63.130355834960902</v>
      </c>
      <c r="N34" s="15">
        <v>623</v>
      </c>
      <c r="O34" s="15">
        <v>626.90002441406205</v>
      </c>
    </row>
    <row r="35" spans="2:15" hidden="1" x14ac:dyDescent="0.2">
      <c r="B35" s="1">
        <v>64816</v>
      </c>
      <c r="C35" s="1" t="s">
        <v>112</v>
      </c>
      <c r="D35" s="1" t="s">
        <v>95</v>
      </c>
      <c r="E35" s="1" t="s">
        <v>68</v>
      </c>
      <c r="F35" s="1">
        <v>10012</v>
      </c>
      <c r="G35" s="13">
        <v>464.89999389648398</v>
      </c>
      <c r="H35" s="15">
        <v>29.763900756835898</v>
      </c>
      <c r="I35" s="15">
        <v>91.593399047851506</v>
      </c>
      <c r="J35" s="1">
        <v>721</v>
      </c>
      <c r="K35" s="17">
        <v>5036.458984375</v>
      </c>
      <c r="L35" s="15">
        <v>8.1266155242919904</v>
      </c>
      <c r="M35" s="15">
        <v>65.121856689453097</v>
      </c>
      <c r="N35" s="15">
        <v>620.79998779296795</v>
      </c>
      <c r="O35" s="15">
        <v>629.79998779296795</v>
      </c>
    </row>
    <row r="36" spans="2:15" hidden="1" x14ac:dyDescent="0.2">
      <c r="B36" s="1">
        <v>66050</v>
      </c>
      <c r="C36" s="1" t="s">
        <v>113</v>
      </c>
      <c r="D36" s="1" t="s">
        <v>105</v>
      </c>
      <c r="E36" s="1" t="s">
        <v>68</v>
      </c>
      <c r="F36" s="1">
        <v>2488</v>
      </c>
      <c r="G36" s="13">
        <v>125</v>
      </c>
      <c r="H36" s="15">
        <v>12.6920003890991</v>
      </c>
      <c r="I36" s="15">
        <v>55.092998504638601</v>
      </c>
      <c r="J36" s="1">
        <v>202</v>
      </c>
      <c r="K36" s="17">
        <v>5117.1416015625</v>
      </c>
      <c r="L36" s="15">
        <v>11.4309997558593</v>
      </c>
      <c r="M36" s="15">
        <v>53.4164009094238</v>
      </c>
      <c r="N36" s="15">
        <v>626.09997558593705</v>
      </c>
      <c r="O36" s="15">
        <v>625.59997558593705</v>
      </c>
    </row>
    <row r="37" spans="2:15" hidden="1" x14ac:dyDescent="0.2">
      <c r="B37" s="1">
        <v>67819</v>
      </c>
      <c r="C37" s="1" t="s">
        <v>114</v>
      </c>
      <c r="D37" s="1" t="s">
        <v>115</v>
      </c>
      <c r="E37" s="1" t="s">
        <v>68</v>
      </c>
      <c r="F37" s="1">
        <v>25151</v>
      </c>
      <c r="G37" s="13">
        <v>1186.69995117187</v>
      </c>
      <c r="H37" s="15">
        <v>17.442600250244102</v>
      </c>
      <c r="I37" s="15">
        <v>80.195602416992102</v>
      </c>
      <c r="J37" s="1">
        <v>1713</v>
      </c>
      <c r="K37" s="17">
        <v>5117.03955078125</v>
      </c>
      <c r="L37" s="15">
        <v>11.722225189208901</v>
      </c>
      <c r="M37" s="15">
        <v>49.823070526122997</v>
      </c>
      <c r="N37" s="15">
        <v>625.40002441406205</v>
      </c>
      <c r="O37" s="15">
        <v>626.79998779296795</v>
      </c>
    </row>
    <row r="38" spans="2:15" hidden="1" x14ac:dyDescent="0.2">
      <c r="B38" s="1">
        <v>64758</v>
      </c>
      <c r="C38" s="1" t="s">
        <v>116</v>
      </c>
      <c r="D38" s="1" t="s">
        <v>95</v>
      </c>
      <c r="E38" s="1" t="s">
        <v>68</v>
      </c>
      <c r="F38" s="1">
        <v>2267</v>
      </c>
      <c r="G38" s="13">
        <v>103.680000305175</v>
      </c>
      <c r="H38" s="15">
        <v>19.151699066162099</v>
      </c>
      <c r="I38" s="15">
        <v>84.433799743652301</v>
      </c>
      <c r="J38" s="1">
        <v>177</v>
      </c>
      <c r="K38" s="17">
        <v>5272.19189453125</v>
      </c>
      <c r="L38" s="15">
        <v>11.332500457763601</v>
      </c>
      <c r="M38" s="15">
        <v>35.465370178222599</v>
      </c>
      <c r="N38" s="15">
        <v>625.40002441406205</v>
      </c>
      <c r="O38" s="15">
        <v>628.20001220703102</v>
      </c>
    </row>
    <row r="39" spans="2:15" x14ac:dyDescent="0.2">
      <c r="B39" s="1">
        <v>65870</v>
      </c>
      <c r="C39" s="1" t="s">
        <v>117</v>
      </c>
      <c r="D39" s="1" t="s">
        <v>85</v>
      </c>
      <c r="E39" s="1" t="s">
        <v>68</v>
      </c>
      <c r="F39" s="1">
        <v>1657</v>
      </c>
      <c r="G39" s="13">
        <v>90.400001525878906</v>
      </c>
      <c r="H39" s="15">
        <v>28.8472995758056</v>
      </c>
      <c r="I39" s="15">
        <v>84.731399536132798</v>
      </c>
      <c r="J39" s="1">
        <v>204</v>
      </c>
      <c r="K39" s="17">
        <v>5225.71923828125</v>
      </c>
      <c r="L39" s="15">
        <v>9.5979995727538991</v>
      </c>
      <c r="M39" s="15">
        <v>56.125526428222599</v>
      </c>
      <c r="N39" s="15">
        <v>623.59997558593705</v>
      </c>
      <c r="O39" s="15">
        <v>630.20001220703102</v>
      </c>
    </row>
    <row r="40" spans="2:15" hidden="1" x14ac:dyDescent="0.2">
      <c r="B40" s="1">
        <v>62380</v>
      </c>
      <c r="C40" s="1" t="s">
        <v>118</v>
      </c>
      <c r="D40" s="1" t="s">
        <v>75</v>
      </c>
      <c r="E40" s="1" t="s">
        <v>68</v>
      </c>
      <c r="F40" s="1">
        <v>284</v>
      </c>
      <c r="G40" s="13">
        <v>17.5</v>
      </c>
      <c r="H40" s="15">
        <v>14.527000427246</v>
      </c>
      <c r="I40" s="15">
        <v>94.932403564453097</v>
      </c>
      <c r="J40" s="1">
        <v>18</v>
      </c>
      <c r="K40" s="17">
        <v>6516.533203125</v>
      </c>
      <c r="L40" s="15">
        <v>14.557999610900801</v>
      </c>
      <c r="M40" s="15">
        <v>32.3943672180175</v>
      </c>
      <c r="N40" s="15">
        <v>628.90002441406205</v>
      </c>
      <c r="O40" s="15">
        <v>625.29998779296795</v>
      </c>
    </row>
    <row r="41" spans="2:15" hidden="1" x14ac:dyDescent="0.2">
      <c r="B41" s="1">
        <v>68999</v>
      </c>
      <c r="C41" s="1" t="s">
        <v>119</v>
      </c>
      <c r="D41" s="1" t="s">
        <v>120</v>
      </c>
      <c r="E41" s="1" t="s">
        <v>68</v>
      </c>
      <c r="F41" s="1">
        <v>5370</v>
      </c>
      <c r="G41" s="13">
        <v>280</v>
      </c>
      <c r="H41" s="15">
        <v>19.571699142456001</v>
      </c>
      <c r="I41" s="15">
        <v>81.117301940917898</v>
      </c>
      <c r="J41" s="1">
        <v>562</v>
      </c>
      <c r="K41" s="17">
        <v>4559.1767578125</v>
      </c>
      <c r="L41" s="15">
        <v>22.059999465942301</v>
      </c>
      <c r="M41" s="15">
        <v>65.512100219726506</v>
      </c>
      <c r="N41" s="15">
        <v>624.40002441406205</v>
      </c>
      <c r="O41" s="15">
        <v>630.09997558593705</v>
      </c>
    </row>
    <row r="42" spans="2:15" hidden="1" x14ac:dyDescent="0.2">
      <c r="B42" s="1">
        <v>63578</v>
      </c>
      <c r="C42" s="1" t="s">
        <v>121</v>
      </c>
      <c r="D42" s="1" t="s">
        <v>79</v>
      </c>
      <c r="E42" s="1" t="s">
        <v>68</v>
      </c>
      <c r="F42" s="1">
        <v>2471</v>
      </c>
      <c r="G42" s="13">
        <v>121.86000061035099</v>
      </c>
      <c r="H42" s="15">
        <v>23.7959995269775</v>
      </c>
      <c r="I42" s="15">
        <v>87.7781982421875</v>
      </c>
      <c r="J42" s="1">
        <v>275</v>
      </c>
      <c r="K42" s="17">
        <v>5119.158203125</v>
      </c>
      <c r="L42" s="15">
        <v>9.7089996337890607</v>
      </c>
      <c r="M42" s="15">
        <v>53.055442810058501</v>
      </c>
      <c r="N42" s="15">
        <v>627.5</v>
      </c>
      <c r="O42" s="15">
        <v>627.09997558593705</v>
      </c>
    </row>
    <row r="43" spans="2:15" hidden="1" x14ac:dyDescent="0.2">
      <c r="B43" s="1">
        <v>72538</v>
      </c>
      <c r="C43" s="1" t="s">
        <v>122</v>
      </c>
      <c r="D43" s="1" t="s">
        <v>123</v>
      </c>
      <c r="E43" s="1" t="s">
        <v>68</v>
      </c>
      <c r="F43" s="1">
        <v>15386</v>
      </c>
      <c r="G43" s="13">
        <v>669.35998535156205</v>
      </c>
      <c r="H43" s="15">
        <v>12.506400108337401</v>
      </c>
      <c r="I43" s="15">
        <v>71.433097839355398</v>
      </c>
      <c r="J43" s="1">
        <v>1762</v>
      </c>
      <c r="K43" s="17">
        <v>5338.185546875</v>
      </c>
      <c r="L43" s="15">
        <v>11.4829444885253</v>
      </c>
      <c r="M43" s="15">
        <v>49.642532348632798</v>
      </c>
      <c r="N43" s="15">
        <v>627.79998779296795</v>
      </c>
      <c r="O43" s="15">
        <v>628.70001220703102</v>
      </c>
    </row>
    <row r="44" spans="2:15" x14ac:dyDescent="0.2">
      <c r="B44" s="1">
        <v>65680</v>
      </c>
      <c r="C44" s="1" t="s">
        <v>124</v>
      </c>
      <c r="D44" s="1" t="s">
        <v>85</v>
      </c>
      <c r="E44" s="1" t="s">
        <v>68</v>
      </c>
      <c r="F44" s="1">
        <v>184</v>
      </c>
      <c r="G44" s="13">
        <v>9</v>
      </c>
      <c r="H44" s="15">
        <v>22.282600402831999</v>
      </c>
      <c r="I44" s="15">
        <v>85.869598388671804</v>
      </c>
      <c r="J44" s="1">
        <v>40</v>
      </c>
      <c r="K44" s="17">
        <v>5090.044921875</v>
      </c>
      <c r="L44" s="15">
        <v>8.1780004501342702</v>
      </c>
      <c r="M44" s="15">
        <v>45.108695983886697</v>
      </c>
      <c r="N44" s="15">
        <v>621.59997558593705</v>
      </c>
      <c r="O44" s="15">
        <v>635.20001220703102</v>
      </c>
    </row>
    <row r="45" spans="2:15" hidden="1" x14ac:dyDescent="0.2">
      <c r="B45" s="1">
        <v>63461</v>
      </c>
      <c r="C45" s="1" t="s">
        <v>125</v>
      </c>
      <c r="D45" s="1" t="s">
        <v>79</v>
      </c>
      <c r="E45" s="1" t="s">
        <v>68</v>
      </c>
      <c r="F45" s="1">
        <v>1217</v>
      </c>
      <c r="G45" s="13">
        <v>61.400001525878899</v>
      </c>
      <c r="H45" s="15">
        <v>33.908000946044901</v>
      </c>
      <c r="I45" s="15">
        <v>88.095199584960895</v>
      </c>
      <c r="J45" s="1">
        <v>78</v>
      </c>
      <c r="K45" s="17">
        <v>5485.49609375</v>
      </c>
      <c r="L45" s="15">
        <v>8.1739997863769496</v>
      </c>
      <c r="M45" s="15">
        <v>30.320459365844702</v>
      </c>
      <c r="N45" s="15">
        <v>629.40002441406205</v>
      </c>
      <c r="O45" s="15">
        <v>627.70001220703102</v>
      </c>
    </row>
    <row r="46" spans="2:15" hidden="1" x14ac:dyDescent="0.2">
      <c r="B46" s="1">
        <v>63404</v>
      </c>
      <c r="C46" s="1" t="s">
        <v>126</v>
      </c>
      <c r="D46" s="1" t="s">
        <v>79</v>
      </c>
      <c r="E46" s="1" t="s">
        <v>68</v>
      </c>
      <c r="F46" s="1">
        <v>6219</v>
      </c>
      <c r="G46" s="13">
        <v>268</v>
      </c>
      <c r="H46" s="15">
        <v>21.498600006103501</v>
      </c>
      <c r="I46" s="15">
        <v>100</v>
      </c>
      <c r="J46" s="1">
        <v>571</v>
      </c>
      <c r="K46" s="17">
        <v>4793.3701171875</v>
      </c>
      <c r="L46" s="15">
        <v>7.5</v>
      </c>
      <c r="M46" s="15">
        <v>52.243125915527301</v>
      </c>
      <c r="N46" s="15">
        <v>621.09997558593705</v>
      </c>
      <c r="O46" s="15">
        <v>636.20001220703102</v>
      </c>
    </row>
    <row r="47" spans="2:15" hidden="1" x14ac:dyDescent="0.2">
      <c r="B47" s="1">
        <v>67199</v>
      </c>
      <c r="C47" s="1" t="s">
        <v>127</v>
      </c>
      <c r="D47" s="1" t="s">
        <v>128</v>
      </c>
      <c r="E47" s="1" t="s">
        <v>83</v>
      </c>
      <c r="F47" s="1">
        <v>4258</v>
      </c>
      <c r="G47" s="13">
        <v>221</v>
      </c>
      <c r="H47" s="15">
        <v>24.659500122070298</v>
      </c>
      <c r="I47" s="15">
        <v>92.743103027343693</v>
      </c>
      <c r="J47" s="1">
        <v>324</v>
      </c>
      <c r="K47" s="17">
        <v>5092.91748046875</v>
      </c>
      <c r="L47" s="15">
        <v>10.0504999160766</v>
      </c>
      <c r="M47" s="15">
        <v>36.801315307617102</v>
      </c>
      <c r="N47" s="15">
        <v>626.5</v>
      </c>
      <c r="O47" s="15">
        <v>631</v>
      </c>
    </row>
    <row r="48" spans="2:15" hidden="1" x14ac:dyDescent="0.2">
      <c r="B48" s="1">
        <v>65078</v>
      </c>
      <c r="C48" s="1" t="s">
        <v>129</v>
      </c>
      <c r="D48" s="1" t="s">
        <v>95</v>
      </c>
      <c r="E48" s="1" t="s">
        <v>68</v>
      </c>
      <c r="F48" s="1">
        <v>1235</v>
      </c>
      <c r="G48" s="13">
        <v>53</v>
      </c>
      <c r="H48" s="15">
        <v>8.2182998657226491</v>
      </c>
      <c r="I48" s="15">
        <v>62.130199432372997</v>
      </c>
      <c r="J48" s="1">
        <v>175</v>
      </c>
      <c r="K48" s="17">
        <v>4359.52099609375</v>
      </c>
      <c r="L48" s="15">
        <v>7.3319997787475497</v>
      </c>
      <c r="M48" s="15">
        <v>30.283399581909102</v>
      </c>
      <c r="N48" s="15">
        <v>630.20001220703102</v>
      </c>
      <c r="O48" s="15">
        <v>629.40002441406205</v>
      </c>
    </row>
    <row r="49" spans="2:15" hidden="1" x14ac:dyDescent="0.2">
      <c r="B49" s="1">
        <v>69369</v>
      </c>
      <c r="C49" s="1" t="s">
        <v>130</v>
      </c>
      <c r="D49" s="1" t="s">
        <v>131</v>
      </c>
      <c r="E49" s="1" t="s">
        <v>68</v>
      </c>
      <c r="F49" s="1">
        <v>16244</v>
      </c>
      <c r="G49" s="13">
        <v>766.65002441406205</v>
      </c>
      <c r="H49" s="15">
        <v>17.453100204467699</v>
      </c>
      <c r="I49" s="15">
        <v>69.739898681640597</v>
      </c>
      <c r="J49" s="1">
        <v>1423</v>
      </c>
      <c r="K49" s="17">
        <v>5645.49560546875</v>
      </c>
      <c r="L49" s="15">
        <v>12.5815773010253</v>
      </c>
      <c r="M49" s="15">
        <v>49.864566802978501</v>
      </c>
      <c r="N49" s="15">
        <v>629.5</v>
      </c>
      <c r="O49" s="15">
        <v>631.20001220703102</v>
      </c>
    </row>
    <row r="50" spans="2:15" hidden="1" x14ac:dyDescent="0.2">
      <c r="B50" s="1">
        <v>63438</v>
      </c>
      <c r="C50" s="1" t="s">
        <v>132</v>
      </c>
      <c r="D50" s="1" t="s">
        <v>79</v>
      </c>
      <c r="E50" s="1" t="s">
        <v>68</v>
      </c>
      <c r="F50" s="1">
        <v>814</v>
      </c>
      <c r="G50" s="13">
        <v>39</v>
      </c>
      <c r="H50" s="15">
        <v>19.7789001464843</v>
      </c>
      <c r="I50" s="15">
        <v>67.4447021484375</v>
      </c>
      <c r="J50" s="1">
        <v>85</v>
      </c>
      <c r="K50" s="17">
        <v>4518.01611328125</v>
      </c>
      <c r="L50" s="15">
        <v>15.1770000457763</v>
      </c>
      <c r="M50" s="15">
        <v>13.759213447570801</v>
      </c>
      <c r="N50" s="15">
        <v>631.90002441406205</v>
      </c>
      <c r="O50" s="15">
        <v>628.90002441406205</v>
      </c>
    </row>
    <row r="51" spans="2:15" hidden="1" x14ac:dyDescent="0.2">
      <c r="B51" s="1">
        <v>63321</v>
      </c>
      <c r="C51" s="1" t="s">
        <v>133</v>
      </c>
      <c r="D51" s="1" t="s">
        <v>79</v>
      </c>
      <c r="E51" s="1" t="s">
        <v>68</v>
      </c>
      <c r="F51" s="1">
        <v>27176</v>
      </c>
      <c r="G51" s="13">
        <v>1429</v>
      </c>
      <c r="H51" s="15">
        <v>39.218399047851499</v>
      </c>
      <c r="I51" s="15">
        <v>84.294998168945298</v>
      </c>
      <c r="J51" s="1">
        <v>3324</v>
      </c>
      <c r="K51" s="17">
        <v>5864.3662109375</v>
      </c>
      <c r="L51" s="15">
        <v>12.109127998351999</v>
      </c>
      <c r="M51" s="15">
        <v>28.863704681396399</v>
      </c>
      <c r="N51" s="15">
        <v>631.59997558593705</v>
      </c>
      <c r="O51" s="15">
        <v>629.5</v>
      </c>
    </row>
    <row r="52" spans="2:15" hidden="1" x14ac:dyDescent="0.2">
      <c r="B52" s="1">
        <v>69450</v>
      </c>
      <c r="C52" s="1" t="s">
        <v>134</v>
      </c>
      <c r="D52" s="1" t="s">
        <v>131</v>
      </c>
      <c r="E52" s="1" t="s">
        <v>68</v>
      </c>
      <c r="F52" s="1">
        <v>10696</v>
      </c>
      <c r="G52" s="13">
        <v>487.97000122070301</v>
      </c>
      <c r="H52" s="15">
        <v>22.157800674438398</v>
      </c>
      <c r="I52" s="15">
        <v>70.895698547363196</v>
      </c>
      <c r="J52" s="1">
        <v>1306</v>
      </c>
      <c r="K52" s="17">
        <v>5257.99658203125</v>
      </c>
      <c r="L52" s="15">
        <v>11.7849998474121</v>
      </c>
      <c r="M52" s="15">
        <v>52.804786682128899</v>
      </c>
      <c r="N52" s="15">
        <v>628.5</v>
      </c>
      <c r="O52" s="15">
        <v>632.59997558593705</v>
      </c>
    </row>
    <row r="53" spans="2:15" hidden="1" x14ac:dyDescent="0.2">
      <c r="B53" s="1">
        <v>64592</v>
      </c>
      <c r="C53" s="1" t="s">
        <v>135</v>
      </c>
      <c r="D53" s="1" t="s">
        <v>95</v>
      </c>
      <c r="E53" s="1" t="s">
        <v>68</v>
      </c>
      <c r="F53" s="1">
        <v>8935</v>
      </c>
      <c r="G53" s="13">
        <v>444.5</v>
      </c>
      <c r="H53" s="15">
        <v>36.945098876953097</v>
      </c>
      <c r="I53" s="15">
        <v>79.512001037597599</v>
      </c>
      <c r="J53" s="1">
        <v>786</v>
      </c>
      <c r="K53" s="17">
        <v>5016.6923828125</v>
      </c>
      <c r="L53" s="15">
        <v>14.0620002746582</v>
      </c>
      <c r="M53" s="15">
        <v>44.085060119628899</v>
      </c>
      <c r="N53" s="15">
        <v>628.40002441406205</v>
      </c>
      <c r="O53" s="15">
        <v>633.70001220703102</v>
      </c>
    </row>
    <row r="54" spans="2:15" hidden="1" x14ac:dyDescent="0.2">
      <c r="B54" s="1">
        <v>65193</v>
      </c>
      <c r="C54" s="1" t="s">
        <v>136</v>
      </c>
      <c r="D54" s="1" t="s">
        <v>137</v>
      </c>
      <c r="E54" s="1" t="s">
        <v>68</v>
      </c>
      <c r="F54" s="1">
        <v>1600</v>
      </c>
      <c r="G54" s="13">
        <v>74.5</v>
      </c>
      <c r="H54" s="15">
        <v>27.261400222778299</v>
      </c>
      <c r="I54" s="15">
        <v>79.725502014160099</v>
      </c>
      <c r="J54" s="1">
        <v>242</v>
      </c>
      <c r="K54" s="17">
        <v>4720.08642578125</v>
      </c>
      <c r="L54" s="15">
        <v>10.4720001220703</v>
      </c>
      <c r="M54" s="15">
        <v>35.25</v>
      </c>
      <c r="N54" s="15">
        <v>635.70001220703102</v>
      </c>
      <c r="O54" s="15">
        <v>627.09997558593705</v>
      </c>
    </row>
    <row r="55" spans="2:15" hidden="1" x14ac:dyDescent="0.2">
      <c r="B55" s="1">
        <v>66142</v>
      </c>
      <c r="C55" s="1" t="s">
        <v>138</v>
      </c>
      <c r="D55" s="1" t="s">
        <v>105</v>
      </c>
      <c r="E55" s="1" t="s">
        <v>83</v>
      </c>
      <c r="F55" s="1">
        <v>9028</v>
      </c>
      <c r="G55" s="13">
        <v>449.92001342773398</v>
      </c>
      <c r="H55" s="15">
        <v>13.9884996414184</v>
      </c>
      <c r="I55" s="15">
        <v>69.942497253417898</v>
      </c>
      <c r="J55" s="1">
        <v>669</v>
      </c>
      <c r="K55" s="17">
        <v>5470.5625</v>
      </c>
      <c r="L55" s="15">
        <v>13.4051170349121</v>
      </c>
      <c r="M55" s="15">
        <v>37.494461059570298</v>
      </c>
      <c r="N55" s="15">
        <v>633</v>
      </c>
      <c r="O55" s="15">
        <v>630.70001220703102</v>
      </c>
    </row>
    <row r="56" spans="2:15" hidden="1" x14ac:dyDescent="0.2">
      <c r="B56" s="1">
        <v>69120</v>
      </c>
      <c r="C56" s="1" t="s">
        <v>139</v>
      </c>
      <c r="D56" s="1" t="s">
        <v>140</v>
      </c>
      <c r="E56" s="1" t="s">
        <v>68</v>
      </c>
      <c r="F56" s="1">
        <v>10625</v>
      </c>
      <c r="G56" s="13">
        <v>521.469970703125</v>
      </c>
      <c r="H56" s="15">
        <v>7.4974999427795401</v>
      </c>
      <c r="I56" s="15">
        <v>77.525596618652301</v>
      </c>
      <c r="J56" s="1">
        <v>896</v>
      </c>
      <c r="K56" s="17">
        <v>5615.44189453125</v>
      </c>
      <c r="L56" s="15">
        <v>12.301799774169901</v>
      </c>
      <c r="M56" s="15">
        <v>50.390590667724602</v>
      </c>
      <c r="N56" s="15">
        <v>629.59997558593705</v>
      </c>
      <c r="O56" s="15">
        <v>634.20001220703102</v>
      </c>
    </row>
    <row r="57" spans="2:15" hidden="1" x14ac:dyDescent="0.2">
      <c r="B57" s="1">
        <v>65110</v>
      </c>
      <c r="C57" s="1" t="s">
        <v>141</v>
      </c>
      <c r="D57" s="1" t="s">
        <v>95</v>
      </c>
      <c r="E57" s="1" t="s">
        <v>68</v>
      </c>
      <c r="F57" s="1">
        <v>7151</v>
      </c>
      <c r="G57" s="13">
        <v>318.579986572265</v>
      </c>
      <c r="H57" s="15">
        <v>18.548099517822202</v>
      </c>
      <c r="I57" s="15">
        <v>61.738201141357401</v>
      </c>
      <c r="J57" s="1">
        <v>560</v>
      </c>
      <c r="K57" s="17">
        <v>5245.43994140625</v>
      </c>
      <c r="L57" s="15">
        <v>15.404070854186999</v>
      </c>
      <c r="M57" s="15">
        <v>31.0725784301757</v>
      </c>
      <c r="N57" s="15">
        <v>634.20001220703102</v>
      </c>
      <c r="O57" s="15">
        <v>629.70001220703102</v>
      </c>
    </row>
    <row r="58" spans="2:15" hidden="1" x14ac:dyDescent="0.2">
      <c r="B58" s="1">
        <v>64477</v>
      </c>
      <c r="C58" s="1" t="s">
        <v>142</v>
      </c>
      <c r="D58" s="1" t="s">
        <v>95</v>
      </c>
      <c r="E58" s="1" t="s">
        <v>68</v>
      </c>
      <c r="F58" s="1">
        <v>2404</v>
      </c>
      <c r="G58" s="13">
        <v>105</v>
      </c>
      <c r="H58" s="15">
        <v>20.927400588989201</v>
      </c>
      <c r="I58" s="15">
        <v>52.9435005187988</v>
      </c>
      <c r="J58" s="1">
        <v>202</v>
      </c>
      <c r="K58" s="17">
        <v>4838.17529296875</v>
      </c>
      <c r="L58" s="15">
        <v>13.762000083923301</v>
      </c>
      <c r="M58" s="15">
        <v>18.261232376098601</v>
      </c>
      <c r="N58" s="15">
        <v>633.5</v>
      </c>
      <c r="O58" s="15">
        <v>630.5</v>
      </c>
    </row>
    <row r="59" spans="2:15" hidden="1" x14ac:dyDescent="0.2">
      <c r="B59" s="1">
        <v>64691</v>
      </c>
      <c r="C59" s="1" t="s">
        <v>143</v>
      </c>
      <c r="D59" s="1" t="s">
        <v>95</v>
      </c>
      <c r="E59" s="1" t="s">
        <v>68</v>
      </c>
      <c r="F59" s="1">
        <v>5804</v>
      </c>
      <c r="G59" s="13">
        <v>283.14999389648398</v>
      </c>
      <c r="H59" s="15">
        <v>28.342500686645501</v>
      </c>
      <c r="I59" s="15">
        <v>81.116500854492102</v>
      </c>
      <c r="J59" s="1">
        <v>480</v>
      </c>
      <c r="K59" s="17">
        <v>5367.98828125</v>
      </c>
      <c r="L59" s="15">
        <v>14.1840000152587</v>
      </c>
      <c r="M59" s="15">
        <v>34.700206756591797</v>
      </c>
      <c r="N59" s="15">
        <v>631.40002441406205</v>
      </c>
      <c r="O59" s="15">
        <v>633</v>
      </c>
    </row>
    <row r="60" spans="2:15" hidden="1" x14ac:dyDescent="0.2">
      <c r="B60" s="1">
        <v>67421</v>
      </c>
      <c r="C60" s="1" t="s">
        <v>144</v>
      </c>
      <c r="D60" s="1" t="s">
        <v>82</v>
      </c>
      <c r="E60" s="1" t="s">
        <v>83</v>
      </c>
      <c r="F60" s="1">
        <v>2253</v>
      </c>
      <c r="G60" s="13">
        <v>112.650001525878</v>
      </c>
      <c r="H60" s="15">
        <v>43.497600555419901</v>
      </c>
      <c r="I60" s="15">
        <v>84.553901672363196</v>
      </c>
      <c r="J60" s="1">
        <v>196</v>
      </c>
      <c r="K60" s="17">
        <v>5526.23681640625</v>
      </c>
      <c r="L60" s="15">
        <v>8.8649997711181605</v>
      </c>
      <c r="M60" s="15">
        <v>33.288948059082003</v>
      </c>
      <c r="N60" s="15">
        <v>637.5</v>
      </c>
      <c r="O60" s="15">
        <v>627</v>
      </c>
    </row>
    <row r="61" spans="2:15" hidden="1" x14ac:dyDescent="0.2">
      <c r="B61" s="1">
        <v>66191</v>
      </c>
      <c r="C61" s="1" t="s">
        <v>145</v>
      </c>
      <c r="D61" s="1" t="s">
        <v>105</v>
      </c>
      <c r="E61" s="1" t="s">
        <v>68</v>
      </c>
      <c r="F61" s="1">
        <v>2807</v>
      </c>
      <c r="G61" s="13">
        <v>126.120002746582</v>
      </c>
      <c r="H61" s="15">
        <v>15.459500312805099</v>
      </c>
      <c r="I61" s="15">
        <v>52.396400451660099</v>
      </c>
      <c r="J61" s="1">
        <v>152</v>
      </c>
      <c r="K61" s="17">
        <v>4353.01953125</v>
      </c>
      <c r="L61" s="15">
        <v>12.996999740600501</v>
      </c>
      <c r="M61" s="15">
        <v>33.487709045410099</v>
      </c>
      <c r="N61" s="15">
        <v>637.29998779296795</v>
      </c>
      <c r="O61" s="15">
        <v>627.59997558593705</v>
      </c>
    </row>
    <row r="62" spans="2:15" hidden="1" x14ac:dyDescent="0.2">
      <c r="B62" s="1">
        <v>72561</v>
      </c>
      <c r="C62" s="1" t="s">
        <v>146</v>
      </c>
      <c r="D62" s="1" t="s">
        <v>123</v>
      </c>
      <c r="E62" s="1" t="s">
        <v>68</v>
      </c>
      <c r="F62" s="1">
        <v>3074</v>
      </c>
      <c r="G62" s="13">
        <v>142.55000305175699</v>
      </c>
      <c r="H62" s="15">
        <v>11.2897996902465</v>
      </c>
      <c r="I62" s="15">
        <v>66.194900512695298</v>
      </c>
      <c r="J62" s="1">
        <v>249</v>
      </c>
      <c r="K62" s="17">
        <v>5034.2900390625</v>
      </c>
      <c r="L62" s="15">
        <v>11.5920000076293</v>
      </c>
      <c r="M62" s="15">
        <v>38.1587524414062</v>
      </c>
      <c r="N62" s="15">
        <v>633.20001220703102</v>
      </c>
      <c r="O62" s="15">
        <v>632.5</v>
      </c>
    </row>
    <row r="63" spans="2:15" hidden="1" x14ac:dyDescent="0.2">
      <c r="B63" s="1">
        <v>72157</v>
      </c>
      <c r="C63" s="1" t="s">
        <v>147</v>
      </c>
      <c r="D63" s="1" t="s">
        <v>88</v>
      </c>
      <c r="E63" s="1" t="s">
        <v>68</v>
      </c>
      <c r="F63" s="1">
        <v>723</v>
      </c>
      <c r="G63" s="13">
        <v>37.119998931884702</v>
      </c>
      <c r="H63" s="15">
        <v>25.921100616455</v>
      </c>
      <c r="I63" s="15">
        <v>83.157897949218693</v>
      </c>
      <c r="J63" s="1">
        <v>45</v>
      </c>
      <c r="K63" s="17">
        <v>4692.49365234375</v>
      </c>
      <c r="L63" s="15">
        <v>8.2790002822875906</v>
      </c>
      <c r="M63" s="15">
        <v>36.9294624328613</v>
      </c>
      <c r="N63" s="15">
        <v>629.20001220703102</v>
      </c>
      <c r="O63" s="15">
        <v>636.70001220703102</v>
      </c>
    </row>
    <row r="64" spans="2:15" hidden="1" x14ac:dyDescent="0.2">
      <c r="B64" s="1">
        <v>67397</v>
      </c>
      <c r="C64" s="1" t="s">
        <v>148</v>
      </c>
      <c r="D64" s="1" t="s">
        <v>82</v>
      </c>
      <c r="E64" s="1" t="s">
        <v>83</v>
      </c>
      <c r="F64" s="1">
        <v>5138</v>
      </c>
      <c r="G64" s="13">
        <v>290.77499389648398</v>
      </c>
      <c r="H64" s="15">
        <v>58.752201080322202</v>
      </c>
      <c r="I64" s="15">
        <v>84.999000549316406</v>
      </c>
      <c r="J64" s="1">
        <v>560</v>
      </c>
      <c r="K64" s="17">
        <v>5606.78173828125</v>
      </c>
      <c r="L64" s="15">
        <v>10.905642509460399</v>
      </c>
      <c r="M64" s="15">
        <v>32.989490509033203</v>
      </c>
      <c r="N64" s="15">
        <v>630.29998779296795</v>
      </c>
      <c r="O64" s="15">
        <v>635.79998779296795</v>
      </c>
    </row>
    <row r="65" spans="2:15" hidden="1" x14ac:dyDescent="0.2">
      <c r="B65" s="1">
        <v>66423</v>
      </c>
      <c r="C65" s="1" t="s">
        <v>149</v>
      </c>
      <c r="D65" s="1" t="s">
        <v>150</v>
      </c>
      <c r="E65" s="1" t="s">
        <v>83</v>
      </c>
      <c r="F65" s="1">
        <v>20927</v>
      </c>
      <c r="G65" s="13">
        <v>953.5</v>
      </c>
      <c r="H65" s="15">
        <v>10.9113998413085</v>
      </c>
      <c r="I65" s="15">
        <v>82.392601013183594</v>
      </c>
      <c r="J65" s="1">
        <v>1048</v>
      </c>
      <c r="K65" s="17">
        <v>4969.1806640625</v>
      </c>
      <c r="L65" s="15">
        <v>13.4006252288818</v>
      </c>
      <c r="M65" s="15">
        <v>58.216655731201101</v>
      </c>
      <c r="N65" s="15">
        <v>629.59997558593705</v>
      </c>
      <c r="O65" s="15">
        <v>636.70001220703102</v>
      </c>
    </row>
    <row r="66" spans="2:15" hidden="1" x14ac:dyDescent="0.2">
      <c r="B66" s="1">
        <v>63974</v>
      </c>
      <c r="C66" s="1" t="s">
        <v>151</v>
      </c>
      <c r="D66" s="1" t="s">
        <v>152</v>
      </c>
      <c r="E66" s="1" t="s">
        <v>68</v>
      </c>
      <c r="F66" s="1">
        <v>3017</v>
      </c>
      <c r="G66" s="13">
        <v>138.5</v>
      </c>
      <c r="H66" s="15">
        <v>14.9767999649047</v>
      </c>
      <c r="I66" s="15">
        <v>56.0635986328125</v>
      </c>
      <c r="J66" s="1">
        <v>496</v>
      </c>
      <c r="K66" s="17">
        <v>4675.6748046875</v>
      </c>
      <c r="L66" s="15">
        <v>11.081000328063899</v>
      </c>
      <c r="M66" s="15">
        <v>17.003646850585898</v>
      </c>
      <c r="N66" s="15">
        <v>634.40002441406205</v>
      </c>
      <c r="O66" s="15">
        <v>632.90002441406205</v>
      </c>
    </row>
    <row r="67" spans="2:15" hidden="1" x14ac:dyDescent="0.2">
      <c r="B67" s="1">
        <v>63875</v>
      </c>
      <c r="C67" s="1" t="s">
        <v>153</v>
      </c>
      <c r="D67" s="1" t="s">
        <v>152</v>
      </c>
      <c r="E67" s="1" t="s">
        <v>68</v>
      </c>
      <c r="F67" s="1">
        <v>957</v>
      </c>
      <c r="G67" s="13">
        <v>50</v>
      </c>
      <c r="H67" s="15">
        <v>27.168199539184499</v>
      </c>
      <c r="I67" s="15">
        <v>82.131698608398395</v>
      </c>
      <c r="J67" s="1">
        <v>149</v>
      </c>
      <c r="K67" s="17">
        <v>5306.1328125</v>
      </c>
      <c r="L67" s="15">
        <v>9.0819997787475497</v>
      </c>
      <c r="M67" s="15">
        <v>17.659353256225501</v>
      </c>
      <c r="N67" s="15">
        <v>634.70001220703102</v>
      </c>
      <c r="O67" s="15">
        <v>633.09997558593705</v>
      </c>
    </row>
    <row r="68" spans="2:15" hidden="1" x14ac:dyDescent="0.2">
      <c r="B68" s="1">
        <v>63339</v>
      </c>
      <c r="C68" s="1" t="s">
        <v>154</v>
      </c>
      <c r="D68" s="1" t="s">
        <v>79</v>
      </c>
      <c r="E68" s="1" t="s">
        <v>68</v>
      </c>
      <c r="F68" s="1">
        <v>1639</v>
      </c>
      <c r="G68" s="13">
        <v>90.5</v>
      </c>
      <c r="H68" s="15">
        <v>46.888198852538999</v>
      </c>
      <c r="I68" s="15">
        <v>80.604202270507798</v>
      </c>
      <c r="J68" s="1">
        <v>287</v>
      </c>
      <c r="K68" s="17">
        <v>5693.88330078125</v>
      </c>
      <c r="L68" s="15">
        <v>13.390000343322701</v>
      </c>
      <c r="M68" s="15">
        <v>7.3215374946594203</v>
      </c>
      <c r="N68" s="15">
        <v>638.40002441406205</v>
      </c>
      <c r="O68" s="15">
        <v>629.59997558593705</v>
      </c>
    </row>
    <row r="69" spans="2:15" hidden="1" x14ac:dyDescent="0.2">
      <c r="B69" s="1">
        <v>65037</v>
      </c>
      <c r="C69" s="1" t="s">
        <v>155</v>
      </c>
      <c r="D69" s="1" t="s">
        <v>95</v>
      </c>
      <c r="E69" s="1" t="s">
        <v>68</v>
      </c>
      <c r="F69" s="1">
        <v>4340</v>
      </c>
      <c r="G69" s="13">
        <v>209.83999633789</v>
      </c>
      <c r="H69" s="15">
        <v>17.702600479125898</v>
      </c>
      <c r="I69" s="15">
        <v>93.922698974609304</v>
      </c>
      <c r="J69" s="1">
        <v>284</v>
      </c>
      <c r="K69" s="17">
        <v>5181.57958984375</v>
      </c>
      <c r="L69" s="15">
        <v>14.601625442504799</v>
      </c>
      <c r="M69" s="15">
        <v>31.198156356811499</v>
      </c>
      <c r="N69" s="15">
        <v>631.90002441406205</v>
      </c>
      <c r="O69" s="15">
        <v>636.20001220703102</v>
      </c>
    </row>
    <row r="70" spans="2:15" hidden="1" x14ac:dyDescent="0.2">
      <c r="B70" s="1">
        <v>63917</v>
      </c>
      <c r="C70" s="1" t="s">
        <v>156</v>
      </c>
      <c r="D70" s="1" t="s">
        <v>152</v>
      </c>
      <c r="E70" s="1" t="s">
        <v>68</v>
      </c>
      <c r="F70" s="1">
        <v>5079</v>
      </c>
      <c r="G70" s="13">
        <v>224.5</v>
      </c>
      <c r="H70" s="15">
        <v>25.559299468994102</v>
      </c>
      <c r="I70" s="15">
        <v>63.803600311279297</v>
      </c>
      <c r="J70" s="1">
        <v>585</v>
      </c>
      <c r="K70" s="17">
        <v>5228.65087890625</v>
      </c>
      <c r="L70" s="15">
        <v>11.116000175476</v>
      </c>
      <c r="M70" s="15">
        <v>16.617444992065401</v>
      </c>
      <c r="N70" s="15">
        <v>637.70001220703102</v>
      </c>
      <c r="O70" s="15">
        <v>630.5</v>
      </c>
    </row>
    <row r="71" spans="2:15" hidden="1" x14ac:dyDescent="0.2">
      <c r="B71" s="1">
        <v>68221</v>
      </c>
      <c r="C71" s="1" t="s">
        <v>157</v>
      </c>
      <c r="D71" s="1" t="s">
        <v>110</v>
      </c>
      <c r="E71" s="1" t="s">
        <v>83</v>
      </c>
      <c r="F71" s="1">
        <v>6639</v>
      </c>
      <c r="G71" s="13">
        <v>304.73001098632801</v>
      </c>
      <c r="H71" s="15">
        <v>26.8414001464843</v>
      </c>
      <c r="I71" s="15">
        <v>100</v>
      </c>
      <c r="J71" s="1">
        <v>505</v>
      </c>
      <c r="K71" s="17">
        <v>5339.39111328125</v>
      </c>
      <c r="L71" s="15">
        <v>8.4230003356933594</v>
      </c>
      <c r="M71" s="15">
        <v>58.081035614013601</v>
      </c>
      <c r="N71" s="15">
        <v>631.5</v>
      </c>
      <c r="O71" s="15">
        <v>636.70001220703102</v>
      </c>
    </row>
    <row r="72" spans="2:15" hidden="1" x14ac:dyDescent="0.2">
      <c r="B72" s="1">
        <v>70904</v>
      </c>
      <c r="C72" s="1" t="s">
        <v>158</v>
      </c>
      <c r="D72" s="1" t="s">
        <v>159</v>
      </c>
      <c r="E72" s="1" t="s">
        <v>83</v>
      </c>
      <c r="F72" s="1">
        <v>1154</v>
      </c>
      <c r="G72" s="13">
        <v>62.099998474121001</v>
      </c>
      <c r="H72" s="15">
        <v>22.927700042724599</v>
      </c>
      <c r="I72" s="15">
        <v>84.920600891113196</v>
      </c>
      <c r="J72" s="1">
        <v>129</v>
      </c>
      <c r="K72" s="17">
        <v>6056.4970703125</v>
      </c>
      <c r="L72" s="15">
        <v>11.664999961853001</v>
      </c>
      <c r="M72" s="15">
        <v>55.892543792724602</v>
      </c>
      <c r="N72" s="15">
        <v>636.79998779296795</v>
      </c>
      <c r="O72" s="15">
        <v>631.5</v>
      </c>
    </row>
    <row r="73" spans="2:15" hidden="1" x14ac:dyDescent="0.2">
      <c r="B73" s="1">
        <v>63420</v>
      </c>
      <c r="C73" s="1" t="s">
        <v>160</v>
      </c>
      <c r="D73" s="1" t="s">
        <v>79</v>
      </c>
      <c r="E73" s="1" t="s">
        <v>68</v>
      </c>
      <c r="F73" s="1">
        <v>237</v>
      </c>
      <c r="G73" s="13">
        <v>11</v>
      </c>
      <c r="H73" s="15">
        <v>19.831199645996001</v>
      </c>
      <c r="I73" s="15">
        <v>76.793197631835895</v>
      </c>
      <c r="J73" s="1">
        <v>13</v>
      </c>
      <c r="K73" s="17">
        <v>4845.68017578125</v>
      </c>
      <c r="L73" s="15">
        <v>7.3049998283386204</v>
      </c>
      <c r="M73" s="15">
        <v>5.4852323532104403</v>
      </c>
      <c r="N73" s="15">
        <v>631.79998779296795</v>
      </c>
      <c r="O73" s="15">
        <v>636.59997558593705</v>
      </c>
    </row>
    <row r="74" spans="2:15" hidden="1" x14ac:dyDescent="0.2">
      <c r="B74" s="1">
        <v>64642</v>
      </c>
      <c r="C74" s="1" t="s">
        <v>161</v>
      </c>
      <c r="D74" s="1" t="s">
        <v>95</v>
      </c>
      <c r="E74" s="1" t="s">
        <v>68</v>
      </c>
      <c r="F74" s="1">
        <v>2987</v>
      </c>
      <c r="G74" s="13">
        <v>141.21000671386699</v>
      </c>
      <c r="H74" s="15">
        <v>21.258800506591701</v>
      </c>
      <c r="I74" s="15">
        <v>68.396400451660099</v>
      </c>
      <c r="J74" s="1">
        <v>273</v>
      </c>
      <c r="K74" s="17">
        <v>4826.666015625</v>
      </c>
      <c r="L74" s="15">
        <v>13.7305994033813</v>
      </c>
      <c r="M74" s="15">
        <v>14.4291934967041</v>
      </c>
      <c r="N74" s="15">
        <v>637.70001220703102</v>
      </c>
      <c r="O74" s="15">
        <v>631.09997558593705</v>
      </c>
    </row>
    <row r="75" spans="2:15" hidden="1" x14ac:dyDescent="0.2">
      <c r="B75" s="1">
        <v>63966</v>
      </c>
      <c r="C75" s="1" t="s">
        <v>162</v>
      </c>
      <c r="D75" s="1" t="s">
        <v>152</v>
      </c>
      <c r="E75" s="1" t="s">
        <v>68</v>
      </c>
      <c r="F75" s="1">
        <v>499</v>
      </c>
      <c r="G75" s="13">
        <v>30</v>
      </c>
      <c r="H75" s="15">
        <v>40.367000579833899</v>
      </c>
      <c r="I75" s="15">
        <v>83.119300842285099</v>
      </c>
      <c r="J75" s="1">
        <v>94</v>
      </c>
      <c r="K75" s="17">
        <v>5367.09033203125</v>
      </c>
      <c r="L75" s="15">
        <v>11.116000175476</v>
      </c>
      <c r="M75" s="15">
        <v>22.8456916809082</v>
      </c>
      <c r="N75" s="15">
        <v>635.5</v>
      </c>
      <c r="O75" s="15">
        <v>633.59997558593705</v>
      </c>
    </row>
    <row r="76" spans="2:15" x14ac:dyDescent="0.2">
      <c r="B76" s="1">
        <v>65771</v>
      </c>
      <c r="C76" s="1" t="s">
        <v>163</v>
      </c>
      <c r="D76" s="1" t="s">
        <v>85</v>
      </c>
      <c r="E76" s="1" t="s">
        <v>68</v>
      </c>
      <c r="F76" s="1">
        <v>11474</v>
      </c>
      <c r="G76" s="13">
        <v>542.65002441406205</v>
      </c>
      <c r="H76" s="15">
        <v>40.552600860595703</v>
      </c>
      <c r="I76" s="15">
        <v>77.008903503417898</v>
      </c>
      <c r="J76" s="1">
        <v>1248</v>
      </c>
      <c r="K76" s="17">
        <v>5742.73291015625</v>
      </c>
      <c r="L76" s="15">
        <v>10.364428520202599</v>
      </c>
      <c r="M76" s="15">
        <v>38.783336639404297</v>
      </c>
      <c r="N76" s="15">
        <v>633.20001220703102</v>
      </c>
      <c r="O76" s="15">
        <v>636.20001220703102</v>
      </c>
    </row>
    <row r="77" spans="2:15" hidden="1" x14ac:dyDescent="0.2">
      <c r="B77" s="1">
        <v>69203</v>
      </c>
      <c r="C77" s="1" t="s">
        <v>164</v>
      </c>
      <c r="D77" s="1" t="s">
        <v>140</v>
      </c>
      <c r="E77" s="1" t="s">
        <v>68</v>
      </c>
      <c r="F77" s="1">
        <v>1088</v>
      </c>
      <c r="G77" s="13">
        <v>55</v>
      </c>
      <c r="H77" s="15">
        <v>14.154399871826101</v>
      </c>
      <c r="I77" s="15">
        <v>86.029403686523395</v>
      </c>
      <c r="J77" s="1">
        <v>107</v>
      </c>
      <c r="K77" s="17">
        <v>4136.2509765625</v>
      </c>
      <c r="L77" s="15">
        <v>6.9829998016357404</v>
      </c>
      <c r="M77" s="15">
        <v>64.246322631835895</v>
      </c>
      <c r="N77" s="15">
        <v>631.09997558593705</v>
      </c>
      <c r="O77" s="15">
        <v>638.70001220703102</v>
      </c>
    </row>
    <row r="78" spans="2:15" hidden="1" x14ac:dyDescent="0.2">
      <c r="B78" s="1">
        <v>67694</v>
      </c>
      <c r="C78" s="1" t="s">
        <v>165</v>
      </c>
      <c r="D78" s="1" t="s">
        <v>115</v>
      </c>
      <c r="E78" s="1" t="s">
        <v>68</v>
      </c>
      <c r="F78" s="1">
        <v>2660</v>
      </c>
      <c r="G78" s="13">
        <v>140.11999511718699</v>
      </c>
      <c r="H78" s="15">
        <v>15.760100364685</v>
      </c>
      <c r="I78" s="15">
        <v>74.850997924804602</v>
      </c>
      <c r="J78" s="1">
        <v>259</v>
      </c>
      <c r="K78" s="17">
        <v>5267.8310546875</v>
      </c>
      <c r="L78" s="15">
        <v>14.467800140380801</v>
      </c>
      <c r="M78" s="15">
        <v>25.225564956665</v>
      </c>
      <c r="N78" s="15">
        <v>637.79998779296795</v>
      </c>
      <c r="O78" s="15">
        <v>632.09997558593705</v>
      </c>
    </row>
    <row r="79" spans="2:15" hidden="1" x14ac:dyDescent="0.2">
      <c r="B79" s="1">
        <v>61705</v>
      </c>
      <c r="C79" s="1" t="s">
        <v>166</v>
      </c>
      <c r="D79" s="1" t="s">
        <v>167</v>
      </c>
      <c r="E79" s="1" t="s">
        <v>68</v>
      </c>
      <c r="F79" s="1">
        <v>353</v>
      </c>
      <c r="G79" s="13">
        <v>19.9799995422363</v>
      </c>
      <c r="H79" s="15">
        <v>8.6721000671386701</v>
      </c>
      <c r="I79" s="15">
        <v>33.062301635742102</v>
      </c>
      <c r="J79" s="1">
        <v>8</v>
      </c>
      <c r="K79" s="17">
        <v>5238.39208984375</v>
      </c>
      <c r="L79" s="15">
        <v>14.6529998779296</v>
      </c>
      <c r="M79" s="15">
        <v>5.3824362754821697</v>
      </c>
      <c r="N79" s="15">
        <v>636.59997558593705</v>
      </c>
      <c r="O79" s="15">
        <v>633.5</v>
      </c>
    </row>
    <row r="80" spans="2:15" hidden="1" x14ac:dyDescent="0.2">
      <c r="B80" s="1">
        <v>63008</v>
      </c>
      <c r="C80" s="1" t="s">
        <v>168</v>
      </c>
      <c r="D80" s="1" t="s">
        <v>169</v>
      </c>
      <c r="E80" s="1" t="s">
        <v>68</v>
      </c>
      <c r="F80" s="1">
        <v>329</v>
      </c>
      <c r="G80" s="13">
        <v>18.530000686645501</v>
      </c>
      <c r="H80" s="15">
        <v>28.915700912475501</v>
      </c>
      <c r="I80" s="15">
        <v>85.542198181152301</v>
      </c>
      <c r="J80" s="1">
        <v>37</v>
      </c>
      <c r="K80" s="17">
        <v>5462.8994140625</v>
      </c>
      <c r="L80" s="15">
        <v>10.628999710083001</v>
      </c>
      <c r="M80" s="15">
        <v>6.0790276527404696</v>
      </c>
      <c r="N80" s="15">
        <v>644.29998779296795</v>
      </c>
      <c r="O80" s="15">
        <v>626.09997558593705</v>
      </c>
    </row>
    <row r="81" spans="2:15" hidden="1" x14ac:dyDescent="0.2">
      <c r="B81" s="1">
        <v>70417</v>
      </c>
      <c r="C81" s="1" t="s">
        <v>170</v>
      </c>
      <c r="D81" s="1" t="s">
        <v>171</v>
      </c>
      <c r="E81" s="1" t="s">
        <v>68</v>
      </c>
      <c r="F81" s="1">
        <v>252</v>
      </c>
      <c r="G81" s="13">
        <v>16.5</v>
      </c>
      <c r="H81" s="15">
        <v>23.456800460815401</v>
      </c>
      <c r="I81" s="15">
        <v>66.255096435546804</v>
      </c>
      <c r="J81" s="1">
        <v>32</v>
      </c>
      <c r="K81" s="17">
        <v>6313.37353515625</v>
      </c>
      <c r="L81" s="15">
        <v>9.7810001373290998</v>
      </c>
      <c r="M81" s="15">
        <v>0</v>
      </c>
      <c r="N81" s="15">
        <v>640.90002441406205</v>
      </c>
      <c r="O81" s="15">
        <v>630</v>
      </c>
    </row>
    <row r="82" spans="2:15" hidden="1" x14ac:dyDescent="0.2">
      <c r="B82" s="1">
        <v>70409</v>
      </c>
      <c r="C82" s="1" t="s">
        <v>172</v>
      </c>
      <c r="D82" s="1" t="s">
        <v>171</v>
      </c>
      <c r="E82" s="1" t="s">
        <v>68</v>
      </c>
      <c r="F82" s="1">
        <v>175</v>
      </c>
      <c r="G82" s="13">
        <v>12.5</v>
      </c>
      <c r="H82" s="15">
        <v>21.764699935913001</v>
      </c>
      <c r="I82" s="15">
        <v>68.823501586914006</v>
      </c>
      <c r="J82" s="1">
        <v>31</v>
      </c>
      <c r="K82" s="17">
        <v>6653.03076171875</v>
      </c>
      <c r="L82" s="15">
        <v>10.6560001373291</v>
      </c>
      <c r="M82" s="15">
        <v>0</v>
      </c>
      <c r="N82" s="15">
        <v>634.59997558593705</v>
      </c>
      <c r="O82" s="15">
        <v>636.59997558593705</v>
      </c>
    </row>
    <row r="83" spans="2:15" hidden="1" x14ac:dyDescent="0.2">
      <c r="B83" s="1">
        <v>72587</v>
      </c>
      <c r="C83" s="1" t="s">
        <v>173</v>
      </c>
      <c r="D83" s="1" t="s">
        <v>123</v>
      </c>
      <c r="E83" s="1" t="s">
        <v>68</v>
      </c>
      <c r="F83" s="1">
        <v>3835</v>
      </c>
      <c r="G83" s="13">
        <v>186.19999694824199</v>
      </c>
      <c r="H83" s="15">
        <v>13.991100311279199</v>
      </c>
      <c r="I83" s="15">
        <v>72.862800598144503</v>
      </c>
      <c r="J83" s="1">
        <v>897</v>
      </c>
      <c r="K83" s="17">
        <v>5533.1494140625</v>
      </c>
      <c r="L83" s="15">
        <v>11.937999725341699</v>
      </c>
      <c r="M83" s="15">
        <v>34.8891792297363</v>
      </c>
      <c r="N83" s="15">
        <v>633</v>
      </c>
      <c r="O83" s="15">
        <v>638.20001220703102</v>
      </c>
    </row>
    <row r="84" spans="2:15" hidden="1" x14ac:dyDescent="0.2">
      <c r="B84" s="1">
        <v>62539</v>
      </c>
      <c r="C84" s="1" t="s">
        <v>174</v>
      </c>
      <c r="D84" s="1" t="s">
        <v>75</v>
      </c>
      <c r="E84" s="1" t="s">
        <v>68</v>
      </c>
      <c r="F84" s="1">
        <v>314</v>
      </c>
      <c r="G84" s="13">
        <v>19.25</v>
      </c>
      <c r="H84" s="15">
        <v>29.936300277709901</v>
      </c>
      <c r="I84" s="15">
        <v>93.630599975585895</v>
      </c>
      <c r="J84" s="1">
        <v>8</v>
      </c>
      <c r="K84" s="17">
        <v>6118.71044921875</v>
      </c>
      <c r="L84" s="15">
        <v>7.3850002288818297</v>
      </c>
      <c r="M84" s="15">
        <v>13.057324409484799</v>
      </c>
      <c r="N84" s="15">
        <v>636.70001220703102</v>
      </c>
      <c r="O84" s="15">
        <v>634.79998779296795</v>
      </c>
    </row>
    <row r="85" spans="2:15" x14ac:dyDescent="0.2">
      <c r="B85" s="1">
        <v>65631</v>
      </c>
      <c r="C85" s="1" t="s">
        <v>175</v>
      </c>
      <c r="D85" s="1" t="s">
        <v>85</v>
      </c>
      <c r="E85" s="1" t="s">
        <v>68</v>
      </c>
      <c r="F85" s="1">
        <v>4458</v>
      </c>
      <c r="G85" s="13">
        <v>211</v>
      </c>
      <c r="H85" s="15">
        <v>22.222200393676701</v>
      </c>
      <c r="I85" s="15">
        <v>72.32080078125</v>
      </c>
      <c r="J85" s="1">
        <v>445</v>
      </c>
      <c r="K85" s="17">
        <v>5098.626953125</v>
      </c>
      <c r="L85" s="15">
        <v>10.6759996414184</v>
      </c>
      <c r="M85" s="15">
        <v>36.025123596191399</v>
      </c>
      <c r="N85" s="15">
        <v>633.20001220703102</v>
      </c>
      <c r="O85" s="15">
        <v>638.70001220703102</v>
      </c>
    </row>
    <row r="86" spans="2:15" x14ac:dyDescent="0.2">
      <c r="B86" s="1">
        <v>65862</v>
      </c>
      <c r="C86" s="1" t="s">
        <v>176</v>
      </c>
      <c r="D86" s="1" t="s">
        <v>85</v>
      </c>
      <c r="E86" s="1" t="s">
        <v>68</v>
      </c>
      <c r="F86" s="1">
        <v>1313</v>
      </c>
      <c r="G86" s="13">
        <v>75.080001831054602</v>
      </c>
      <c r="H86" s="15">
        <v>32.086799621582003</v>
      </c>
      <c r="I86" s="15">
        <v>73.597602844238196</v>
      </c>
      <c r="J86" s="1">
        <v>112</v>
      </c>
      <c r="K86" s="17">
        <v>5652.87890625</v>
      </c>
      <c r="L86" s="15">
        <v>9.9720001220703107</v>
      </c>
      <c r="M86" s="15">
        <v>34.653465270996001</v>
      </c>
      <c r="N86" s="15">
        <v>633.90002441406205</v>
      </c>
      <c r="O86" s="15">
        <v>638.29998779296795</v>
      </c>
    </row>
    <row r="87" spans="2:15" hidden="1" x14ac:dyDescent="0.2">
      <c r="B87" s="1">
        <v>62356</v>
      </c>
      <c r="C87" s="1" t="s">
        <v>177</v>
      </c>
      <c r="D87" s="1" t="s">
        <v>75</v>
      </c>
      <c r="E87" s="1" t="s">
        <v>68</v>
      </c>
      <c r="F87" s="1">
        <v>474</v>
      </c>
      <c r="G87" s="13">
        <v>26.5</v>
      </c>
      <c r="H87" s="15">
        <v>21.518999099731399</v>
      </c>
      <c r="I87" s="15">
        <v>75.7384033203125</v>
      </c>
      <c r="J87" s="1">
        <v>36</v>
      </c>
      <c r="K87" s="17">
        <v>5329.00244140625</v>
      </c>
      <c r="L87" s="15">
        <v>8.2580003738403303</v>
      </c>
      <c r="M87" s="15">
        <v>28.691982269287099</v>
      </c>
      <c r="N87" s="15">
        <v>634.70001220703102</v>
      </c>
      <c r="O87" s="15">
        <v>638.29998779296795</v>
      </c>
    </row>
    <row r="88" spans="2:15" hidden="1" x14ac:dyDescent="0.2">
      <c r="B88" s="1">
        <v>75051</v>
      </c>
      <c r="C88" s="1" t="s">
        <v>178</v>
      </c>
      <c r="D88" s="1" t="s">
        <v>115</v>
      </c>
      <c r="E88" s="1" t="s">
        <v>68</v>
      </c>
      <c r="F88" s="1">
        <v>1114</v>
      </c>
      <c r="G88" s="13">
        <v>57.700000762939403</v>
      </c>
      <c r="H88" s="15">
        <v>29.446800231933501</v>
      </c>
      <c r="I88" s="15">
        <v>62.212799072265597</v>
      </c>
      <c r="J88" s="1">
        <v>277</v>
      </c>
      <c r="K88" s="17">
        <v>5929.80908203125</v>
      </c>
      <c r="L88" s="15">
        <v>8.8959999084472603</v>
      </c>
      <c r="M88" s="15">
        <v>1.79533219337463</v>
      </c>
      <c r="N88" s="15">
        <v>645.40002441406205</v>
      </c>
      <c r="O88" s="15">
        <v>627.79998779296795</v>
      </c>
    </row>
    <row r="89" spans="2:15" hidden="1" x14ac:dyDescent="0.2">
      <c r="B89" s="1">
        <v>67231</v>
      </c>
      <c r="C89" s="1" t="s">
        <v>179</v>
      </c>
      <c r="D89" s="1" t="s">
        <v>128</v>
      </c>
      <c r="E89" s="1" t="s">
        <v>83</v>
      </c>
      <c r="F89" s="1">
        <v>1358</v>
      </c>
      <c r="G89" s="13">
        <v>65</v>
      </c>
      <c r="H89" s="15">
        <v>14.790300369262599</v>
      </c>
      <c r="I89" s="15">
        <v>80.868301391601506</v>
      </c>
      <c r="J89" s="1">
        <v>178</v>
      </c>
      <c r="K89" s="17">
        <v>4897.06787109375</v>
      </c>
      <c r="L89" s="15">
        <v>12.0620002746582</v>
      </c>
      <c r="M89" s="15">
        <v>30.633285522460898</v>
      </c>
      <c r="N89" s="15">
        <v>632.29998779296795</v>
      </c>
      <c r="O89" s="15">
        <v>641.09997558593705</v>
      </c>
    </row>
    <row r="90" spans="2:15" hidden="1" x14ac:dyDescent="0.2">
      <c r="B90" s="1">
        <v>64501</v>
      </c>
      <c r="C90" s="1" t="s">
        <v>180</v>
      </c>
      <c r="D90" s="1" t="s">
        <v>95</v>
      </c>
      <c r="E90" s="1" t="s">
        <v>68</v>
      </c>
      <c r="F90" s="1">
        <v>11629</v>
      </c>
      <c r="G90" s="13">
        <v>546.29998779296795</v>
      </c>
      <c r="H90" s="15">
        <v>25.379400253295898</v>
      </c>
      <c r="I90" s="15">
        <v>83.873703002929602</v>
      </c>
      <c r="J90" s="1">
        <v>1015</v>
      </c>
      <c r="K90" s="17">
        <v>5100.2021484375</v>
      </c>
      <c r="L90" s="15">
        <v>9.4288949966430593</v>
      </c>
      <c r="M90" s="15">
        <v>59.033454895019503</v>
      </c>
      <c r="N90" s="15">
        <v>632.40002441406205</v>
      </c>
      <c r="O90" s="15">
        <v>641.40002441406205</v>
      </c>
    </row>
    <row r="91" spans="2:15" hidden="1" x14ac:dyDescent="0.2">
      <c r="B91" s="1">
        <v>63503</v>
      </c>
      <c r="C91" s="1" t="s">
        <v>181</v>
      </c>
      <c r="D91" s="1" t="s">
        <v>79</v>
      </c>
      <c r="E91" s="1" t="s">
        <v>68</v>
      </c>
      <c r="F91" s="1">
        <v>6195</v>
      </c>
      <c r="G91" s="13">
        <v>306.75</v>
      </c>
      <c r="H91" s="15">
        <v>21.043300628662099</v>
      </c>
      <c r="I91" s="15">
        <v>68.5718994140625</v>
      </c>
      <c r="J91" s="1">
        <v>1261</v>
      </c>
      <c r="K91" s="17">
        <v>4825.72265625</v>
      </c>
      <c r="L91" s="15">
        <v>8.9203329086303693</v>
      </c>
      <c r="M91" s="15">
        <v>13.559322357177701</v>
      </c>
      <c r="N91" s="15">
        <v>636.20001220703102</v>
      </c>
      <c r="O91" s="15">
        <v>637.70001220703102</v>
      </c>
    </row>
    <row r="92" spans="2:15" hidden="1" x14ac:dyDescent="0.2">
      <c r="B92" s="1">
        <v>72033</v>
      </c>
      <c r="C92" s="1" t="s">
        <v>182</v>
      </c>
      <c r="D92" s="1" t="s">
        <v>88</v>
      </c>
      <c r="E92" s="1" t="s">
        <v>68</v>
      </c>
      <c r="F92" s="1">
        <v>499</v>
      </c>
      <c r="G92" s="13">
        <v>20</v>
      </c>
      <c r="H92" s="15">
        <v>23.699399948120099</v>
      </c>
      <c r="I92" s="15">
        <v>80.924896240234304</v>
      </c>
      <c r="J92" s="1">
        <v>35</v>
      </c>
      <c r="K92" s="17">
        <v>4079.12915039062</v>
      </c>
      <c r="L92" s="15">
        <v>10.097999572753899</v>
      </c>
      <c r="M92" s="15">
        <v>5.0100197792053196</v>
      </c>
      <c r="N92" s="15">
        <v>636.09997558593705</v>
      </c>
      <c r="O92" s="15">
        <v>637.90002441406205</v>
      </c>
    </row>
    <row r="93" spans="2:15" hidden="1" x14ac:dyDescent="0.2">
      <c r="B93" s="1">
        <v>67322</v>
      </c>
      <c r="C93" s="1" t="s">
        <v>183</v>
      </c>
      <c r="D93" s="1" t="s">
        <v>82</v>
      </c>
      <c r="E93" s="1" t="s">
        <v>68</v>
      </c>
      <c r="F93" s="1">
        <v>417</v>
      </c>
      <c r="G93" s="13">
        <v>23</v>
      </c>
      <c r="H93" s="15">
        <v>19.904100418090799</v>
      </c>
      <c r="I93" s="15">
        <v>46.043201446533203</v>
      </c>
      <c r="J93" s="1">
        <v>27</v>
      </c>
      <c r="K93" s="17">
        <v>5349.36767578125</v>
      </c>
      <c r="L93" s="15">
        <v>11.829999923706</v>
      </c>
      <c r="M93" s="15">
        <v>0.95923262834548895</v>
      </c>
      <c r="N93" s="15">
        <v>638</v>
      </c>
      <c r="O93" s="15">
        <v>636.20001220703102</v>
      </c>
    </row>
    <row r="94" spans="2:15" hidden="1" x14ac:dyDescent="0.2">
      <c r="B94" s="1">
        <v>64048</v>
      </c>
      <c r="C94" s="1" t="s">
        <v>184</v>
      </c>
      <c r="D94" s="1" t="s">
        <v>185</v>
      </c>
      <c r="E94" s="1" t="s">
        <v>68</v>
      </c>
      <c r="F94" s="1">
        <v>300</v>
      </c>
      <c r="G94" s="13">
        <v>15</v>
      </c>
      <c r="H94" s="15">
        <v>48.344398498535099</v>
      </c>
      <c r="I94" s="15">
        <v>72.185401916503906</v>
      </c>
      <c r="J94" s="1">
        <v>55</v>
      </c>
      <c r="K94" s="17">
        <v>5869.38916015625</v>
      </c>
      <c r="L94" s="15">
        <v>11.553000450134199</v>
      </c>
      <c r="M94" s="15">
        <v>0.66666668653488104</v>
      </c>
      <c r="N94" s="15">
        <v>640.90002441406205</v>
      </c>
      <c r="O94" s="15">
        <v>633.79998779296795</v>
      </c>
    </row>
    <row r="95" spans="2:15" hidden="1" x14ac:dyDescent="0.2">
      <c r="B95" s="1">
        <v>69542</v>
      </c>
      <c r="C95" s="1" t="s">
        <v>186</v>
      </c>
      <c r="D95" s="1" t="s">
        <v>131</v>
      </c>
      <c r="E95" s="1" t="s">
        <v>68</v>
      </c>
      <c r="F95" s="1">
        <v>457</v>
      </c>
      <c r="G95" s="13">
        <v>24.399999618530199</v>
      </c>
      <c r="H95" s="15">
        <v>16.816099166870099</v>
      </c>
      <c r="I95" s="15">
        <v>67.712997436523395</v>
      </c>
      <c r="J95" s="1">
        <v>50</v>
      </c>
      <c r="K95" s="17">
        <v>6462.1279296875</v>
      </c>
      <c r="L95" s="15">
        <v>19.7070007324218</v>
      </c>
      <c r="M95" s="15">
        <v>38.512035369872997</v>
      </c>
      <c r="N95" s="15">
        <v>644.90002441406205</v>
      </c>
      <c r="O95" s="15">
        <v>630.40002441406205</v>
      </c>
    </row>
    <row r="96" spans="2:15" hidden="1" x14ac:dyDescent="0.2">
      <c r="B96" s="1">
        <v>61382</v>
      </c>
      <c r="C96" s="1" t="s">
        <v>187</v>
      </c>
      <c r="D96" s="1" t="s">
        <v>70</v>
      </c>
      <c r="E96" s="1" t="s">
        <v>68</v>
      </c>
      <c r="F96" s="1">
        <v>146</v>
      </c>
      <c r="G96" s="13">
        <v>8</v>
      </c>
      <c r="H96" s="15">
        <v>25.342500686645501</v>
      </c>
      <c r="I96" s="15">
        <v>54.109600067138601</v>
      </c>
      <c r="J96" s="1">
        <v>34</v>
      </c>
      <c r="K96" s="17">
        <v>6231.6015625</v>
      </c>
      <c r="L96" s="15">
        <v>7.1050000190734801</v>
      </c>
      <c r="M96" s="15">
        <v>0</v>
      </c>
      <c r="N96" s="15">
        <v>646.09997558593705</v>
      </c>
      <c r="O96" s="15">
        <v>629.79998779296795</v>
      </c>
    </row>
    <row r="97" spans="2:15" hidden="1" x14ac:dyDescent="0.2">
      <c r="B97" s="1">
        <v>68858</v>
      </c>
      <c r="C97" s="1" t="s">
        <v>188</v>
      </c>
      <c r="D97" s="1" t="s">
        <v>120</v>
      </c>
      <c r="E97" s="1" t="s">
        <v>68</v>
      </c>
      <c r="F97" s="1">
        <v>460</v>
      </c>
      <c r="G97" s="13">
        <v>24.2199993133544</v>
      </c>
      <c r="H97" s="15">
        <v>10.5931997299194</v>
      </c>
      <c r="I97" s="15">
        <v>66.949203491210895</v>
      </c>
      <c r="J97" s="1">
        <v>71</v>
      </c>
      <c r="K97" s="17">
        <v>4993.86767578125</v>
      </c>
      <c r="L97" s="15">
        <v>13.7250003814697</v>
      </c>
      <c r="M97" s="15">
        <v>17.173913955688398</v>
      </c>
      <c r="N97" s="15">
        <v>633.20001220703102</v>
      </c>
      <c r="O97" s="15">
        <v>642.70001220703102</v>
      </c>
    </row>
    <row r="98" spans="2:15" hidden="1" x14ac:dyDescent="0.2">
      <c r="B98" s="1">
        <v>72017</v>
      </c>
      <c r="C98" s="1" t="s">
        <v>189</v>
      </c>
      <c r="D98" s="1" t="s">
        <v>88</v>
      </c>
      <c r="E98" s="1" t="s">
        <v>68</v>
      </c>
      <c r="F98" s="1">
        <v>354</v>
      </c>
      <c r="G98" s="13">
        <v>17.799999237060501</v>
      </c>
      <c r="H98" s="15">
        <v>10.2777996063232</v>
      </c>
      <c r="I98" s="15">
        <v>59.722198486328097</v>
      </c>
      <c r="J98" s="1">
        <v>28</v>
      </c>
      <c r="K98" s="17">
        <v>4663.81103515625</v>
      </c>
      <c r="L98" s="15">
        <v>10.097999572753899</v>
      </c>
      <c r="M98" s="15">
        <v>9.8870058059692294</v>
      </c>
      <c r="N98" s="15">
        <v>636.70001220703102</v>
      </c>
      <c r="O98" s="15">
        <v>639.29998779296795</v>
      </c>
    </row>
    <row r="99" spans="2:15" hidden="1" x14ac:dyDescent="0.2">
      <c r="B99" s="1">
        <v>65151</v>
      </c>
      <c r="C99" s="1" t="s">
        <v>190</v>
      </c>
      <c r="D99" s="1" t="s">
        <v>95</v>
      </c>
      <c r="E99" s="1" t="s">
        <v>68</v>
      </c>
      <c r="F99" s="1">
        <v>1841</v>
      </c>
      <c r="G99" s="13">
        <v>95</v>
      </c>
      <c r="H99" s="15">
        <v>25.257999420166001</v>
      </c>
      <c r="I99" s="15">
        <v>64.747398376464801</v>
      </c>
      <c r="J99" s="1">
        <v>315</v>
      </c>
      <c r="K99" s="17">
        <v>6107.1064453125</v>
      </c>
      <c r="L99" s="15">
        <v>13.762000083923301</v>
      </c>
      <c r="M99" s="15">
        <v>19.391635894775298</v>
      </c>
      <c r="N99" s="15">
        <v>640.40002441406205</v>
      </c>
      <c r="O99" s="15">
        <v>636</v>
      </c>
    </row>
    <row r="100" spans="2:15" hidden="1" x14ac:dyDescent="0.2">
      <c r="B100" s="1">
        <v>63073</v>
      </c>
      <c r="C100" s="1" t="s">
        <v>191</v>
      </c>
      <c r="D100" s="1" t="s">
        <v>98</v>
      </c>
      <c r="E100" s="1" t="s">
        <v>68</v>
      </c>
      <c r="F100" s="1">
        <v>3760</v>
      </c>
      <c r="G100" s="13">
        <v>183.75</v>
      </c>
      <c r="H100" s="15">
        <v>26.9015998840332</v>
      </c>
      <c r="I100" s="15">
        <v>65.796096801757798</v>
      </c>
      <c r="J100" s="1">
        <v>717</v>
      </c>
      <c r="K100" s="17">
        <v>5324.22802734375</v>
      </c>
      <c r="L100" s="15">
        <v>9.6649999618530202</v>
      </c>
      <c r="M100" s="15">
        <v>36.489360809326101</v>
      </c>
      <c r="N100" s="15">
        <v>636.20001220703102</v>
      </c>
      <c r="O100" s="15">
        <v>640.40002441406205</v>
      </c>
    </row>
    <row r="101" spans="2:15" hidden="1" x14ac:dyDescent="0.2">
      <c r="B101" s="1">
        <v>63198</v>
      </c>
      <c r="C101" s="1" t="s">
        <v>192</v>
      </c>
      <c r="D101" s="1" t="s">
        <v>98</v>
      </c>
      <c r="E101" s="1" t="s">
        <v>68</v>
      </c>
      <c r="F101" s="1">
        <v>500</v>
      </c>
      <c r="G101" s="13">
        <v>22.4300003051757</v>
      </c>
      <c r="H101" s="15">
        <v>18.799999237060501</v>
      </c>
      <c r="I101" s="15">
        <v>83</v>
      </c>
      <c r="J101" s="1">
        <v>70</v>
      </c>
      <c r="K101" s="17">
        <v>5221.4609375</v>
      </c>
      <c r="L101" s="15">
        <v>10.263999938964799</v>
      </c>
      <c r="M101" s="15">
        <v>39.399997711181598</v>
      </c>
      <c r="N101" s="15">
        <v>630.40002441406205</v>
      </c>
      <c r="O101" s="15">
        <v>646.20001220703102</v>
      </c>
    </row>
    <row r="102" spans="2:15" hidden="1" x14ac:dyDescent="0.2">
      <c r="B102" s="1">
        <v>64717</v>
      </c>
      <c r="C102" s="1" t="s">
        <v>193</v>
      </c>
      <c r="D102" s="1" t="s">
        <v>95</v>
      </c>
      <c r="E102" s="1" t="s">
        <v>68</v>
      </c>
      <c r="F102" s="1">
        <v>5112</v>
      </c>
      <c r="G102" s="13">
        <v>246.89999389648401</v>
      </c>
      <c r="H102" s="15">
        <v>10.691200256347599</v>
      </c>
      <c r="I102" s="15">
        <v>59.723499298095703</v>
      </c>
      <c r="J102" s="1">
        <v>383</v>
      </c>
      <c r="K102" s="17">
        <v>5157.78466796875</v>
      </c>
      <c r="L102" s="15">
        <v>11.569200515746999</v>
      </c>
      <c r="M102" s="15">
        <v>28.6776218414306</v>
      </c>
      <c r="N102" s="15">
        <v>638.59997558593705</v>
      </c>
      <c r="O102" s="15">
        <v>638.09997558593705</v>
      </c>
    </row>
    <row r="103" spans="2:15" hidden="1" x14ac:dyDescent="0.2">
      <c r="B103" s="1">
        <v>63719</v>
      </c>
      <c r="C103" s="1" t="s">
        <v>194</v>
      </c>
      <c r="D103" s="1" t="s">
        <v>79</v>
      </c>
      <c r="E103" s="1" t="s">
        <v>68</v>
      </c>
      <c r="F103" s="1">
        <v>146</v>
      </c>
      <c r="G103" s="13">
        <v>7.6599998474120996</v>
      </c>
      <c r="H103" s="15">
        <v>13.698599815368601</v>
      </c>
      <c r="I103" s="15">
        <v>66.438400268554602</v>
      </c>
      <c r="J103" s="1">
        <v>28</v>
      </c>
      <c r="K103" s="17">
        <v>5131.119140625</v>
      </c>
      <c r="L103" s="15">
        <v>7.4050002098083496</v>
      </c>
      <c r="M103" s="15">
        <v>13.698630332946699</v>
      </c>
      <c r="N103" s="15">
        <v>637.5</v>
      </c>
      <c r="O103" s="15">
        <v>639.59997558593705</v>
      </c>
    </row>
    <row r="104" spans="2:15" hidden="1" x14ac:dyDescent="0.2">
      <c r="B104" s="1">
        <v>63800</v>
      </c>
      <c r="C104" s="1" t="s">
        <v>195</v>
      </c>
      <c r="D104" s="1" t="s">
        <v>79</v>
      </c>
      <c r="E104" s="1" t="s">
        <v>68</v>
      </c>
      <c r="F104" s="1">
        <v>2141</v>
      </c>
      <c r="G104" s="13">
        <v>105.81999969482401</v>
      </c>
      <c r="H104" s="15">
        <v>26.4965000152587</v>
      </c>
      <c r="I104" s="15">
        <v>65.382797241210895</v>
      </c>
      <c r="J104" s="1">
        <v>134</v>
      </c>
      <c r="K104" s="17">
        <v>5279.35400390625</v>
      </c>
      <c r="L104" s="15">
        <v>12.0769996643066</v>
      </c>
      <c r="M104" s="15">
        <v>11.349836349487299</v>
      </c>
      <c r="N104" s="15">
        <v>636.90002441406205</v>
      </c>
      <c r="O104" s="15">
        <v>640.5</v>
      </c>
    </row>
    <row r="105" spans="2:15" hidden="1" x14ac:dyDescent="0.2">
      <c r="B105" s="1">
        <v>71357</v>
      </c>
      <c r="C105" s="1" t="s">
        <v>196</v>
      </c>
      <c r="D105" s="1" t="s">
        <v>197</v>
      </c>
      <c r="E105" s="1" t="s">
        <v>68</v>
      </c>
      <c r="F105" s="1">
        <v>610</v>
      </c>
      <c r="G105" s="13">
        <v>30.9799995422363</v>
      </c>
      <c r="H105" s="15">
        <v>8.5246000289916992</v>
      </c>
      <c r="I105" s="15">
        <v>56.065601348876903</v>
      </c>
      <c r="J105" s="1">
        <v>144</v>
      </c>
      <c r="K105" s="17">
        <v>4704.0439453125</v>
      </c>
      <c r="L105" s="15">
        <v>11.2829999923706</v>
      </c>
      <c r="M105" s="15">
        <v>3.4426231384277299</v>
      </c>
      <c r="N105" s="15">
        <v>640.29998779296795</v>
      </c>
      <c r="O105" s="15">
        <v>638.20001220703102</v>
      </c>
    </row>
    <row r="106" spans="2:15" hidden="1" x14ac:dyDescent="0.2">
      <c r="B106" s="1">
        <v>65557</v>
      </c>
      <c r="C106" s="1" t="s">
        <v>198</v>
      </c>
      <c r="D106" s="1" t="s">
        <v>199</v>
      </c>
      <c r="E106" s="1" t="s">
        <v>68</v>
      </c>
      <c r="F106" s="1">
        <v>337</v>
      </c>
      <c r="G106" s="13">
        <v>16.549999237060501</v>
      </c>
      <c r="H106" s="15">
        <v>21.2625007629394</v>
      </c>
      <c r="I106" s="15">
        <v>60.132900238037102</v>
      </c>
      <c r="J106" s="1">
        <v>26</v>
      </c>
      <c r="K106" s="17">
        <v>6089.91064453125</v>
      </c>
      <c r="L106" s="15">
        <v>10.0349998474121</v>
      </c>
      <c r="M106" s="15">
        <v>15.4302673339843</v>
      </c>
      <c r="N106" s="15">
        <v>642.70001220703102</v>
      </c>
      <c r="O106" s="15">
        <v>635.90002441406205</v>
      </c>
    </row>
    <row r="107" spans="2:15" hidden="1" x14ac:dyDescent="0.2">
      <c r="B107" s="1">
        <v>67587</v>
      </c>
      <c r="C107" s="1" t="s">
        <v>200</v>
      </c>
      <c r="D107" s="1" t="s">
        <v>115</v>
      </c>
      <c r="E107" s="1" t="s">
        <v>68</v>
      </c>
      <c r="F107" s="1">
        <v>4501</v>
      </c>
      <c r="G107" s="13">
        <v>227.850006103515</v>
      </c>
      <c r="H107" s="15">
        <v>19.1296997070312</v>
      </c>
      <c r="I107" s="15">
        <v>63.905498504638601</v>
      </c>
      <c r="J107" s="1">
        <v>597</v>
      </c>
      <c r="K107" s="17">
        <v>5356.83349609375</v>
      </c>
      <c r="L107" s="15">
        <v>8.3839998245239205</v>
      </c>
      <c r="M107" s="15">
        <v>17.9737834930419</v>
      </c>
      <c r="N107" s="15">
        <v>639.90002441406205</v>
      </c>
      <c r="O107" s="15">
        <v>638.79998779296795</v>
      </c>
    </row>
    <row r="108" spans="2:15" hidden="1" x14ac:dyDescent="0.2">
      <c r="B108" s="1">
        <v>67470</v>
      </c>
      <c r="C108" s="1" t="s">
        <v>201</v>
      </c>
      <c r="D108" s="1" t="s">
        <v>202</v>
      </c>
      <c r="E108" s="1" t="s">
        <v>68</v>
      </c>
      <c r="F108" s="1">
        <v>5718</v>
      </c>
      <c r="G108" s="13">
        <v>295.04998779296801</v>
      </c>
      <c r="H108" s="15">
        <v>6.8407001495361301</v>
      </c>
      <c r="I108" s="15">
        <v>37.045600891113203</v>
      </c>
      <c r="J108" s="1">
        <v>313</v>
      </c>
      <c r="K108" s="17">
        <v>5144.54931640625</v>
      </c>
      <c r="L108" s="15">
        <v>13.6300001144409</v>
      </c>
      <c r="M108" s="15">
        <v>22.7177333831787</v>
      </c>
      <c r="N108" s="15">
        <v>641.40002441406205</v>
      </c>
      <c r="O108" s="15">
        <v>637.59997558593705</v>
      </c>
    </row>
    <row r="109" spans="2:15" hidden="1" x14ac:dyDescent="0.2">
      <c r="B109" s="1">
        <v>64857</v>
      </c>
      <c r="C109" s="1" t="s">
        <v>203</v>
      </c>
      <c r="D109" s="1" t="s">
        <v>95</v>
      </c>
      <c r="E109" s="1" t="s">
        <v>68</v>
      </c>
      <c r="F109" s="1">
        <v>19402</v>
      </c>
      <c r="G109" s="13">
        <v>846.38000488281205</v>
      </c>
      <c r="H109" s="15">
        <v>20.5237007141113</v>
      </c>
      <c r="I109" s="15">
        <v>51.242099761962798</v>
      </c>
      <c r="J109" s="1">
        <v>1182</v>
      </c>
      <c r="K109" s="17">
        <v>4906.22998046875</v>
      </c>
      <c r="L109" s="15">
        <v>14.127667427062899</v>
      </c>
      <c r="M109" s="15">
        <v>18.436244964599599</v>
      </c>
      <c r="N109" s="15">
        <v>641.70001220703102</v>
      </c>
      <c r="O109" s="15">
        <v>637.79998779296795</v>
      </c>
    </row>
    <row r="110" spans="2:15" hidden="1" x14ac:dyDescent="0.2">
      <c r="B110" s="1">
        <v>61507</v>
      </c>
      <c r="C110" s="1" t="s">
        <v>204</v>
      </c>
      <c r="D110" s="1" t="s">
        <v>70</v>
      </c>
      <c r="E110" s="1" t="s">
        <v>68</v>
      </c>
      <c r="F110" s="1">
        <v>3401</v>
      </c>
      <c r="G110" s="13">
        <v>175.55000305175699</v>
      </c>
      <c r="H110" s="15">
        <v>52.219898223876903</v>
      </c>
      <c r="I110" s="15">
        <v>74.272300720214801</v>
      </c>
      <c r="J110" s="1">
        <v>560</v>
      </c>
      <c r="K110" s="17">
        <v>5489.5888671875</v>
      </c>
      <c r="L110" s="15">
        <v>11.266124725341699</v>
      </c>
      <c r="M110" s="15">
        <v>16.171714782714801</v>
      </c>
      <c r="N110" s="15">
        <v>641.5</v>
      </c>
      <c r="O110" s="15">
        <v>638.09997558593705</v>
      </c>
    </row>
    <row r="111" spans="2:15" hidden="1" x14ac:dyDescent="0.2">
      <c r="B111" s="1">
        <v>63792</v>
      </c>
      <c r="C111" s="1" t="s">
        <v>205</v>
      </c>
      <c r="D111" s="1" t="s">
        <v>79</v>
      </c>
      <c r="E111" s="1" t="s">
        <v>68</v>
      </c>
      <c r="F111" s="1">
        <v>2621</v>
      </c>
      <c r="G111" s="13">
        <v>136.83000183105401</v>
      </c>
      <c r="H111" s="15">
        <v>25.829799652099599</v>
      </c>
      <c r="I111" s="15">
        <v>64.097702026367102</v>
      </c>
      <c r="J111" s="1">
        <v>397</v>
      </c>
      <c r="K111" s="17">
        <v>5718.55126953125</v>
      </c>
      <c r="L111" s="15">
        <v>13.390000343322701</v>
      </c>
      <c r="M111" s="15">
        <v>2.0221288204193102</v>
      </c>
      <c r="N111" s="15">
        <v>641.40002441406205</v>
      </c>
      <c r="O111" s="15">
        <v>638.29998779296795</v>
      </c>
    </row>
    <row r="112" spans="2:15" hidden="1" x14ac:dyDescent="0.2">
      <c r="B112" s="1">
        <v>72447</v>
      </c>
      <c r="C112" s="1" t="s">
        <v>206</v>
      </c>
      <c r="D112" s="1" t="s">
        <v>123</v>
      </c>
      <c r="E112" s="1" t="s">
        <v>68</v>
      </c>
      <c r="F112" s="1">
        <v>426</v>
      </c>
      <c r="G112" s="13">
        <v>20</v>
      </c>
      <c r="H112" s="15">
        <v>3.99060010910034</v>
      </c>
      <c r="I112" s="15">
        <v>64.7886962890625</v>
      </c>
      <c r="J112" s="1">
        <v>87</v>
      </c>
      <c r="K112" s="17">
        <v>4436.15283203125</v>
      </c>
      <c r="L112" s="15">
        <v>11.937999725341699</v>
      </c>
      <c r="M112" s="15">
        <v>9.6244134902954102</v>
      </c>
      <c r="N112" s="15">
        <v>634.29998779296795</v>
      </c>
      <c r="O112" s="15">
        <v>645.5</v>
      </c>
    </row>
    <row r="113" spans="2:15" hidden="1" x14ac:dyDescent="0.2">
      <c r="B113" s="1">
        <v>62323</v>
      </c>
      <c r="C113" s="1" t="s">
        <v>207</v>
      </c>
      <c r="D113" s="1" t="s">
        <v>75</v>
      </c>
      <c r="E113" s="1" t="s">
        <v>68</v>
      </c>
      <c r="F113" s="1">
        <v>205</v>
      </c>
      <c r="G113" s="13">
        <v>11.199999809265099</v>
      </c>
      <c r="H113" s="15">
        <v>18.536600112915</v>
      </c>
      <c r="I113" s="15">
        <v>80.975601196289006</v>
      </c>
      <c r="J113" s="1">
        <v>24</v>
      </c>
      <c r="K113" s="17">
        <v>4895.439453125</v>
      </c>
      <c r="L113" s="15">
        <v>8.2580003738403303</v>
      </c>
      <c r="M113" s="15">
        <v>41.463413238525298</v>
      </c>
      <c r="N113" s="15">
        <v>643.5</v>
      </c>
      <c r="O113" s="15">
        <v>636.70001220703102</v>
      </c>
    </row>
    <row r="114" spans="2:15" hidden="1" x14ac:dyDescent="0.2">
      <c r="B114" s="1">
        <v>64667</v>
      </c>
      <c r="C114" s="1" t="s">
        <v>208</v>
      </c>
      <c r="D114" s="1" t="s">
        <v>95</v>
      </c>
      <c r="E114" s="1" t="s">
        <v>68</v>
      </c>
      <c r="F114" s="1">
        <v>13668</v>
      </c>
      <c r="G114" s="13">
        <v>648.40997314453102</v>
      </c>
      <c r="H114" s="15">
        <v>28.175300598144499</v>
      </c>
      <c r="I114" s="15">
        <v>56.299400329589801</v>
      </c>
      <c r="J114" s="1">
        <v>1321</v>
      </c>
      <c r="K114" s="17">
        <v>5159.21875</v>
      </c>
      <c r="L114" s="15">
        <v>14.226727485656699</v>
      </c>
      <c r="M114" s="15">
        <v>9.8990345001220703</v>
      </c>
      <c r="N114" s="15">
        <v>640.40002441406205</v>
      </c>
      <c r="O114" s="15">
        <v>639.90002441406205</v>
      </c>
    </row>
    <row r="115" spans="2:15" hidden="1" x14ac:dyDescent="0.2">
      <c r="B115" s="1">
        <v>65177</v>
      </c>
      <c r="C115" s="1" t="s">
        <v>209</v>
      </c>
      <c r="D115" s="1" t="s">
        <v>137</v>
      </c>
      <c r="E115" s="1" t="s">
        <v>68</v>
      </c>
      <c r="F115" s="1">
        <v>342</v>
      </c>
      <c r="G115" s="13">
        <v>18.2000007629394</v>
      </c>
      <c r="H115" s="15">
        <v>11.3959999084472</v>
      </c>
      <c r="I115" s="15">
        <v>68.091201782226506</v>
      </c>
      <c r="J115" s="1">
        <v>98</v>
      </c>
      <c r="K115" s="17">
        <v>5490.65478515625</v>
      </c>
      <c r="L115" s="15">
        <v>10.4720001220703</v>
      </c>
      <c r="M115" s="15">
        <v>16.081871032714801</v>
      </c>
      <c r="N115" s="15">
        <v>637.70001220703102</v>
      </c>
      <c r="O115" s="15">
        <v>643.29998779296795</v>
      </c>
    </row>
    <row r="116" spans="2:15" hidden="1" x14ac:dyDescent="0.2">
      <c r="B116" s="1">
        <v>66589</v>
      </c>
      <c r="C116" s="1" t="s">
        <v>210</v>
      </c>
      <c r="D116" s="1" t="s">
        <v>150</v>
      </c>
      <c r="E116" s="1" t="s">
        <v>83</v>
      </c>
      <c r="F116" s="1">
        <v>6518</v>
      </c>
      <c r="G116" s="13">
        <v>332.100006103515</v>
      </c>
      <c r="H116" s="15">
        <v>12.279100418090801</v>
      </c>
      <c r="I116" s="15">
        <v>71.0238037109375</v>
      </c>
      <c r="J116" s="1">
        <v>499</v>
      </c>
      <c r="K116" s="17">
        <v>5172.01953125</v>
      </c>
      <c r="L116" s="15">
        <v>14.242900848388601</v>
      </c>
      <c r="M116" s="15">
        <v>43.494937896728501</v>
      </c>
      <c r="N116" s="15">
        <v>638.5</v>
      </c>
      <c r="O116" s="15">
        <v>643</v>
      </c>
    </row>
    <row r="117" spans="2:15" hidden="1" x14ac:dyDescent="0.2">
      <c r="B117" s="1">
        <v>71985</v>
      </c>
      <c r="C117" s="1" t="s">
        <v>211</v>
      </c>
      <c r="D117" s="1" t="s">
        <v>88</v>
      </c>
      <c r="E117" s="1" t="s">
        <v>68</v>
      </c>
      <c r="F117" s="1">
        <v>239</v>
      </c>
      <c r="G117" s="13">
        <v>12.199999809265099</v>
      </c>
      <c r="H117" s="15">
        <v>15.6118001937866</v>
      </c>
      <c r="I117" s="15">
        <v>69.620300292968693</v>
      </c>
      <c r="J117" s="1">
        <v>30</v>
      </c>
      <c r="K117" s="17">
        <v>4441.6728515625</v>
      </c>
      <c r="L117" s="15">
        <v>14.0659999847412</v>
      </c>
      <c r="M117" s="15">
        <v>8.7866106033325195</v>
      </c>
      <c r="N117" s="15">
        <v>644.90002441406205</v>
      </c>
      <c r="O117" s="15">
        <v>636.90002441406205</v>
      </c>
    </row>
    <row r="118" spans="2:15" hidden="1" x14ac:dyDescent="0.2">
      <c r="B118" s="1">
        <v>69617</v>
      </c>
      <c r="C118" s="1" t="s">
        <v>212</v>
      </c>
      <c r="D118" s="1" t="s">
        <v>131</v>
      </c>
      <c r="E118" s="1" t="s">
        <v>68</v>
      </c>
      <c r="F118" s="1">
        <v>2911</v>
      </c>
      <c r="G118" s="13">
        <v>139.47000122070301</v>
      </c>
      <c r="H118" s="15">
        <v>11.928500175476</v>
      </c>
      <c r="I118" s="15">
        <v>52.973499298095703</v>
      </c>
      <c r="J118" s="1">
        <v>281</v>
      </c>
      <c r="K118" s="17">
        <v>5220.3701171875</v>
      </c>
      <c r="L118" s="15">
        <v>15.968000411987299</v>
      </c>
      <c r="M118" s="15">
        <v>39.024387359619098</v>
      </c>
      <c r="N118" s="15">
        <v>640.40002441406205</v>
      </c>
      <c r="O118" s="15">
        <v>641.79998779296795</v>
      </c>
    </row>
    <row r="119" spans="2:15" hidden="1" x14ac:dyDescent="0.2">
      <c r="B119" s="1">
        <v>63123</v>
      </c>
      <c r="C119" s="1" t="s">
        <v>213</v>
      </c>
      <c r="D119" s="1" t="s">
        <v>98</v>
      </c>
      <c r="E119" s="1" t="s">
        <v>68</v>
      </c>
      <c r="F119" s="1">
        <v>6272</v>
      </c>
      <c r="G119" s="13">
        <v>297.04000854492102</v>
      </c>
      <c r="H119" s="15">
        <v>28.7199993133544</v>
      </c>
      <c r="I119" s="15">
        <v>71.762397766113196</v>
      </c>
      <c r="J119" s="1">
        <v>1338</v>
      </c>
      <c r="K119" s="17">
        <v>5252.810546875</v>
      </c>
      <c r="L119" s="15">
        <v>10.263999938964799</v>
      </c>
      <c r="M119" s="15">
        <v>53.890304565429602</v>
      </c>
      <c r="N119" s="15">
        <v>639.29998779296795</v>
      </c>
      <c r="O119" s="15">
        <v>643.59997558593705</v>
      </c>
    </row>
    <row r="120" spans="2:15" hidden="1" x14ac:dyDescent="0.2">
      <c r="B120" s="1">
        <v>68395</v>
      </c>
      <c r="C120" s="1" t="s">
        <v>214</v>
      </c>
      <c r="D120" s="1" t="s">
        <v>110</v>
      </c>
      <c r="E120" s="1" t="s">
        <v>83</v>
      </c>
      <c r="F120" s="1">
        <v>10218</v>
      </c>
      <c r="G120" s="13">
        <v>508.75</v>
      </c>
      <c r="H120" s="15">
        <v>17.420200347900298</v>
      </c>
      <c r="I120" s="15">
        <v>70.806396484375</v>
      </c>
      <c r="J120" s="1">
        <v>1435</v>
      </c>
      <c r="K120" s="17">
        <v>5518.7021484375</v>
      </c>
      <c r="L120" s="15">
        <v>10.602470397949199</v>
      </c>
      <c r="M120" s="15">
        <v>41.133293151855398</v>
      </c>
      <c r="N120" s="15">
        <v>638.59997558593705</v>
      </c>
      <c r="O120" s="15">
        <v>644.29998779296795</v>
      </c>
    </row>
    <row r="121" spans="2:15" hidden="1" x14ac:dyDescent="0.2">
      <c r="B121" s="1">
        <v>69914</v>
      </c>
      <c r="C121" s="1" t="s">
        <v>215</v>
      </c>
      <c r="D121" s="1" t="s">
        <v>216</v>
      </c>
      <c r="E121" s="1" t="s">
        <v>68</v>
      </c>
      <c r="F121" s="1">
        <v>1735</v>
      </c>
      <c r="G121" s="13">
        <v>87.139999389648395</v>
      </c>
      <c r="H121" s="15">
        <v>47.262199401855398</v>
      </c>
      <c r="I121" s="15">
        <v>75.504302978515597</v>
      </c>
      <c r="J121" s="1">
        <v>222</v>
      </c>
      <c r="K121" s="17">
        <v>5609.48779296875</v>
      </c>
      <c r="L121" s="15">
        <v>10.5229997634887</v>
      </c>
      <c r="M121" s="15">
        <v>1.38328528404235</v>
      </c>
      <c r="N121" s="15">
        <v>640.79998779296795</v>
      </c>
      <c r="O121" s="15">
        <v>642.29998779296795</v>
      </c>
    </row>
    <row r="122" spans="2:15" hidden="1" x14ac:dyDescent="0.2">
      <c r="B122" s="1">
        <v>71969</v>
      </c>
      <c r="C122" s="1" t="s">
        <v>217</v>
      </c>
      <c r="D122" s="1" t="s">
        <v>88</v>
      </c>
      <c r="E122" s="1" t="s">
        <v>68</v>
      </c>
      <c r="F122" s="1">
        <v>474</v>
      </c>
      <c r="G122" s="13">
        <v>26.610000610351499</v>
      </c>
      <c r="H122" s="15">
        <v>20.675100326538001</v>
      </c>
      <c r="I122" s="15">
        <v>82.067497253417898</v>
      </c>
      <c r="J122" s="1">
        <v>96</v>
      </c>
      <c r="K122" s="17">
        <v>4945.03173828125</v>
      </c>
      <c r="L122" s="15">
        <v>11.2379999160766</v>
      </c>
      <c r="M122" s="15">
        <v>35.443038940429602</v>
      </c>
      <c r="N122" s="15">
        <v>638.90002441406205</v>
      </c>
      <c r="O122" s="15">
        <v>644.70001220703102</v>
      </c>
    </row>
    <row r="123" spans="2:15" hidden="1" x14ac:dyDescent="0.2">
      <c r="B123" s="1">
        <v>71548</v>
      </c>
      <c r="C123" s="1" t="s">
        <v>218</v>
      </c>
      <c r="D123" s="1" t="s">
        <v>219</v>
      </c>
      <c r="E123" s="1" t="s">
        <v>68</v>
      </c>
      <c r="F123" s="1">
        <v>544</v>
      </c>
      <c r="G123" s="13">
        <v>30</v>
      </c>
      <c r="H123" s="15">
        <v>20.550500869750898</v>
      </c>
      <c r="I123" s="15">
        <v>74.862396240234304</v>
      </c>
      <c r="J123" s="1">
        <v>145</v>
      </c>
      <c r="K123" s="17">
        <v>5223.025390625</v>
      </c>
      <c r="L123" s="15">
        <v>10.0559997558593</v>
      </c>
      <c r="M123" s="15">
        <v>8.6397056579589808</v>
      </c>
      <c r="N123" s="15">
        <v>641.79998779296795</v>
      </c>
      <c r="O123" s="15">
        <v>642.59997558593705</v>
      </c>
    </row>
    <row r="124" spans="2:15" hidden="1" x14ac:dyDescent="0.2">
      <c r="B124" s="1">
        <v>71910</v>
      </c>
      <c r="C124" s="1" t="s">
        <v>220</v>
      </c>
      <c r="D124" s="1" t="s">
        <v>88</v>
      </c>
      <c r="E124" s="1" t="s">
        <v>68</v>
      </c>
      <c r="F124" s="1">
        <v>1987</v>
      </c>
      <c r="G124" s="13">
        <v>103.370002746582</v>
      </c>
      <c r="H124" s="15">
        <v>15.281200408935501</v>
      </c>
      <c r="I124" s="15">
        <v>54.654098510742102</v>
      </c>
      <c r="J124" s="1">
        <v>283</v>
      </c>
      <c r="K124" s="17">
        <v>4757.025390625</v>
      </c>
      <c r="L124" s="15">
        <v>11.182999610900801</v>
      </c>
      <c r="M124" s="15">
        <v>15.349774360656699</v>
      </c>
      <c r="N124" s="15">
        <v>637</v>
      </c>
      <c r="O124" s="15">
        <v>647.40002441406205</v>
      </c>
    </row>
    <row r="125" spans="2:15" hidden="1" x14ac:dyDescent="0.2">
      <c r="B125" s="1">
        <v>62000</v>
      </c>
      <c r="C125" s="1" t="s">
        <v>221</v>
      </c>
      <c r="D125" s="1" t="s">
        <v>75</v>
      </c>
      <c r="E125" s="1" t="s">
        <v>68</v>
      </c>
      <c r="F125" s="1">
        <v>418</v>
      </c>
      <c r="G125" s="13">
        <v>22.399999618530199</v>
      </c>
      <c r="H125" s="15">
        <v>10.696499824523899</v>
      </c>
      <c r="I125" s="15">
        <v>63.4328002929687</v>
      </c>
      <c r="J125" s="1">
        <v>50</v>
      </c>
      <c r="K125" s="17">
        <v>5522.16162109375</v>
      </c>
      <c r="L125" s="15">
        <v>7.3850002288818297</v>
      </c>
      <c r="M125" s="15">
        <v>19.856458663940401</v>
      </c>
      <c r="N125" s="15">
        <v>640.20001220703102</v>
      </c>
      <c r="O125" s="15">
        <v>644.59997558593705</v>
      </c>
    </row>
    <row r="126" spans="2:15" hidden="1" x14ac:dyDescent="0.2">
      <c r="B126" s="1">
        <v>66167</v>
      </c>
      <c r="C126" s="1" t="s">
        <v>222</v>
      </c>
      <c r="D126" s="1" t="s">
        <v>105</v>
      </c>
      <c r="E126" s="1" t="s">
        <v>68</v>
      </c>
      <c r="F126" s="1">
        <v>196</v>
      </c>
      <c r="G126" s="13">
        <v>10</v>
      </c>
      <c r="H126" s="15">
        <v>19.689100265502901</v>
      </c>
      <c r="I126" s="15">
        <v>47.150299072265597</v>
      </c>
      <c r="J126" s="1">
        <v>40</v>
      </c>
      <c r="K126" s="17">
        <v>6087.60888671875</v>
      </c>
      <c r="L126" s="15">
        <v>13.579000473022401</v>
      </c>
      <c r="M126" s="15">
        <v>3.0612244606018</v>
      </c>
      <c r="N126" s="15">
        <v>652.59997558593705</v>
      </c>
      <c r="O126" s="15">
        <v>632.90002441406205</v>
      </c>
    </row>
    <row r="127" spans="2:15" hidden="1" x14ac:dyDescent="0.2">
      <c r="B127" s="1">
        <v>71837</v>
      </c>
      <c r="C127" s="1" t="s">
        <v>223</v>
      </c>
      <c r="D127" s="1" t="s">
        <v>88</v>
      </c>
      <c r="E127" s="1" t="s">
        <v>68</v>
      </c>
      <c r="F127" s="1">
        <v>2208</v>
      </c>
      <c r="G127" s="13">
        <v>114.5</v>
      </c>
      <c r="H127" s="15">
        <v>14.413999557495099</v>
      </c>
      <c r="I127" s="15">
        <v>53.210601806640597</v>
      </c>
      <c r="J127" s="1">
        <v>92</v>
      </c>
      <c r="K127" s="17">
        <v>4960.515625</v>
      </c>
      <c r="L127" s="15">
        <v>9.6300001144409109</v>
      </c>
      <c r="M127" s="15">
        <v>9.8731880187988192</v>
      </c>
      <c r="N127" s="15">
        <v>642</v>
      </c>
      <c r="O127" s="15">
        <v>644.09997558593705</v>
      </c>
    </row>
    <row r="128" spans="2:15" hidden="1" x14ac:dyDescent="0.2">
      <c r="B128" s="1">
        <v>67157</v>
      </c>
      <c r="C128" s="1" t="s">
        <v>224</v>
      </c>
      <c r="D128" s="1" t="s">
        <v>128</v>
      </c>
      <c r="E128" s="1" t="s">
        <v>68</v>
      </c>
      <c r="F128" s="1">
        <v>1255</v>
      </c>
      <c r="G128" s="13">
        <v>55</v>
      </c>
      <c r="H128" s="15">
        <v>11.3221998214721</v>
      </c>
      <c r="I128" s="15">
        <v>44.259700775146399</v>
      </c>
      <c r="J128" s="1">
        <v>165</v>
      </c>
      <c r="K128" s="17">
        <v>4880.04052734375</v>
      </c>
      <c r="L128" s="15">
        <v>15.2740001678466</v>
      </c>
      <c r="M128" s="15">
        <v>16.095617294311499</v>
      </c>
      <c r="N128" s="15">
        <v>642.59997558593705</v>
      </c>
      <c r="O128" s="15">
        <v>643.79998779296795</v>
      </c>
    </row>
    <row r="129" spans="2:15" hidden="1" x14ac:dyDescent="0.2">
      <c r="B129" s="1">
        <v>70615</v>
      </c>
      <c r="C129" s="1" t="s">
        <v>225</v>
      </c>
      <c r="D129" s="1" t="s">
        <v>159</v>
      </c>
      <c r="E129" s="1" t="s">
        <v>83</v>
      </c>
      <c r="F129" s="1">
        <v>1469</v>
      </c>
      <c r="G129" s="13">
        <v>78.099998474121094</v>
      </c>
      <c r="H129" s="15">
        <v>20.966600418090799</v>
      </c>
      <c r="I129" s="15">
        <v>80.258697509765597</v>
      </c>
      <c r="J129" s="1">
        <v>65</v>
      </c>
      <c r="K129" s="17">
        <v>6538.41796875</v>
      </c>
      <c r="L129" s="15">
        <v>14.0342502593994</v>
      </c>
      <c r="M129" s="15">
        <v>43.498977661132798</v>
      </c>
      <c r="N129" s="15">
        <v>639.40002441406205</v>
      </c>
      <c r="O129" s="15">
        <v>647.09997558593705</v>
      </c>
    </row>
    <row r="130" spans="2:15" hidden="1" x14ac:dyDescent="0.2">
      <c r="B130" s="1">
        <v>64550</v>
      </c>
      <c r="C130" s="1" t="s">
        <v>226</v>
      </c>
      <c r="D130" s="1" t="s">
        <v>95</v>
      </c>
      <c r="E130" s="1" t="s">
        <v>68</v>
      </c>
      <c r="F130" s="1">
        <v>7114</v>
      </c>
      <c r="G130" s="13">
        <v>332.83999633789</v>
      </c>
      <c r="H130" s="15">
        <v>34.594200134277301</v>
      </c>
      <c r="I130" s="15">
        <v>82.572196960449205</v>
      </c>
      <c r="J130" s="1">
        <v>680</v>
      </c>
      <c r="K130" s="17">
        <v>4925.65966796875</v>
      </c>
      <c r="L130" s="15">
        <v>10.239666938781699</v>
      </c>
      <c r="M130" s="15">
        <v>45.037952423095703</v>
      </c>
      <c r="N130" s="15">
        <v>638.90002441406205</v>
      </c>
      <c r="O130" s="15">
        <v>647.90002441406205</v>
      </c>
    </row>
    <row r="131" spans="2:15" hidden="1" x14ac:dyDescent="0.2">
      <c r="B131" s="1">
        <v>71498</v>
      </c>
      <c r="C131" s="1" t="s">
        <v>227</v>
      </c>
      <c r="D131" s="1" t="s">
        <v>219</v>
      </c>
      <c r="E131" s="1" t="s">
        <v>68</v>
      </c>
      <c r="F131" s="1">
        <v>1962</v>
      </c>
      <c r="G131" s="13">
        <v>98</v>
      </c>
      <c r="H131" s="15">
        <v>24.4151000976562</v>
      </c>
      <c r="I131" s="15">
        <v>67.751800537109304</v>
      </c>
      <c r="J131" s="1">
        <v>170</v>
      </c>
      <c r="K131" s="17">
        <v>5204.6875</v>
      </c>
      <c r="L131" s="15">
        <v>9.4849996566772408</v>
      </c>
      <c r="M131" s="15">
        <v>18.1957187652587</v>
      </c>
      <c r="N131" s="15">
        <v>641.70001220703102</v>
      </c>
      <c r="O131" s="15">
        <v>645.09997558593705</v>
      </c>
    </row>
    <row r="132" spans="2:15" hidden="1" x14ac:dyDescent="0.2">
      <c r="B132" s="1">
        <v>68916</v>
      </c>
      <c r="C132" s="1" t="s">
        <v>228</v>
      </c>
      <c r="D132" s="1" t="s">
        <v>120</v>
      </c>
      <c r="E132" s="1" t="s">
        <v>68</v>
      </c>
      <c r="F132" s="1">
        <v>7761</v>
      </c>
      <c r="G132" s="13">
        <v>361</v>
      </c>
      <c r="H132" s="15">
        <v>6.4911999702453604</v>
      </c>
      <c r="I132" s="15">
        <v>44.476600646972599</v>
      </c>
      <c r="J132" s="1">
        <v>658</v>
      </c>
      <c r="K132" s="17">
        <v>4907.41064453125</v>
      </c>
      <c r="L132" s="15">
        <v>15.0298748016357</v>
      </c>
      <c r="M132" s="15">
        <v>15.487694740295399</v>
      </c>
      <c r="N132" s="15">
        <v>644.20001220703102</v>
      </c>
      <c r="O132" s="15">
        <v>642.79998779296795</v>
      </c>
    </row>
    <row r="133" spans="2:15" hidden="1" x14ac:dyDescent="0.2">
      <c r="B133" s="1">
        <v>70185</v>
      </c>
      <c r="C133" s="1" t="s">
        <v>229</v>
      </c>
      <c r="D133" s="1" t="s">
        <v>171</v>
      </c>
      <c r="E133" s="1" t="s">
        <v>68</v>
      </c>
      <c r="F133" s="1">
        <v>216</v>
      </c>
      <c r="G133" s="13">
        <v>14</v>
      </c>
      <c r="H133" s="15">
        <v>9.4169998168945295</v>
      </c>
      <c r="I133" s="15">
        <v>48.878898620605398</v>
      </c>
      <c r="J133" s="1">
        <v>47</v>
      </c>
      <c r="K133" s="17">
        <v>5923.45166015625</v>
      </c>
      <c r="L133" s="15">
        <v>9.7810001373290998</v>
      </c>
      <c r="M133" s="15">
        <v>0.92592591047286898</v>
      </c>
      <c r="N133" s="15">
        <v>652.70001220703102</v>
      </c>
      <c r="O133" s="15">
        <v>634.29998779296795</v>
      </c>
    </row>
    <row r="134" spans="2:15" hidden="1" x14ac:dyDescent="0.2">
      <c r="B134" s="1">
        <v>63487</v>
      </c>
      <c r="C134" s="1" t="s">
        <v>230</v>
      </c>
      <c r="D134" s="1" t="s">
        <v>79</v>
      </c>
      <c r="E134" s="1" t="s">
        <v>68</v>
      </c>
      <c r="F134" s="1">
        <v>224</v>
      </c>
      <c r="G134" s="13">
        <v>10</v>
      </c>
      <c r="H134" s="15">
        <v>7.14289999008178</v>
      </c>
      <c r="I134" s="15">
        <v>58.035701751708899</v>
      </c>
      <c r="J134" s="1">
        <v>31</v>
      </c>
      <c r="K134" s="17">
        <v>4741.95703125</v>
      </c>
      <c r="L134" s="15">
        <v>13.1920003890991</v>
      </c>
      <c r="M134" s="15">
        <v>7.5892858505248997</v>
      </c>
      <c r="N134" s="15">
        <v>633.59997558593705</v>
      </c>
      <c r="O134" s="15">
        <v>653.79998779296795</v>
      </c>
    </row>
    <row r="135" spans="2:15" hidden="1" x14ac:dyDescent="0.2">
      <c r="B135" s="1">
        <v>71308</v>
      </c>
      <c r="C135" s="1" t="s">
        <v>231</v>
      </c>
      <c r="D135" s="1" t="s">
        <v>232</v>
      </c>
      <c r="E135" s="1" t="s">
        <v>68</v>
      </c>
      <c r="F135" s="1">
        <v>7887</v>
      </c>
      <c r="G135" s="13">
        <v>391.85998535156199</v>
      </c>
      <c r="H135" s="15">
        <v>16.402399063110298</v>
      </c>
      <c r="I135" s="15">
        <v>57.072200775146399</v>
      </c>
      <c r="J135" s="1">
        <v>1004</v>
      </c>
      <c r="K135" s="17">
        <v>4954.01953125</v>
      </c>
      <c r="L135" s="15">
        <v>12.215999603271401</v>
      </c>
      <c r="M135" s="15">
        <v>29.085838317871001</v>
      </c>
      <c r="N135" s="15">
        <v>645.70001220703102</v>
      </c>
      <c r="O135" s="15">
        <v>641.70001220703102</v>
      </c>
    </row>
    <row r="136" spans="2:15" hidden="1" x14ac:dyDescent="0.2">
      <c r="B136" s="1">
        <v>72421</v>
      </c>
      <c r="C136" s="1" t="s">
        <v>233</v>
      </c>
      <c r="D136" s="1" t="s">
        <v>234</v>
      </c>
      <c r="E136" s="1" t="s">
        <v>68</v>
      </c>
      <c r="F136" s="1">
        <v>752</v>
      </c>
      <c r="G136" s="13">
        <v>39.5</v>
      </c>
      <c r="H136" s="15">
        <v>11.7104997634887</v>
      </c>
      <c r="I136" s="15">
        <v>34.078899383544901</v>
      </c>
      <c r="J136" s="1">
        <v>0</v>
      </c>
      <c r="K136" s="17">
        <v>5500.10791015625</v>
      </c>
      <c r="L136" s="15">
        <v>14.076000213623001</v>
      </c>
      <c r="M136" s="15">
        <v>0.13297872245311701</v>
      </c>
      <c r="N136" s="15">
        <v>652.29998779296795</v>
      </c>
      <c r="O136" s="15">
        <v>636.09997558593705</v>
      </c>
    </row>
    <row r="137" spans="2:15" hidden="1" x14ac:dyDescent="0.2">
      <c r="B137" s="1">
        <v>69005</v>
      </c>
      <c r="C137" s="1" t="s">
        <v>235</v>
      </c>
      <c r="D137" s="1" t="s">
        <v>120</v>
      </c>
      <c r="E137" s="1" t="s">
        <v>68</v>
      </c>
      <c r="F137" s="1">
        <v>9328</v>
      </c>
      <c r="G137" s="13">
        <v>537.88000488281205</v>
      </c>
      <c r="H137" s="15">
        <v>7.4875001907348597</v>
      </c>
      <c r="I137" s="15">
        <v>39.036800384521399</v>
      </c>
      <c r="J137" s="1">
        <v>1719</v>
      </c>
      <c r="K137" s="17">
        <v>5360.51708984375</v>
      </c>
      <c r="L137" s="15">
        <v>25.4873332977294</v>
      </c>
      <c r="M137" s="15">
        <v>50.857631683349602</v>
      </c>
      <c r="N137" s="15">
        <v>644.5</v>
      </c>
      <c r="O137" s="15">
        <v>643.90002441406205</v>
      </c>
    </row>
    <row r="138" spans="2:15" hidden="1" x14ac:dyDescent="0.2">
      <c r="B138" s="1">
        <v>61846</v>
      </c>
      <c r="C138" s="1" t="s">
        <v>236</v>
      </c>
      <c r="D138" s="1" t="s">
        <v>237</v>
      </c>
      <c r="E138" s="1" t="s">
        <v>68</v>
      </c>
      <c r="F138" s="1">
        <v>548</v>
      </c>
      <c r="G138" s="13">
        <v>32.200000762939403</v>
      </c>
      <c r="H138" s="15">
        <v>7.6641998291015598</v>
      </c>
      <c r="I138" s="15">
        <v>31.386899948120099</v>
      </c>
      <c r="J138" s="1">
        <v>35</v>
      </c>
      <c r="K138" s="17">
        <v>5685.63916015625</v>
      </c>
      <c r="L138" s="15">
        <v>14.8669996261596</v>
      </c>
      <c r="M138" s="15">
        <v>11.496350288391101</v>
      </c>
      <c r="N138" s="15">
        <v>652.09997558593705</v>
      </c>
      <c r="O138" s="15">
        <v>636.70001220703102</v>
      </c>
    </row>
    <row r="139" spans="2:15" x14ac:dyDescent="0.2">
      <c r="B139" s="1">
        <v>65813</v>
      </c>
      <c r="C139" s="1" t="s">
        <v>238</v>
      </c>
      <c r="D139" s="1" t="s">
        <v>85</v>
      </c>
      <c r="E139" s="1" t="s">
        <v>68</v>
      </c>
      <c r="F139" s="1">
        <v>104</v>
      </c>
      <c r="G139" s="13">
        <v>5</v>
      </c>
      <c r="H139" s="15">
        <v>32.3810005187988</v>
      </c>
      <c r="I139" s="15">
        <v>49.523799896240199</v>
      </c>
      <c r="J139" s="1">
        <v>19</v>
      </c>
      <c r="K139" s="17">
        <v>5594.1962890625</v>
      </c>
      <c r="L139" s="15">
        <v>9.9720001220703107</v>
      </c>
      <c r="M139" s="15">
        <v>13.461539268493601</v>
      </c>
      <c r="N139" s="15">
        <v>649.5</v>
      </c>
      <c r="O139" s="15">
        <v>639.40002441406205</v>
      </c>
    </row>
    <row r="140" spans="2:15" hidden="1" x14ac:dyDescent="0.2">
      <c r="B140" s="1">
        <v>68486</v>
      </c>
      <c r="C140" s="1" t="s">
        <v>239</v>
      </c>
      <c r="D140" s="1" t="s">
        <v>77</v>
      </c>
      <c r="E140" s="1" t="s">
        <v>68</v>
      </c>
      <c r="F140" s="1">
        <v>275</v>
      </c>
      <c r="G140" s="13">
        <v>13</v>
      </c>
      <c r="H140" s="15">
        <v>12.7272996902465</v>
      </c>
      <c r="I140" s="15">
        <v>45.818199157714801</v>
      </c>
      <c r="J140" s="1">
        <v>4</v>
      </c>
      <c r="K140" s="17">
        <v>4692.56689453125</v>
      </c>
      <c r="L140" s="15">
        <v>14.578000068664499</v>
      </c>
      <c r="M140" s="15">
        <v>4.72727251052856</v>
      </c>
      <c r="N140" s="15">
        <v>643.20001220703102</v>
      </c>
      <c r="O140" s="15">
        <v>645.70001220703102</v>
      </c>
    </row>
    <row r="141" spans="2:15" hidden="1" x14ac:dyDescent="0.2">
      <c r="B141" s="1">
        <v>62513</v>
      </c>
      <c r="C141" s="1" t="s">
        <v>240</v>
      </c>
      <c r="D141" s="1" t="s">
        <v>75</v>
      </c>
      <c r="E141" s="1" t="s">
        <v>68</v>
      </c>
      <c r="F141" s="1">
        <v>443</v>
      </c>
      <c r="G141" s="13">
        <v>24</v>
      </c>
      <c r="H141" s="15">
        <v>14.2211999893188</v>
      </c>
      <c r="I141" s="15">
        <v>69.977401733398395</v>
      </c>
      <c r="J141" s="1">
        <v>52</v>
      </c>
      <c r="K141" s="17">
        <v>5085.40625</v>
      </c>
      <c r="L141" s="15">
        <v>7.3850002288818297</v>
      </c>
      <c r="M141" s="15">
        <v>21.444694519042901</v>
      </c>
      <c r="N141" s="15">
        <v>644.29998779296795</v>
      </c>
      <c r="O141" s="15">
        <v>644.70001220703102</v>
      </c>
    </row>
    <row r="142" spans="2:15" hidden="1" x14ac:dyDescent="0.2">
      <c r="B142" s="1">
        <v>67405</v>
      </c>
      <c r="C142" s="1" t="s">
        <v>241</v>
      </c>
      <c r="D142" s="1" t="s">
        <v>82</v>
      </c>
      <c r="E142" s="1" t="s">
        <v>83</v>
      </c>
      <c r="F142" s="1">
        <v>10337</v>
      </c>
      <c r="G142" s="13">
        <v>540.04998779296795</v>
      </c>
      <c r="H142" s="15">
        <v>37.226898193359297</v>
      </c>
      <c r="I142" s="15">
        <v>58.545398712158203</v>
      </c>
      <c r="J142" s="1">
        <v>1268</v>
      </c>
      <c r="K142" s="17">
        <v>5456.197265625</v>
      </c>
      <c r="L142" s="15">
        <v>12.343000411987299</v>
      </c>
      <c r="M142" s="15">
        <v>12.353680610656699</v>
      </c>
      <c r="N142" s="15">
        <v>646</v>
      </c>
      <c r="O142" s="15">
        <v>643.09997558593705</v>
      </c>
    </row>
    <row r="143" spans="2:15" hidden="1" x14ac:dyDescent="0.2">
      <c r="B143" s="1">
        <v>71050</v>
      </c>
      <c r="C143" s="1" t="s">
        <v>242</v>
      </c>
      <c r="D143" s="1" t="s">
        <v>232</v>
      </c>
      <c r="E143" s="1" t="s">
        <v>68</v>
      </c>
      <c r="F143" s="1">
        <v>806</v>
      </c>
      <c r="G143" s="13">
        <v>41.529998779296797</v>
      </c>
      <c r="H143" s="15">
        <v>7.1788001060485804</v>
      </c>
      <c r="I143" s="15">
        <v>56.675098419189403</v>
      </c>
      <c r="J143" s="1">
        <v>36</v>
      </c>
      <c r="K143" s="17">
        <v>5105.1796875</v>
      </c>
      <c r="L143" s="15">
        <v>12.431332588195801</v>
      </c>
      <c r="M143" s="15">
        <v>30.14888381958</v>
      </c>
      <c r="N143" s="15">
        <v>645.29998779296795</v>
      </c>
      <c r="O143" s="15">
        <v>644.09997558593705</v>
      </c>
    </row>
    <row r="144" spans="2:15" x14ac:dyDescent="0.2">
      <c r="B144" s="1">
        <v>73726</v>
      </c>
      <c r="C144" s="1" t="s">
        <v>243</v>
      </c>
      <c r="D144" s="1" t="s">
        <v>85</v>
      </c>
      <c r="E144" s="1" t="s">
        <v>68</v>
      </c>
      <c r="F144" s="1">
        <v>227</v>
      </c>
      <c r="G144" s="13">
        <v>11.6000003814697</v>
      </c>
      <c r="H144" s="15">
        <v>18.061700820922798</v>
      </c>
      <c r="I144" s="15">
        <v>59.030799865722599</v>
      </c>
      <c r="J144" s="1">
        <v>25</v>
      </c>
      <c r="K144" s="17">
        <v>5519.67724609375</v>
      </c>
      <c r="L144" s="15">
        <v>14.9060001373291</v>
      </c>
      <c r="M144" s="15">
        <v>15.859029769897401</v>
      </c>
      <c r="N144" s="15">
        <v>649.70001220703102</v>
      </c>
      <c r="O144" s="15">
        <v>640.20001220703102</v>
      </c>
    </row>
    <row r="145" spans="2:15" hidden="1" x14ac:dyDescent="0.2">
      <c r="B145" s="1">
        <v>72462</v>
      </c>
      <c r="C145" s="1" t="s">
        <v>244</v>
      </c>
      <c r="D145" s="1" t="s">
        <v>123</v>
      </c>
      <c r="E145" s="1" t="s">
        <v>68</v>
      </c>
      <c r="F145" s="1">
        <v>8416</v>
      </c>
      <c r="G145" s="13">
        <v>391.42001342773398</v>
      </c>
      <c r="H145" s="15">
        <v>12.3990001678466</v>
      </c>
      <c r="I145" s="15">
        <v>71.912101745605398</v>
      </c>
      <c r="J145" s="1">
        <v>1333</v>
      </c>
      <c r="K145" s="17">
        <v>5065.9111328125</v>
      </c>
      <c r="L145" s="15">
        <v>12.6698999404907</v>
      </c>
      <c r="M145" s="15">
        <v>43.75</v>
      </c>
      <c r="N145" s="15">
        <v>642.90002441406205</v>
      </c>
      <c r="O145" s="15">
        <v>647.29998779296795</v>
      </c>
    </row>
    <row r="146" spans="2:15" hidden="1" x14ac:dyDescent="0.2">
      <c r="B146" s="1">
        <v>62737</v>
      </c>
      <c r="C146" s="1" t="s">
        <v>245</v>
      </c>
      <c r="D146" s="1" t="s">
        <v>169</v>
      </c>
      <c r="E146" s="1" t="s">
        <v>68</v>
      </c>
      <c r="F146" s="1">
        <v>149</v>
      </c>
      <c r="G146" s="13">
        <v>8.5</v>
      </c>
      <c r="H146" s="15">
        <v>19.463100433349599</v>
      </c>
      <c r="I146" s="15">
        <v>59.060398101806598</v>
      </c>
      <c r="J146" s="1">
        <v>30</v>
      </c>
      <c r="K146" s="17">
        <v>5182.42822265625</v>
      </c>
      <c r="L146" s="15">
        <v>10.333000183105399</v>
      </c>
      <c r="M146" s="15">
        <v>0</v>
      </c>
      <c r="N146" s="15">
        <v>656.79998779296795</v>
      </c>
      <c r="O146" s="15">
        <v>633.70001220703102</v>
      </c>
    </row>
    <row r="147" spans="2:15" hidden="1" x14ac:dyDescent="0.2">
      <c r="B147" s="1">
        <v>62703</v>
      </c>
      <c r="C147" s="1" t="s">
        <v>246</v>
      </c>
      <c r="D147" s="1" t="s">
        <v>169</v>
      </c>
      <c r="E147" s="1" t="s">
        <v>68</v>
      </c>
      <c r="F147" s="1">
        <v>220</v>
      </c>
      <c r="G147" s="13">
        <v>13.390000343322701</v>
      </c>
      <c r="H147" s="15">
        <v>19.1303997039794</v>
      </c>
      <c r="I147" s="15">
        <v>52.173900604247997</v>
      </c>
      <c r="J147" s="1">
        <v>48</v>
      </c>
      <c r="K147" s="17">
        <v>5960.46435546875</v>
      </c>
      <c r="L147" s="15">
        <v>11.9720001220703</v>
      </c>
      <c r="M147" s="15">
        <v>0</v>
      </c>
      <c r="N147" s="15">
        <v>658</v>
      </c>
      <c r="O147" s="15">
        <v>633.09997558593705</v>
      </c>
    </row>
    <row r="148" spans="2:15" hidden="1" x14ac:dyDescent="0.2">
      <c r="B148" s="1">
        <v>68205</v>
      </c>
      <c r="C148" s="1" t="s">
        <v>247</v>
      </c>
      <c r="D148" s="1" t="s">
        <v>110</v>
      </c>
      <c r="E148" s="1" t="s">
        <v>68</v>
      </c>
      <c r="F148" s="1">
        <v>4612</v>
      </c>
      <c r="G148" s="13">
        <v>232.97000122070301</v>
      </c>
      <c r="H148" s="15">
        <v>17.476100921630799</v>
      </c>
      <c r="I148" s="15">
        <v>65.915000915527301</v>
      </c>
      <c r="J148" s="1">
        <v>601</v>
      </c>
      <c r="K148" s="17">
        <v>5124.83642578125</v>
      </c>
      <c r="L148" s="15">
        <v>12.8269996643066</v>
      </c>
      <c r="M148" s="15">
        <v>16.6522121429443</v>
      </c>
      <c r="N148" s="15">
        <v>647.70001220703102</v>
      </c>
      <c r="O148" s="15">
        <v>643.40002441406205</v>
      </c>
    </row>
    <row r="149" spans="2:15" hidden="1" x14ac:dyDescent="0.2">
      <c r="B149" s="1">
        <v>64063</v>
      </c>
      <c r="C149" s="1" t="s">
        <v>248</v>
      </c>
      <c r="D149" s="1" t="s">
        <v>185</v>
      </c>
      <c r="E149" s="1" t="s">
        <v>68</v>
      </c>
      <c r="F149" s="1">
        <v>590</v>
      </c>
      <c r="G149" s="13">
        <v>34.330001831054602</v>
      </c>
      <c r="H149" s="15">
        <v>37.436798095703097</v>
      </c>
      <c r="I149" s="15">
        <v>70.657699584960895</v>
      </c>
      <c r="J149" s="1">
        <v>71</v>
      </c>
      <c r="K149" s="17">
        <v>5655.13330078125</v>
      </c>
      <c r="L149" s="15">
        <v>10.039999961853001</v>
      </c>
      <c r="M149" s="15">
        <v>3.2203390598297101</v>
      </c>
      <c r="N149" s="15">
        <v>644.79998779296795</v>
      </c>
      <c r="O149" s="15">
        <v>646.40002441406205</v>
      </c>
    </row>
    <row r="150" spans="2:15" hidden="1" x14ac:dyDescent="0.2">
      <c r="B150" s="1">
        <v>62984</v>
      </c>
      <c r="C150" s="1" t="s">
        <v>249</v>
      </c>
      <c r="D150" s="1" t="s">
        <v>169</v>
      </c>
      <c r="E150" s="1" t="s">
        <v>68</v>
      </c>
      <c r="F150" s="1">
        <v>133</v>
      </c>
      <c r="G150" s="13">
        <v>7.5500001907348597</v>
      </c>
      <c r="H150" s="15">
        <v>25</v>
      </c>
      <c r="I150" s="15">
        <v>72.142898559570298</v>
      </c>
      <c r="J150" s="1">
        <v>25</v>
      </c>
      <c r="K150" s="17">
        <v>5811.68994140625</v>
      </c>
      <c r="L150" s="15">
        <v>13.3350000381469</v>
      </c>
      <c r="M150" s="15">
        <v>0</v>
      </c>
      <c r="N150" s="15">
        <v>644.29998779296795</v>
      </c>
      <c r="O150" s="15">
        <v>647.20001220703102</v>
      </c>
    </row>
    <row r="151" spans="2:15" hidden="1" x14ac:dyDescent="0.2">
      <c r="B151" s="1">
        <v>72512</v>
      </c>
      <c r="C151" s="1" t="s">
        <v>250</v>
      </c>
      <c r="D151" s="1" t="s">
        <v>123</v>
      </c>
      <c r="E151" s="1" t="s">
        <v>68</v>
      </c>
      <c r="F151" s="1">
        <v>2440</v>
      </c>
      <c r="G151" s="13">
        <v>121.23999786376901</v>
      </c>
      <c r="H151" s="15">
        <v>7.27589988708496</v>
      </c>
      <c r="I151" s="15">
        <v>47.029899597167898</v>
      </c>
      <c r="J151" s="1">
        <v>116</v>
      </c>
      <c r="K151" s="17">
        <v>5467.673828125</v>
      </c>
      <c r="L151" s="15">
        <v>9.8540000915527308</v>
      </c>
      <c r="M151" s="15">
        <v>48.524589538574197</v>
      </c>
      <c r="N151" s="15">
        <v>645.5</v>
      </c>
      <c r="O151" s="15">
        <v>646</v>
      </c>
    </row>
    <row r="152" spans="2:15" hidden="1" x14ac:dyDescent="0.2">
      <c r="B152" s="1">
        <v>71647</v>
      </c>
      <c r="C152" s="1" t="s">
        <v>251</v>
      </c>
      <c r="D152" s="1" t="s">
        <v>219</v>
      </c>
      <c r="E152" s="1" t="s">
        <v>68</v>
      </c>
      <c r="F152" s="1">
        <v>133</v>
      </c>
      <c r="G152" s="13">
        <v>6</v>
      </c>
      <c r="H152" s="15">
        <v>11.1940002441406</v>
      </c>
      <c r="I152" s="15">
        <v>35.820899963378899</v>
      </c>
      <c r="J152" s="1">
        <v>0</v>
      </c>
      <c r="K152" s="17">
        <v>5213.08935546875</v>
      </c>
      <c r="L152" s="15">
        <v>11.4259996414184</v>
      </c>
      <c r="M152" s="15">
        <v>0.75187969207763605</v>
      </c>
      <c r="N152" s="15">
        <v>652.5</v>
      </c>
      <c r="O152" s="15">
        <v>639.5</v>
      </c>
    </row>
    <row r="153" spans="2:15" hidden="1" x14ac:dyDescent="0.2">
      <c r="B153" s="1">
        <v>67280</v>
      </c>
      <c r="C153" s="1" t="s">
        <v>252</v>
      </c>
      <c r="D153" s="1" t="s">
        <v>82</v>
      </c>
      <c r="E153" s="1" t="s">
        <v>68</v>
      </c>
      <c r="F153" s="1">
        <v>519</v>
      </c>
      <c r="G153" s="13">
        <v>26</v>
      </c>
      <c r="H153" s="15">
        <v>16.7630004882812</v>
      </c>
      <c r="I153" s="15">
        <v>37.9575996398925</v>
      </c>
      <c r="J153" s="1">
        <v>65</v>
      </c>
      <c r="K153" s="17">
        <v>4613.1875</v>
      </c>
      <c r="L153" s="15">
        <v>15.130999565124499</v>
      </c>
      <c r="M153" s="15">
        <v>1.9267823696136399</v>
      </c>
      <c r="N153" s="15">
        <v>650.90002441406205</v>
      </c>
      <c r="O153" s="15">
        <v>641.5</v>
      </c>
    </row>
    <row r="154" spans="2:15" hidden="1" x14ac:dyDescent="0.2">
      <c r="B154" s="1">
        <v>68627</v>
      </c>
      <c r="C154" s="1" t="s">
        <v>253</v>
      </c>
      <c r="D154" s="1" t="s">
        <v>77</v>
      </c>
      <c r="E154" s="1" t="s">
        <v>68</v>
      </c>
      <c r="F154" s="1">
        <v>222</v>
      </c>
      <c r="G154" s="13">
        <v>11.6599998474121</v>
      </c>
      <c r="H154" s="15">
        <v>7.5893001556396404</v>
      </c>
      <c r="I154" s="15">
        <v>40.625</v>
      </c>
      <c r="J154" s="1">
        <v>30</v>
      </c>
      <c r="K154" s="17">
        <v>4886.98388671875</v>
      </c>
      <c r="L154" s="15">
        <v>14.578000068664499</v>
      </c>
      <c r="M154" s="15">
        <v>13.5135126113891</v>
      </c>
      <c r="N154" s="15">
        <v>643</v>
      </c>
      <c r="O154" s="15">
        <v>649.70001220703102</v>
      </c>
    </row>
    <row r="155" spans="2:15" hidden="1" x14ac:dyDescent="0.2">
      <c r="B155" s="1">
        <v>70243</v>
      </c>
      <c r="C155" s="1" t="s">
        <v>254</v>
      </c>
      <c r="D155" s="1" t="s">
        <v>171</v>
      </c>
      <c r="E155" s="1" t="s">
        <v>68</v>
      </c>
      <c r="F155" s="1">
        <v>285</v>
      </c>
      <c r="G155" s="13">
        <v>18.7199993133544</v>
      </c>
      <c r="H155" s="15">
        <v>26.642299652099599</v>
      </c>
      <c r="I155" s="15">
        <v>76.277397155761705</v>
      </c>
      <c r="J155" s="1">
        <v>36</v>
      </c>
      <c r="K155" s="17">
        <v>6455.13671875</v>
      </c>
      <c r="L155" s="15">
        <v>10.2679996490478</v>
      </c>
      <c r="M155" s="15">
        <v>0</v>
      </c>
      <c r="N155" s="15">
        <v>641.59997558593705</v>
      </c>
      <c r="O155" s="15">
        <v>651.20001220703102</v>
      </c>
    </row>
    <row r="156" spans="2:15" hidden="1" x14ac:dyDescent="0.2">
      <c r="B156" s="1">
        <v>71282</v>
      </c>
      <c r="C156" s="1" t="s">
        <v>255</v>
      </c>
      <c r="D156" s="1" t="s">
        <v>232</v>
      </c>
      <c r="E156" s="1" t="s">
        <v>68</v>
      </c>
      <c r="F156" s="1">
        <v>3129</v>
      </c>
      <c r="G156" s="13">
        <v>147.97999572753901</v>
      </c>
      <c r="H156" s="15">
        <v>26.1676006317138</v>
      </c>
      <c r="I156" s="15">
        <v>55.7901000976562</v>
      </c>
      <c r="J156" s="1">
        <v>471</v>
      </c>
      <c r="K156" s="17">
        <v>5125.43310546875</v>
      </c>
      <c r="L156" s="15">
        <v>15.592857360839799</v>
      </c>
      <c r="M156" s="15">
        <v>16.714605331420898</v>
      </c>
      <c r="N156" s="15">
        <v>647.79998779296795</v>
      </c>
      <c r="O156" s="15">
        <v>645.20001220703102</v>
      </c>
    </row>
    <row r="157" spans="2:15" hidden="1" x14ac:dyDescent="0.2">
      <c r="B157" s="1">
        <v>62240</v>
      </c>
      <c r="C157" s="1" t="s">
        <v>256</v>
      </c>
      <c r="D157" s="1" t="s">
        <v>75</v>
      </c>
      <c r="E157" s="1" t="s">
        <v>68</v>
      </c>
      <c r="F157" s="1">
        <v>2019</v>
      </c>
      <c r="G157" s="13">
        <v>102.77999877929599</v>
      </c>
      <c r="H157" s="15">
        <v>10.2525997161865</v>
      </c>
      <c r="I157" s="15">
        <v>40.564601898193303</v>
      </c>
      <c r="J157" s="1">
        <v>167</v>
      </c>
      <c r="K157" s="17">
        <v>5193.6923828125</v>
      </c>
      <c r="L157" s="15">
        <v>11.2379999160766</v>
      </c>
      <c r="M157" s="15">
        <v>5.9435362815856898</v>
      </c>
      <c r="N157" s="15">
        <v>649.09997558593705</v>
      </c>
      <c r="O157" s="15">
        <v>644</v>
      </c>
    </row>
    <row r="158" spans="2:15" hidden="1" x14ac:dyDescent="0.2">
      <c r="B158" s="1">
        <v>66456</v>
      </c>
      <c r="C158" s="1" t="s">
        <v>257</v>
      </c>
      <c r="D158" s="1" t="s">
        <v>150</v>
      </c>
      <c r="E158" s="1" t="s">
        <v>68</v>
      </c>
      <c r="F158" s="1">
        <v>5620</v>
      </c>
      <c r="G158" s="13">
        <v>267</v>
      </c>
      <c r="H158" s="15">
        <v>10.309499740600501</v>
      </c>
      <c r="I158" s="15">
        <v>55.093898773193303</v>
      </c>
      <c r="J158" s="1">
        <v>316</v>
      </c>
      <c r="K158" s="17">
        <v>5002.8388671875</v>
      </c>
      <c r="L158" s="15">
        <v>15.0513753890991</v>
      </c>
      <c r="M158" s="15">
        <v>36.1743774414062</v>
      </c>
      <c r="N158" s="15">
        <v>644</v>
      </c>
      <c r="O158" s="15">
        <v>649.40002441406205</v>
      </c>
    </row>
    <row r="159" spans="2:15" hidden="1" x14ac:dyDescent="0.2">
      <c r="B159" s="1">
        <v>66746</v>
      </c>
      <c r="C159" s="1" t="s">
        <v>258</v>
      </c>
      <c r="D159" s="1" t="s">
        <v>150</v>
      </c>
      <c r="E159" s="1" t="s">
        <v>68</v>
      </c>
      <c r="F159" s="1">
        <v>9775</v>
      </c>
      <c r="G159" s="13">
        <v>484.5</v>
      </c>
      <c r="H159" s="15">
        <v>13.043000221252401</v>
      </c>
      <c r="I159" s="15">
        <v>62.503898620605398</v>
      </c>
      <c r="J159" s="1">
        <v>1218</v>
      </c>
      <c r="K159" s="17">
        <v>5337.62548828125</v>
      </c>
      <c r="L159" s="15">
        <v>15.41317653656</v>
      </c>
      <c r="M159" s="15">
        <v>44.971866607666001</v>
      </c>
      <c r="N159" s="15">
        <v>645.59997558593705</v>
      </c>
      <c r="O159" s="15">
        <v>648.20001220703102</v>
      </c>
    </row>
    <row r="160" spans="2:15" hidden="1" x14ac:dyDescent="0.2">
      <c r="B160" s="1">
        <v>63933</v>
      </c>
      <c r="C160" s="1" t="s">
        <v>259</v>
      </c>
      <c r="D160" s="1" t="s">
        <v>152</v>
      </c>
      <c r="E160" s="1" t="s">
        <v>68</v>
      </c>
      <c r="F160" s="1">
        <v>246</v>
      </c>
      <c r="G160" s="13">
        <v>11.5</v>
      </c>
      <c r="H160" s="15">
        <v>9.7560997009277308</v>
      </c>
      <c r="I160" s="15">
        <v>43.902400970458899</v>
      </c>
      <c r="J160" s="1">
        <v>38</v>
      </c>
      <c r="K160" s="17">
        <v>5161.2021484375</v>
      </c>
      <c r="L160" s="15">
        <v>11.081000328063899</v>
      </c>
      <c r="M160" s="15">
        <v>16.666667938232401</v>
      </c>
      <c r="N160" s="15">
        <v>647.79998779296795</v>
      </c>
      <c r="O160" s="15">
        <v>646.09997558593705</v>
      </c>
    </row>
    <row r="161" spans="2:15" hidden="1" x14ac:dyDescent="0.2">
      <c r="B161" s="1">
        <v>72231</v>
      </c>
      <c r="C161" s="1" t="s">
        <v>260</v>
      </c>
      <c r="D161" s="1" t="s">
        <v>88</v>
      </c>
      <c r="E161" s="1" t="s">
        <v>68</v>
      </c>
      <c r="F161" s="1">
        <v>7210</v>
      </c>
      <c r="G161" s="13">
        <v>360.350006103515</v>
      </c>
      <c r="H161" s="15">
        <v>26.6268005371093</v>
      </c>
      <c r="I161" s="15">
        <v>68.857902526855398</v>
      </c>
      <c r="J161" s="1">
        <v>800</v>
      </c>
      <c r="K161" s="17">
        <v>5158.7919921875</v>
      </c>
      <c r="L161" s="15">
        <v>10.097999572753899</v>
      </c>
      <c r="M161" s="15">
        <v>15.1872396469116</v>
      </c>
      <c r="N161" s="15">
        <v>642.5</v>
      </c>
      <c r="O161" s="15">
        <v>651.59997558593705</v>
      </c>
    </row>
    <row r="162" spans="2:15" hidden="1" x14ac:dyDescent="0.2">
      <c r="B162" s="1">
        <v>68023</v>
      </c>
      <c r="C162" s="1" t="s">
        <v>261</v>
      </c>
      <c r="D162" s="1" t="s">
        <v>110</v>
      </c>
      <c r="E162" s="1" t="s">
        <v>83</v>
      </c>
      <c r="F162" s="1">
        <v>21338</v>
      </c>
      <c r="G162" s="13">
        <v>1051.57995605468</v>
      </c>
      <c r="H162" s="15">
        <v>13.227199554443301</v>
      </c>
      <c r="I162" s="15">
        <v>45.994998931884702</v>
      </c>
      <c r="J162" s="1">
        <v>2889</v>
      </c>
      <c r="K162" s="17">
        <v>5123.47412109375</v>
      </c>
      <c r="L162" s="15">
        <v>14.2982997894287</v>
      </c>
      <c r="M162" s="15">
        <v>34.337799072265597</v>
      </c>
      <c r="N162" s="15">
        <v>645</v>
      </c>
      <c r="O162" s="15">
        <v>649.5</v>
      </c>
    </row>
    <row r="163" spans="2:15" hidden="1" x14ac:dyDescent="0.2">
      <c r="B163" s="1">
        <v>69880</v>
      </c>
      <c r="C163" s="1" t="s">
        <v>262</v>
      </c>
      <c r="D163" s="1" t="s">
        <v>216</v>
      </c>
      <c r="E163" s="1" t="s">
        <v>68</v>
      </c>
      <c r="F163" s="1">
        <v>477</v>
      </c>
      <c r="G163" s="13">
        <v>27</v>
      </c>
      <c r="H163" s="15">
        <v>25.366899490356399</v>
      </c>
      <c r="I163" s="15">
        <v>59.538799285888601</v>
      </c>
      <c r="J163" s="1">
        <v>27</v>
      </c>
      <c r="K163" s="17">
        <v>5782.5439453125</v>
      </c>
      <c r="L163" s="15">
        <v>11.803000450134199</v>
      </c>
      <c r="M163" s="15">
        <v>0</v>
      </c>
      <c r="N163" s="15">
        <v>650.79998779296795</v>
      </c>
      <c r="O163" s="15">
        <v>643.79998779296795</v>
      </c>
    </row>
    <row r="164" spans="2:15" x14ac:dyDescent="0.2">
      <c r="B164" s="1">
        <v>65763</v>
      </c>
      <c r="C164" s="1" t="s">
        <v>263</v>
      </c>
      <c r="D164" s="1" t="s">
        <v>85</v>
      </c>
      <c r="E164" s="1" t="s">
        <v>68</v>
      </c>
      <c r="F164" s="1">
        <v>727</v>
      </c>
      <c r="G164" s="13">
        <v>39.900001525878899</v>
      </c>
      <c r="H164" s="15">
        <v>10.178799629211399</v>
      </c>
      <c r="I164" s="15">
        <v>32.187099456787102</v>
      </c>
      <c r="J164" s="1">
        <v>50</v>
      </c>
      <c r="K164" s="17">
        <v>4842.60791015625</v>
      </c>
      <c r="L164" s="15">
        <v>9.9720001220703107</v>
      </c>
      <c r="M164" s="15">
        <v>13.067399978637599</v>
      </c>
      <c r="N164" s="15">
        <v>649.40002441406205</v>
      </c>
      <c r="O164" s="15">
        <v>645.79998779296795</v>
      </c>
    </row>
    <row r="165" spans="2:15" hidden="1" x14ac:dyDescent="0.2">
      <c r="B165" s="1">
        <v>71381</v>
      </c>
      <c r="C165" s="1" t="s">
        <v>264</v>
      </c>
      <c r="D165" s="1" t="s">
        <v>197</v>
      </c>
      <c r="E165" s="1" t="s">
        <v>68</v>
      </c>
      <c r="F165" s="1">
        <v>374</v>
      </c>
      <c r="G165" s="13">
        <v>18.4500007629394</v>
      </c>
      <c r="H165" s="15">
        <v>6.6845002174377397</v>
      </c>
      <c r="I165" s="15">
        <v>7.4865999221801696</v>
      </c>
      <c r="J165" s="1">
        <v>46</v>
      </c>
      <c r="K165" s="17">
        <v>4219.40625</v>
      </c>
      <c r="L165" s="15">
        <v>15.4090003967285</v>
      </c>
      <c r="M165" s="15">
        <v>4.2780747413635201</v>
      </c>
      <c r="N165" s="15">
        <v>651.59997558593705</v>
      </c>
      <c r="O165" s="15">
        <v>643.59997558593705</v>
      </c>
    </row>
    <row r="166" spans="2:15" hidden="1" x14ac:dyDescent="0.2">
      <c r="B166" s="1">
        <v>68098</v>
      </c>
      <c r="C166" s="1" t="s">
        <v>265</v>
      </c>
      <c r="D166" s="1" t="s">
        <v>110</v>
      </c>
      <c r="E166" s="1" t="s">
        <v>68</v>
      </c>
      <c r="F166" s="1">
        <v>18255</v>
      </c>
      <c r="G166" s="13">
        <v>903.760009765625</v>
      </c>
      <c r="H166" s="15">
        <v>11.2216997146606</v>
      </c>
      <c r="I166" s="15">
        <v>58.5331001281738</v>
      </c>
      <c r="J166" s="1">
        <v>2001</v>
      </c>
      <c r="K166" s="17">
        <v>5081.169921875</v>
      </c>
      <c r="L166" s="15">
        <v>15.293799400329499</v>
      </c>
      <c r="M166" s="15">
        <v>39.594631195068303</v>
      </c>
      <c r="N166" s="15">
        <v>645</v>
      </c>
      <c r="O166" s="15">
        <v>651</v>
      </c>
    </row>
    <row r="167" spans="2:15" hidden="1" x14ac:dyDescent="0.2">
      <c r="B167" s="1">
        <v>64485</v>
      </c>
      <c r="C167" s="1" t="s">
        <v>266</v>
      </c>
      <c r="D167" s="1" t="s">
        <v>95</v>
      </c>
      <c r="E167" s="1" t="s">
        <v>68</v>
      </c>
      <c r="F167" s="1">
        <v>8787</v>
      </c>
      <c r="G167" s="13">
        <v>410.91000366210898</v>
      </c>
      <c r="H167" s="15">
        <v>10.0227003097534</v>
      </c>
      <c r="I167" s="15">
        <v>32.483001708984297</v>
      </c>
      <c r="J167" s="1">
        <v>1058</v>
      </c>
      <c r="K167" s="17">
        <v>5144.99365234375</v>
      </c>
      <c r="L167" s="15">
        <v>15.5329284667968</v>
      </c>
      <c r="M167" s="15">
        <v>21.668373107910099</v>
      </c>
      <c r="N167" s="15">
        <v>648</v>
      </c>
      <c r="O167" s="15">
        <v>648.40002441406205</v>
      </c>
    </row>
    <row r="168" spans="2:15" hidden="1" x14ac:dyDescent="0.2">
      <c r="B168" s="1">
        <v>73544</v>
      </c>
      <c r="C168" s="1" t="s">
        <v>267</v>
      </c>
      <c r="D168" s="1" t="s">
        <v>79</v>
      </c>
      <c r="E168" s="1" t="s">
        <v>68</v>
      </c>
      <c r="F168" s="1">
        <v>797</v>
      </c>
      <c r="G168" s="13">
        <v>38</v>
      </c>
      <c r="H168" s="15">
        <v>7.0262999534606898</v>
      </c>
      <c r="I168" s="15">
        <v>35.759101867675703</v>
      </c>
      <c r="J168" s="1">
        <v>60</v>
      </c>
      <c r="K168" s="17">
        <v>4674.298828125</v>
      </c>
      <c r="L168" s="15">
        <v>16.2929992675781</v>
      </c>
      <c r="M168" s="15">
        <v>3.2622332572936998</v>
      </c>
      <c r="N168" s="15">
        <v>648.79998779296795</v>
      </c>
      <c r="O168" s="15">
        <v>647.70001220703102</v>
      </c>
    </row>
    <row r="169" spans="2:15" hidden="1" x14ac:dyDescent="0.2">
      <c r="B169" s="1">
        <v>71407</v>
      </c>
      <c r="C169" s="1" t="s">
        <v>268</v>
      </c>
      <c r="D169" s="1" t="s">
        <v>197</v>
      </c>
      <c r="E169" s="1" t="s">
        <v>68</v>
      </c>
      <c r="F169" s="1">
        <v>140</v>
      </c>
      <c r="G169" s="13">
        <v>7</v>
      </c>
      <c r="H169" s="15">
        <v>3.57139992713928</v>
      </c>
      <c r="I169" s="15">
        <v>39.285701751708899</v>
      </c>
      <c r="J169" s="1">
        <v>40</v>
      </c>
      <c r="K169" s="17">
        <v>4830.326171875</v>
      </c>
      <c r="L169" s="15">
        <v>12.875</v>
      </c>
      <c r="M169" s="15">
        <v>7.8571429252624503</v>
      </c>
      <c r="N169" s="15">
        <v>651.59997558593705</v>
      </c>
      <c r="O169" s="15">
        <v>645.09997558593705</v>
      </c>
    </row>
    <row r="170" spans="2:15" hidden="1" x14ac:dyDescent="0.2">
      <c r="B170" s="1">
        <v>68437</v>
      </c>
      <c r="C170" s="1" t="s">
        <v>269</v>
      </c>
      <c r="D170" s="1" t="s">
        <v>110</v>
      </c>
      <c r="E170" s="1" t="s">
        <v>68</v>
      </c>
      <c r="F170" s="1">
        <v>235</v>
      </c>
      <c r="G170" s="13">
        <v>13.699999809265099</v>
      </c>
      <c r="H170" s="15">
        <v>6.8084998130798304</v>
      </c>
      <c r="I170" s="15">
        <v>67.234001159667898</v>
      </c>
      <c r="J170" s="1">
        <v>51</v>
      </c>
      <c r="K170" s="17">
        <v>5621.68798828125</v>
      </c>
      <c r="L170" s="15">
        <v>16.622999191284102</v>
      </c>
      <c r="M170" s="15">
        <v>39.574466705322202</v>
      </c>
      <c r="N170" s="15">
        <v>643.40002441406205</v>
      </c>
      <c r="O170" s="15">
        <v>654</v>
      </c>
    </row>
    <row r="171" spans="2:15" hidden="1" x14ac:dyDescent="0.2">
      <c r="B171" s="1">
        <v>67918</v>
      </c>
      <c r="C171" s="1" t="s">
        <v>270</v>
      </c>
      <c r="D171" s="1" t="s">
        <v>115</v>
      </c>
      <c r="E171" s="1" t="s">
        <v>83</v>
      </c>
      <c r="F171" s="1">
        <v>8294</v>
      </c>
      <c r="G171" s="13">
        <v>371.100006103515</v>
      </c>
      <c r="H171" s="15">
        <v>23.1975002288818</v>
      </c>
      <c r="I171" s="15">
        <v>51.5674018859863</v>
      </c>
      <c r="J171" s="1">
        <v>1295</v>
      </c>
      <c r="K171" s="17">
        <v>4948.8681640625</v>
      </c>
      <c r="L171" s="15">
        <v>12.549882888793899</v>
      </c>
      <c r="M171" s="15">
        <v>10.1278028488159</v>
      </c>
      <c r="N171" s="15">
        <v>645.09997558593705</v>
      </c>
      <c r="O171" s="15">
        <v>652.79998779296795</v>
      </c>
    </row>
    <row r="172" spans="2:15" hidden="1" x14ac:dyDescent="0.2">
      <c r="B172" s="1">
        <v>66696</v>
      </c>
      <c r="C172" s="1" t="s">
        <v>271</v>
      </c>
      <c r="D172" s="1" t="s">
        <v>150</v>
      </c>
      <c r="E172" s="1" t="s">
        <v>83</v>
      </c>
      <c r="F172" s="1">
        <v>2409</v>
      </c>
      <c r="G172" s="13">
        <v>108.66000366210901</v>
      </c>
      <c r="H172" s="15">
        <v>8.1514997482299805</v>
      </c>
      <c r="I172" s="15">
        <v>52.120201110839801</v>
      </c>
      <c r="J172" s="1">
        <v>354</v>
      </c>
      <c r="K172" s="17">
        <v>5100.9755859375</v>
      </c>
      <c r="L172" s="15">
        <v>14.258571624755801</v>
      </c>
      <c r="M172" s="15">
        <v>27.521791458129801</v>
      </c>
      <c r="N172" s="15">
        <v>646</v>
      </c>
      <c r="O172" s="15">
        <v>652.29998779296795</v>
      </c>
    </row>
    <row r="173" spans="2:15" hidden="1" x14ac:dyDescent="0.2">
      <c r="B173" s="1">
        <v>71001</v>
      </c>
      <c r="C173" s="1" t="s">
        <v>272</v>
      </c>
      <c r="D173" s="1" t="s">
        <v>159</v>
      </c>
      <c r="E173" s="1" t="s">
        <v>83</v>
      </c>
      <c r="F173" s="1">
        <v>150</v>
      </c>
      <c r="G173" s="13">
        <v>8.25</v>
      </c>
      <c r="H173" s="15">
        <v>3.2258000373840301</v>
      </c>
      <c r="I173" s="15">
        <v>23.2257995605468</v>
      </c>
      <c r="J173" s="1">
        <v>16</v>
      </c>
      <c r="K173" s="17">
        <v>5132.78857421875</v>
      </c>
      <c r="L173" s="15">
        <v>18.326000213623001</v>
      </c>
      <c r="M173" s="15">
        <v>14</v>
      </c>
      <c r="N173" s="15">
        <v>655.20001220703102</v>
      </c>
      <c r="O173" s="15">
        <v>643.40002441406205</v>
      </c>
    </row>
    <row r="174" spans="2:15" hidden="1" x14ac:dyDescent="0.2">
      <c r="B174" s="1">
        <v>69971</v>
      </c>
      <c r="C174" s="1" t="s">
        <v>273</v>
      </c>
      <c r="D174" s="1" t="s">
        <v>216</v>
      </c>
      <c r="E174" s="1" t="s">
        <v>68</v>
      </c>
      <c r="F174" s="1">
        <v>3981</v>
      </c>
      <c r="G174" s="13">
        <v>210</v>
      </c>
      <c r="H174" s="15">
        <v>41.773399353027301</v>
      </c>
      <c r="I174" s="15">
        <v>51.770900726318303</v>
      </c>
      <c r="J174" s="1">
        <v>606</v>
      </c>
      <c r="K174" s="17">
        <v>5358.51708984375</v>
      </c>
      <c r="L174" s="15">
        <v>12.749142646789499</v>
      </c>
      <c r="M174" s="15">
        <v>8.8420000076293892</v>
      </c>
      <c r="N174" s="15">
        <v>649.79998779296795</v>
      </c>
      <c r="O174" s="15">
        <v>649.20001220703102</v>
      </c>
    </row>
    <row r="175" spans="2:15" hidden="1" x14ac:dyDescent="0.2">
      <c r="B175" s="1">
        <v>71621</v>
      </c>
      <c r="C175" s="1" t="s">
        <v>274</v>
      </c>
      <c r="D175" s="1" t="s">
        <v>219</v>
      </c>
      <c r="E175" s="1" t="s">
        <v>68</v>
      </c>
      <c r="F175" s="1">
        <v>2326</v>
      </c>
      <c r="G175" s="13">
        <v>117.800003051757</v>
      </c>
      <c r="H175" s="15">
        <v>17.975099563598601</v>
      </c>
      <c r="I175" s="15">
        <v>52.252300262451101</v>
      </c>
      <c r="J175" s="1">
        <v>345</v>
      </c>
      <c r="K175" s="17">
        <v>5149.1865234375</v>
      </c>
      <c r="L175" s="15">
        <v>11.4259996414184</v>
      </c>
      <c r="M175" s="15">
        <v>6.4058465957641602</v>
      </c>
      <c r="N175" s="15">
        <v>651.29998779296795</v>
      </c>
      <c r="O175" s="15">
        <v>648.09997558593705</v>
      </c>
    </row>
    <row r="176" spans="2:15" hidden="1" x14ac:dyDescent="0.2">
      <c r="B176" s="1">
        <v>72363</v>
      </c>
      <c r="C176" s="1" t="s">
        <v>275</v>
      </c>
      <c r="D176" s="1" t="s">
        <v>234</v>
      </c>
      <c r="E176" s="1" t="s">
        <v>68</v>
      </c>
      <c r="F176" s="1">
        <v>501</v>
      </c>
      <c r="G176" s="13">
        <v>30.5</v>
      </c>
      <c r="H176" s="15">
        <v>20.634899139404201</v>
      </c>
      <c r="I176" s="15">
        <v>54.7619018554687</v>
      </c>
      <c r="J176" s="1">
        <v>163</v>
      </c>
      <c r="K176" s="17">
        <v>5373.20654296875</v>
      </c>
      <c r="L176" s="15">
        <v>8.8299999237060494</v>
      </c>
      <c r="M176" s="15">
        <v>2.3952097892761199</v>
      </c>
      <c r="N176" s="15">
        <v>652.59997558593705</v>
      </c>
      <c r="O176" s="15">
        <v>647.09997558593705</v>
      </c>
    </row>
    <row r="177" spans="2:15" hidden="1" x14ac:dyDescent="0.2">
      <c r="B177" s="1">
        <v>70482</v>
      </c>
      <c r="C177" s="1" t="s">
        <v>276</v>
      </c>
      <c r="D177" s="1" t="s">
        <v>171</v>
      </c>
      <c r="E177" s="1" t="s">
        <v>68</v>
      </c>
      <c r="F177" s="1">
        <v>470</v>
      </c>
      <c r="G177" s="13">
        <v>28.270000457763601</v>
      </c>
      <c r="H177" s="15">
        <v>31.330499649047798</v>
      </c>
      <c r="I177" s="15">
        <v>89.699600219726506</v>
      </c>
      <c r="J177" s="1">
        <v>48</v>
      </c>
      <c r="K177" s="17">
        <v>6485.166015625</v>
      </c>
      <c r="L177" s="15">
        <v>11.1759996414184</v>
      </c>
      <c r="M177" s="15">
        <v>5.9574470520019496</v>
      </c>
      <c r="N177" s="15">
        <v>655.09997558593705</v>
      </c>
      <c r="O177" s="15">
        <v>645.79998779296795</v>
      </c>
    </row>
    <row r="178" spans="2:15" hidden="1" x14ac:dyDescent="0.2">
      <c r="B178" s="1">
        <v>63032</v>
      </c>
      <c r="C178" s="1" t="s">
        <v>214</v>
      </c>
      <c r="D178" s="1" t="s">
        <v>169</v>
      </c>
      <c r="E178" s="1" t="s">
        <v>83</v>
      </c>
      <c r="F178" s="1">
        <v>575</v>
      </c>
      <c r="G178" s="13">
        <v>35.099998474121001</v>
      </c>
      <c r="H178" s="15">
        <v>26.434799194335898</v>
      </c>
      <c r="I178" s="15">
        <v>59.130401611328097</v>
      </c>
      <c r="J178" s="1">
        <v>59</v>
      </c>
      <c r="K178" s="17">
        <v>5504.025390625</v>
      </c>
      <c r="L178" s="15">
        <v>14.227999687194799</v>
      </c>
      <c r="M178" s="15">
        <v>8.1739130020141602</v>
      </c>
      <c r="N178" s="15">
        <v>654.59997558593705</v>
      </c>
      <c r="O178" s="15">
        <v>646.5</v>
      </c>
    </row>
    <row r="179" spans="2:15" hidden="1" x14ac:dyDescent="0.2">
      <c r="B179" s="1">
        <v>61655</v>
      </c>
      <c r="C179" s="1" t="s">
        <v>277</v>
      </c>
      <c r="D179" s="1" t="s">
        <v>167</v>
      </c>
      <c r="E179" s="1" t="s">
        <v>68</v>
      </c>
      <c r="F179" s="1">
        <v>3519</v>
      </c>
      <c r="G179" s="13">
        <v>175.30000305175699</v>
      </c>
      <c r="H179" s="15">
        <v>5.5412998199462802</v>
      </c>
      <c r="I179" s="15">
        <v>29.781200408935501</v>
      </c>
      <c r="J179" s="1">
        <v>789</v>
      </c>
      <c r="K179" s="17">
        <v>5105.734375</v>
      </c>
      <c r="L179" s="15">
        <v>15.027000427246</v>
      </c>
      <c r="M179" s="15">
        <v>15.4589366912841</v>
      </c>
      <c r="N179" s="15">
        <v>655.40002441406205</v>
      </c>
      <c r="O179" s="15">
        <v>645.79998779296795</v>
      </c>
    </row>
    <row r="180" spans="2:15" hidden="1" x14ac:dyDescent="0.2">
      <c r="B180" s="1">
        <v>72405</v>
      </c>
      <c r="C180" s="1" t="s">
        <v>278</v>
      </c>
      <c r="D180" s="1" t="s">
        <v>234</v>
      </c>
      <c r="E180" s="1" t="s">
        <v>68</v>
      </c>
      <c r="F180" s="1">
        <v>474</v>
      </c>
      <c r="G180" s="13">
        <v>26.340000152587798</v>
      </c>
      <c r="H180" s="15">
        <v>21.9958992004394</v>
      </c>
      <c r="I180" s="15">
        <v>54.989799499511697</v>
      </c>
      <c r="J180" s="1">
        <v>61</v>
      </c>
      <c r="K180" s="17">
        <v>5634.73095703125</v>
      </c>
      <c r="L180" s="15">
        <v>10.5209999084472</v>
      </c>
      <c r="M180" s="15">
        <v>0</v>
      </c>
      <c r="N180" s="15">
        <v>653.59997558593705</v>
      </c>
      <c r="O180" s="15">
        <v>647.70001220703102</v>
      </c>
    </row>
    <row r="181" spans="2:15" hidden="1" x14ac:dyDescent="0.2">
      <c r="B181" s="1">
        <v>66860</v>
      </c>
      <c r="C181" s="1" t="s">
        <v>279</v>
      </c>
      <c r="D181" s="1" t="s">
        <v>280</v>
      </c>
      <c r="E181" s="1" t="s">
        <v>68</v>
      </c>
      <c r="F181" s="1">
        <v>223</v>
      </c>
      <c r="G181" s="13">
        <v>11.5</v>
      </c>
      <c r="H181" s="15">
        <v>1.75440001487731</v>
      </c>
      <c r="I181" s="15">
        <v>17.543899536132798</v>
      </c>
      <c r="J181" s="1">
        <v>60</v>
      </c>
      <c r="K181" s="17">
        <v>4980.29443359375</v>
      </c>
      <c r="L181" s="15">
        <v>18.625999450683501</v>
      </c>
      <c r="M181" s="15">
        <v>0</v>
      </c>
      <c r="N181" s="15">
        <v>651.79998779296795</v>
      </c>
      <c r="O181" s="15">
        <v>650</v>
      </c>
    </row>
    <row r="182" spans="2:15" hidden="1" x14ac:dyDescent="0.2">
      <c r="B182" s="1">
        <v>70821</v>
      </c>
      <c r="C182" s="1" t="s">
        <v>281</v>
      </c>
      <c r="D182" s="1" t="s">
        <v>159</v>
      </c>
      <c r="E182" s="1" t="s">
        <v>68</v>
      </c>
      <c r="F182" s="1">
        <v>92</v>
      </c>
      <c r="G182" s="13">
        <v>5.5999999046325604</v>
      </c>
      <c r="H182" s="15">
        <v>13.5417003631591</v>
      </c>
      <c r="I182" s="15">
        <v>0</v>
      </c>
      <c r="J182" s="1">
        <v>22</v>
      </c>
      <c r="K182" s="17">
        <v>6113.85986328125</v>
      </c>
      <c r="L182" s="15">
        <v>22.5289993286132</v>
      </c>
      <c r="M182" s="15">
        <v>0</v>
      </c>
      <c r="N182" s="15">
        <v>656.09997558593705</v>
      </c>
      <c r="O182" s="15">
        <v>645.70001220703102</v>
      </c>
    </row>
    <row r="183" spans="2:15" hidden="1" x14ac:dyDescent="0.2">
      <c r="B183" s="1">
        <v>70912</v>
      </c>
      <c r="C183" s="1" t="s">
        <v>282</v>
      </c>
      <c r="D183" s="1" t="s">
        <v>159</v>
      </c>
      <c r="E183" s="1" t="s">
        <v>83</v>
      </c>
      <c r="F183" s="1">
        <v>4971</v>
      </c>
      <c r="G183" s="13">
        <v>297.14001464843699</v>
      </c>
      <c r="H183" s="15">
        <v>14.7094001770019</v>
      </c>
      <c r="I183" s="15">
        <v>55.100799560546797</v>
      </c>
      <c r="J183" s="1">
        <v>500</v>
      </c>
      <c r="K183" s="17">
        <v>5850</v>
      </c>
      <c r="L183" s="15">
        <v>18.2983894348144</v>
      </c>
      <c r="M183" s="15">
        <v>31.8245830535888</v>
      </c>
      <c r="N183" s="15">
        <v>653.29998779296795</v>
      </c>
      <c r="O183" s="15">
        <v>649</v>
      </c>
    </row>
    <row r="184" spans="2:15" hidden="1" x14ac:dyDescent="0.2">
      <c r="B184" s="1">
        <v>71266</v>
      </c>
      <c r="C184" s="1" t="s">
        <v>283</v>
      </c>
      <c r="D184" s="1" t="s">
        <v>232</v>
      </c>
      <c r="E184" s="1" t="s">
        <v>68</v>
      </c>
      <c r="F184" s="1">
        <v>2617</v>
      </c>
      <c r="G184" s="13">
        <v>107.19499969482401</v>
      </c>
      <c r="H184" s="15">
        <v>8.3682003021240199</v>
      </c>
      <c r="I184" s="15">
        <v>32.369701385497997</v>
      </c>
      <c r="J184" s="1">
        <v>226</v>
      </c>
      <c r="K184" s="17">
        <v>4547.94482421875</v>
      </c>
      <c r="L184" s="15">
        <v>11.885749816894499</v>
      </c>
      <c r="M184" s="15">
        <v>12.800916671752899</v>
      </c>
      <c r="N184" s="15">
        <v>651.70001220703102</v>
      </c>
      <c r="O184" s="15">
        <v>650.70001220703102</v>
      </c>
    </row>
    <row r="185" spans="2:15" hidden="1" x14ac:dyDescent="0.2">
      <c r="B185" s="1">
        <v>70128</v>
      </c>
      <c r="C185" s="1" t="s">
        <v>284</v>
      </c>
      <c r="D185" s="1" t="s">
        <v>216</v>
      </c>
      <c r="E185" s="1" t="s">
        <v>68</v>
      </c>
      <c r="F185" s="1">
        <v>242</v>
      </c>
      <c r="G185" s="13">
        <v>13.25</v>
      </c>
      <c r="H185" s="15">
        <v>28.099199295043899</v>
      </c>
      <c r="I185" s="15">
        <v>51.652900695800703</v>
      </c>
      <c r="J185" s="1">
        <v>32</v>
      </c>
      <c r="K185" s="17">
        <v>5011.84033203125</v>
      </c>
      <c r="L185" s="15">
        <v>9.9259996414184499</v>
      </c>
      <c r="M185" s="15">
        <v>0</v>
      </c>
      <c r="N185" s="15">
        <v>654.40002441406205</v>
      </c>
      <c r="O185" s="15">
        <v>648.29998779296795</v>
      </c>
    </row>
    <row r="186" spans="2:15" hidden="1" x14ac:dyDescent="0.2">
      <c r="B186" s="1">
        <v>62802</v>
      </c>
      <c r="C186" s="1" t="s">
        <v>285</v>
      </c>
      <c r="D186" s="1" t="s">
        <v>169</v>
      </c>
      <c r="E186" s="1" t="s">
        <v>68</v>
      </c>
      <c r="F186" s="1">
        <v>780</v>
      </c>
      <c r="G186" s="13">
        <v>41.150001525878899</v>
      </c>
      <c r="H186" s="15">
        <v>16.539400100708001</v>
      </c>
      <c r="I186" s="15">
        <v>50.763401031494098</v>
      </c>
      <c r="J186" s="1">
        <v>75</v>
      </c>
      <c r="K186" s="17">
        <v>5261.37060546875</v>
      </c>
      <c r="L186" s="15">
        <v>14.1969995498657</v>
      </c>
      <c r="M186" s="15">
        <v>3.8461539745330802</v>
      </c>
      <c r="N186" s="15">
        <v>662</v>
      </c>
      <c r="O186" s="15">
        <v>640.79998779296795</v>
      </c>
    </row>
    <row r="187" spans="2:15" hidden="1" x14ac:dyDescent="0.2">
      <c r="B187" s="1">
        <v>72090</v>
      </c>
      <c r="C187" s="1" t="s">
        <v>286</v>
      </c>
      <c r="D187" s="1" t="s">
        <v>88</v>
      </c>
      <c r="E187" s="1" t="s">
        <v>68</v>
      </c>
      <c r="F187" s="1">
        <v>324</v>
      </c>
      <c r="G187" s="13">
        <v>15.399999618530201</v>
      </c>
      <c r="H187" s="15">
        <v>13.003100395202599</v>
      </c>
      <c r="I187" s="15">
        <v>58.204299926757798</v>
      </c>
      <c r="J187" s="1">
        <v>50</v>
      </c>
      <c r="K187" s="17">
        <v>4276.115234375</v>
      </c>
      <c r="L187" s="15">
        <v>9.6300001144409109</v>
      </c>
      <c r="M187" s="15">
        <v>2.4691357612609801</v>
      </c>
      <c r="N187" s="15">
        <v>647</v>
      </c>
      <c r="O187" s="15">
        <v>655.90002441406205</v>
      </c>
    </row>
    <row r="188" spans="2:15" hidden="1" x14ac:dyDescent="0.2">
      <c r="B188" s="1">
        <v>62638</v>
      </c>
      <c r="C188" s="1" t="s">
        <v>287</v>
      </c>
      <c r="D188" s="1" t="s">
        <v>288</v>
      </c>
      <c r="E188" s="1" t="s">
        <v>68</v>
      </c>
      <c r="F188" s="1">
        <v>140</v>
      </c>
      <c r="G188" s="13">
        <v>6.75</v>
      </c>
      <c r="H188" s="15">
        <v>7.8571000099182102</v>
      </c>
      <c r="I188" s="15">
        <v>45.714298248291001</v>
      </c>
      <c r="J188" s="1">
        <v>25</v>
      </c>
      <c r="K188" s="17">
        <v>4566.27001953125</v>
      </c>
      <c r="L188" s="15">
        <v>10.638999938964799</v>
      </c>
      <c r="M188" s="15">
        <v>10.714285850524901</v>
      </c>
      <c r="N188" s="15">
        <v>654.20001220703102</v>
      </c>
      <c r="O188" s="15">
        <v>649.40002441406205</v>
      </c>
    </row>
    <row r="189" spans="2:15" hidden="1" x14ac:dyDescent="0.2">
      <c r="B189" s="1">
        <v>70813</v>
      </c>
      <c r="C189" s="1" t="s">
        <v>289</v>
      </c>
      <c r="D189" s="1" t="s">
        <v>159</v>
      </c>
      <c r="E189" s="1" t="s">
        <v>68</v>
      </c>
      <c r="F189" s="1">
        <v>181</v>
      </c>
      <c r="G189" s="13">
        <v>10</v>
      </c>
      <c r="H189" s="15">
        <v>25.414400100708001</v>
      </c>
      <c r="I189" s="15">
        <v>66.850799560546804</v>
      </c>
      <c r="J189" s="1">
        <v>26</v>
      </c>
      <c r="K189" s="17">
        <v>6049.4951171875</v>
      </c>
      <c r="L189" s="15">
        <v>14.4750003814697</v>
      </c>
      <c r="M189" s="15">
        <v>0</v>
      </c>
      <c r="N189" s="15">
        <v>651.90002441406205</v>
      </c>
      <c r="O189" s="15">
        <v>651.79998779296795</v>
      </c>
    </row>
    <row r="190" spans="2:15" hidden="1" x14ac:dyDescent="0.2">
      <c r="B190" s="1">
        <v>64105</v>
      </c>
      <c r="C190" s="1" t="s">
        <v>290</v>
      </c>
      <c r="D190" s="1" t="s">
        <v>291</v>
      </c>
      <c r="E190" s="1" t="s">
        <v>68</v>
      </c>
      <c r="F190" s="1">
        <v>516</v>
      </c>
      <c r="G190" s="13">
        <v>26</v>
      </c>
      <c r="H190" s="15">
        <v>9.2593002319335902</v>
      </c>
      <c r="I190" s="15">
        <v>24.814800262451101</v>
      </c>
      <c r="J190" s="1">
        <v>65</v>
      </c>
      <c r="K190" s="17">
        <v>4974.28125</v>
      </c>
      <c r="L190" s="15">
        <v>13.4670000076293</v>
      </c>
      <c r="M190" s="15">
        <v>1.9379844665527299</v>
      </c>
      <c r="N190" s="15">
        <v>656.29998779296795</v>
      </c>
      <c r="O190" s="15">
        <v>647.5</v>
      </c>
    </row>
    <row r="191" spans="2:15" hidden="1" x14ac:dyDescent="0.2">
      <c r="B191" s="1">
        <v>63172</v>
      </c>
      <c r="C191" s="1" t="s">
        <v>292</v>
      </c>
      <c r="D191" s="1" t="s">
        <v>98</v>
      </c>
      <c r="E191" s="1" t="s">
        <v>68</v>
      </c>
      <c r="F191" s="1">
        <v>108</v>
      </c>
      <c r="G191" s="13">
        <v>5</v>
      </c>
      <c r="H191" s="15">
        <v>3.6696999073028498</v>
      </c>
      <c r="I191" s="15">
        <v>32.110099792480398</v>
      </c>
      <c r="J191" s="1">
        <v>25</v>
      </c>
      <c r="K191" s="17">
        <v>4432.47802734375</v>
      </c>
      <c r="L191" s="15">
        <v>9.6649999618530202</v>
      </c>
      <c r="M191" s="15">
        <v>4.6296296119689897</v>
      </c>
      <c r="N191" s="15">
        <v>648.20001220703102</v>
      </c>
      <c r="O191" s="15">
        <v>655.79998779296795</v>
      </c>
    </row>
    <row r="192" spans="2:15" hidden="1" x14ac:dyDescent="0.2">
      <c r="B192" s="1">
        <v>64188</v>
      </c>
      <c r="C192" s="1" t="s">
        <v>293</v>
      </c>
      <c r="D192" s="1" t="s">
        <v>291</v>
      </c>
      <c r="E192" s="1" t="s">
        <v>68</v>
      </c>
      <c r="F192" s="1">
        <v>419</v>
      </c>
      <c r="G192" s="13">
        <v>18.670000076293899</v>
      </c>
      <c r="H192" s="15">
        <v>13.9534997940063</v>
      </c>
      <c r="I192" s="15">
        <v>50</v>
      </c>
      <c r="J192" s="1">
        <v>58</v>
      </c>
      <c r="K192" s="17">
        <v>4924.619140625</v>
      </c>
      <c r="L192" s="15">
        <v>12.708000183105399</v>
      </c>
      <c r="M192" s="15">
        <v>5.2505965232849103</v>
      </c>
      <c r="N192" s="15">
        <v>656.40002441406205</v>
      </c>
      <c r="O192" s="15">
        <v>647.79998779296795</v>
      </c>
    </row>
    <row r="193" spans="2:15" hidden="1" x14ac:dyDescent="0.2">
      <c r="B193" s="1">
        <v>66506</v>
      </c>
      <c r="C193" s="1" t="s">
        <v>294</v>
      </c>
      <c r="D193" s="1" t="s">
        <v>150</v>
      </c>
      <c r="E193" s="1" t="s">
        <v>68</v>
      </c>
      <c r="F193" s="1">
        <v>12567</v>
      </c>
      <c r="G193" s="13">
        <v>546.04998779296795</v>
      </c>
      <c r="H193" s="15">
        <v>7.6230998039245597</v>
      </c>
      <c r="I193" s="15">
        <v>40.399501800537102</v>
      </c>
      <c r="J193" s="1">
        <v>1099</v>
      </c>
      <c r="K193" s="17">
        <v>4603.65966796875</v>
      </c>
      <c r="L193" s="15">
        <v>17.822999954223601</v>
      </c>
      <c r="M193" s="15">
        <v>27.540382385253899</v>
      </c>
      <c r="N193" s="15">
        <v>651.59997558593705</v>
      </c>
      <c r="O193" s="15">
        <v>652.59997558593705</v>
      </c>
    </row>
    <row r="194" spans="2:15" hidden="1" x14ac:dyDescent="0.2">
      <c r="B194" s="1">
        <v>70649</v>
      </c>
      <c r="C194" s="1" t="s">
        <v>295</v>
      </c>
      <c r="D194" s="1" t="s">
        <v>159</v>
      </c>
      <c r="E194" s="1" t="s">
        <v>83</v>
      </c>
      <c r="F194" s="1">
        <v>287</v>
      </c>
      <c r="G194" s="13">
        <v>16.170000076293899</v>
      </c>
      <c r="H194" s="15">
        <v>3.7931001186370801</v>
      </c>
      <c r="I194" s="15">
        <v>31.034500122070298</v>
      </c>
      <c r="J194" s="1">
        <v>65</v>
      </c>
      <c r="K194" s="17">
        <v>5973.92529296875</v>
      </c>
      <c r="L194" s="15">
        <v>17.156000137329102</v>
      </c>
      <c r="M194" s="15">
        <v>14.9825782775878</v>
      </c>
      <c r="N194" s="15">
        <v>655.09997558593705</v>
      </c>
      <c r="O194" s="15">
        <v>649.5</v>
      </c>
    </row>
    <row r="195" spans="2:15" hidden="1" x14ac:dyDescent="0.2">
      <c r="B195" s="1">
        <v>69278</v>
      </c>
      <c r="C195" s="1" t="s">
        <v>296</v>
      </c>
      <c r="D195" s="1" t="s">
        <v>140</v>
      </c>
      <c r="E195" s="1" t="s">
        <v>68</v>
      </c>
      <c r="F195" s="1">
        <v>6201</v>
      </c>
      <c r="G195" s="13">
        <v>339.100006103515</v>
      </c>
      <c r="H195" s="15">
        <v>7.1795997619628897</v>
      </c>
      <c r="I195" s="15">
        <v>47.702499389648402</v>
      </c>
      <c r="J195" s="1">
        <v>634</v>
      </c>
      <c r="K195" s="17">
        <v>5215.94384765625</v>
      </c>
      <c r="L195" s="15">
        <v>19.589635848998999</v>
      </c>
      <c r="M195" s="15">
        <v>47.879375457763601</v>
      </c>
      <c r="N195" s="15">
        <v>650.90002441406205</v>
      </c>
      <c r="O195" s="15">
        <v>653.70001220703102</v>
      </c>
    </row>
    <row r="196" spans="2:15" hidden="1" x14ac:dyDescent="0.2">
      <c r="B196" s="1">
        <v>63016</v>
      </c>
      <c r="C196" s="1" t="s">
        <v>297</v>
      </c>
      <c r="D196" s="1" t="s">
        <v>169</v>
      </c>
      <c r="E196" s="1" t="s">
        <v>68</v>
      </c>
      <c r="F196" s="1">
        <v>577</v>
      </c>
      <c r="G196" s="13">
        <v>29.9500007629394</v>
      </c>
      <c r="H196" s="15">
        <v>20.3360996246337</v>
      </c>
      <c r="I196" s="15">
        <v>46.050399780273402</v>
      </c>
      <c r="J196" s="1">
        <v>134</v>
      </c>
      <c r="K196" s="17">
        <v>4882.23681640625</v>
      </c>
      <c r="L196" s="15">
        <v>14.1969995498657</v>
      </c>
      <c r="M196" s="15">
        <v>0</v>
      </c>
      <c r="N196" s="15">
        <v>657.20001220703102</v>
      </c>
      <c r="O196" s="15">
        <v>647.5</v>
      </c>
    </row>
    <row r="197" spans="2:15" hidden="1" x14ac:dyDescent="0.2">
      <c r="B197" s="1">
        <v>71431</v>
      </c>
      <c r="C197" s="1" t="s">
        <v>298</v>
      </c>
      <c r="D197" s="1" t="s">
        <v>197</v>
      </c>
      <c r="E197" s="1" t="s">
        <v>68</v>
      </c>
      <c r="F197" s="1">
        <v>170</v>
      </c>
      <c r="G197" s="13">
        <v>7.5</v>
      </c>
      <c r="H197" s="15">
        <v>10.5881996154785</v>
      </c>
      <c r="I197" s="15">
        <v>32.352901458740199</v>
      </c>
      <c r="J197" s="1">
        <v>41</v>
      </c>
      <c r="K197" s="17">
        <v>4145.8359375</v>
      </c>
      <c r="L197" s="15">
        <v>11.911999702453601</v>
      </c>
      <c r="M197" s="15">
        <v>1.7647060155868499</v>
      </c>
      <c r="N197" s="15">
        <v>660.29998779296795</v>
      </c>
      <c r="O197" s="15">
        <v>644.5</v>
      </c>
    </row>
    <row r="198" spans="2:15" hidden="1" x14ac:dyDescent="0.2">
      <c r="B198" s="1">
        <v>73700</v>
      </c>
      <c r="C198" s="1" t="s">
        <v>299</v>
      </c>
      <c r="D198" s="1" t="s">
        <v>216</v>
      </c>
      <c r="E198" s="1" t="s">
        <v>68</v>
      </c>
      <c r="F198" s="1">
        <v>164</v>
      </c>
      <c r="G198" s="13">
        <v>8.5</v>
      </c>
      <c r="H198" s="15">
        <v>33.536598205566399</v>
      </c>
      <c r="I198" s="15">
        <v>65.853698730468693</v>
      </c>
      <c r="J198" s="1">
        <v>36</v>
      </c>
      <c r="K198" s="17">
        <v>7542.0380859375</v>
      </c>
      <c r="L198" s="15">
        <v>13.385999679565399</v>
      </c>
      <c r="M198" s="15">
        <v>0</v>
      </c>
      <c r="N198" s="15">
        <v>655.20001220703102</v>
      </c>
      <c r="O198" s="15">
        <v>649.59997558593705</v>
      </c>
    </row>
    <row r="199" spans="2:15" hidden="1" x14ac:dyDescent="0.2">
      <c r="B199" s="1">
        <v>63784</v>
      </c>
      <c r="C199" s="1" t="s">
        <v>300</v>
      </c>
      <c r="D199" s="1" t="s">
        <v>79</v>
      </c>
      <c r="E199" s="1" t="s">
        <v>68</v>
      </c>
      <c r="F199" s="1">
        <v>382</v>
      </c>
      <c r="G199" s="13">
        <v>22</v>
      </c>
      <c r="H199" s="15">
        <v>29.2383003234863</v>
      </c>
      <c r="I199" s="15">
        <v>59.213798522949197</v>
      </c>
      <c r="J199" s="1">
        <v>75</v>
      </c>
      <c r="K199" s="17">
        <v>5247.01806640625</v>
      </c>
      <c r="L199" s="15">
        <v>11.5539999008178</v>
      </c>
      <c r="M199" s="15">
        <v>0</v>
      </c>
      <c r="N199" s="15">
        <v>653.09997558593705</v>
      </c>
      <c r="O199" s="15">
        <v>651.90002441406205</v>
      </c>
    </row>
    <row r="200" spans="2:15" hidden="1" x14ac:dyDescent="0.2">
      <c r="B200" s="1">
        <v>68155</v>
      </c>
      <c r="C200" s="1" t="s">
        <v>301</v>
      </c>
      <c r="D200" s="1" t="s">
        <v>110</v>
      </c>
      <c r="E200" s="1" t="s">
        <v>68</v>
      </c>
      <c r="F200" s="1">
        <v>1221</v>
      </c>
      <c r="G200" s="13">
        <v>61.599998474121001</v>
      </c>
      <c r="H200" s="15">
        <v>4.3407001495361301</v>
      </c>
      <c r="I200" s="15">
        <v>25.307100296020501</v>
      </c>
      <c r="J200" s="1">
        <v>250</v>
      </c>
      <c r="K200" s="17">
        <v>5169.81494140625</v>
      </c>
      <c r="L200" s="15">
        <v>19.0259990692138</v>
      </c>
      <c r="M200" s="15">
        <v>7.2891073226928702</v>
      </c>
      <c r="N200" s="15">
        <v>656.79998779296795</v>
      </c>
      <c r="O200" s="15">
        <v>648.90002441406205</v>
      </c>
    </row>
    <row r="201" spans="2:15" hidden="1" x14ac:dyDescent="0.2">
      <c r="B201" s="1">
        <v>69765</v>
      </c>
      <c r="C201" s="1" t="s">
        <v>302</v>
      </c>
      <c r="D201" s="1" t="s">
        <v>303</v>
      </c>
      <c r="E201" s="1" t="s">
        <v>68</v>
      </c>
      <c r="F201" s="1">
        <v>2214</v>
      </c>
      <c r="G201" s="13">
        <v>108.34999847412099</v>
      </c>
      <c r="H201" s="15">
        <v>12.8725996017456</v>
      </c>
      <c r="I201" s="15">
        <v>36.449901580810497</v>
      </c>
      <c r="J201" s="1">
        <v>213</v>
      </c>
      <c r="K201" s="17">
        <v>5951.005859375</v>
      </c>
      <c r="L201" s="15">
        <v>16.406999588012599</v>
      </c>
      <c r="M201" s="15">
        <v>17.0280036926269</v>
      </c>
      <c r="N201" s="15">
        <v>656.09997558593705</v>
      </c>
      <c r="O201" s="15">
        <v>650.09997558593705</v>
      </c>
    </row>
    <row r="202" spans="2:15" hidden="1" x14ac:dyDescent="0.2">
      <c r="B202" s="1">
        <v>67116</v>
      </c>
      <c r="C202" s="1" t="s">
        <v>304</v>
      </c>
      <c r="D202" s="1" t="s">
        <v>128</v>
      </c>
      <c r="E202" s="1" t="s">
        <v>68</v>
      </c>
      <c r="F202" s="1">
        <v>4523</v>
      </c>
      <c r="G202" s="13">
        <v>215</v>
      </c>
      <c r="H202" s="15">
        <v>5.7519001960754297</v>
      </c>
      <c r="I202" s="15">
        <v>29.1986999511718</v>
      </c>
      <c r="J202" s="1">
        <v>409</v>
      </c>
      <c r="K202" s="17">
        <v>4746.572265625</v>
      </c>
      <c r="L202" s="15">
        <v>14.057999610900801</v>
      </c>
      <c r="M202" s="15">
        <v>10.4355516433715</v>
      </c>
      <c r="N202" s="15">
        <v>653.70001220703102</v>
      </c>
      <c r="O202" s="15">
        <v>653.09997558593705</v>
      </c>
    </row>
    <row r="203" spans="2:15" hidden="1" x14ac:dyDescent="0.2">
      <c r="B203" s="1">
        <v>63552</v>
      </c>
      <c r="C203" s="1" t="s">
        <v>162</v>
      </c>
      <c r="D203" s="1" t="s">
        <v>79</v>
      </c>
      <c r="E203" s="1" t="s">
        <v>68</v>
      </c>
      <c r="F203" s="1">
        <v>793</v>
      </c>
      <c r="G203" s="13">
        <v>39.799999237060497</v>
      </c>
      <c r="H203" s="15">
        <v>4.4135999679565403</v>
      </c>
      <c r="I203" s="15">
        <v>30.769199371337798</v>
      </c>
      <c r="J203" s="1">
        <v>49</v>
      </c>
      <c r="K203" s="17">
        <v>4944.09228515625</v>
      </c>
      <c r="L203" s="15">
        <v>19.068000793456999</v>
      </c>
      <c r="M203" s="15">
        <v>2.2698612213134699</v>
      </c>
      <c r="N203" s="15">
        <v>652.40002441406205</v>
      </c>
      <c r="O203" s="15">
        <v>654.59997558593705</v>
      </c>
    </row>
    <row r="204" spans="2:15" hidden="1" x14ac:dyDescent="0.2">
      <c r="B204" s="1">
        <v>69724</v>
      </c>
      <c r="C204" s="1" t="s">
        <v>305</v>
      </c>
      <c r="D204" s="1" t="s">
        <v>131</v>
      </c>
      <c r="E204" s="1" t="s">
        <v>68</v>
      </c>
      <c r="F204" s="1">
        <v>1678</v>
      </c>
      <c r="G204" s="13">
        <v>88.269996643066406</v>
      </c>
      <c r="H204" s="15">
        <v>5.4826998710632298</v>
      </c>
      <c r="I204" s="15">
        <v>38.200199127197202</v>
      </c>
      <c r="J204" s="1">
        <v>254</v>
      </c>
      <c r="K204" s="17">
        <v>6306.4873046875</v>
      </c>
      <c r="L204" s="15">
        <v>20.770000457763601</v>
      </c>
      <c r="M204" s="15">
        <v>28.2479133605957</v>
      </c>
      <c r="N204" s="15">
        <v>655.59997558593705</v>
      </c>
      <c r="O204" s="15">
        <v>651.5</v>
      </c>
    </row>
    <row r="205" spans="2:15" hidden="1" x14ac:dyDescent="0.2">
      <c r="B205" s="1">
        <v>63180</v>
      </c>
      <c r="C205" s="1" t="s">
        <v>306</v>
      </c>
      <c r="D205" s="1" t="s">
        <v>98</v>
      </c>
      <c r="E205" s="1" t="s">
        <v>68</v>
      </c>
      <c r="F205" s="1">
        <v>536</v>
      </c>
      <c r="G205" s="13">
        <v>22.5</v>
      </c>
      <c r="H205" s="15">
        <v>5.5970001220703098</v>
      </c>
      <c r="I205" s="15">
        <v>28.1716003417968</v>
      </c>
      <c r="J205" s="1">
        <v>35</v>
      </c>
      <c r="K205" s="17">
        <v>4260.306640625</v>
      </c>
      <c r="L205" s="15">
        <v>10.263999938964799</v>
      </c>
      <c r="M205" s="15">
        <v>8.7686567306518501</v>
      </c>
      <c r="N205" s="15">
        <v>653.40002441406205</v>
      </c>
      <c r="O205" s="15">
        <v>653.70001220703102</v>
      </c>
    </row>
    <row r="206" spans="2:15" hidden="1" x14ac:dyDescent="0.2">
      <c r="B206" s="1">
        <v>68551</v>
      </c>
      <c r="C206" s="1" t="s">
        <v>307</v>
      </c>
      <c r="D206" s="1" t="s">
        <v>77</v>
      </c>
      <c r="E206" s="1" t="s">
        <v>68</v>
      </c>
      <c r="F206" s="1">
        <v>307</v>
      </c>
      <c r="G206" s="13">
        <v>15.8500003814697</v>
      </c>
      <c r="H206" s="15">
        <v>5.5374999046325604</v>
      </c>
      <c r="I206" s="15">
        <v>28.6644992828369</v>
      </c>
      <c r="J206" s="1">
        <v>36</v>
      </c>
      <c r="K206" s="17">
        <v>4718.1630859375</v>
      </c>
      <c r="L206" s="15">
        <v>14.578000068664499</v>
      </c>
      <c r="M206" s="15">
        <v>7.4918565750121999</v>
      </c>
      <c r="N206" s="15">
        <v>654.09997558593705</v>
      </c>
      <c r="O206" s="15">
        <v>653.29998779296795</v>
      </c>
    </row>
    <row r="207" spans="2:15" hidden="1" x14ac:dyDescent="0.2">
      <c r="B207" s="1">
        <v>71563</v>
      </c>
      <c r="C207" s="1" t="s">
        <v>308</v>
      </c>
      <c r="D207" s="1" t="s">
        <v>219</v>
      </c>
      <c r="E207" s="1" t="s">
        <v>68</v>
      </c>
      <c r="F207" s="1">
        <v>347</v>
      </c>
      <c r="G207" s="13">
        <v>17.5</v>
      </c>
      <c r="H207" s="15">
        <v>18.443799972534102</v>
      </c>
      <c r="I207" s="15">
        <v>53.602298736572202</v>
      </c>
      <c r="J207" s="1">
        <v>56</v>
      </c>
      <c r="K207" s="17">
        <v>4751.2998046875</v>
      </c>
      <c r="L207" s="15">
        <v>10.2019996643066</v>
      </c>
      <c r="M207" s="15">
        <v>9.7982711791992099</v>
      </c>
      <c r="N207" s="15">
        <v>655.5</v>
      </c>
      <c r="O207" s="15">
        <v>652.09997558593705</v>
      </c>
    </row>
    <row r="208" spans="2:15" hidden="1" x14ac:dyDescent="0.2">
      <c r="B208" s="1">
        <v>62927</v>
      </c>
      <c r="C208" s="1" t="s">
        <v>309</v>
      </c>
      <c r="D208" s="1" t="s">
        <v>169</v>
      </c>
      <c r="E208" s="1" t="s">
        <v>68</v>
      </c>
      <c r="F208" s="1">
        <v>168</v>
      </c>
      <c r="G208" s="13">
        <v>11.0100002288818</v>
      </c>
      <c r="H208" s="15">
        <v>29.166700363159102</v>
      </c>
      <c r="I208" s="15">
        <v>63.690498352050703</v>
      </c>
      <c r="J208" s="1">
        <v>30</v>
      </c>
      <c r="K208" s="17">
        <v>5653.45361328125</v>
      </c>
      <c r="L208" s="15">
        <v>12.5019998550415</v>
      </c>
      <c r="M208" s="15">
        <v>12.5</v>
      </c>
      <c r="N208" s="15">
        <v>655.90002441406205</v>
      </c>
      <c r="O208" s="15">
        <v>651.79998779296795</v>
      </c>
    </row>
    <row r="209" spans="2:15" hidden="1" x14ac:dyDescent="0.2">
      <c r="B209" s="1">
        <v>70045</v>
      </c>
      <c r="C209" s="1" t="s">
        <v>310</v>
      </c>
      <c r="D209" s="1" t="s">
        <v>216</v>
      </c>
      <c r="E209" s="1" t="s">
        <v>68</v>
      </c>
      <c r="F209" s="1">
        <v>532</v>
      </c>
      <c r="G209" s="13">
        <v>31</v>
      </c>
      <c r="H209" s="15">
        <v>10.5066003799438</v>
      </c>
      <c r="I209" s="15">
        <v>29.643499374389599</v>
      </c>
      <c r="J209" s="1">
        <v>81</v>
      </c>
      <c r="K209" s="17">
        <v>5920.25341796875</v>
      </c>
      <c r="L209" s="15">
        <v>13.9060001373291</v>
      </c>
      <c r="M209" s="15">
        <v>0</v>
      </c>
      <c r="N209" s="15">
        <v>656.59997558593705</v>
      </c>
      <c r="O209" s="15">
        <v>651.29998779296795</v>
      </c>
    </row>
    <row r="210" spans="2:15" hidden="1" x14ac:dyDescent="0.2">
      <c r="B210" s="1">
        <v>64931</v>
      </c>
      <c r="C210" s="1" t="s">
        <v>311</v>
      </c>
      <c r="D210" s="1" t="s">
        <v>95</v>
      </c>
      <c r="E210" s="1" t="s">
        <v>68</v>
      </c>
      <c r="F210" s="1">
        <v>3272</v>
      </c>
      <c r="G210" s="13">
        <v>150</v>
      </c>
      <c r="H210" s="15">
        <v>24.021999359130799</v>
      </c>
      <c r="I210" s="15">
        <v>76.772598266601506</v>
      </c>
      <c r="J210" s="1">
        <v>374</v>
      </c>
      <c r="K210" s="17">
        <v>4825.5908203125</v>
      </c>
      <c r="L210" s="15">
        <v>9.9860000610351491</v>
      </c>
      <c r="M210" s="15">
        <v>31.204154968261701</v>
      </c>
      <c r="N210" s="15">
        <v>651.40002441406205</v>
      </c>
      <c r="O210" s="15">
        <v>656.79998779296795</v>
      </c>
    </row>
    <row r="211" spans="2:15" hidden="1" x14ac:dyDescent="0.2">
      <c r="B211" s="1">
        <v>66332</v>
      </c>
      <c r="C211" s="1" t="s">
        <v>312</v>
      </c>
      <c r="D211" s="1" t="s">
        <v>313</v>
      </c>
      <c r="E211" s="1" t="s">
        <v>68</v>
      </c>
      <c r="F211" s="1">
        <v>2045</v>
      </c>
      <c r="G211" s="13">
        <v>107.209999084472</v>
      </c>
      <c r="H211" s="15">
        <v>12.1270999908447</v>
      </c>
      <c r="I211" s="15">
        <v>40.929100036621001</v>
      </c>
      <c r="J211" s="1">
        <v>268</v>
      </c>
      <c r="K211" s="17">
        <v>5532.58203125</v>
      </c>
      <c r="L211" s="15">
        <v>13.7119998931884</v>
      </c>
      <c r="M211" s="15">
        <v>1.3691931962966899</v>
      </c>
      <c r="N211" s="15">
        <v>657.79998779296795</v>
      </c>
      <c r="O211" s="15">
        <v>650.59997558593705</v>
      </c>
    </row>
    <row r="212" spans="2:15" hidden="1" x14ac:dyDescent="0.2">
      <c r="B212" s="1">
        <v>71829</v>
      </c>
      <c r="C212" s="1" t="s">
        <v>314</v>
      </c>
      <c r="D212" s="1" t="s">
        <v>88</v>
      </c>
      <c r="E212" s="1" t="s">
        <v>68</v>
      </c>
      <c r="F212" s="1">
        <v>156</v>
      </c>
      <c r="G212" s="13">
        <v>6.0500001907348597</v>
      </c>
      <c r="H212" s="15">
        <v>10.4294004440307</v>
      </c>
      <c r="I212" s="15">
        <v>47.852798461913999</v>
      </c>
      <c r="J212" s="1">
        <v>7</v>
      </c>
      <c r="K212" s="17">
        <v>3926.06958007812</v>
      </c>
      <c r="L212" s="15">
        <v>10.097999572753899</v>
      </c>
      <c r="M212" s="15">
        <v>9.6153850555419904</v>
      </c>
      <c r="N212" s="15">
        <v>659.79998779296795</v>
      </c>
      <c r="O212" s="15">
        <v>648.59997558593705</v>
      </c>
    </row>
    <row r="213" spans="2:15" hidden="1" x14ac:dyDescent="0.2">
      <c r="B213" s="1">
        <v>63545</v>
      </c>
      <c r="C213" s="1" t="s">
        <v>315</v>
      </c>
      <c r="D213" s="1" t="s">
        <v>79</v>
      </c>
      <c r="E213" s="1" t="s">
        <v>68</v>
      </c>
      <c r="F213" s="1">
        <v>1129</v>
      </c>
      <c r="G213" s="13">
        <v>61.990001678466797</v>
      </c>
      <c r="H213" s="15">
        <v>34.189498901367102</v>
      </c>
      <c r="I213" s="15">
        <v>62.267501831054602</v>
      </c>
      <c r="J213" s="1">
        <v>164</v>
      </c>
      <c r="K213" s="17">
        <v>5805.63671875</v>
      </c>
      <c r="L213" s="15">
        <v>11.2910003662109</v>
      </c>
      <c r="M213" s="15">
        <v>0</v>
      </c>
      <c r="N213" s="15">
        <v>655.09997558593705</v>
      </c>
      <c r="O213" s="15">
        <v>653.5</v>
      </c>
    </row>
    <row r="214" spans="2:15" hidden="1" x14ac:dyDescent="0.2">
      <c r="B214" s="1">
        <v>67348</v>
      </c>
      <c r="C214" s="1" t="s">
        <v>316</v>
      </c>
      <c r="D214" s="1" t="s">
        <v>82</v>
      </c>
      <c r="E214" s="1" t="s">
        <v>68</v>
      </c>
      <c r="F214" s="1">
        <v>3669</v>
      </c>
      <c r="G214" s="13">
        <v>201.97000122070301</v>
      </c>
      <c r="H214" s="15">
        <v>11.358900070190399</v>
      </c>
      <c r="I214" s="15">
        <v>41.054599761962798</v>
      </c>
      <c r="J214" s="1">
        <v>500</v>
      </c>
      <c r="K214" s="17">
        <v>4899.23974609375</v>
      </c>
      <c r="L214" s="15">
        <v>13.2250003814697</v>
      </c>
      <c r="M214" s="15">
        <v>24.257289886474599</v>
      </c>
      <c r="N214" s="15">
        <v>652.70001220703102</v>
      </c>
      <c r="O214" s="15">
        <v>656.5</v>
      </c>
    </row>
    <row r="215" spans="2:15" hidden="1" x14ac:dyDescent="0.2">
      <c r="B215" s="1">
        <v>67553</v>
      </c>
      <c r="C215" s="1" t="s">
        <v>317</v>
      </c>
      <c r="D215" s="1" t="s">
        <v>202</v>
      </c>
      <c r="E215" s="1" t="s">
        <v>68</v>
      </c>
      <c r="F215" s="1">
        <v>157</v>
      </c>
      <c r="G215" s="13">
        <v>9.25</v>
      </c>
      <c r="H215" s="15">
        <v>1.8986999988555899</v>
      </c>
      <c r="I215" s="15">
        <v>10.126600265502899</v>
      </c>
      <c r="J215" s="1">
        <v>19</v>
      </c>
      <c r="K215" s="17">
        <v>4884.8623046875</v>
      </c>
      <c r="L215" s="15">
        <v>13.6300001144409</v>
      </c>
      <c r="M215" s="15">
        <v>9.5541400909423793</v>
      </c>
      <c r="N215" s="15">
        <v>654.20001220703102</v>
      </c>
      <c r="O215" s="15">
        <v>655.5</v>
      </c>
    </row>
    <row r="216" spans="2:15" hidden="1" x14ac:dyDescent="0.2">
      <c r="B216" s="1">
        <v>68189</v>
      </c>
      <c r="C216" s="1" t="s">
        <v>162</v>
      </c>
      <c r="D216" s="1" t="s">
        <v>110</v>
      </c>
      <c r="E216" s="1" t="s">
        <v>68</v>
      </c>
      <c r="F216" s="1">
        <v>4928</v>
      </c>
      <c r="G216" s="13">
        <v>229.19999694824199</v>
      </c>
      <c r="H216" s="15">
        <v>8.5419998168945295</v>
      </c>
      <c r="I216" s="15">
        <v>25.888500213623001</v>
      </c>
      <c r="J216" s="1">
        <v>618</v>
      </c>
      <c r="K216" s="17">
        <v>5139.9375</v>
      </c>
      <c r="L216" s="15">
        <v>14.6230001449584</v>
      </c>
      <c r="M216" s="15">
        <v>5.9253244400024396</v>
      </c>
      <c r="N216" s="15">
        <v>653.5</v>
      </c>
      <c r="O216" s="15">
        <v>656.20001220703102</v>
      </c>
    </row>
    <row r="217" spans="2:15" hidden="1" x14ac:dyDescent="0.2">
      <c r="B217" s="1">
        <v>71423</v>
      </c>
      <c r="C217" s="1" t="s">
        <v>318</v>
      </c>
      <c r="D217" s="1" t="s">
        <v>197</v>
      </c>
      <c r="E217" s="1" t="s">
        <v>68</v>
      </c>
      <c r="F217" s="1">
        <v>103</v>
      </c>
      <c r="G217" s="13">
        <v>5</v>
      </c>
      <c r="H217" s="15">
        <v>5.8252000808715803</v>
      </c>
      <c r="I217" s="15">
        <v>23.301000595092699</v>
      </c>
      <c r="J217" s="1">
        <v>13</v>
      </c>
      <c r="K217" s="17">
        <v>5249.36474609375</v>
      </c>
      <c r="L217" s="15">
        <v>8.77600002288818</v>
      </c>
      <c r="M217" s="15">
        <v>0.97087377309799106</v>
      </c>
      <c r="N217" s="15">
        <v>662.20001220703102</v>
      </c>
      <c r="O217" s="15">
        <v>647.59997558593705</v>
      </c>
    </row>
    <row r="218" spans="2:15" hidden="1" x14ac:dyDescent="0.2">
      <c r="B218" s="1">
        <v>61994</v>
      </c>
      <c r="C218" s="1" t="s">
        <v>319</v>
      </c>
      <c r="D218" s="1" t="s">
        <v>75</v>
      </c>
      <c r="E218" s="1" t="s">
        <v>68</v>
      </c>
      <c r="F218" s="1">
        <v>175</v>
      </c>
      <c r="G218" s="13">
        <v>10.300000190734799</v>
      </c>
      <c r="H218" s="15">
        <v>14.857099533081</v>
      </c>
      <c r="I218" s="15">
        <v>70.285697937011705</v>
      </c>
      <c r="J218" s="1">
        <v>17</v>
      </c>
      <c r="K218" s="17">
        <v>5399.0703125</v>
      </c>
      <c r="L218" s="15">
        <v>10.3380002975463</v>
      </c>
      <c r="M218" s="15">
        <v>18.2857131958007</v>
      </c>
      <c r="N218" s="15">
        <v>650</v>
      </c>
      <c r="O218" s="15">
        <v>660.09997558593705</v>
      </c>
    </row>
    <row r="219" spans="2:15" hidden="1" x14ac:dyDescent="0.2">
      <c r="B219" s="1">
        <v>61762</v>
      </c>
      <c r="C219" s="1" t="s">
        <v>320</v>
      </c>
      <c r="D219" s="1" t="s">
        <v>167</v>
      </c>
      <c r="E219" s="1" t="s">
        <v>68</v>
      </c>
      <c r="F219" s="1">
        <v>4153</v>
      </c>
      <c r="G219" s="13">
        <v>199.86000061035099</v>
      </c>
      <c r="H219" s="15">
        <v>7.5268998146057102</v>
      </c>
      <c r="I219" s="15">
        <v>23.440900802612301</v>
      </c>
      <c r="J219" s="1">
        <v>241</v>
      </c>
      <c r="K219" s="17">
        <v>4965.2900390625</v>
      </c>
      <c r="L219" s="15">
        <v>16.322999954223601</v>
      </c>
      <c r="M219" s="15">
        <v>4.9843487739562899</v>
      </c>
      <c r="N219" s="15">
        <v>657.40002441406205</v>
      </c>
      <c r="O219" s="15">
        <v>652.70001220703102</v>
      </c>
    </row>
    <row r="220" spans="2:15" hidden="1" x14ac:dyDescent="0.2">
      <c r="B220" s="1">
        <v>70268</v>
      </c>
      <c r="C220" s="1" t="s">
        <v>321</v>
      </c>
      <c r="D220" s="1" t="s">
        <v>171</v>
      </c>
      <c r="E220" s="1" t="s">
        <v>83</v>
      </c>
      <c r="F220" s="1">
        <v>280</v>
      </c>
      <c r="G220" s="13">
        <v>18.049999237060501</v>
      </c>
      <c r="H220" s="15">
        <v>8.6956996917724592</v>
      </c>
      <c r="I220" s="15">
        <v>56.521701812744098</v>
      </c>
      <c r="J220" s="1">
        <v>67</v>
      </c>
      <c r="K220" s="17">
        <v>6210.3232421875</v>
      </c>
      <c r="L220" s="15">
        <v>10.656332969665501</v>
      </c>
      <c r="M220" s="15">
        <v>4.2857146263122496</v>
      </c>
      <c r="N220" s="15">
        <v>660.40002441406205</v>
      </c>
      <c r="O220" s="15">
        <v>649.70001220703102</v>
      </c>
    </row>
    <row r="221" spans="2:15" hidden="1" x14ac:dyDescent="0.2">
      <c r="B221" s="1">
        <v>68544</v>
      </c>
      <c r="C221" s="1" t="s">
        <v>228</v>
      </c>
      <c r="D221" s="1" t="s">
        <v>77</v>
      </c>
      <c r="E221" s="1" t="s">
        <v>68</v>
      </c>
      <c r="F221" s="1">
        <v>865</v>
      </c>
      <c r="G221" s="13">
        <v>43.5</v>
      </c>
      <c r="H221" s="15">
        <v>3.0841999053954998</v>
      </c>
      <c r="I221" s="15">
        <v>12.574099540710399</v>
      </c>
      <c r="J221" s="1">
        <v>96</v>
      </c>
      <c r="K221" s="17">
        <v>4797.50341796875</v>
      </c>
      <c r="L221" s="15">
        <v>14.578000068664499</v>
      </c>
      <c r="M221" s="15">
        <v>3.3526010513305602</v>
      </c>
      <c r="N221" s="15">
        <v>660.79998779296795</v>
      </c>
      <c r="O221" s="15">
        <v>649.59997558593705</v>
      </c>
    </row>
    <row r="222" spans="2:15" hidden="1" x14ac:dyDescent="0.2">
      <c r="B222" s="1">
        <v>69377</v>
      </c>
      <c r="C222" s="1" t="s">
        <v>322</v>
      </c>
      <c r="D222" s="1" t="s">
        <v>131</v>
      </c>
      <c r="E222" s="1" t="s">
        <v>68</v>
      </c>
      <c r="F222" s="1">
        <v>8735</v>
      </c>
      <c r="G222" s="13">
        <v>408.20001220703102</v>
      </c>
      <c r="H222" s="15">
        <v>7.4966001510620099</v>
      </c>
      <c r="I222" s="15">
        <v>21.343399047851499</v>
      </c>
      <c r="J222" s="1">
        <v>1120</v>
      </c>
      <c r="K222" s="17">
        <v>5397.16162109375</v>
      </c>
      <c r="L222" s="15">
        <v>18.630599975585898</v>
      </c>
      <c r="M222" s="15">
        <v>32.707496643066399</v>
      </c>
      <c r="N222" s="15">
        <v>655.40002441406205</v>
      </c>
      <c r="O222" s="15">
        <v>655.20001220703102</v>
      </c>
    </row>
    <row r="223" spans="2:15" hidden="1" x14ac:dyDescent="0.2">
      <c r="B223" s="1">
        <v>63958</v>
      </c>
      <c r="C223" s="1" t="s">
        <v>323</v>
      </c>
      <c r="D223" s="1" t="s">
        <v>152</v>
      </c>
      <c r="E223" s="1" t="s">
        <v>68</v>
      </c>
      <c r="F223" s="1">
        <v>412</v>
      </c>
      <c r="G223" s="13">
        <v>20.100000381469702</v>
      </c>
      <c r="H223" s="15">
        <v>8.7378997802734304</v>
      </c>
      <c r="I223" s="15">
        <v>60.922298431396399</v>
      </c>
      <c r="J223" s="1">
        <v>72</v>
      </c>
      <c r="K223" s="17">
        <v>5078.5</v>
      </c>
      <c r="L223" s="15">
        <v>11.116000175476</v>
      </c>
      <c r="M223" s="15">
        <v>9.46601963043212</v>
      </c>
      <c r="N223" s="15">
        <v>653</v>
      </c>
      <c r="O223" s="15">
        <v>657.70001220703102</v>
      </c>
    </row>
    <row r="224" spans="2:15" hidden="1" x14ac:dyDescent="0.2">
      <c r="B224" s="1">
        <v>71290</v>
      </c>
      <c r="C224" s="1" t="s">
        <v>324</v>
      </c>
      <c r="D224" s="1" t="s">
        <v>232</v>
      </c>
      <c r="E224" s="1" t="s">
        <v>68</v>
      </c>
      <c r="F224" s="1">
        <v>6373</v>
      </c>
      <c r="G224" s="13">
        <v>329.11999511718699</v>
      </c>
      <c r="H224" s="15">
        <v>12.678500175476</v>
      </c>
      <c r="I224" s="15">
        <v>36.889999389648402</v>
      </c>
      <c r="J224" s="1">
        <v>624</v>
      </c>
      <c r="K224" s="17">
        <v>4733.74658203125</v>
      </c>
      <c r="L224" s="15">
        <v>14.597666740417401</v>
      </c>
      <c r="M224" s="15">
        <v>6.2607874870300204</v>
      </c>
      <c r="N224" s="15">
        <v>657.59997558593705</v>
      </c>
      <c r="O224" s="15">
        <v>653.09997558593705</v>
      </c>
    </row>
    <row r="225" spans="2:15" hidden="1" x14ac:dyDescent="0.2">
      <c r="B225" s="1">
        <v>68635</v>
      </c>
      <c r="C225" s="1" t="s">
        <v>325</v>
      </c>
      <c r="D225" s="1" t="s">
        <v>77</v>
      </c>
      <c r="E225" s="1" t="s">
        <v>68</v>
      </c>
      <c r="F225" s="1">
        <v>332</v>
      </c>
      <c r="G225" s="13">
        <v>18.799999237060501</v>
      </c>
      <c r="H225" s="15">
        <v>9.0361003875732404</v>
      </c>
      <c r="I225" s="15">
        <v>34.036098480224602</v>
      </c>
      <c r="J225" s="1">
        <v>73</v>
      </c>
      <c r="K225" s="17">
        <v>4963.06005859375</v>
      </c>
      <c r="L225" s="15">
        <v>15.4930000305175</v>
      </c>
      <c r="M225" s="15">
        <v>13.253012657165501</v>
      </c>
      <c r="N225" s="15">
        <v>653.20001220703102</v>
      </c>
      <c r="O225" s="15">
        <v>657.59997558593705</v>
      </c>
    </row>
    <row r="226" spans="2:15" hidden="1" x14ac:dyDescent="0.2">
      <c r="B226" s="1">
        <v>66787</v>
      </c>
      <c r="C226" s="1" t="s">
        <v>326</v>
      </c>
      <c r="D226" s="1" t="s">
        <v>280</v>
      </c>
      <c r="E226" s="1" t="s">
        <v>68</v>
      </c>
      <c r="F226" s="1">
        <v>2903</v>
      </c>
      <c r="G226" s="13">
        <v>138.11999511718699</v>
      </c>
      <c r="H226" s="15">
        <v>11.126399993896401</v>
      </c>
      <c r="I226" s="15">
        <v>34.4471015930175</v>
      </c>
      <c r="J226" s="1">
        <v>192</v>
      </c>
      <c r="K226" s="17">
        <v>5431.17724609375</v>
      </c>
      <c r="L226" s="15">
        <v>16.271999359130799</v>
      </c>
      <c r="M226" s="15">
        <v>3.1691353321075399</v>
      </c>
      <c r="N226" s="15">
        <v>662</v>
      </c>
      <c r="O226" s="15">
        <v>649.09997558593705</v>
      </c>
    </row>
    <row r="227" spans="2:15" hidden="1" x14ac:dyDescent="0.2">
      <c r="B227" s="1">
        <v>67504</v>
      </c>
      <c r="C227" s="1" t="s">
        <v>327</v>
      </c>
      <c r="D227" s="1" t="s">
        <v>202</v>
      </c>
      <c r="E227" s="1" t="s">
        <v>68</v>
      </c>
      <c r="F227" s="1">
        <v>565</v>
      </c>
      <c r="G227" s="13">
        <v>29.649999618530199</v>
      </c>
      <c r="H227" s="15">
        <v>6.7256999015808097</v>
      </c>
      <c r="I227" s="15">
        <v>36.637199401855398</v>
      </c>
      <c r="J227" s="1">
        <v>60</v>
      </c>
      <c r="K227" s="17">
        <v>5382.0888671875</v>
      </c>
      <c r="L227" s="15">
        <v>13.6300001144409</v>
      </c>
      <c r="M227" s="15">
        <v>16.9911499023437</v>
      </c>
      <c r="N227" s="15">
        <v>651.59997558593705</v>
      </c>
      <c r="O227" s="15">
        <v>659.79998779296795</v>
      </c>
    </row>
    <row r="228" spans="2:15" hidden="1" x14ac:dyDescent="0.2">
      <c r="B228" s="1">
        <v>61945</v>
      </c>
      <c r="C228" s="1" t="s">
        <v>328</v>
      </c>
      <c r="D228" s="1" t="s">
        <v>237</v>
      </c>
      <c r="E228" s="1" t="s">
        <v>68</v>
      </c>
      <c r="F228" s="1">
        <v>586</v>
      </c>
      <c r="G228" s="13">
        <v>26</v>
      </c>
      <c r="H228" s="15">
        <v>7.50850009918212</v>
      </c>
      <c r="I228" s="15">
        <v>37.883998870849602</v>
      </c>
      <c r="J228" s="1">
        <v>78</v>
      </c>
      <c r="K228" s="17">
        <v>5724.44189453125</v>
      </c>
      <c r="L228" s="15">
        <v>12.3940000534057</v>
      </c>
      <c r="M228" s="15">
        <v>0.85324233770370395</v>
      </c>
      <c r="N228" s="15">
        <v>662</v>
      </c>
      <c r="O228" s="15">
        <v>649.59997558593705</v>
      </c>
    </row>
    <row r="229" spans="2:15" hidden="1" x14ac:dyDescent="0.2">
      <c r="B229" s="1">
        <v>67645</v>
      </c>
      <c r="C229" s="1" t="s">
        <v>329</v>
      </c>
      <c r="D229" s="1" t="s">
        <v>115</v>
      </c>
      <c r="E229" s="1" t="s">
        <v>68</v>
      </c>
      <c r="F229" s="1">
        <v>5068</v>
      </c>
      <c r="G229" s="13">
        <v>240.100006103515</v>
      </c>
      <c r="H229" s="15">
        <v>7.0638999938964799</v>
      </c>
      <c r="I229" s="15">
        <v>34.234401702880803</v>
      </c>
      <c r="J229" s="1">
        <v>626</v>
      </c>
      <c r="K229" s="17">
        <v>4843.42724609375</v>
      </c>
      <c r="L229" s="15">
        <v>15.331000328063899</v>
      </c>
      <c r="M229" s="15">
        <v>6.6495656967162997</v>
      </c>
      <c r="N229" s="15">
        <v>655.90002441406205</v>
      </c>
      <c r="O229" s="15">
        <v>655.79998779296795</v>
      </c>
    </row>
    <row r="230" spans="2:15" hidden="1" x14ac:dyDescent="0.2">
      <c r="B230" s="1">
        <v>70094</v>
      </c>
      <c r="C230" s="1" t="s">
        <v>330</v>
      </c>
      <c r="D230" s="1" t="s">
        <v>216</v>
      </c>
      <c r="E230" s="1" t="s">
        <v>68</v>
      </c>
      <c r="F230" s="1">
        <v>859</v>
      </c>
      <c r="G230" s="13">
        <v>42.840000152587798</v>
      </c>
      <c r="H230" s="15">
        <v>16.414400100708001</v>
      </c>
      <c r="I230" s="15">
        <v>40.162998199462798</v>
      </c>
      <c r="J230" s="1">
        <v>118</v>
      </c>
      <c r="K230" s="17">
        <v>5730.34912109375</v>
      </c>
      <c r="L230" s="15">
        <v>12.6660003662109</v>
      </c>
      <c r="M230" s="15">
        <v>0.116414435207843</v>
      </c>
      <c r="N230" s="15">
        <v>654.09997558593705</v>
      </c>
      <c r="O230" s="15">
        <v>658.70001220703102</v>
      </c>
    </row>
    <row r="231" spans="2:15" hidden="1" x14ac:dyDescent="0.2">
      <c r="B231" s="1">
        <v>66316</v>
      </c>
      <c r="C231" s="1" t="s">
        <v>331</v>
      </c>
      <c r="D231" s="1" t="s">
        <v>313</v>
      </c>
      <c r="E231" s="1" t="s">
        <v>68</v>
      </c>
      <c r="F231" s="1">
        <v>145</v>
      </c>
      <c r="G231" s="13">
        <v>10.2100000381469</v>
      </c>
      <c r="H231" s="15">
        <v>8.2758998870849592</v>
      </c>
      <c r="I231" s="15">
        <v>20</v>
      </c>
      <c r="J231" s="1">
        <v>20</v>
      </c>
      <c r="K231" s="17">
        <v>5635.7861328125</v>
      </c>
      <c r="L231" s="15">
        <v>13.7119998931884</v>
      </c>
      <c r="M231" s="15">
        <v>0</v>
      </c>
      <c r="N231" s="15">
        <v>657.79998779296795</v>
      </c>
      <c r="O231" s="15">
        <v>655.20001220703102</v>
      </c>
    </row>
    <row r="232" spans="2:15" hidden="1" x14ac:dyDescent="0.2">
      <c r="B232" s="1">
        <v>68874</v>
      </c>
      <c r="C232" s="1" t="s">
        <v>332</v>
      </c>
      <c r="D232" s="1" t="s">
        <v>120</v>
      </c>
      <c r="E232" s="1" t="s">
        <v>68</v>
      </c>
      <c r="F232" s="1">
        <v>649</v>
      </c>
      <c r="G232" s="13">
        <v>35.125</v>
      </c>
      <c r="H232" s="15">
        <v>3.85209989547729</v>
      </c>
      <c r="I232" s="15">
        <v>19.568599700927699</v>
      </c>
      <c r="J232" s="1">
        <v>155</v>
      </c>
      <c r="K232" s="17">
        <v>5671.6572265625</v>
      </c>
      <c r="L232" s="15">
        <v>17.7803344726562</v>
      </c>
      <c r="M232" s="15">
        <v>6.9337444305419904</v>
      </c>
      <c r="N232" s="15">
        <v>658.70001220703102</v>
      </c>
      <c r="O232" s="15">
        <v>654.40002441406205</v>
      </c>
    </row>
    <row r="233" spans="2:15" hidden="1" x14ac:dyDescent="0.2">
      <c r="B233" s="1">
        <v>63883</v>
      </c>
      <c r="C233" s="1" t="s">
        <v>333</v>
      </c>
      <c r="D233" s="1" t="s">
        <v>152</v>
      </c>
      <c r="E233" s="1" t="s">
        <v>68</v>
      </c>
      <c r="F233" s="1">
        <v>1789</v>
      </c>
      <c r="G233" s="13">
        <v>96</v>
      </c>
      <c r="H233" s="15">
        <v>2.9625000953674299</v>
      </c>
      <c r="I233" s="15">
        <v>56.008899688720703</v>
      </c>
      <c r="J233" s="1">
        <v>435</v>
      </c>
      <c r="K233" s="17">
        <v>7070.63330078125</v>
      </c>
      <c r="L233" s="15">
        <v>10.556667327880801</v>
      </c>
      <c r="M233" s="15">
        <v>9.5584125518798793</v>
      </c>
      <c r="N233" s="15">
        <v>655.40002441406205</v>
      </c>
      <c r="O233" s="15">
        <v>657.90002441406205</v>
      </c>
    </row>
    <row r="234" spans="2:15" hidden="1" x14ac:dyDescent="0.2">
      <c r="B234" s="1">
        <v>70011</v>
      </c>
      <c r="C234" s="1" t="s">
        <v>334</v>
      </c>
      <c r="D234" s="1" t="s">
        <v>216</v>
      </c>
      <c r="E234" s="1" t="s">
        <v>68</v>
      </c>
      <c r="F234" s="1">
        <v>775</v>
      </c>
      <c r="G234" s="13">
        <v>37</v>
      </c>
      <c r="H234" s="15">
        <v>24.903200149536101</v>
      </c>
      <c r="I234" s="15">
        <v>61.419399261474602</v>
      </c>
      <c r="J234" s="1">
        <v>50</v>
      </c>
      <c r="K234" s="17">
        <v>5097.34326171875</v>
      </c>
      <c r="L234" s="15">
        <v>10.5229997634887</v>
      </c>
      <c r="M234" s="15">
        <v>0.90322577953338601</v>
      </c>
      <c r="N234" s="15">
        <v>661.5</v>
      </c>
      <c r="O234" s="15">
        <v>651.90002441406205</v>
      </c>
    </row>
    <row r="235" spans="2:15" hidden="1" x14ac:dyDescent="0.2">
      <c r="B235" s="1">
        <v>61572</v>
      </c>
      <c r="C235" s="1" t="s">
        <v>335</v>
      </c>
      <c r="D235" s="1" t="s">
        <v>336</v>
      </c>
      <c r="E235" s="1" t="s">
        <v>68</v>
      </c>
      <c r="F235" s="1">
        <v>777</v>
      </c>
      <c r="G235" s="13">
        <v>36.849998474121001</v>
      </c>
      <c r="H235" s="15">
        <v>12.988699913024901</v>
      </c>
      <c r="I235" s="15">
        <v>39.848701477050703</v>
      </c>
      <c r="J235" s="1">
        <v>148</v>
      </c>
      <c r="K235" s="17">
        <v>5482.67724609375</v>
      </c>
      <c r="L235" s="15">
        <v>13.2430000305175</v>
      </c>
      <c r="M235" s="15">
        <v>1.1583011150360101</v>
      </c>
      <c r="N235" s="15">
        <v>663.40002441406205</v>
      </c>
      <c r="O235" s="15">
        <v>650.20001220703102</v>
      </c>
    </row>
    <row r="236" spans="2:15" hidden="1" x14ac:dyDescent="0.2">
      <c r="B236" s="1">
        <v>65458</v>
      </c>
      <c r="C236" s="1" t="s">
        <v>337</v>
      </c>
      <c r="D236" s="1" t="s">
        <v>338</v>
      </c>
      <c r="E236" s="1" t="s">
        <v>68</v>
      </c>
      <c r="F236" s="1">
        <v>3518</v>
      </c>
      <c r="G236" s="13">
        <v>188.19999694824199</v>
      </c>
      <c r="H236" s="15">
        <v>9.7707996368408203</v>
      </c>
      <c r="I236" s="15">
        <v>49.4268989562988</v>
      </c>
      <c r="J236" s="1">
        <v>419</v>
      </c>
      <c r="K236" s="17">
        <v>5642.83203125</v>
      </c>
      <c r="L236" s="15">
        <v>22.472999572753899</v>
      </c>
      <c r="M236" s="15">
        <v>40.108016967773402</v>
      </c>
      <c r="N236" s="15">
        <v>656.70001220703102</v>
      </c>
      <c r="O236" s="15">
        <v>656.90002441406205</v>
      </c>
    </row>
    <row r="237" spans="2:15" hidden="1" x14ac:dyDescent="0.2">
      <c r="B237" s="1">
        <v>67991</v>
      </c>
      <c r="C237" s="1" t="s">
        <v>339</v>
      </c>
      <c r="D237" s="1" t="s">
        <v>110</v>
      </c>
      <c r="E237" s="1" t="s">
        <v>68</v>
      </c>
      <c r="F237" s="1">
        <v>19294</v>
      </c>
      <c r="G237" s="13">
        <v>924.57000732421795</v>
      </c>
      <c r="H237" s="15">
        <v>18.931900024413999</v>
      </c>
      <c r="I237" s="15">
        <v>50.970798492431598</v>
      </c>
      <c r="J237" s="1">
        <v>2401</v>
      </c>
      <c r="K237" s="17">
        <v>5280.0234375</v>
      </c>
      <c r="L237" s="15">
        <v>15.684654235839799</v>
      </c>
      <c r="M237" s="15">
        <v>16.663211822509702</v>
      </c>
      <c r="N237" s="15">
        <v>657.59997558593705</v>
      </c>
      <c r="O237" s="15">
        <v>656.40002441406205</v>
      </c>
    </row>
    <row r="238" spans="2:15" hidden="1" x14ac:dyDescent="0.2">
      <c r="B238" s="1">
        <v>69393</v>
      </c>
      <c r="C238" s="1" t="s">
        <v>340</v>
      </c>
      <c r="D238" s="1" t="s">
        <v>131</v>
      </c>
      <c r="E238" s="1" t="s">
        <v>68</v>
      </c>
      <c r="F238" s="1">
        <v>7661</v>
      </c>
      <c r="G238" s="13">
        <v>386.42001342773398</v>
      </c>
      <c r="H238" s="15">
        <v>7.8057999610900799</v>
      </c>
      <c r="I238" s="15">
        <v>32.1367988586425</v>
      </c>
      <c r="J238" s="1">
        <v>1158</v>
      </c>
      <c r="K238" s="17">
        <v>5433.33984375</v>
      </c>
      <c r="L238" s="15">
        <v>23.483749389648398</v>
      </c>
      <c r="M238" s="15">
        <v>21.955358505248999</v>
      </c>
      <c r="N238" s="15">
        <v>657.29998779296795</v>
      </c>
      <c r="O238" s="15">
        <v>656.70001220703102</v>
      </c>
    </row>
    <row r="239" spans="2:15" hidden="1" x14ac:dyDescent="0.2">
      <c r="B239" s="1">
        <v>71365</v>
      </c>
      <c r="C239" s="1" t="s">
        <v>341</v>
      </c>
      <c r="D239" s="1" t="s">
        <v>197</v>
      </c>
      <c r="E239" s="1" t="s">
        <v>68</v>
      </c>
      <c r="F239" s="1">
        <v>158</v>
      </c>
      <c r="G239" s="13">
        <v>8</v>
      </c>
      <c r="H239" s="15">
        <v>6.3291001319885201</v>
      </c>
      <c r="I239" s="15">
        <v>25.316499710083001</v>
      </c>
      <c r="J239" s="1">
        <v>34</v>
      </c>
      <c r="K239" s="17">
        <v>4529.28369140625</v>
      </c>
      <c r="L239" s="15">
        <v>11.6490001678466</v>
      </c>
      <c r="M239" s="15">
        <v>8.8607597351074201</v>
      </c>
      <c r="N239" s="15">
        <v>661</v>
      </c>
      <c r="O239" s="15">
        <v>653.29998779296795</v>
      </c>
    </row>
    <row r="240" spans="2:15" hidden="1" x14ac:dyDescent="0.2">
      <c r="B240" s="1">
        <v>66324</v>
      </c>
      <c r="C240" s="1" t="s">
        <v>342</v>
      </c>
      <c r="D240" s="1" t="s">
        <v>313</v>
      </c>
      <c r="E240" s="1" t="s">
        <v>68</v>
      </c>
      <c r="F240" s="1">
        <v>117</v>
      </c>
      <c r="G240" s="13">
        <v>6</v>
      </c>
      <c r="H240" s="15">
        <v>8.4034004211425692</v>
      </c>
      <c r="I240" s="15">
        <v>36.134498596191399</v>
      </c>
      <c r="J240" s="1">
        <v>42</v>
      </c>
      <c r="K240" s="17">
        <v>6039.98583984375</v>
      </c>
      <c r="L240" s="15">
        <v>16.356000900268501</v>
      </c>
      <c r="M240" s="15">
        <v>0.85470092296600297</v>
      </c>
      <c r="N240" s="15">
        <v>664.90002441406205</v>
      </c>
      <c r="O240" s="15">
        <v>649.90002441406205</v>
      </c>
    </row>
    <row r="241" spans="2:15" hidden="1" x14ac:dyDescent="0.2">
      <c r="B241" s="1">
        <v>63057</v>
      </c>
      <c r="C241" s="1" t="s">
        <v>343</v>
      </c>
      <c r="D241" s="1" t="s">
        <v>169</v>
      </c>
      <c r="E241" s="1" t="s">
        <v>68</v>
      </c>
      <c r="F241" s="1">
        <v>160</v>
      </c>
      <c r="G241" s="13">
        <v>8.6999998092651296</v>
      </c>
      <c r="H241" s="15">
        <v>16.091999053955</v>
      </c>
      <c r="I241" s="15">
        <v>36.781600952148402</v>
      </c>
      <c r="J241" s="1">
        <v>37</v>
      </c>
      <c r="K241" s="17">
        <v>6168.2294921875</v>
      </c>
      <c r="L241" s="15">
        <v>14.0740003585815</v>
      </c>
      <c r="M241" s="15">
        <v>0</v>
      </c>
      <c r="N241" s="15">
        <v>672.79998779296795</v>
      </c>
      <c r="O241" s="15">
        <v>642.20001220703102</v>
      </c>
    </row>
    <row r="242" spans="2:15" hidden="1" x14ac:dyDescent="0.2">
      <c r="B242" s="1">
        <v>70722</v>
      </c>
      <c r="C242" s="1" t="s">
        <v>344</v>
      </c>
      <c r="D242" s="1" t="s">
        <v>159</v>
      </c>
      <c r="E242" s="1" t="s">
        <v>68</v>
      </c>
      <c r="F242" s="1">
        <v>511</v>
      </c>
      <c r="G242" s="13">
        <v>27.2000007629394</v>
      </c>
      <c r="H242" s="15">
        <v>27.485399246215799</v>
      </c>
      <c r="I242" s="15">
        <v>51.851898193359297</v>
      </c>
      <c r="J242" s="1">
        <v>30</v>
      </c>
      <c r="K242" s="17">
        <v>5774.97021484375</v>
      </c>
      <c r="L242" s="15">
        <v>13.4370002746582</v>
      </c>
      <c r="M242" s="15">
        <v>3.9138941764831499</v>
      </c>
      <c r="N242" s="15">
        <v>664.20001220703102</v>
      </c>
      <c r="O242" s="15">
        <v>650.90002441406205</v>
      </c>
    </row>
    <row r="243" spans="2:15" hidden="1" x14ac:dyDescent="0.2">
      <c r="B243" s="1">
        <v>69013</v>
      </c>
      <c r="C243" s="1" t="s">
        <v>345</v>
      </c>
      <c r="D243" s="1" t="s">
        <v>120</v>
      </c>
      <c r="E243" s="1" t="s">
        <v>68</v>
      </c>
      <c r="F243" s="1">
        <v>2770</v>
      </c>
      <c r="G243" s="13">
        <v>140.11000061035099</v>
      </c>
      <c r="H243" s="15">
        <v>3.6101000308990399</v>
      </c>
      <c r="I243" s="15">
        <v>25.5596008300781</v>
      </c>
      <c r="J243" s="1">
        <v>296</v>
      </c>
      <c r="K243" s="17">
        <v>4806.76171875</v>
      </c>
      <c r="L243" s="15">
        <v>18.337999343871999</v>
      </c>
      <c r="M243" s="15">
        <v>11.949459075927701</v>
      </c>
      <c r="N243" s="15">
        <v>659.70001220703102</v>
      </c>
      <c r="O243" s="15">
        <v>655.59997558593705</v>
      </c>
    </row>
    <row r="244" spans="2:15" hidden="1" x14ac:dyDescent="0.2">
      <c r="B244" s="1">
        <v>71472</v>
      </c>
      <c r="C244" s="1" t="s">
        <v>346</v>
      </c>
      <c r="D244" s="1" t="s">
        <v>219</v>
      </c>
      <c r="E244" s="1" t="s">
        <v>68</v>
      </c>
      <c r="F244" s="1">
        <v>551</v>
      </c>
      <c r="G244" s="13">
        <v>28.5</v>
      </c>
      <c r="H244" s="15">
        <v>15.2343997955322</v>
      </c>
      <c r="I244" s="15">
        <v>51.5625</v>
      </c>
      <c r="J244" s="1">
        <v>46</v>
      </c>
      <c r="K244" s="17">
        <v>4840.93603515625</v>
      </c>
      <c r="L244" s="15">
        <v>11.4259996414184</v>
      </c>
      <c r="M244" s="15">
        <v>3.9927403926849299</v>
      </c>
      <c r="N244" s="15">
        <v>660.20001220703102</v>
      </c>
      <c r="O244" s="15">
        <v>655.29998779296795</v>
      </c>
    </row>
    <row r="245" spans="2:15" hidden="1" x14ac:dyDescent="0.2">
      <c r="B245" s="1">
        <v>66472</v>
      </c>
      <c r="C245" s="1" t="s">
        <v>347</v>
      </c>
      <c r="D245" s="1" t="s">
        <v>150</v>
      </c>
      <c r="E245" s="1" t="s">
        <v>83</v>
      </c>
      <c r="F245" s="1">
        <v>5205</v>
      </c>
      <c r="G245" s="13">
        <v>242.5</v>
      </c>
      <c r="H245" s="15">
        <v>8.3189001083374006</v>
      </c>
      <c r="I245" s="15">
        <v>37.291099548339801</v>
      </c>
      <c r="J245" s="1">
        <v>474</v>
      </c>
      <c r="K245" s="17">
        <v>4954.46630859375</v>
      </c>
      <c r="L245" s="15">
        <v>15.7499170303344</v>
      </c>
      <c r="M245" s="15">
        <v>22.9394817352294</v>
      </c>
      <c r="N245" s="15">
        <v>655.09997558593705</v>
      </c>
      <c r="O245" s="15">
        <v>660.5</v>
      </c>
    </row>
    <row r="246" spans="2:15" hidden="1" x14ac:dyDescent="0.2">
      <c r="B246" s="1">
        <v>67702</v>
      </c>
      <c r="C246" s="1" t="s">
        <v>348</v>
      </c>
      <c r="D246" s="1" t="s">
        <v>115</v>
      </c>
      <c r="E246" s="1" t="s">
        <v>68</v>
      </c>
      <c r="F246" s="1">
        <v>6437</v>
      </c>
      <c r="G246" s="13">
        <v>278.83999633789</v>
      </c>
      <c r="H246" s="15">
        <v>2.5167000293731601</v>
      </c>
      <c r="I246" s="15">
        <v>17.150800704956001</v>
      </c>
      <c r="J246" s="1">
        <v>622</v>
      </c>
      <c r="K246" s="17">
        <v>4023.53173828125</v>
      </c>
      <c r="L246" s="15">
        <v>15.7790002822875</v>
      </c>
      <c r="M246" s="15">
        <v>2.4856300354003902</v>
      </c>
      <c r="N246" s="15">
        <v>658.5</v>
      </c>
      <c r="O246" s="15">
        <v>657.29998779296795</v>
      </c>
    </row>
    <row r="247" spans="2:15" hidden="1" x14ac:dyDescent="0.2">
      <c r="B247" s="1">
        <v>65169</v>
      </c>
      <c r="C247" s="1" t="s">
        <v>349</v>
      </c>
      <c r="D247" s="1" t="s">
        <v>95</v>
      </c>
      <c r="E247" s="1" t="s">
        <v>68</v>
      </c>
      <c r="F247" s="1">
        <v>1712</v>
      </c>
      <c r="G247" s="13">
        <v>81.279998779296804</v>
      </c>
      <c r="H247" s="15">
        <v>5.3737998008728001</v>
      </c>
      <c r="I247" s="15">
        <v>32.651901245117102</v>
      </c>
      <c r="J247" s="1">
        <v>122</v>
      </c>
      <c r="K247" s="17">
        <v>5179.4111328125</v>
      </c>
      <c r="L247" s="15">
        <v>14.0620002746582</v>
      </c>
      <c r="M247" s="15">
        <v>9.8714952468871999</v>
      </c>
      <c r="N247" s="15">
        <v>657</v>
      </c>
      <c r="O247" s="15">
        <v>659</v>
      </c>
    </row>
    <row r="248" spans="2:15" hidden="1" x14ac:dyDescent="0.2">
      <c r="B248" s="1">
        <v>63024</v>
      </c>
      <c r="C248" s="1" t="s">
        <v>350</v>
      </c>
      <c r="D248" s="1" t="s">
        <v>169</v>
      </c>
      <c r="E248" s="1" t="s">
        <v>68</v>
      </c>
      <c r="F248" s="1">
        <v>370</v>
      </c>
      <c r="G248" s="13">
        <v>19.799999237060501</v>
      </c>
      <c r="H248" s="15">
        <v>6.5040998458862296</v>
      </c>
      <c r="I248" s="15">
        <v>36.314399719238203</v>
      </c>
      <c r="J248" s="1">
        <v>56</v>
      </c>
      <c r="K248" s="17">
        <v>4385.2294921875</v>
      </c>
      <c r="L248" s="15">
        <v>12.1739997863769</v>
      </c>
      <c r="M248" s="15">
        <v>0.54054057598114003</v>
      </c>
      <c r="N248" s="15">
        <v>664</v>
      </c>
      <c r="O248" s="15">
        <v>652.70001220703102</v>
      </c>
    </row>
    <row r="249" spans="2:15" hidden="1" x14ac:dyDescent="0.2">
      <c r="B249" s="1">
        <v>67785</v>
      </c>
      <c r="C249" s="1" t="s">
        <v>112</v>
      </c>
      <c r="D249" s="1" t="s">
        <v>115</v>
      </c>
      <c r="E249" s="1" t="s">
        <v>68</v>
      </c>
      <c r="F249" s="1">
        <v>3182</v>
      </c>
      <c r="G249" s="13">
        <v>153.19999694824199</v>
      </c>
      <c r="H249" s="15">
        <v>3.5304999351501398</v>
      </c>
      <c r="I249" s="15">
        <v>26.943300247192301</v>
      </c>
      <c r="J249" s="1">
        <v>328</v>
      </c>
      <c r="K249" s="17">
        <v>4777.5126953125</v>
      </c>
      <c r="L249" s="15">
        <v>12.899999618530201</v>
      </c>
      <c r="M249" s="15">
        <v>8.9566316604614205</v>
      </c>
      <c r="N249" s="15">
        <v>654.70001220703102</v>
      </c>
      <c r="O249" s="15">
        <v>662.5</v>
      </c>
    </row>
    <row r="250" spans="2:15" hidden="1" x14ac:dyDescent="0.2">
      <c r="B250" s="1">
        <v>68791</v>
      </c>
      <c r="C250" s="1" t="s">
        <v>351</v>
      </c>
      <c r="D250" s="1" t="s">
        <v>352</v>
      </c>
      <c r="E250" s="1" t="s">
        <v>83</v>
      </c>
      <c r="F250" s="1">
        <v>139</v>
      </c>
      <c r="G250" s="13">
        <v>7.1999998092651296</v>
      </c>
      <c r="H250" s="15">
        <v>0.71939998865127497</v>
      </c>
      <c r="I250" s="15">
        <v>29.496400833129801</v>
      </c>
      <c r="J250" s="1">
        <v>32</v>
      </c>
      <c r="K250" s="17">
        <v>4862.79052734375</v>
      </c>
      <c r="L250" s="15">
        <v>10.970999717712401</v>
      </c>
      <c r="M250" s="15">
        <v>6.4748196601867596</v>
      </c>
      <c r="N250" s="15">
        <v>661.29998779296795</v>
      </c>
      <c r="O250" s="15">
        <v>656.29998779296795</v>
      </c>
    </row>
    <row r="251" spans="2:15" hidden="1" x14ac:dyDescent="0.2">
      <c r="B251" s="1">
        <v>69625</v>
      </c>
      <c r="C251" s="1" t="s">
        <v>353</v>
      </c>
      <c r="D251" s="1" t="s">
        <v>131</v>
      </c>
      <c r="E251" s="1" t="s">
        <v>68</v>
      </c>
      <c r="F251" s="1">
        <v>11855</v>
      </c>
      <c r="G251" s="13">
        <v>588.84002685546795</v>
      </c>
      <c r="H251" s="15">
        <v>9.0158004760742099</v>
      </c>
      <c r="I251" s="15">
        <v>32.765499114990199</v>
      </c>
      <c r="J251" s="1">
        <v>1507</v>
      </c>
      <c r="K251" s="17">
        <v>5486.02978515625</v>
      </c>
      <c r="L251" s="15">
        <v>17.4351997375488</v>
      </c>
      <c r="M251" s="15">
        <v>20.7254314422607</v>
      </c>
      <c r="N251" s="15">
        <v>654.90002441406205</v>
      </c>
      <c r="O251" s="15">
        <v>663.20001220703102</v>
      </c>
    </row>
    <row r="252" spans="2:15" hidden="1" x14ac:dyDescent="0.2">
      <c r="B252" s="1">
        <v>61960</v>
      </c>
      <c r="C252" s="1" t="s">
        <v>354</v>
      </c>
      <c r="D252" s="1" t="s">
        <v>237</v>
      </c>
      <c r="E252" s="1" t="s">
        <v>68</v>
      </c>
      <c r="F252" s="1">
        <v>1068</v>
      </c>
      <c r="G252" s="13">
        <v>51.669998168945298</v>
      </c>
      <c r="H252" s="15">
        <v>12.827699661254799</v>
      </c>
      <c r="I252" s="15">
        <v>36.797798156738203</v>
      </c>
      <c r="J252" s="1">
        <v>129</v>
      </c>
      <c r="K252" s="17">
        <v>5486.38232421875</v>
      </c>
      <c r="L252" s="15">
        <v>14.7600002288818</v>
      </c>
      <c r="M252" s="15">
        <v>0.18726591765880499</v>
      </c>
      <c r="N252" s="15">
        <v>662.09997558593705</v>
      </c>
      <c r="O252" s="15">
        <v>656.20001220703102</v>
      </c>
    </row>
    <row r="253" spans="2:15" hidden="1" x14ac:dyDescent="0.2">
      <c r="B253" s="1">
        <v>64345</v>
      </c>
      <c r="C253" s="1" t="s">
        <v>355</v>
      </c>
      <c r="D253" s="1" t="s">
        <v>95</v>
      </c>
      <c r="E253" s="1" t="s">
        <v>68</v>
      </c>
      <c r="F253" s="1">
        <v>2295</v>
      </c>
      <c r="G253" s="13">
        <v>103</v>
      </c>
      <c r="H253" s="15">
        <v>4.0395002365112296</v>
      </c>
      <c r="I253" s="15">
        <v>31.3708992004394</v>
      </c>
      <c r="J253" s="1">
        <v>224</v>
      </c>
      <c r="K253" s="17">
        <v>4631.24365234375</v>
      </c>
      <c r="L253" s="15">
        <v>14.602999687194799</v>
      </c>
      <c r="M253" s="15">
        <v>13.9869289398193</v>
      </c>
      <c r="N253" s="15">
        <v>658.29998779296795</v>
      </c>
      <c r="O253" s="15">
        <v>660.40002441406205</v>
      </c>
    </row>
    <row r="254" spans="2:15" hidden="1" x14ac:dyDescent="0.2">
      <c r="B254" s="1">
        <v>63255</v>
      </c>
      <c r="C254" s="1" t="s">
        <v>356</v>
      </c>
      <c r="D254" s="1" t="s">
        <v>357</v>
      </c>
      <c r="E254" s="1" t="s">
        <v>68</v>
      </c>
      <c r="F254" s="1">
        <v>1510</v>
      </c>
      <c r="G254" s="13">
        <v>73.300003051757798</v>
      </c>
      <c r="H254" s="15">
        <v>10.2597999572753</v>
      </c>
      <c r="I254" s="15">
        <v>37.108600616455</v>
      </c>
      <c r="J254" s="1">
        <v>141</v>
      </c>
      <c r="K254" s="17">
        <v>5189.6279296875</v>
      </c>
      <c r="L254" s="15">
        <v>13.5223331451416</v>
      </c>
      <c r="M254" s="15">
        <v>8.7417211532592702</v>
      </c>
      <c r="N254" s="15">
        <v>662.79998779296795</v>
      </c>
      <c r="O254" s="15">
        <v>656</v>
      </c>
    </row>
    <row r="255" spans="2:15" hidden="1" x14ac:dyDescent="0.2">
      <c r="B255" s="1">
        <v>69138</v>
      </c>
      <c r="C255" s="1" t="s">
        <v>358</v>
      </c>
      <c r="D255" s="1" t="s">
        <v>140</v>
      </c>
      <c r="E255" s="1" t="s">
        <v>68</v>
      </c>
      <c r="F255" s="1">
        <v>579</v>
      </c>
      <c r="G255" s="13">
        <v>27.799999237060501</v>
      </c>
      <c r="H255" s="15">
        <v>1.5</v>
      </c>
      <c r="I255" s="15">
        <v>31.5</v>
      </c>
      <c r="J255" s="1">
        <v>60</v>
      </c>
      <c r="K255" s="17">
        <v>4600.6064453125</v>
      </c>
      <c r="L255" s="15">
        <v>16.669000625610298</v>
      </c>
      <c r="M255" s="15">
        <v>20.034542083740199</v>
      </c>
      <c r="N255" s="15">
        <v>660</v>
      </c>
      <c r="O255" s="15">
        <v>658.79998779296795</v>
      </c>
    </row>
    <row r="256" spans="2:15" hidden="1" x14ac:dyDescent="0.2">
      <c r="B256" s="1">
        <v>75135</v>
      </c>
      <c r="C256" s="1" t="s">
        <v>359</v>
      </c>
      <c r="D256" s="1" t="s">
        <v>137</v>
      </c>
      <c r="E256" s="1" t="s">
        <v>68</v>
      </c>
      <c r="F256" s="1">
        <v>1012</v>
      </c>
      <c r="G256" s="13">
        <v>52.639999389648402</v>
      </c>
      <c r="H256" s="15">
        <v>10.4847002029418</v>
      </c>
      <c r="I256" s="15">
        <v>33.630100250244098</v>
      </c>
      <c r="J256" s="1">
        <v>140</v>
      </c>
      <c r="K256" s="17">
        <v>6735.775390625</v>
      </c>
      <c r="L256" s="15">
        <v>13.522250175476</v>
      </c>
      <c r="M256" s="15">
        <v>1.3833992481231601</v>
      </c>
      <c r="N256" s="15">
        <v>660.79998779296795</v>
      </c>
      <c r="O256" s="15">
        <v>658.79998779296795</v>
      </c>
    </row>
    <row r="257" spans="2:15" hidden="1" x14ac:dyDescent="0.2">
      <c r="B257" s="1">
        <v>70508</v>
      </c>
      <c r="C257" s="1" t="s">
        <v>360</v>
      </c>
      <c r="D257" s="1" t="s">
        <v>171</v>
      </c>
      <c r="E257" s="1" t="s">
        <v>68</v>
      </c>
      <c r="F257" s="1">
        <v>1212</v>
      </c>
      <c r="G257" s="13">
        <v>68.650001525878906</v>
      </c>
      <c r="H257" s="15">
        <v>18.2971992492675</v>
      </c>
      <c r="I257" s="15">
        <v>47.124698638916001</v>
      </c>
      <c r="J257" s="1">
        <v>107</v>
      </c>
      <c r="K257" s="17">
        <v>5475.1728515625</v>
      </c>
      <c r="L257" s="15">
        <v>12.5179996490478</v>
      </c>
      <c r="M257" s="15">
        <v>2.0627062320709202</v>
      </c>
      <c r="N257" s="15">
        <v>660.40002441406205</v>
      </c>
      <c r="O257" s="15">
        <v>659.40002441406205</v>
      </c>
    </row>
    <row r="258" spans="2:15" hidden="1" x14ac:dyDescent="0.2">
      <c r="B258" s="1">
        <v>70599</v>
      </c>
      <c r="C258" s="1" t="s">
        <v>361</v>
      </c>
      <c r="D258" s="1" t="s">
        <v>159</v>
      </c>
      <c r="E258" s="1" t="s">
        <v>83</v>
      </c>
      <c r="F258" s="1">
        <v>119</v>
      </c>
      <c r="G258" s="13">
        <v>7</v>
      </c>
      <c r="H258" s="15">
        <v>4</v>
      </c>
      <c r="I258" s="15">
        <v>33.599998474121001</v>
      </c>
      <c r="J258" s="1">
        <v>23</v>
      </c>
      <c r="K258" s="17">
        <v>5990.79443359375</v>
      </c>
      <c r="L258" s="15">
        <v>18.326000213623001</v>
      </c>
      <c r="M258" s="15">
        <v>28.5714302062988</v>
      </c>
      <c r="N258" s="15">
        <v>661.70001220703102</v>
      </c>
      <c r="O258" s="15">
        <v>658.40002441406205</v>
      </c>
    </row>
    <row r="259" spans="2:15" hidden="1" x14ac:dyDescent="0.2">
      <c r="B259" s="1">
        <v>66415</v>
      </c>
      <c r="C259" s="1" t="s">
        <v>362</v>
      </c>
      <c r="D259" s="1" t="s">
        <v>313</v>
      </c>
      <c r="E259" s="1" t="s">
        <v>68</v>
      </c>
      <c r="F259" s="1">
        <v>590</v>
      </c>
      <c r="G259" s="13">
        <v>35.762500762939403</v>
      </c>
      <c r="H259" s="15">
        <v>7.7965998649597097</v>
      </c>
      <c r="I259" s="15">
        <v>30.677999496459901</v>
      </c>
      <c r="J259" s="1">
        <v>78</v>
      </c>
      <c r="K259" s="17">
        <v>7203.24658203125</v>
      </c>
      <c r="L259" s="15">
        <v>11.465999603271401</v>
      </c>
      <c r="M259" s="15">
        <v>0.16949152946472101</v>
      </c>
      <c r="N259" s="15">
        <v>673.09997558593705</v>
      </c>
      <c r="O259" s="15">
        <v>647.09997558593705</v>
      </c>
    </row>
    <row r="260" spans="2:15" hidden="1" x14ac:dyDescent="0.2">
      <c r="B260" s="1">
        <v>72173</v>
      </c>
      <c r="C260" s="1" t="s">
        <v>363</v>
      </c>
      <c r="D260" s="1" t="s">
        <v>88</v>
      </c>
      <c r="E260" s="1" t="s">
        <v>68</v>
      </c>
      <c r="F260" s="1">
        <v>546</v>
      </c>
      <c r="G260" s="13">
        <v>27.600000381469702</v>
      </c>
      <c r="H260" s="15">
        <v>13.919400215148899</v>
      </c>
      <c r="I260" s="15">
        <v>54.7619018554687</v>
      </c>
      <c r="J260" s="1">
        <v>60</v>
      </c>
      <c r="K260" s="17">
        <v>4777.76904296875</v>
      </c>
      <c r="L260" s="15">
        <v>10.097999572753899</v>
      </c>
      <c r="M260" s="15">
        <v>13.736264228820801</v>
      </c>
      <c r="N260" s="15">
        <v>659.79998779296795</v>
      </c>
      <c r="O260" s="15">
        <v>660.59997558593705</v>
      </c>
    </row>
    <row r="261" spans="2:15" hidden="1" x14ac:dyDescent="0.2">
      <c r="B261" s="1">
        <v>72207</v>
      </c>
      <c r="C261" s="1" t="s">
        <v>364</v>
      </c>
      <c r="D261" s="1" t="s">
        <v>88</v>
      </c>
      <c r="E261" s="1" t="s">
        <v>68</v>
      </c>
      <c r="F261" s="1">
        <v>248</v>
      </c>
      <c r="G261" s="13">
        <v>11.119999885559</v>
      </c>
      <c r="H261" s="15">
        <v>7.4626998901367099</v>
      </c>
      <c r="I261" s="15">
        <v>21.268699645996001</v>
      </c>
      <c r="J261" s="1">
        <v>51</v>
      </c>
      <c r="K261" s="17">
        <v>4302.8349609375</v>
      </c>
      <c r="L261" s="15">
        <v>15.3649997711181</v>
      </c>
      <c r="M261" s="15">
        <v>0</v>
      </c>
      <c r="N261" s="15">
        <v>667.79998779296795</v>
      </c>
      <c r="O261" s="15">
        <v>652.79998779296795</v>
      </c>
    </row>
    <row r="262" spans="2:15" hidden="1" x14ac:dyDescent="0.2">
      <c r="B262" s="1">
        <v>72348</v>
      </c>
      <c r="C262" s="1" t="s">
        <v>365</v>
      </c>
      <c r="D262" s="1" t="s">
        <v>234</v>
      </c>
      <c r="E262" s="1" t="s">
        <v>68</v>
      </c>
      <c r="F262" s="1">
        <v>461</v>
      </c>
      <c r="G262" s="13">
        <v>26</v>
      </c>
      <c r="H262" s="15">
        <v>14.470800399780201</v>
      </c>
      <c r="I262" s="15">
        <v>48.812099456787102</v>
      </c>
      <c r="J262" s="1">
        <v>150</v>
      </c>
      <c r="K262" s="17">
        <v>5630.19482421875</v>
      </c>
      <c r="L262" s="15">
        <v>10.311332702636699</v>
      </c>
      <c r="M262" s="15">
        <v>0.216919749975204</v>
      </c>
      <c r="N262" s="15">
        <v>666.90002441406205</v>
      </c>
      <c r="O262" s="15">
        <v>654.59997558593705</v>
      </c>
    </row>
    <row r="263" spans="2:15" hidden="1" x14ac:dyDescent="0.2">
      <c r="B263" s="1">
        <v>65102</v>
      </c>
      <c r="C263" s="1" t="s">
        <v>366</v>
      </c>
      <c r="D263" s="1" t="s">
        <v>95</v>
      </c>
      <c r="E263" s="1" t="s">
        <v>68</v>
      </c>
      <c r="F263" s="1">
        <v>6312</v>
      </c>
      <c r="G263" s="13">
        <v>308.67999267578102</v>
      </c>
      <c r="H263" s="15">
        <v>9.8379001617431605</v>
      </c>
      <c r="I263" s="15">
        <v>22.693000793456999</v>
      </c>
      <c r="J263" s="1">
        <v>496</v>
      </c>
      <c r="K263" s="17">
        <v>4708.625</v>
      </c>
      <c r="L263" s="15">
        <v>16.986625671386701</v>
      </c>
      <c r="M263" s="15">
        <v>3.12103939056396</v>
      </c>
      <c r="N263" s="15">
        <v>662.09997558593705</v>
      </c>
      <c r="O263" s="15">
        <v>659.79998779296795</v>
      </c>
    </row>
    <row r="264" spans="2:15" x14ac:dyDescent="0.2">
      <c r="B264" s="1">
        <v>65649</v>
      </c>
      <c r="C264" s="1" t="s">
        <v>367</v>
      </c>
      <c r="D264" s="1" t="s">
        <v>85</v>
      </c>
      <c r="E264" s="1" t="s">
        <v>68</v>
      </c>
      <c r="F264" s="1">
        <v>285</v>
      </c>
      <c r="G264" s="13">
        <v>13.9899997711181</v>
      </c>
      <c r="H264" s="15">
        <v>7.2413997650146404</v>
      </c>
      <c r="I264" s="15">
        <v>66.206901550292898</v>
      </c>
      <c r="J264" s="1">
        <v>62</v>
      </c>
      <c r="K264" s="17">
        <v>5629.96142578125</v>
      </c>
      <c r="L264" s="15">
        <v>9.6120004653930593</v>
      </c>
      <c r="M264" s="15">
        <v>47.368423461913999</v>
      </c>
      <c r="N264" s="15">
        <v>661.09997558593705</v>
      </c>
      <c r="O264" s="15">
        <v>661.59997558593705</v>
      </c>
    </row>
    <row r="265" spans="2:15" hidden="1" x14ac:dyDescent="0.2">
      <c r="B265" s="1">
        <v>68973</v>
      </c>
      <c r="C265" s="1" t="s">
        <v>368</v>
      </c>
      <c r="D265" s="1" t="s">
        <v>120</v>
      </c>
      <c r="E265" s="1" t="s">
        <v>68</v>
      </c>
      <c r="F265" s="1">
        <v>2325</v>
      </c>
      <c r="G265" s="13">
        <v>115.300003051757</v>
      </c>
      <c r="H265" s="15">
        <v>2.8817000389099099</v>
      </c>
      <c r="I265" s="15">
        <v>15.655900001525801</v>
      </c>
      <c r="J265" s="1">
        <v>302</v>
      </c>
      <c r="K265" s="17">
        <v>4890.98681640625</v>
      </c>
      <c r="L265" s="15">
        <v>21.110500335693299</v>
      </c>
      <c r="M265" s="15">
        <v>22.709678649902301</v>
      </c>
      <c r="N265" s="15">
        <v>662</v>
      </c>
      <c r="O265" s="15">
        <v>660.90002441406205</v>
      </c>
    </row>
    <row r="266" spans="2:15" hidden="1" x14ac:dyDescent="0.2">
      <c r="B266" s="1">
        <v>69435</v>
      </c>
      <c r="C266" s="1" t="s">
        <v>369</v>
      </c>
      <c r="D266" s="1" t="s">
        <v>131</v>
      </c>
      <c r="E266" s="1" t="s">
        <v>68</v>
      </c>
      <c r="F266" s="1">
        <v>11885</v>
      </c>
      <c r="G266" s="13">
        <v>549.84002685546795</v>
      </c>
      <c r="H266" s="15">
        <v>10.197699546813899</v>
      </c>
      <c r="I266" s="15">
        <v>30.4416999816894</v>
      </c>
      <c r="J266" s="1">
        <v>1790</v>
      </c>
      <c r="K266" s="17">
        <v>4929.39306640625</v>
      </c>
      <c r="L266" s="15">
        <v>16.473312377929599</v>
      </c>
      <c r="M266" s="15">
        <v>29.120740890502901</v>
      </c>
      <c r="N266" s="15">
        <v>659.09997558593705</v>
      </c>
      <c r="O266" s="15">
        <v>664.09997558593705</v>
      </c>
    </row>
    <row r="267" spans="2:15" hidden="1" x14ac:dyDescent="0.2">
      <c r="B267" s="1">
        <v>70730</v>
      </c>
      <c r="C267" s="1" t="s">
        <v>370</v>
      </c>
      <c r="D267" s="1" t="s">
        <v>159</v>
      </c>
      <c r="E267" s="1" t="s">
        <v>68</v>
      </c>
      <c r="F267" s="1">
        <v>564</v>
      </c>
      <c r="G267" s="13">
        <v>27.4300003051757</v>
      </c>
      <c r="H267" s="15">
        <v>6.8965997695922798</v>
      </c>
      <c r="I267" s="15">
        <v>21.379299163818299</v>
      </c>
      <c r="J267" s="1">
        <v>46</v>
      </c>
      <c r="K267" s="17">
        <v>4905.22119140625</v>
      </c>
      <c r="L267" s="15">
        <v>18.368999481201101</v>
      </c>
      <c r="M267" s="15">
        <v>4.4326243400573704</v>
      </c>
      <c r="N267" s="15">
        <v>672.40002441406205</v>
      </c>
      <c r="O267" s="15">
        <v>650.79998779296795</v>
      </c>
    </row>
    <row r="268" spans="2:15" hidden="1" x14ac:dyDescent="0.2">
      <c r="B268" s="1">
        <v>63362</v>
      </c>
      <c r="C268" s="1" t="s">
        <v>371</v>
      </c>
      <c r="D268" s="1" t="s">
        <v>79</v>
      </c>
      <c r="E268" s="1" t="s">
        <v>68</v>
      </c>
      <c r="F268" s="1">
        <v>12380</v>
      </c>
      <c r="G268" s="13">
        <v>620.38000488281205</v>
      </c>
      <c r="H268" s="15">
        <v>12.2952003479003</v>
      </c>
      <c r="I268" s="15">
        <v>31.0188999176025</v>
      </c>
      <c r="J268" s="1">
        <v>1671</v>
      </c>
      <c r="K268" s="17">
        <v>5156.85693359375</v>
      </c>
      <c r="L268" s="15">
        <v>16.654111862182599</v>
      </c>
      <c r="M268" s="15">
        <v>4.8142166137695304</v>
      </c>
      <c r="N268" s="15">
        <v>660.09997558593705</v>
      </c>
      <c r="O268" s="15">
        <v>663.59997558593705</v>
      </c>
    </row>
    <row r="269" spans="2:15" hidden="1" x14ac:dyDescent="0.2">
      <c r="B269" s="1">
        <v>68932</v>
      </c>
      <c r="C269" s="1" t="s">
        <v>372</v>
      </c>
      <c r="D269" s="1" t="s">
        <v>120</v>
      </c>
      <c r="E269" s="1" t="s">
        <v>68</v>
      </c>
      <c r="F269" s="1">
        <v>3772</v>
      </c>
      <c r="G269" s="13">
        <v>178.05999755859301</v>
      </c>
      <c r="H269" s="15">
        <v>3.3719999790191602</v>
      </c>
      <c r="I269" s="15">
        <v>18.387800216674801</v>
      </c>
      <c r="J269" s="1">
        <v>529</v>
      </c>
      <c r="K269" s="17">
        <v>4941.78759765625</v>
      </c>
      <c r="L269" s="15">
        <v>18.544221878051701</v>
      </c>
      <c r="M269" s="15">
        <v>5.2492046356201101</v>
      </c>
      <c r="N269" s="15">
        <v>665.40002441406205</v>
      </c>
      <c r="O269" s="15">
        <v>658.29998779296795</v>
      </c>
    </row>
    <row r="270" spans="2:15" hidden="1" x14ac:dyDescent="0.2">
      <c r="B270" s="1">
        <v>72371</v>
      </c>
      <c r="C270" s="1" t="s">
        <v>373</v>
      </c>
      <c r="D270" s="1" t="s">
        <v>234</v>
      </c>
      <c r="E270" s="1" t="s">
        <v>68</v>
      </c>
      <c r="F270" s="1">
        <v>895</v>
      </c>
      <c r="G270" s="13">
        <v>47.580001831054602</v>
      </c>
      <c r="H270" s="15">
        <v>17.553199768066399</v>
      </c>
      <c r="I270" s="15">
        <v>42.446800231933501</v>
      </c>
      <c r="J270" s="1">
        <v>70</v>
      </c>
      <c r="K270" s="17">
        <v>5408.78173828125</v>
      </c>
      <c r="L270" s="15">
        <v>14.1800003051757</v>
      </c>
      <c r="M270" s="15">
        <v>1.8994413614273</v>
      </c>
      <c r="N270" s="15">
        <v>662.70001220703102</v>
      </c>
      <c r="O270" s="15">
        <v>661</v>
      </c>
    </row>
    <row r="271" spans="2:15" hidden="1" x14ac:dyDescent="0.2">
      <c r="B271" s="1">
        <v>66910</v>
      </c>
      <c r="C271" s="1" t="s">
        <v>374</v>
      </c>
      <c r="D271" s="1" t="s">
        <v>280</v>
      </c>
      <c r="E271" s="1" t="s">
        <v>68</v>
      </c>
      <c r="F271" s="1">
        <v>5714</v>
      </c>
      <c r="G271" s="13">
        <v>277.67001342773398</v>
      </c>
      <c r="H271" s="15">
        <v>10.5342998504638</v>
      </c>
      <c r="I271" s="15">
        <v>30.069099426269499</v>
      </c>
      <c r="J271" s="1">
        <v>489</v>
      </c>
      <c r="K271" s="17">
        <v>4981.3876953125</v>
      </c>
      <c r="L271" s="15">
        <v>18.029554367065401</v>
      </c>
      <c r="M271" s="15">
        <v>8.6629333496093697</v>
      </c>
      <c r="N271" s="15">
        <v>664.29998779296795</v>
      </c>
      <c r="O271" s="15">
        <v>659.5</v>
      </c>
    </row>
    <row r="272" spans="2:15" hidden="1" x14ac:dyDescent="0.2">
      <c r="B272" s="1">
        <v>71084</v>
      </c>
      <c r="C272" s="1" t="s">
        <v>375</v>
      </c>
      <c r="D272" s="1" t="s">
        <v>232</v>
      </c>
      <c r="E272" s="1" t="s">
        <v>68</v>
      </c>
      <c r="F272" s="1">
        <v>105</v>
      </c>
      <c r="G272" s="13">
        <v>5.7300000190734801</v>
      </c>
      <c r="H272" s="15">
        <v>0</v>
      </c>
      <c r="I272" s="15">
        <v>0</v>
      </c>
      <c r="J272" s="1">
        <v>16</v>
      </c>
      <c r="K272" s="17">
        <v>4877.08642578125</v>
      </c>
      <c r="L272" s="15">
        <v>13.586000442504799</v>
      </c>
      <c r="M272" s="15">
        <v>10.4761905670166</v>
      </c>
      <c r="N272" s="15">
        <v>662.5</v>
      </c>
      <c r="O272" s="15">
        <v>661.29998779296795</v>
      </c>
    </row>
    <row r="273" spans="2:15" hidden="1" x14ac:dyDescent="0.2">
      <c r="B273" s="1">
        <v>64196</v>
      </c>
      <c r="C273" s="1" t="s">
        <v>376</v>
      </c>
      <c r="D273" s="1" t="s">
        <v>291</v>
      </c>
      <c r="E273" s="1" t="s">
        <v>68</v>
      </c>
      <c r="F273" s="1">
        <v>1449</v>
      </c>
      <c r="G273" s="13">
        <v>76.989997863769503</v>
      </c>
      <c r="H273" s="15">
        <v>16.5279006958007</v>
      </c>
      <c r="I273" s="15">
        <v>42.600898742675703</v>
      </c>
      <c r="J273" s="1">
        <v>125</v>
      </c>
      <c r="K273" s="17">
        <v>5111.7392578125</v>
      </c>
      <c r="L273" s="15">
        <v>12.640000343322701</v>
      </c>
      <c r="M273" s="15">
        <v>1.2422360181808401</v>
      </c>
      <c r="N273" s="15">
        <v>660.40002441406205</v>
      </c>
      <c r="O273" s="15">
        <v>663.5</v>
      </c>
    </row>
    <row r="274" spans="2:15" hidden="1" x14ac:dyDescent="0.2">
      <c r="B274" s="1">
        <v>69872</v>
      </c>
      <c r="C274" s="1" t="s">
        <v>377</v>
      </c>
      <c r="D274" s="1" t="s">
        <v>216</v>
      </c>
      <c r="E274" s="1" t="s">
        <v>68</v>
      </c>
      <c r="F274" s="1">
        <v>510</v>
      </c>
      <c r="G274" s="13">
        <v>24.5</v>
      </c>
      <c r="H274" s="15">
        <v>20.3922004699707</v>
      </c>
      <c r="I274" s="15">
        <v>45.882400512695298</v>
      </c>
      <c r="J274" s="1">
        <v>95</v>
      </c>
      <c r="K274" s="17">
        <v>5201.515625</v>
      </c>
      <c r="L274" s="15">
        <v>11.102999687194799</v>
      </c>
      <c r="M274" s="15">
        <v>0</v>
      </c>
      <c r="N274" s="15">
        <v>663.09997558593705</v>
      </c>
      <c r="O274" s="15">
        <v>661.70001220703102</v>
      </c>
    </row>
    <row r="275" spans="2:15" hidden="1" x14ac:dyDescent="0.2">
      <c r="B275" s="1">
        <v>71852</v>
      </c>
      <c r="C275" s="1" t="s">
        <v>378</v>
      </c>
      <c r="D275" s="1" t="s">
        <v>88</v>
      </c>
      <c r="E275" s="1" t="s">
        <v>68</v>
      </c>
      <c r="F275" s="1">
        <v>160</v>
      </c>
      <c r="G275" s="13">
        <v>8</v>
      </c>
      <c r="H275" s="15">
        <v>11.25</v>
      </c>
      <c r="I275" s="15">
        <v>56.875</v>
      </c>
      <c r="J275" s="1">
        <v>39</v>
      </c>
      <c r="K275" s="17">
        <v>4138.3056640625</v>
      </c>
      <c r="L275" s="15">
        <v>7.5</v>
      </c>
      <c r="M275" s="15">
        <v>9.375</v>
      </c>
      <c r="N275" s="15">
        <v>651.40002441406205</v>
      </c>
      <c r="O275" s="15">
        <v>673.40002441406205</v>
      </c>
    </row>
    <row r="276" spans="2:15" hidden="1" x14ac:dyDescent="0.2">
      <c r="B276" s="1">
        <v>64626</v>
      </c>
      <c r="C276" s="1" t="s">
        <v>379</v>
      </c>
      <c r="D276" s="1" t="s">
        <v>95</v>
      </c>
      <c r="E276" s="1" t="s">
        <v>68</v>
      </c>
      <c r="F276" s="1">
        <v>433</v>
      </c>
      <c r="G276" s="13">
        <v>22</v>
      </c>
      <c r="H276" s="15">
        <v>9.3360996246337802</v>
      </c>
      <c r="I276" s="15">
        <v>25.103700637817301</v>
      </c>
      <c r="J276" s="1">
        <v>50</v>
      </c>
      <c r="K276" s="17">
        <v>5743.59716796875</v>
      </c>
      <c r="L276" s="15">
        <v>15.505999565124499</v>
      </c>
      <c r="M276" s="15">
        <v>1.38568139076232</v>
      </c>
      <c r="N276" s="15">
        <v>665.40002441406205</v>
      </c>
      <c r="O276" s="15">
        <v>659.5</v>
      </c>
    </row>
    <row r="277" spans="2:15" hidden="1" x14ac:dyDescent="0.2">
      <c r="B277" s="1">
        <v>69591</v>
      </c>
      <c r="C277" s="1" t="s">
        <v>112</v>
      </c>
      <c r="D277" s="1" t="s">
        <v>131</v>
      </c>
      <c r="E277" s="1" t="s">
        <v>68</v>
      </c>
      <c r="F277" s="1">
        <v>3186</v>
      </c>
      <c r="G277" s="13">
        <v>164.30999755859301</v>
      </c>
      <c r="H277" s="15">
        <v>5.4538998603820801</v>
      </c>
      <c r="I277" s="15">
        <v>44.390701293945298</v>
      </c>
      <c r="J277" s="1">
        <v>411</v>
      </c>
      <c r="K277" s="17">
        <v>5702.705078125</v>
      </c>
      <c r="L277" s="15">
        <v>22.8414001464843</v>
      </c>
      <c r="M277" s="15">
        <v>35.3421211242675</v>
      </c>
      <c r="N277" s="15">
        <v>663.5</v>
      </c>
      <c r="O277" s="15">
        <v>661.5</v>
      </c>
    </row>
    <row r="278" spans="2:15" hidden="1" x14ac:dyDescent="0.2">
      <c r="B278" s="1">
        <v>65045</v>
      </c>
      <c r="C278" s="1" t="s">
        <v>380</v>
      </c>
      <c r="D278" s="1" t="s">
        <v>95</v>
      </c>
      <c r="E278" s="1" t="s">
        <v>83</v>
      </c>
      <c r="F278" s="1">
        <v>5010</v>
      </c>
      <c r="G278" s="13">
        <v>239.39999389648401</v>
      </c>
      <c r="H278" s="15">
        <v>5.2989001274108798</v>
      </c>
      <c r="I278" s="15">
        <v>27.354499816894499</v>
      </c>
      <c r="J278" s="1">
        <v>576</v>
      </c>
      <c r="K278" s="17">
        <v>4802.15283203125</v>
      </c>
      <c r="L278" s="15">
        <v>19.823125839233398</v>
      </c>
      <c r="M278" s="15">
        <v>9.6407184600830007</v>
      </c>
      <c r="N278" s="15">
        <v>661.70001220703102</v>
      </c>
      <c r="O278" s="15">
        <v>663.40002441406205</v>
      </c>
    </row>
    <row r="279" spans="2:15" hidden="1" x14ac:dyDescent="0.2">
      <c r="B279" s="1">
        <v>70680</v>
      </c>
      <c r="C279" s="1" t="s">
        <v>381</v>
      </c>
      <c r="D279" s="1" t="s">
        <v>159</v>
      </c>
      <c r="E279" s="1" t="s">
        <v>68</v>
      </c>
      <c r="F279" s="1">
        <v>717</v>
      </c>
      <c r="G279" s="13">
        <v>35.950000762939403</v>
      </c>
      <c r="H279" s="15">
        <v>8.8888998031616193</v>
      </c>
      <c r="I279" s="15">
        <v>24.722200393676701</v>
      </c>
      <c r="J279" s="1">
        <v>100</v>
      </c>
      <c r="K279" s="17">
        <v>5442.14306640625</v>
      </c>
      <c r="L279" s="15">
        <v>16.347000122070298</v>
      </c>
      <c r="M279" s="15">
        <v>2.2315201759338299</v>
      </c>
      <c r="N279" s="15">
        <v>669.40002441406205</v>
      </c>
      <c r="O279" s="15">
        <v>655.70001220703102</v>
      </c>
    </row>
    <row r="280" spans="2:15" hidden="1" x14ac:dyDescent="0.2">
      <c r="B280" s="1">
        <v>63750</v>
      </c>
      <c r="C280" s="1" t="s">
        <v>382</v>
      </c>
      <c r="D280" s="1" t="s">
        <v>79</v>
      </c>
      <c r="E280" s="1" t="s">
        <v>68</v>
      </c>
      <c r="F280" s="1">
        <v>3548</v>
      </c>
      <c r="G280" s="13">
        <v>170.64999389648401</v>
      </c>
      <c r="H280" s="15">
        <v>3.2599999904632502</v>
      </c>
      <c r="I280" s="15">
        <v>14.85089969635</v>
      </c>
      <c r="J280" s="1">
        <v>335</v>
      </c>
      <c r="K280" s="17">
        <v>4522.37548828125</v>
      </c>
      <c r="L280" s="15">
        <v>16.2929992675781</v>
      </c>
      <c r="M280" s="15">
        <v>0.36640360951423601</v>
      </c>
      <c r="N280" s="15">
        <v>658.29998779296795</v>
      </c>
      <c r="O280" s="15">
        <v>667</v>
      </c>
    </row>
    <row r="281" spans="2:15" hidden="1" x14ac:dyDescent="0.2">
      <c r="B281" s="1">
        <v>69948</v>
      </c>
      <c r="C281" s="1" t="s">
        <v>383</v>
      </c>
      <c r="D281" s="1" t="s">
        <v>216</v>
      </c>
      <c r="E281" s="1" t="s">
        <v>68</v>
      </c>
      <c r="F281" s="1">
        <v>868</v>
      </c>
      <c r="G281" s="13">
        <v>45.200000762939403</v>
      </c>
      <c r="H281" s="15">
        <v>16.589899063110298</v>
      </c>
      <c r="I281" s="15">
        <v>29.838699340820298</v>
      </c>
      <c r="J281" s="1">
        <v>78</v>
      </c>
      <c r="K281" s="17">
        <v>4965.80810546875</v>
      </c>
      <c r="L281" s="15">
        <v>13.2480001449584</v>
      </c>
      <c r="M281" s="15">
        <v>0.57603687047958296</v>
      </c>
      <c r="N281" s="15">
        <v>662.40002441406205</v>
      </c>
      <c r="O281" s="15">
        <v>663</v>
      </c>
    </row>
    <row r="282" spans="2:15" hidden="1" x14ac:dyDescent="0.2">
      <c r="B282" s="1">
        <v>66795</v>
      </c>
      <c r="C282" s="1" t="s">
        <v>384</v>
      </c>
      <c r="D282" s="1" t="s">
        <v>280</v>
      </c>
      <c r="E282" s="1" t="s">
        <v>68</v>
      </c>
      <c r="F282" s="1">
        <v>507</v>
      </c>
      <c r="G282" s="13">
        <v>26.649999618530199</v>
      </c>
      <c r="H282" s="15">
        <v>13.203900337219199</v>
      </c>
      <c r="I282" s="15">
        <v>37.087398529052699</v>
      </c>
      <c r="J282" s="1">
        <v>60</v>
      </c>
      <c r="K282" s="17">
        <v>5358.326171875</v>
      </c>
      <c r="L282" s="15">
        <v>14.0100002288818</v>
      </c>
      <c r="M282" s="15">
        <v>0</v>
      </c>
      <c r="N282" s="15">
        <v>667.09997558593705</v>
      </c>
      <c r="O282" s="15">
        <v>658.40002441406205</v>
      </c>
    </row>
    <row r="283" spans="2:15" hidden="1" x14ac:dyDescent="0.2">
      <c r="B283" s="1">
        <v>70425</v>
      </c>
      <c r="C283" s="1" t="s">
        <v>385</v>
      </c>
      <c r="D283" s="1" t="s">
        <v>171</v>
      </c>
      <c r="E283" s="1" t="s">
        <v>68</v>
      </c>
      <c r="F283" s="1">
        <v>822</v>
      </c>
      <c r="G283" s="13">
        <v>46.650001525878899</v>
      </c>
      <c r="H283" s="15">
        <v>8.0738000869750906</v>
      </c>
      <c r="I283" s="15">
        <v>25.6054992675781</v>
      </c>
      <c r="J283" s="1">
        <v>105</v>
      </c>
      <c r="K283" s="17">
        <v>5784.625</v>
      </c>
      <c r="L283" s="15">
        <v>14.1630001068115</v>
      </c>
      <c r="M283" s="15">
        <v>0.85158151388168302</v>
      </c>
      <c r="N283" s="15">
        <v>668.29998779296795</v>
      </c>
      <c r="O283" s="15">
        <v>657.5</v>
      </c>
    </row>
    <row r="284" spans="2:15" hidden="1" x14ac:dyDescent="0.2">
      <c r="B284" s="1">
        <v>70870</v>
      </c>
      <c r="C284" s="1" t="s">
        <v>386</v>
      </c>
      <c r="D284" s="1" t="s">
        <v>159</v>
      </c>
      <c r="E284" s="1" t="s">
        <v>83</v>
      </c>
      <c r="F284" s="1">
        <v>1792</v>
      </c>
      <c r="G284" s="13">
        <v>88.550003051757798</v>
      </c>
      <c r="H284" s="15">
        <v>3.125</v>
      </c>
      <c r="I284" s="15">
        <v>20.9263000488281</v>
      </c>
      <c r="J284" s="1">
        <v>143</v>
      </c>
      <c r="K284" s="17">
        <v>5072.70458984375</v>
      </c>
      <c r="L284" s="15">
        <v>15.7709999084472</v>
      </c>
      <c r="M284" s="15">
        <v>5.52455377578735</v>
      </c>
      <c r="N284" s="15">
        <v>667.40002441406205</v>
      </c>
      <c r="O284" s="15">
        <v>659.29998779296795</v>
      </c>
    </row>
    <row r="285" spans="2:15" hidden="1" x14ac:dyDescent="0.2">
      <c r="B285" s="1">
        <v>65185</v>
      </c>
      <c r="C285" s="1" t="s">
        <v>387</v>
      </c>
      <c r="D285" s="1" t="s">
        <v>137</v>
      </c>
      <c r="E285" s="1" t="s">
        <v>68</v>
      </c>
      <c r="F285" s="1">
        <v>1202</v>
      </c>
      <c r="G285" s="13">
        <v>62.299999237060497</v>
      </c>
      <c r="H285" s="15">
        <v>12.0768995285034</v>
      </c>
      <c r="I285" s="15">
        <v>35.846199035644503</v>
      </c>
      <c r="J285" s="1">
        <v>190</v>
      </c>
      <c r="K285" s="17">
        <v>5556.041015625</v>
      </c>
      <c r="L285" s="15">
        <v>14.4833326339721</v>
      </c>
      <c r="M285" s="15">
        <v>0</v>
      </c>
      <c r="N285" s="15">
        <v>664.29998779296795</v>
      </c>
      <c r="O285" s="15">
        <v>662.59997558593705</v>
      </c>
    </row>
    <row r="286" spans="2:15" hidden="1" x14ac:dyDescent="0.2">
      <c r="B286" s="1">
        <v>62745</v>
      </c>
      <c r="C286" s="1" t="s">
        <v>388</v>
      </c>
      <c r="D286" s="1" t="s">
        <v>169</v>
      </c>
      <c r="E286" s="1" t="s">
        <v>83</v>
      </c>
      <c r="F286" s="1">
        <v>515</v>
      </c>
      <c r="G286" s="13">
        <v>27.350000381469702</v>
      </c>
      <c r="H286" s="15">
        <v>16.116500854492099</v>
      </c>
      <c r="I286" s="15">
        <v>26.213600158691399</v>
      </c>
      <c r="J286" s="1">
        <v>58</v>
      </c>
      <c r="K286" s="17">
        <v>5190.31005859375</v>
      </c>
      <c r="L286" s="15">
        <v>14.208999633789</v>
      </c>
      <c r="M286" s="15">
        <v>0</v>
      </c>
      <c r="N286" s="15">
        <v>660.20001220703102</v>
      </c>
      <c r="O286" s="15">
        <v>666.79998779296795</v>
      </c>
    </row>
    <row r="287" spans="2:15" hidden="1" x14ac:dyDescent="0.2">
      <c r="B287" s="1">
        <v>61952</v>
      </c>
      <c r="C287" s="1" t="s">
        <v>389</v>
      </c>
      <c r="D287" s="1" t="s">
        <v>237</v>
      </c>
      <c r="E287" s="1" t="s">
        <v>68</v>
      </c>
      <c r="F287" s="1">
        <v>1354</v>
      </c>
      <c r="G287" s="13">
        <v>66.569999694824205</v>
      </c>
      <c r="H287" s="15">
        <v>12.03839969635</v>
      </c>
      <c r="I287" s="15">
        <v>36.484500885009702</v>
      </c>
      <c r="J287" s="1">
        <v>263</v>
      </c>
      <c r="K287" s="17">
        <v>5211.4853515625</v>
      </c>
      <c r="L287" s="15">
        <v>15.166999816894499</v>
      </c>
      <c r="M287" s="15">
        <v>2.43722319602966</v>
      </c>
      <c r="N287" s="15">
        <v>666.40002441406205</v>
      </c>
      <c r="O287" s="15">
        <v>661.29998779296795</v>
      </c>
    </row>
    <row r="288" spans="2:15" hidden="1" x14ac:dyDescent="0.2">
      <c r="B288" s="1">
        <v>71035</v>
      </c>
      <c r="C288" s="1" t="s">
        <v>390</v>
      </c>
      <c r="D288" s="1" t="s">
        <v>159</v>
      </c>
      <c r="E288" s="1" t="s">
        <v>83</v>
      </c>
      <c r="F288" s="1">
        <v>1252</v>
      </c>
      <c r="G288" s="13">
        <v>65.110000610351506</v>
      </c>
      <c r="H288" s="15">
        <v>9.4511995315551705</v>
      </c>
      <c r="I288" s="15">
        <v>43.216499328613203</v>
      </c>
      <c r="J288" s="1">
        <v>113</v>
      </c>
      <c r="K288" s="17">
        <v>5284.1640625</v>
      </c>
      <c r="L288" s="15">
        <v>12.584250450134199</v>
      </c>
      <c r="M288" s="15">
        <v>20.7667732238769</v>
      </c>
      <c r="N288" s="15">
        <v>659.40002441406205</v>
      </c>
      <c r="O288" s="15">
        <v>668.29998779296795</v>
      </c>
    </row>
    <row r="289" spans="2:15" hidden="1" x14ac:dyDescent="0.2">
      <c r="B289" s="1">
        <v>71522</v>
      </c>
      <c r="C289" s="1" t="s">
        <v>391</v>
      </c>
      <c r="D289" s="1" t="s">
        <v>219</v>
      </c>
      <c r="E289" s="1" t="s">
        <v>68</v>
      </c>
      <c r="F289" s="1">
        <v>823</v>
      </c>
      <c r="G289" s="13">
        <v>46</v>
      </c>
      <c r="H289" s="15">
        <v>13.8517999649047</v>
      </c>
      <c r="I289" s="15">
        <v>55.285499572753899</v>
      </c>
      <c r="J289" s="1">
        <v>127</v>
      </c>
      <c r="K289" s="17">
        <v>5331.9208984375</v>
      </c>
      <c r="L289" s="15">
        <v>10.5509996414184</v>
      </c>
      <c r="M289" s="15">
        <v>2.1871204376220699</v>
      </c>
      <c r="N289" s="15">
        <v>657.70001220703102</v>
      </c>
      <c r="O289" s="15">
        <v>670.09997558593705</v>
      </c>
    </row>
    <row r="290" spans="2:15" hidden="1" x14ac:dyDescent="0.2">
      <c r="B290" s="1">
        <v>70847</v>
      </c>
      <c r="C290" s="1" t="s">
        <v>392</v>
      </c>
      <c r="D290" s="1" t="s">
        <v>159</v>
      </c>
      <c r="E290" s="1" t="s">
        <v>83</v>
      </c>
      <c r="F290" s="1">
        <v>2231</v>
      </c>
      <c r="G290" s="13">
        <v>114.300003051757</v>
      </c>
      <c r="H290" s="15">
        <v>2.9161000251770002</v>
      </c>
      <c r="I290" s="15">
        <v>13.369199752807599</v>
      </c>
      <c r="J290" s="1">
        <v>258</v>
      </c>
      <c r="K290" s="17">
        <v>5599.60791015625</v>
      </c>
      <c r="L290" s="15">
        <v>16.955999374389599</v>
      </c>
      <c r="M290" s="15">
        <v>13.6261758804321</v>
      </c>
      <c r="N290" s="15">
        <v>666.20001220703102</v>
      </c>
      <c r="O290" s="15">
        <v>661.79998779296795</v>
      </c>
    </row>
    <row r="291" spans="2:15" hidden="1" x14ac:dyDescent="0.2">
      <c r="B291" s="1">
        <v>71019</v>
      </c>
      <c r="C291" s="1" t="s">
        <v>393</v>
      </c>
      <c r="D291" s="1" t="s">
        <v>159</v>
      </c>
      <c r="E291" s="1" t="s">
        <v>83</v>
      </c>
      <c r="F291" s="1">
        <v>271</v>
      </c>
      <c r="G291" s="13">
        <v>14.199999809265099</v>
      </c>
      <c r="H291" s="15">
        <v>4.4674000740051198</v>
      </c>
      <c r="I291" s="15">
        <v>25.429599761962798</v>
      </c>
      <c r="J291" s="1">
        <v>81</v>
      </c>
      <c r="K291" s="17">
        <v>4881.8994140625</v>
      </c>
      <c r="L291" s="15">
        <v>17.708999633788999</v>
      </c>
      <c r="M291" s="15">
        <v>13.2841329574584</v>
      </c>
      <c r="N291" s="15">
        <v>668.70001220703102</v>
      </c>
      <c r="O291" s="15">
        <v>659.29998779296795</v>
      </c>
    </row>
    <row r="292" spans="2:15" hidden="1" x14ac:dyDescent="0.2">
      <c r="B292" s="1">
        <v>66761</v>
      </c>
      <c r="C292" s="1" t="s">
        <v>394</v>
      </c>
      <c r="D292" s="1" t="s">
        <v>280</v>
      </c>
      <c r="E292" s="1" t="s">
        <v>68</v>
      </c>
      <c r="F292" s="1">
        <v>309</v>
      </c>
      <c r="G292" s="13">
        <v>15.5</v>
      </c>
      <c r="H292" s="15">
        <v>4.2070999145507804</v>
      </c>
      <c r="I292" s="15">
        <v>32.686100006103501</v>
      </c>
      <c r="J292" s="1">
        <v>85</v>
      </c>
      <c r="K292" s="17">
        <v>4700.43212890625</v>
      </c>
      <c r="L292" s="15">
        <v>16.271999359130799</v>
      </c>
      <c r="M292" s="15">
        <v>1.9417475461959799</v>
      </c>
      <c r="N292" s="15">
        <v>671.29998779296795</v>
      </c>
      <c r="O292" s="15">
        <v>657</v>
      </c>
    </row>
    <row r="293" spans="2:15" hidden="1" x14ac:dyDescent="0.2">
      <c r="B293" s="1">
        <v>69815</v>
      </c>
      <c r="C293" s="1" t="s">
        <v>395</v>
      </c>
      <c r="D293" s="1" t="s">
        <v>303</v>
      </c>
      <c r="E293" s="1" t="s">
        <v>83</v>
      </c>
      <c r="F293" s="1">
        <v>3005</v>
      </c>
      <c r="G293" s="13">
        <v>159.22000122070301</v>
      </c>
      <c r="H293" s="15">
        <v>8.6190004348754794</v>
      </c>
      <c r="I293" s="15">
        <v>33.810298919677699</v>
      </c>
      <c r="J293" s="1">
        <v>308</v>
      </c>
      <c r="K293" s="17">
        <v>5650</v>
      </c>
      <c r="L293" s="15">
        <v>17.900800704956001</v>
      </c>
      <c r="M293" s="15">
        <v>23.061565399169901</v>
      </c>
      <c r="N293" s="15">
        <v>666.70001220703102</v>
      </c>
      <c r="O293" s="15">
        <v>661.59997558593705</v>
      </c>
    </row>
    <row r="294" spans="2:15" hidden="1" x14ac:dyDescent="0.2">
      <c r="B294" s="1">
        <v>62679</v>
      </c>
      <c r="C294" s="1" t="s">
        <v>396</v>
      </c>
      <c r="D294" s="1" t="s">
        <v>169</v>
      </c>
      <c r="E294" s="1" t="s">
        <v>68</v>
      </c>
      <c r="F294" s="1">
        <v>966</v>
      </c>
      <c r="G294" s="13">
        <v>47.959999084472599</v>
      </c>
      <c r="H294" s="15">
        <v>20.9580993652343</v>
      </c>
      <c r="I294" s="15">
        <v>47.305400848388601</v>
      </c>
      <c r="J294" s="1">
        <v>114</v>
      </c>
      <c r="K294" s="17">
        <v>5318.24072265625</v>
      </c>
      <c r="L294" s="15">
        <v>11.833999633789</v>
      </c>
      <c r="M294" s="15">
        <v>0.62111800909042303</v>
      </c>
      <c r="N294" s="15">
        <v>674</v>
      </c>
      <c r="O294" s="15">
        <v>654.59997558593705</v>
      </c>
    </row>
    <row r="295" spans="2:15" hidden="1" x14ac:dyDescent="0.2">
      <c r="B295" s="1">
        <v>67595</v>
      </c>
      <c r="C295" s="1" t="s">
        <v>397</v>
      </c>
      <c r="D295" s="1" t="s">
        <v>115</v>
      </c>
      <c r="E295" s="1" t="s">
        <v>68</v>
      </c>
      <c r="F295" s="1">
        <v>7710</v>
      </c>
      <c r="G295" s="13">
        <v>327.29998779296801</v>
      </c>
      <c r="H295" s="15">
        <v>4.4721999168395996</v>
      </c>
      <c r="I295" s="15">
        <v>15.9299001693725</v>
      </c>
      <c r="J295" s="1">
        <v>814</v>
      </c>
      <c r="K295" s="17">
        <v>4709.05419921875</v>
      </c>
      <c r="L295" s="15">
        <v>18.6201992034912</v>
      </c>
      <c r="M295" s="15">
        <v>3.2555122375488201</v>
      </c>
      <c r="N295" s="15">
        <v>663.40002441406205</v>
      </c>
      <c r="O295" s="15">
        <v>665.40002441406205</v>
      </c>
    </row>
    <row r="296" spans="2:15" hidden="1" x14ac:dyDescent="0.2">
      <c r="B296" s="1">
        <v>66837</v>
      </c>
      <c r="C296" s="1" t="s">
        <v>398</v>
      </c>
      <c r="D296" s="1" t="s">
        <v>280</v>
      </c>
      <c r="E296" s="1" t="s">
        <v>68</v>
      </c>
      <c r="F296" s="1">
        <v>762</v>
      </c>
      <c r="G296" s="13">
        <v>35.5</v>
      </c>
      <c r="H296" s="15">
        <v>10.8107995986938</v>
      </c>
      <c r="I296" s="15">
        <v>30.3731994628906</v>
      </c>
      <c r="J296" s="1">
        <v>54</v>
      </c>
      <c r="K296" s="17">
        <v>5143.1904296875</v>
      </c>
      <c r="L296" s="15">
        <v>12.4309997558593</v>
      </c>
      <c r="M296" s="15">
        <v>0</v>
      </c>
      <c r="N296" s="15">
        <v>663.09997558593705</v>
      </c>
      <c r="O296" s="15">
        <v>665.79998779296795</v>
      </c>
    </row>
    <row r="297" spans="2:15" hidden="1" x14ac:dyDescent="0.2">
      <c r="B297" s="1">
        <v>61929</v>
      </c>
      <c r="C297" s="1" t="s">
        <v>399</v>
      </c>
      <c r="D297" s="1" t="s">
        <v>237</v>
      </c>
      <c r="E297" s="1" t="s">
        <v>68</v>
      </c>
      <c r="F297" s="1">
        <v>1708</v>
      </c>
      <c r="G297" s="13">
        <v>89</v>
      </c>
      <c r="H297" s="15">
        <v>8.4895000457763601</v>
      </c>
      <c r="I297" s="15">
        <v>29.039800643920898</v>
      </c>
      <c r="J297" s="1">
        <v>206</v>
      </c>
      <c r="K297" s="17">
        <v>5133.009765625</v>
      </c>
      <c r="L297" s="15">
        <v>15.166999816894499</v>
      </c>
      <c r="M297" s="15">
        <v>2.2248244285583398</v>
      </c>
      <c r="N297" s="15">
        <v>665.5</v>
      </c>
      <c r="O297" s="15">
        <v>663.90002441406205</v>
      </c>
    </row>
    <row r="298" spans="2:15" hidden="1" x14ac:dyDescent="0.2">
      <c r="B298" s="1">
        <v>66613</v>
      </c>
      <c r="C298" s="1" t="s">
        <v>250</v>
      </c>
      <c r="D298" s="1" t="s">
        <v>150</v>
      </c>
      <c r="E298" s="1" t="s">
        <v>68</v>
      </c>
      <c r="F298" s="1">
        <v>9850</v>
      </c>
      <c r="G298" s="13">
        <v>489.29998779296801</v>
      </c>
      <c r="H298" s="15">
        <v>3.33500003814697</v>
      </c>
      <c r="I298" s="15">
        <v>30.643699645996001</v>
      </c>
      <c r="J298" s="1">
        <v>1113</v>
      </c>
      <c r="K298" s="17">
        <v>5081.45556640625</v>
      </c>
      <c r="L298" s="15">
        <v>20.875749588012599</v>
      </c>
      <c r="M298" s="15">
        <v>18.558376312255799</v>
      </c>
      <c r="N298" s="15">
        <v>663.70001220703102</v>
      </c>
      <c r="O298" s="15">
        <v>665.79998779296795</v>
      </c>
    </row>
    <row r="299" spans="2:15" hidden="1" x14ac:dyDescent="0.2">
      <c r="B299" s="1">
        <v>62596</v>
      </c>
      <c r="C299" s="1" t="s">
        <v>400</v>
      </c>
      <c r="D299" s="1" t="s">
        <v>288</v>
      </c>
      <c r="E299" s="1" t="s">
        <v>68</v>
      </c>
      <c r="F299" s="1">
        <v>129</v>
      </c>
      <c r="G299" s="13">
        <v>5</v>
      </c>
      <c r="H299" s="15">
        <v>9.3023004531860298</v>
      </c>
      <c r="I299" s="15">
        <v>50.387599945068303</v>
      </c>
      <c r="J299" s="1">
        <v>10</v>
      </c>
      <c r="K299" s="17">
        <v>4016.41625976562</v>
      </c>
      <c r="L299" s="15">
        <v>10.638999938964799</v>
      </c>
      <c r="M299" s="15">
        <v>6.2015504837036097</v>
      </c>
      <c r="N299" s="15">
        <v>667.59997558593705</v>
      </c>
      <c r="O299" s="15">
        <v>662.29998779296795</v>
      </c>
    </row>
    <row r="300" spans="2:15" hidden="1" x14ac:dyDescent="0.2">
      <c r="B300" s="1">
        <v>69039</v>
      </c>
      <c r="C300" s="1" t="s">
        <v>401</v>
      </c>
      <c r="D300" s="1" t="s">
        <v>120</v>
      </c>
      <c r="E300" s="1" t="s">
        <v>68</v>
      </c>
      <c r="F300" s="1">
        <v>10619</v>
      </c>
      <c r="G300" s="13">
        <v>565.510009765625</v>
      </c>
      <c r="H300" s="15">
        <v>2.5383999347686701</v>
      </c>
      <c r="I300" s="15">
        <v>28.376600265502901</v>
      </c>
      <c r="J300" s="1">
        <v>1150</v>
      </c>
      <c r="K300" s="17">
        <v>5374.05029296875</v>
      </c>
      <c r="L300" s="15">
        <v>25.029619216918899</v>
      </c>
      <c r="M300" s="15">
        <v>18.457481384277301</v>
      </c>
      <c r="N300" s="15">
        <v>665.90002441406205</v>
      </c>
      <c r="O300" s="15">
        <v>664</v>
      </c>
    </row>
    <row r="301" spans="2:15" hidden="1" x14ac:dyDescent="0.2">
      <c r="B301" s="1">
        <v>69195</v>
      </c>
      <c r="C301" s="1" t="s">
        <v>402</v>
      </c>
      <c r="D301" s="1" t="s">
        <v>140</v>
      </c>
      <c r="E301" s="1" t="s">
        <v>83</v>
      </c>
      <c r="F301" s="1">
        <v>4521</v>
      </c>
      <c r="G301" s="13">
        <v>236.58000183105401</v>
      </c>
      <c r="H301" s="15">
        <v>3.70519995689392</v>
      </c>
      <c r="I301" s="15">
        <v>31.082799911498999</v>
      </c>
      <c r="J301" s="1">
        <v>494</v>
      </c>
      <c r="K301" s="17">
        <v>5427.548828125</v>
      </c>
      <c r="L301" s="15">
        <v>16.7578010559082</v>
      </c>
      <c r="M301" s="15">
        <v>32.072551727294901</v>
      </c>
      <c r="N301" s="15">
        <v>666.79998779296795</v>
      </c>
      <c r="O301" s="15">
        <v>663.40002441406205</v>
      </c>
    </row>
    <row r="302" spans="2:15" hidden="1" x14ac:dyDescent="0.2">
      <c r="B302" s="1">
        <v>67736</v>
      </c>
      <c r="C302" s="1" t="s">
        <v>403</v>
      </c>
      <c r="D302" s="1" t="s">
        <v>115</v>
      </c>
      <c r="E302" s="1" t="s">
        <v>68</v>
      </c>
      <c r="F302" s="1">
        <v>580</v>
      </c>
      <c r="G302" s="13">
        <v>29.440000534057599</v>
      </c>
      <c r="H302" s="15">
        <v>11.8965997695922</v>
      </c>
      <c r="I302" s="15">
        <v>30.172399520873999</v>
      </c>
      <c r="J302" s="1">
        <v>114</v>
      </c>
      <c r="K302" s="17">
        <v>5179.64453125</v>
      </c>
      <c r="L302" s="15">
        <v>15.296999931335399</v>
      </c>
      <c r="M302" s="15">
        <v>3.9655170440673801</v>
      </c>
      <c r="N302" s="15">
        <v>656.20001220703102</v>
      </c>
      <c r="O302" s="15">
        <v>674.20001220703102</v>
      </c>
    </row>
    <row r="303" spans="2:15" hidden="1" x14ac:dyDescent="0.2">
      <c r="B303" s="1">
        <v>70854</v>
      </c>
      <c r="C303" s="1" t="s">
        <v>404</v>
      </c>
      <c r="D303" s="1" t="s">
        <v>159</v>
      </c>
      <c r="E303" s="1" t="s">
        <v>83</v>
      </c>
      <c r="F303" s="1">
        <v>2569</v>
      </c>
      <c r="G303" s="13">
        <v>138</v>
      </c>
      <c r="H303" s="15">
        <v>5.4864001274108798</v>
      </c>
      <c r="I303" s="15">
        <v>24.7471008300781</v>
      </c>
      <c r="J303" s="1">
        <v>326</v>
      </c>
      <c r="K303" s="17">
        <v>5400</v>
      </c>
      <c r="L303" s="15">
        <v>17.3694458007812</v>
      </c>
      <c r="M303" s="15">
        <v>15.336707115173301</v>
      </c>
      <c r="N303" s="15">
        <v>669.79998779296795</v>
      </c>
      <c r="O303" s="15">
        <v>660.90002441406205</v>
      </c>
    </row>
    <row r="304" spans="2:15" hidden="1" x14ac:dyDescent="0.2">
      <c r="B304" s="1">
        <v>69690</v>
      </c>
      <c r="C304" s="1" t="s">
        <v>405</v>
      </c>
      <c r="D304" s="1" t="s">
        <v>131</v>
      </c>
      <c r="E304" s="1" t="s">
        <v>68</v>
      </c>
      <c r="F304" s="1">
        <v>6022</v>
      </c>
      <c r="G304" s="13">
        <v>286.79998779296801</v>
      </c>
      <c r="H304" s="15">
        <v>6.3949999809265101</v>
      </c>
      <c r="I304" s="15">
        <v>36.000701904296797</v>
      </c>
      <c r="J304" s="1">
        <v>756</v>
      </c>
      <c r="K304" s="17">
        <v>5726.146484375</v>
      </c>
      <c r="L304" s="15">
        <v>22.096000671386701</v>
      </c>
      <c r="M304" s="15">
        <v>27.665227890014599</v>
      </c>
      <c r="N304" s="15">
        <v>663.90002441406205</v>
      </c>
      <c r="O304" s="15">
        <v>667.40002441406205</v>
      </c>
    </row>
    <row r="305" spans="2:15" hidden="1" x14ac:dyDescent="0.2">
      <c r="B305" s="1">
        <v>69179</v>
      </c>
      <c r="C305" s="1" t="s">
        <v>406</v>
      </c>
      <c r="D305" s="1" t="s">
        <v>140</v>
      </c>
      <c r="E305" s="1" t="s">
        <v>68</v>
      </c>
      <c r="F305" s="1">
        <v>670</v>
      </c>
      <c r="G305" s="13">
        <v>33.5</v>
      </c>
      <c r="H305" s="15">
        <v>0.41609999537467901</v>
      </c>
      <c r="I305" s="15">
        <v>13.869600296020501</v>
      </c>
      <c r="J305" s="1">
        <v>47</v>
      </c>
      <c r="K305" s="17">
        <v>5003.8701171875</v>
      </c>
      <c r="L305" s="15">
        <v>22.841999053955</v>
      </c>
      <c r="M305" s="15">
        <v>12.537314414978001</v>
      </c>
      <c r="N305" s="15">
        <v>670.29998779296795</v>
      </c>
      <c r="O305" s="15">
        <v>661.5</v>
      </c>
    </row>
    <row r="306" spans="2:15" hidden="1" x14ac:dyDescent="0.2">
      <c r="B306" s="1">
        <v>68197</v>
      </c>
      <c r="C306" s="1" t="s">
        <v>407</v>
      </c>
      <c r="D306" s="1" t="s">
        <v>110</v>
      </c>
      <c r="E306" s="1" t="s">
        <v>68</v>
      </c>
      <c r="F306" s="1">
        <v>14708</v>
      </c>
      <c r="G306" s="13">
        <v>700.94000244140602</v>
      </c>
      <c r="H306" s="15">
        <v>13.5300998687744</v>
      </c>
      <c r="I306" s="15">
        <v>45.723400115966797</v>
      </c>
      <c r="J306" s="1">
        <v>1962</v>
      </c>
      <c r="K306" s="17">
        <v>4969.51123046875</v>
      </c>
      <c r="L306" s="15">
        <v>18.319875717163001</v>
      </c>
      <c r="M306" s="15">
        <v>12.6801748275756</v>
      </c>
      <c r="N306" s="15">
        <v>664.5</v>
      </c>
      <c r="O306" s="15">
        <v>667.40002441406205</v>
      </c>
    </row>
    <row r="307" spans="2:15" hidden="1" x14ac:dyDescent="0.2">
      <c r="B307" s="1">
        <v>66530</v>
      </c>
      <c r="C307" s="1" t="s">
        <v>408</v>
      </c>
      <c r="D307" s="1" t="s">
        <v>150</v>
      </c>
      <c r="E307" s="1" t="s">
        <v>68</v>
      </c>
      <c r="F307" s="1">
        <v>6601</v>
      </c>
      <c r="G307" s="13">
        <v>305</v>
      </c>
      <c r="H307" s="15">
        <v>1.19679999351501</v>
      </c>
      <c r="I307" s="15">
        <v>15.088600158691399</v>
      </c>
      <c r="J307" s="1">
        <v>706</v>
      </c>
      <c r="K307" s="17">
        <v>4747.2958984375</v>
      </c>
      <c r="L307" s="15">
        <v>25.030000686645501</v>
      </c>
      <c r="M307" s="15">
        <v>6.9080443382263104</v>
      </c>
      <c r="N307" s="15">
        <v>668</v>
      </c>
      <c r="O307" s="15">
        <v>664</v>
      </c>
    </row>
    <row r="308" spans="2:15" hidden="1" x14ac:dyDescent="0.2">
      <c r="B308" s="1">
        <v>69336</v>
      </c>
      <c r="C308" s="1" t="s">
        <v>409</v>
      </c>
      <c r="D308" s="1" t="s">
        <v>140</v>
      </c>
      <c r="E308" s="1" t="s">
        <v>68</v>
      </c>
      <c r="F308" s="1">
        <v>675</v>
      </c>
      <c r="G308" s="13">
        <v>33.700000762939403</v>
      </c>
      <c r="H308" s="15">
        <v>0</v>
      </c>
      <c r="I308" s="15">
        <v>31.851900100708001</v>
      </c>
      <c r="J308" s="1">
        <v>87</v>
      </c>
      <c r="K308" s="17">
        <v>4543.30517578125</v>
      </c>
      <c r="L308" s="15">
        <v>21.9570007324218</v>
      </c>
      <c r="M308" s="15">
        <v>14.9629621505737</v>
      </c>
      <c r="N308" s="15">
        <v>668.70001220703102</v>
      </c>
      <c r="O308" s="15">
        <v>663.40002441406205</v>
      </c>
    </row>
    <row r="309" spans="2:15" hidden="1" x14ac:dyDescent="0.2">
      <c r="B309" s="1">
        <v>69849</v>
      </c>
      <c r="C309" s="1" t="s">
        <v>410</v>
      </c>
      <c r="D309" s="1" t="s">
        <v>303</v>
      </c>
      <c r="E309" s="1" t="s">
        <v>68</v>
      </c>
      <c r="F309" s="1">
        <v>2458</v>
      </c>
      <c r="G309" s="13">
        <v>124.06999969482401</v>
      </c>
      <c r="H309" s="15">
        <v>6.0187001228332502</v>
      </c>
      <c r="I309" s="15">
        <v>24.603500366210898</v>
      </c>
      <c r="J309" s="1">
        <v>193</v>
      </c>
      <c r="K309" s="17">
        <v>5229.59130859375</v>
      </c>
      <c r="L309" s="15">
        <v>18.79683303833</v>
      </c>
      <c r="M309" s="15">
        <v>11.269325256347599</v>
      </c>
      <c r="N309" s="15">
        <v>666.90002441406205</v>
      </c>
      <c r="O309" s="15">
        <v>665.29998779296795</v>
      </c>
    </row>
    <row r="310" spans="2:15" hidden="1" x14ac:dyDescent="0.2">
      <c r="B310" s="1">
        <v>62554</v>
      </c>
      <c r="C310" s="1" t="s">
        <v>411</v>
      </c>
      <c r="D310" s="1" t="s">
        <v>288</v>
      </c>
      <c r="E310" s="1" t="s">
        <v>68</v>
      </c>
      <c r="F310" s="1">
        <v>144</v>
      </c>
      <c r="G310" s="13">
        <v>8</v>
      </c>
      <c r="H310" s="15">
        <v>4.1666998863220197</v>
      </c>
      <c r="I310" s="15">
        <v>44.444400787353501</v>
      </c>
      <c r="J310" s="1">
        <v>14</v>
      </c>
      <c r="K310" s="17">
        <v>4507.35302734375</v>
      </c>
      <c r="L310" s="15">
        <v>10.638999938964799</v>
      </c>
      <c r="M310" s="15">
        <v>9.7222223281860298</v>
      </c>
      <c r="N310" s="15">
        <v>671.90002441406205</v>
      </c>
      <c r="O310" s="15">
        <v>660.40002441406205</v>
      </c>
    </row>
    <row r="311" spans="2:15" hidden="1" x14ac:dyDescent="0.2">
      <c r="B311" s="1">
        <v>70714</v>
      </c>
      <c r="C311" s="1" t="s">
        <v>412</v>
      </c>
      <c r="D311" s="1" t="s">
        <v>159</v>
      </c>
      <c r="E311" s="1" t="s">
        <v>68</v>
      </c>
      <c r="F311" s="1">
        <v>573</v>
      </c>
      <c r="G311" s="13">
        <v>29.600000381469702</v>
      </c>
      <c r="H311" s="15">
        <v>6.9930000305175701</v>
      </c>
      <c r="I311" s="15">
        <v>15.209799766540501</v>
      </c>
      <c r="J311" s="1">
        <v>48</v>
      </c>
      <c r="K311" s="17">
        <v>5302.6279296875</v>
      </c>
      <c r="L311" s="15">
        <v>17.507999420166001</v>
      </c>
      <c r="M311" s="15">
        <v>3.3158812522888099</v>
      </c>
      <c r="N311" s="15">
        <v>671</v>
      </c>
      <c r="O311" s="15">
        <v>661.29998779296795</v>
      </c>
    </row>
    <row r="312" spans="2:15" hidden="1" x14ac:dyDescent="0.2">
      <c r="B312" s="1">
        <v>66381</v>
      </c>
      <c r="C312" s="1" t="s">
        <v>413</v>
      </c>
      <c r="D312" s="1" t="s">
        <v>313</v>
      </c>
      <c r="E312" s="1" t="s">
        <v>68</v>
      </c>
      <c r="F312" s="1">
        <v>721</v>
      </c>
      <c r="G312" s="13">
        <v>35.7299995422363</v>
      </c>
      <c r="H312" s="15">
        <v>1.8494000434875399</v>
      </c>
      <c r="I312" s="15">
        <v>18.4941005706787</v>
      </c>
      <c r="J312" s="1">
        <v>82</v>
      </c>
      <c r="K312" s="17">
        <v>5545.6103515625</v>
      </c>
      <c r="L312" s="15">
        <v>18.593000411987301</v>
      </c>
      <c r="M312" s="15">
        <v>0.69348126649856501</v>
      </c>
      <c r="N312" s="15">
        <v>668.79998779296795</v>
      </c>
      <c r="O312" s="15">
        <v>664.09997558593705</v>
      </c>
    </row>
    <row r="313" spans="2:15" hidden="1" x14ac:dyDescent="0.2">
      <c r="B313" s="1">
        <v>63990</v>
      </c>
      <c r="C313" s="1" t="s">
        <v>328</v>
      </c>
      <c r="D313" s="1" t="s">
        <v>152</v>
      </c>
      <c r="E313" s="1" t="s">
        <v>68</v>
      </c>
      <c r="F313" s="1">
        <v>992</v>
      </c>
      <c r="G313" s="13">
        <v>46.970001220703097</v>
      </c>
      <c r="H313" s="15">
        <v>3.7297999858856201</v>
      </c>
      <c r="I313" s="15">
        <v>22.883100509643501</v>
      </c>
      <c r="J313" s="1">
        <v>160</v>
      </c>
      <c r="K313" s="17">
        <v>4615.90869140625</v>
      </c>
      <c r="L313" s="15">
        <v>11.116000175476</v>
      </c>
      <c r="M313" s="15">
        <v>5.1411290168762198</v>
      </c>
      <c r="N313" s="15">
        <v>671.20001220703102</v>
      </c>
      <c r="O313" s="15">
        <v>661.90002441406205</v>
      </c>
    </row>
    <row r="314" spans="2:15" hidden="1" x14ac:dyDescent="0.2">
      <c r="B314" s="1">
        <v>68361</v>
      </c>
      <c r="C314" s="1" t="s">
        <v>414</v>
      </c>
      <c r="D314" s="1" t="s">
        <v>110</v>
      </c>
      <c r="E314" s="1" t="s">
        <v>68</v>
      </c>
      <c r="F314" s="1">
        <v>8432</v>
      </c>
      <c r="G314" s="13">
        <v>360.5</v>
      </c>
      <c r="H314" s="15">
        <v>6.3923001289367596</v>
      </c>
      <c r="I314" s="15">
        <v>22.983900070190401</v>
      </c>
      <c r="J314" s="1">
        <v>0</v>
      </c>
      <c r="K314" s="17">
        <v>5397.689453125</v>
      </c>
      <c r="L314" s="15">
        <v>14.097666740417401</v>
      </c>
      <c r="M314" s="15">
        <v>4.9691653251647896</v>
      </c>
      <c r="N314" s="15">
        <v>663.70001220703102</v>
      </c>
      <c r="O314" s="15">
        <v>669.5</v>
      </c>
    </row>
    <row r="315" spans="2:15" hidden="1" x14ac:dyDescent="0.2">
      <c r="B315" s="1">
        <v>64113</v>
      </c>
      <c r="C315" s="1" t="s">
        <v>415</v>
      </c>
      <c r="D315" s="1" t="s">
        <v>291</v>
      </c>
      <c r="E315" s="1" t="s">
        <v>68</v>
      </c>
      <c r="F315" s="1">
        <v>244</v>
      </c>
      <c r="G315" s="13">
        <v>11</v>
      </c>
      <c r="H315" s="15">
        <v>15.573800086975</v>
      </c>
      <c r="I315" s="15">
        <v>40.1638984680175</v>
      </c>
      <c r="J315" s="1">
        <v>15</v>
      </c>
      <c r="K315" s="17">
        <v>5118.373046875</v>
      </c>
      <c r="L315" s="15">
        <v>12.640000343322701</v>
      </c>
      <c r="M315" s="15">
        <v>6.9672131538391104</v>
      </c>
      <c r="N315" s="15">
        <v>672.09997558593705</v>
      </c>
      <c r="O315" s="15">
        <v>661.20001220703102</v>
      </c>
    </row>
    <row r="316" spans="2:15" hidden="1" x14ac:dyDescent="0.2">
      <c r="B316" s="1">
        <v>72553</v>
      </c>
      <c r="C316" s="1" t="s">
        <v>413</v>
      </c>
      <c r="D316" s="1" t="s">
        <v>123</v>
      </c>
      <c r="E316" s="1" t="s">
        <v>68</v>
      </c>
      <c r="F316" s="1">
        <v>7116</v>
      </c>
      <c r="G316" s="13">
        <v>356.82000732421801</v>
      </c>
      <c r="H316" s="15">
        <v>2.5989999771118102</v>
      </c>
      <c r="I316" s="15">
        <v>13.2762002944946</v>
      </c>
      <c r="J316" s="1">
        <v>785</v>
      </c>
      <c r="K316" s="17">
        <v>5008.07080078125</v>
      </c>
      <c r="L316" s="15">
        <v>20.936428070068299</v>
      </c>
      <c r="M316" s="15">
        <v>7.9960651397704998</v>
      </c>
      <c r="N316" s="15">
        <v>667.5</v>
      </c>
      <c r="O316" s="15">
        <v>665.79998779296795</v>
      </c>
    </row>
    <row r="317" spans="2:15" hidden="1" x14ac:dyDescent="0.2">
      <c r="B317" s="1">
        <v>72355</v>
      </c>
      <c r="C317" s="1" t="s">
        <v>416</v>
      </c>
      <c r="D317" s="1" t="s">
        <v>234</v>
      </c>
      <c r="E317" s="1" t="s">
        <v>68</v>
      </c>
      <c r="F317" s="1">
        <v>830</v>
      </c>
      <c r="G317" s="13">
        <v>46.659999847412102</v>
      </c>
      <c r="H317" s="15">
        <v>10.4118995666503</v>
      </c>
      <c r="I317" s="15">
        <v>32.608699798583899</v>
      </c>
      <c r="J317" s="1">
        <v>95</v>
      </c>
      <c r="K317" s="17">
        <v>4906.0302734375</v>
      </c>
      <c r="L317" s="15">
        <v>14.1800003051757</v>
      </c>
      <c r="M317" s="15">
        <v>0.48192772269248901</v>
      </c>
      <c r="N317" s="15">
        <v>662.09997558593705</v>
      </c>
      <c r="O317" s="15">
        <v>671.29998779296795</v>
      </c>
    </row>
    <row r="318" spans="2:15" hidden="1" x14ac:dyDescent="0.2">
      <c r="B318" s="1">
        <v>70300</v>
      </c>
      <c r="C318" s="1" t="s">
        <v>417</v>
      </c>
      <c r="D318" s="1" t="s">
        <v>171</v>
      </c>
      <c r="E318" s="1" t="s">
        <v>83</v>
      </c>
      <c r="F318" s="1">
        <v>160</v>
      </c>
      <c r="G318" s="13">
        <v>10.8800001144409</v>
      </c>
      <c r="H318" s="15">
        <v>13.375800132751399</v>
      </c>
      <c r="I318" s="15">
        <v>53.503200531005803</v>
      </c>
      <c r="J318" s="1">
        <v>38</v>
      </c>
      <c r="K318" s="17">
        <v>6870.34619140625</v>
      </c>
      <c r="L318" s="15">
        <v>11.826000213623001</v>
      </c>
      <c r="M318" s="15">
        <v>2.5</v>
      </c>
      <c r="N318" s="15">
        <v>666.90002441406205</v>
      </c>
      <c r="O318" s="15">
        <v>666.79998779296795</v>
      </c>
    </row>
    <row r="319" spans="2:15" hidden="1" x14ac:dyDescent="0.2">
      <c r="B319" s="1">
        <v>70805</v>
      </c>
      <c r="C319" s="1" t="s">
        <v>418</v>
      </c>
      <c r="D319" s="1" t="s">
        <v>159</v>
      </c>
      <c r="E319" s="1" t="s">
        <v>83</v>
      </c>
      <c r="F319" s="1">
        <v>1588</v>
      </c>
      <c r="G319" s="13">
        <v>83.400001525878906</v>
      </c>
      <c r="H319" s="15">
        <v>6.79850006103515</v>
      </c>
      <c r="I319" s="15">
        <v>20.580999374389599</v>
      </c>
      <c r="J319" s="1">
        <v>220</v>
      </c>
      <c r="K319" s="17">
        <v>5301.71630859375</v>
      </c>
      <c r="L319" s="15">
        <v>18.6709995269775</v>
      </c>
      <c r="M319" s="15">
        <v>3.8413100242614702</v>
      </c>
      <c r="N319" s="15">
        <v>671.29998779296795</v>
      </c>
      <c r="O319" s="15">
        <v>662.40002441406205</v>
      </c>
    </row>
    <row r="320" spans="2:15" hidden="1" x14ac:dyDescent="0.2">
      <c r="B320" s="1">
        <v>67967</v>
      </c>
      <c r="C320" s="1" t="s">
        <v>419</v>
      </c>
      <c r="D320" s="1" t="s">
        <v>110</v>
      </c>
      <c r="E320" s="1" t="s">
        <v>68</v>
      </c>
      <c r="F320" s="1">
        <v>2272</v>
      </c>
      <c r="G320" s="13">
        <v>108.75</v>
      </c>
      <c r="H320" s="15">
        <v>4.0493001937866202</v>
      </c>
      <c r="I320" s="15">
        <v>16.065099716186499</v>
      </c>
      <c r="J320" s="1">
        <v>307</v>
      </c>
      <c r="K320" s="17">
        <v>5182.36572265625</v>
      </c>
      <c r="L320" s="15">
        <v>17.3320007324218</v>
      </c>
      <c r="M320" s="15">
        <v>1.32042253017425</v>
      </c>
      <c r="N320" s="15">
        <v>667.70001220703102</v>
      </c>
      <c r="O320" s="15">
        <v>666.59997558593705</v>
      </c>
    </row>
    <row r="321" spans="2:15" hidden="1" x14ac:dyDescent="0.2">
      <c r="B321" s="1">
        <v>70938</v>
      </c>
      <c r="C321" s="1" t="s">
        <v>420</v>
      </c>
      <c r="D321" s="1" t="s">
        <v>159</v>
      </c>
      <c r="E321" s="1" t="s">
        <v>68</v>
      </c>
      <c r="F321" s="1">
        <v>1425</v>
      </c>
      <c r="G321" s="13">
        <v>71.830001831054602</v>
      </c>
      <c r="H321" s="15">
        <v>5.0925998687744096</v>
      </c>
      <c r="I321" s="15">
        <v>19.8302001953125</v>
      </c>
      <c r="J321" s="1">
        <v>65</v>
      </c>
      <c r="K321" s="17">
        <v>4999.46875</v>
      </c>
      <c r="L321" s="15">
        <v>17.507999420166001</v>
      </c>
      <c r="M321" s="15">
        <v>4.9122805595397896</v>
      </c>
      <c r="N321" s="15">
        <v>669.79998779296795</v>
      </c>
      <c r="O321" s="15">
        <v>664.59997558593705</v>
      </c>
    </row>
    <row r="322" spans="2:15" hidden="1" x14ac:dyDescent="0.2">
      <c r="B322" s="1">
        <v>62828</v>
      </c>
      <c r="C322" s="1" t="s">
        <v>421</v>
      </c>
      <c r="D322" s="1" t="s">
        <v>169</v>
      </c>
      <c r="E322" s="1" t="s">
        <v>83</v>
      </c>
      <c r="F322" s="1">
        <v>245</v>
      </c>
      <c r="G322" s="13">
        <v>12.550000190734799</v>
      </c>
      <c r="H322" s="15">
        <v>8.9795999526977504</v>
      </c>
      <c r="I322" s="15">
        <v>13.061200141906699</v>
      </c>
      <c r="J322" s="1">
        <v>30</v>
      </c>
      <c r="K322" s="17">
        <v>6732.06640625</v>
      </c>
      <c r="L322" s="15">
        <v>15.5719995498657</v>
      </c>
      <c r="M322" s="15">
        <v>0</v>
      </c>
      <c r="N322" s="15">
        <v>672.20001220703102</v>
      </c>
      <c r="O322" s="15">
        <v>662.70001220703102</v>
      </c>
    </row>
    <row r="323" spans="2:15" hidden="1" x14ac:dyDescent="0.2">
      <c r="B323" s="1">
        <v>63693</v>
      </c>
      <c r="C323" s="1" t="s">
        <v>422</v>
      </c>
      <c r="D323" s="1" t="s">
        <v>79</v>
      </c>
      <c r="E323" s="1" t="s">
        <v>68</v>
      </c>
      <c r="F323" s="1">
        <v>1349</v>
      </c>
      <c r="G323" s="13">
        <v>65.212501525878906</v>
      </c>
      <c r="H323" s="15">
        <v>2.0014998912811199</v>
      </c>
      <c r="I323" s="15">
        <v>8.6731004714965803</v>
      </c>
      <c r="J323" s="1">
        <v>259</v>
      </c>
      <c r="K323" s="17">
        <v>4612.98974609375</v>
      </c>
      <c r="L323" s="15">
        <v>15.56725025177</v>
      </c>
      <c r="M323" s="15">
        <v>0.22238695621490401</v>
      </c>
      <c r="N323" s="15">
        <v>667</v>
      </c>
      <c r="O323" s="15">
        <v>667.90002441406205</v>
      </c>
    </row>
    <row r="324" spans="2:15" hidden="1" x14ac:dyDescent="0.2">
      <c r="B324" s="1">
        <v>72132</v>
      </c>
      <c r="C324" s="1" t="s">
        <v>423</v>
      </c>
      <c r="D324" s="1" t="s">
        <v>88</v>
      </c>
      <c r="E324" s="1" t="s">
        <v>68</v>
      </c>
      <c r="F324" s="1">
        <v>400</v>
      </c>
      <c r="G324" s="13">
        <v>22</v>
      </c>
      <c r="H324" s="15">
        <v>13.800900459289499</v>
      </c>
      <c r="I324" s="15">
        <v>29.864299774169901</v>
      </c>
      <c r="J324" s="1">
        <v>65</v>
      </c>
      <c r="K324" s="17">
        <v>5478.845703125</v>
      </c>
      <c r="L324" s="15">
        <v>15.7519998550415</v>
      </c>
      <c r="M324" s="15">
        <v>0</v>
      </c>
      <c r="N324" s="15">
        <v>669.20001220703102</v>
      </c>
      <c r="O324" s="15">
        <v>666</v>
      </c>
    </row>
    <row r="325" spans="2:15" hidden="1" x14ac:dyDescent="0.2">
      <c r="B325" s="1">
        <v>69575</v>
      </c>
      <c r="C325" s="1" t="s">
        <v>424</v>
      </c>
      <c r="D325" s="1" t="s">
        <v>131</v>
      </c>
      <c r="E325" s="1" t="s">
        <v>68</v>
      </c>
      <c r="F325" s="1">
        <v>4632</v>
      </c>
      <c r="G325" s="13">
        <v>245.17999267578099</v>
      </c>
      <c r="H325" s="15">
        <v>7.0370001792907697</v>
      </c>
      <c r="I325" s="15">
        <v>23.642000198364201</v>
      </c>
      <c r="J325" s="1">
        <v>637</v>
      </c>
      <c r="K325" s="17">
        <v>5666.7138671875</v>
      </c>
      <c r="L325" s="15">
        <v>20.4699993133544</v>
      </c>
      <c r="M325" s="15">
        <v>17.854059219360298</v>
      </c>
      <c r="N325" s="15">
        <v>669.40002441406205</v>
      </c>
      <c r="O325" s="15">
        <v>666.59997558593705</v>
      </c>
    </row>
    <row r="326" spans="2:15" hidden="1" x14ac:dyDescent="0.2">
      <c r="B326" s="1">
        <v>63610</v>
      </c>
      <c r="C326" s="1" t="s">
        <v>425</v>
      </c>
      <c r="D326" s="1" t="s">
        <v>79</v>
      </c>
      <c r="E326" s="1" t="s">
        <v>68</v>
      </c>
      <c r="F326" s="1">
        <v>224</v>
      </c>
      <c r="G326" s="13">
        <v>9</v>
      </c>
      <c r="H326" s="15">
        <v>5.3571000099182102</v>
      </c>
      <c r="I326" s="15">
        <v>35.267898559570298</v>
      </c>
      <c r="J326" s="1">
        <v>15</v>
      </c>
      <c r="K326" s="17">
        <v>4742.51416015625</v>
      </c>
      <c r="L326" s="15">
        <v>9.7089996337890607</v>
      </c>
      <c r="M326" s="15">
        <v>4.4642858505248997</v>
      </c>
      <c r="N326" s="15">
        <v>660.5</v>
      </c>
      <c r="O326" s="15">
        <v>675.70001220703102</v>
      </c>
    </row>
    <row r="327" spans="2:15" hidden="1" x14ac:dyDescent="0.2">
      <c r="B327" s="1">
        <v>63941</v>
      </c>
      <c r="C327" s="1" t="s">
        <v>426</v>
      </c>
      <c r="D327" s="1" t="s">
        <v>152</v>
      </c>
      <c r="E327" s="1" t="s">
        <v>68</v>
      </c>
      <c r="F327" s="1">
        <v>576</v>
      </c>
      <c r="G327" s="13">
        <v>31</v>
      </c>
      <c r="H327" s="15">
        <v>3.9930999279022199</v>
      </c>
      <c r="I327" s="15">
        <v>28.125</v>
      </c>
      <c r="J327" s="1">
        <v>92</v>
      </c>
      <c r="K327" s="17">
        <v>4907.392578125</v>
      </c>
      <c r="L327" s="15">
        <v>11.116000175476</v>
      </c>
      <c r="M327" s="15">
        <v>9.5486116409301705</v>
      </c>
      <c r="N327" s="15">
        <v>665.79998779296795</v>
      </c>
      <c r="O327" s="15">
        <v>671</v>
      </c>
    </row>
    <row r="328" spans="2:15" hidden="1" x14ac:dyDescent="0.2">
      <c r="B328" s="1">
        <v>68163</v>
      </c>
      <c r="C328" s="1" t="s">
        <v>427</v>
      </c>
      <c r="D328" s="1" t="s">
        <v>110</v>
      </c>
      <c r="E328" s="1" t="s">
        <v>68</v>
      </c>
      <c r="F328" s="1">
        <v>451</v>
      </c>
      <c r="G328" s="13">
        <v>25</v>
      </c>
      <c r="H328" s="15">
        <v>8.6475000381469709</v>
      </c>
      <c r="I328" s="15">
        <v>11.751700401306101</v>
      </c>
      <c r="J328" s="1">
        <v>75</v>
      </c>
      <c r="K328" s="17">
        <v>5700.40234375</v>
      </c>
      <c r="L328" s="15">
        <v>16.320999145507798</v>
      </c>
      <c r="M328" s="15">
        <v>3.9911308288574201</v>
      </c>
      <c r="N328" s="15">
        <v>672.70001220703102</v>
      </c>
      <c r="O328" s="15">
        <v>664.5</v>
      </c>
    </row>
    <row r="329" spans="2:15" hidden="1" x14ac:dyDescent="0.2">
      <c r="B329" s="1">
        <v>68007</v>
      </c>
      <c r="C329" s="1" t="s">
        <v>428</v>
      </c>
      <c r="D329" s="1" t="s">
        <v>110</v>
      </c>
      <c r="E329" s="1" t="s">
        <v>83</v>
      </c>
      <c r="F329" s="1">
        <v>900</v>
      </c>
      <c r="G329" s="13">
        <v>50.75</v>
      </c>
      <c r="H329" s="15">
        <v>2.1017999649047798</v>
      </c>
      <c r="I329" s="15">
        <v>24.336299896240199</v>
      </c>
      <c r="J329" s="1">
        <v>145</v>
      </c>
      <c r="K329" s="17">
        <v>5191.83447265625</v>
      </c>
      <c r="L329" s="15">
        <v>21.966999053955</v>
      </c>
      <c r="M329" s="15">
        <v>20.6666660308837</v>
      </c>
      <c r="N329" s="15">
        <v>668.79998779296795</v>
      </c>
      <c r="O329" s="15">
        <v>668.5</v>
      </c>
    </row>
    <row r="330" spans="2:15" hidden="1" x14ac:dyDescent="0.2">
      <c r="B330" s="1">
        <v>72108</v>
      </c>
      <c r="C330" s="1" t="s">
        <v>429</v>
      </c>
      <c r="D330" s="1" t="s">
        <v>88</v>
      </c>
      <c r="E330" s="1" t="s">
        <v>68</v>
      </c>
      <c r="F330" s="1">
        <v>118</v>
      </c>
      <c r="G330" s="13">
        <v>5.5</v>
      </c>
      <c r="H330" s="15">
        <v>8.3332996368408203</v>
      </c>
      <c r="I330" s="15">
        <v>51.666698455810497</v>
      </c>
      <c r="J330" s="1">
        <v>10</v>
      </c>
      <c r="K330" s="17">
        <v>4451.2568359375</v>
      </c>
      <c r="L330" s="15">
        <v>8.9340000152587802</v>
      </c>
      <c r="M330" s="15">
        <v>7.6271185874938903</v>
      </c>
      <c r="N330" s="15">
        <v>668.5</v>
      </c>
      <c r="O330" s="15">
        <v>669.09997558593705</v>
      </c>
    </row>
    <row r="331" spans="2:15" hidden="1" x14ac:dyDescent="0.2">
      <c r="B331" s="1">
        <v>67975</v>
      </c>
      <c r="C331" s="1" t="s">
        <v>430</v>
      </c>
      <c r="D331" s="1" t="s">
        <v>110</v>
      </c>
      <c r="E331" s="1" t="s">
        <v>68</v>
      </c>
      <c r="F331" s="1">
        <v>1457</v>
      </c>
      <c r="G331" s="13">
        <v>73.129997253417898</v>
      </c>
      <c r="H331" s="15">
        <v>5.9822998046875</v>
      </c>
      <c r="I331" s="15">
        <v>42.964000701904297</v>
      </c>
      <c r="J331" s="1">
        <v>0</v>
      </c>
      <c r="K331" s="17">
        <v>5627.52783203125</v>
      </c>
      <c r="L331" s="15">
        <v>19.996999740600501</v>
      </c>
      <c r="M331" s="15">
        <v>27.453672409057599</v>
      </c>
      <c r="N331" s="15">
        <v>666.20001220703102</v>
      </c>
      <c r="O331" s="15">
        <v>671.59997558593705</v>
      </c>
    </row>
    <row r="332" spans="2:15" hidden="1" x14ac:dyDescent="0.2">
      <c r="B332" s="1">
        <v>66480</v>
      </c>
      <c r="C332" s="1" t="s">
        <v>431</v>
      </c>
      <c r="D332" s="1" t="s">
        <v>150</v>
      </c>
      <c r="E332" s="1" t="s">
        <v>83</v>
      </c>
      <c r="F332" s="1">
        <v>4734</v>
      </c>
      <c r="G332" s="13">
        <v>232.75</v>
      </c>
      <c r="H332" s="15">
        <v>2.6078000068664502</v>
      </c>
      <c r="I332" s="15">
        <v>19.372499465942301</v>
      </c>
      <c r="J332" s="1">
        <v>586</v>
      </c>
      <c r="K332" s="17">
        <v>4922.93994140625</v>
      </c>
      <c r="L332" s="15">
        <v>18.8272304534912</v>
      </c>
      <c r="M332" s="15">
        <v>10.8576259613037</v>
      </c>
      <c r="N332" s="15">
        <v>665.5</v>
      </c>
      <c r="O332" s="15">
        <v>672.40002441406205</v>
      </c>
    </row>
    <row r="333" spans="2:15" hidden="1" x14ac:dyDescent="0.2">
      <c r="B333" s="1">
        <v>64766</v>
      </c>
      <c r="C333" s="1" t="s">
        <v>432</v>
      </c>
      <c r="D333" s="1" t="s">
        <v>95</v>
      </c>
      <c r="E333" s="1" t="s">
        <v>68</v>
      </c>
      <c r="F333" s="1">
        <v>3303</v>
      </c>
      <c r="G333" s="13">
        <v>146.5</v>
      </c>
      <c r="H333" s="15">
        <v>4.6623997688293404</v>
      </c>
      <c r="I333" s="15">
        <v>16.954299926757798</v>
      </c>
      <c r="J333" s="1">
        <v>379</v>
      </c>
      <c r="K333" s="17">
        <v>4969.380859375</v>
      </c>
      <c r="L333" s="15">
        <v>18.118665695190401</v>
      </c>
      <c r="M333" s="15">
        <v>5.0257339477539</v>
      </c>
      <c r="N333" s="15">
        <v>666.09997558593705</v>
      </c>
      <c r="O333" s="15">
        <v>672.09997558593705</v>
      </c>
    </row>
    <row r="334" spans="2:15" hidden="1" x14ac:dyDescent="0.2">
      <c r="B334" s="1">
        <v>64832</v>
      </c>
      <c r="C334" s="1" t="s">
        <v>433</v>
      </c>
      <c r="D334" s="1" t="s">
        <v>95</v>
      </c>
      <c r="E334" s="1" t="s">
        <v>83</v>
      </c>
      <c r="F334" s="1">
        <v>6055</v>
      </c>
      <c r="G334" s="13">
        <v>286.92001342773398</v>
      </c>
      <c r="H334" s="15">
        <v>5.6133999824523899</v>
      </c>
      <c r="I334" s="15">
        <v>30.085100173950099</v>
      </c>
      <c r="J334" s="1">
        <v>540</v>
      </c>
      <c r="K334" s="17">
        <v>4829.71728515625</v>
      </c>
      <c r="L334" s="15">
        <v>23.667375564575099</v>
      </c>
      <c r="M334" s="15">
        <v>14.2361688613891</v>
      </c>
      <c r="N334" s="15">
        <v>668.90002441406205</v>
      </c>
      <c r="O334" s="15">
        <v>669.70001220703102</v>
      </c>
    </row>
    <row r="335" spans="2:15" hidden="1" x14ac:dyDescent="0.2">
      <c r="B335" s="1">
        <v>65359</v>
      </c>
      <c r="C335" s="1" t="s">
        <v>434</v>
      </c>
      <c r="D335" s="1" t="s">
        <v>338</v>
      </c>
      <c r="E335" s="1" t="s">
        <v>68</v>
      </c>
      <c r="F335" s="1">
        <v>424</v>
      </c>
      <c r="G335" s="13">
        <v>23.299999237060501</v>
      </c>
      <c r="H335" s="15">
        <v>3.5376999378204301</v>
      </c>
      <c r="I335" s="15">
        <v>15.3302001953125</v>
      </c>
      <c r="J335" s="1">
        <v>39</v>
      </c>
      <c r="K335" s="17">
        <v>6716.69287109375</v>
      </c>
      <c r="L335" s="15">
        <v>22.138999938964801</v>
      </c>
      <c r="M335" s="15">
        <v>0.23584905266761699</v>
      </c>
      <c r="N335" s="15">
        <v>680.90002441406205</v>
      </c>
      <c r="O335" s="15">
        <v>657.70001220703102</v>
      </c>
    </row>
    <row r="336" spans="2:15" hidden="1" x14ac:dyDescent="0.2">
      <c r="B336" s="1">
        <v>69385</v>
      </c>
      <c r="C336" s="1" t="s">
        <v>435</v>
      </c>
      <c r="D336" s="1" t="s">
        <v>131</v>
      </c>
      <c r="E336" s="1" t="s">
        <v>68</v>
      </c>
      <c r="F336" s="1">
        <v>2801</v>
      </c>
      <c r="G336" s="13">
        <v>139.30000305175699</v>
      </c>
      <c r="H336" s="15">
        <v>5.0338997840881303</v>
      </c>
      <c r="I336" s="15">
        <v>23.098899841308501</v>
      </c>
      <c r="J336" s="1">
        <v>615</v>
      </c>
      <c r="K336" s="17">
        <v>5205.94189453125</v>
      </c>
      <c r="L336" s="15">
        <v>20.5459995269775</v>
      </c>
      <c r="M336" s="15">
        <v>2.0706889629364</v>
      </c>
      <c r="N336" s="15">
        <v>673.29998779296795</v>
      </c>
      <c r="O336" s="15">
        <v>665.40002441406205</v>
      </c>
    </row>
    <row r="337" spans="2:15" hidden="1" x14ac:dyDescent="0.2">
      <c r="B337" s="1">
        <v>71654</v>
      </c>
      <c r="C337" s="1" t="s">
        <v>436</v>
      </c>
      <c r="D337" s="1" t="s">
        <v>219</v>
      </c>
      <c r="E337" s="1" t="s">
        <v>68</v>
      </c>
      <c r="F337" s="1">
        <v>187</v>
      </c>
      <c r="G337" s="13">
        <v>9.7600002288818306</v>
      </c>
      <c r="H337" s="15">
        <v>17.553199768066399</v>
      </c>
      <c r="I337" s="15">
        <v>44.680900573730398</v>
      </c>
      <c r="J337" s="1">
        <v>37</v>
      </c>
      <c r="K337" s="17">
        <v>4357.826171875</v>
      </c>
      <c r="L337" s="15">
        <v>9.4849996566772408</v>
      </c>
      <c r="M337" s="15">
        <v>8.5561494827270508</v>
      </c>
      <c r="N337" s="15">
        <v>664.59997558593705</v>
      </c>
      <c r="O337" s="15">
        <v>674.09997558593705</v>
      </c>
    </row>
    <row r="338" spans="2:15" hidden="1" x14ac:dyDescent="0.2">
      <c r="B338" s="1">
        <v>62794</v>
      </c>
      <c r="C338" s="1" t="s">
        <v>437</v>
      </c>
      <c r="D338" s="1" t="s">
        <v>169</v>
      </c>
      <c r="E338" s="1" t="s">
        <v>68</v>
      </c>
      <c r="F338" s="1">
        <v>129</v>
      </c>
      <c r="G338" s="13">
        <v>6.5999999046325604</v>
      </c>
      <c r="H338" s="15">
        <v>13.9534997940063</v>
      </c>
      <c r="I338" s="15">
        <v>27.131799697875898</v>
      </c>
      <c r="J338" s="1">
        <v>17</v>
      </c>
      <c r="K338" s="17">
        <v>5195.9189453125</v>
      </c>
      <c r="L338" s="15">
        <v>11.833999633789</v>
      </c>
      <c r="M338" s="15">
        <v>0</v>
      </c>
      <c r="N338" s="15">
        <v>670.09997558593705</v>
      </c>
      <c r="O338" s="15">
        <v>669.5</v>
      </c>
    </row>
    <row r="339" spans="2:15" hidden="1" x14ac:dyDescent="0.2">
      <c r="B339" s="1">
        <v>68049</v>
      </c>
      <c r="C339" s="1" t="s">
        <v>438</v>
      </c>
      <c r="D339" s="1" t="s">
        <v>110</v>
      </c>
      <c r="E339" s="1" t="s">
        <v>83</v>
      </c>
      <c r="F339" s="1">
        <v>188</v>
      </c>
      <c r="G339" s="13">
        <v>9</v>
      </c>
      <c r="H339" s="15">
        <v>6.3829998970031703</v>
      </c>
      <c r="I339" s="15">
        <v>36.702098846435497</v>
      </c>
      <c r="J339" s="1">
        <v>41</v>
      </c>
      <c r="K339" s="17">
        <v>6002.07177734375</v>
      </c>
      <c r="L339" s="15">
        <v>18.7989997863769</v>
      </c>
      <c r="M339" s="15">
        <v>4.7872343063354403</v>
      </c>
      <c r="N339" s="15">
        <v>673.20001220703102</v>
      </c>
      <c r="O339" s="15">
        <v>666.5</v>
      </c>
    </row>
    <row r="340" spans="2:15" hidden="1" x14ac:dyDescent="0.2">
      <c r="B340" s="1">
        <v>69955</v>
      </c>
      <c r="C340" s="1" t="s">
        <v>439</v>
      </c>
      <c r="D340" s="1" t="s">
        <v>216</v>
      </c>
      <c r="E340" s="1" t="s">
        <v>68</v>
      </c>
      <c r="F340" s="1">
        <v>1212</v>
      </c>
      <c r="G340" s="13">
        <v>65.900001525878906</v>
      </c>
      <c r="H340" s="15">
        <v>22.1947002410888</v>
      </c>
      <c r="I340" s="15">
        <v>46.122100830078097</v>
      </c>
      <c r="J340" s="1">
        <v>116</v>
      </c>
      <c r="K340" s="17">
        <v>5090.587890625</v>
      </c>
      <c r="L340" s="15">
        <v>10.5509996414184</v>
      </c>
      <c r="M340" s="15">
        <v>3.9603960514068599</v>
      </c>
      <c r="N340" s="15">
        <v>669.20001220703102</v>
      </c>
      <c r="O340" s="15">
        <v>670.70001220703102</v>
      </c>
    </row>
    <row r="341" spans="2:15" hidden="1" x14ac:dyDescent="0.2">
      <c r="B341" s="1">
        <v>63479</v>
      </c>
      <c r="C341" s="1" t="s">
        <v>440</v>
      </c>
      <c r="D341" s="1" t="s">
        <v>79</v>
      </c>
      <c r="E341" s="1" t="s">
        <v>68</v>
      </c>
      <c r="F341" s="1">
        <v>2596</v>
      </c>
      <c r="G341" s="13">
        <v>135.350006103515</v>
      </c>
      <c r="H341" s="15">
        <v>3.0046000480651802</v>
      </c>
      <c r="I341" s="15">
        <v>19.530000686645501</v>
      </c>
      <c r="J341" s="1">
        <v>249</v>
      </c>
      <c r="K341" s="17">
        <v>5112.39013671875</v>
      </c>
      <c r="L341" s="15">
        <v>15.5190000534057</v>
      </c>
      <c r="M341" s="15">
        <v>1.5793528556823699</v>
      </c>
      <c r="N341" s="15">
        <v>669.20001220703102</v>
      </c>
      <c r="O341" s="15">
        <v>670.79998779296795</v>
      </c>
    </row>
    <row r="342" spans="2:15" hidden="1" x14ac:dyDescent="0.2">
      <c r="B342" s="1">
        <v>69708</v>
      </c>
      <c r="C342" s="1" t="s">
        <v>441</v>
      </c>
      <c r="D342" s="1" t="s">
        <v>131</v>
      </c>
      <c r="E342" s="1" t="s">
        <v>68</v>
      </c>
      <c r="F342" s="1">
        <v>4925</v>
      </c>
      <c r="G342" s="13">
        <v>253.89599609375</v>
      </c>
      <c r="H342" s="15">
        <v>3.8210999965667698</v>
      </c>
      <c r="I342" s="15">
        <v>12.1747999191284</v>
      </c>
      <c r="J342" s="1">
        <v>753</v>
      </c>
      <c r="K342" s="17">
        <v>5287.35498046875</v>
      </c>
      <c r="L342" s="15">
        <v>21.631727218627901</v>
      </c>
      <c r="M342" s="15">
        <v>3.5939085483550999</v>
      </c>
      <c r="N342" s="15">
        <v>672.79998779296795</v>
      </c>
      <c r="O342" s="15">
        <v>668.59997558593705</v>
      </c>
    </row>
    <row r="343" spans="2:15" hidden="1" x14ac:dyDescent="0.2">
      <c r="B343" s="1">
        <v>66498</v>
      </c>
      <c r="C343" s="1" t="s">
        <v>442</v>
      </c>
      <c r="D343" s="1" t="s">
        <v>150</v>
      </c>
      <c r="E343" s="1" t="s">
        <v>68</v>
      </c>
      <c r="F343" s="1">
        <v>6257</v>
      </c>
      <c r="G343" s="13">
        <v>288.63000488281199</v>
      </c>
      <c r="H343" s="15">
        <v>2.1635000705718901</v>
      </c>
      <c r="I343" s="15">
        <v>15.512800216674799</v>
      </c>
      <c r="J343" s="1">
        <v>930</v>
      </c>
      <c r="K343" s="17">
        <v>4889.47998046875</v>
      </c>
      <c r="L343" s="15">
        <v>21.095750808715799</v>
      </c>
      <c r="M343" s="15">
        <v>8.7262268066406197</v>
      </c>
      <c r="N343" s="15">
        <v>671.20001220703102</v>
      </c>
      <c r="O343" s="15">
        <v>671.29998779296795</v>
      </c>
    </row>
    <row r="344" spans="2:15" hidden="1" x14ac:dyDescent="0.2">
      <c r="B344" s="1">
        <v>61879</v>
      </c>
      <c r="C344" s="1" t="s">
        <v>443</v>
      </c>
      <c r="D344" s="1" t="s">
        <v>237</v>
      </c>
      <c r="E344" s="1" t="s">
        <v>68</v>
      </c>
      <c r="F344" s="1">
        <v>868</v>
      </c>
      <c r="G344" s="13">
        <v>45</v>
      </c>
      <c r="H344" s="15">
        <v>4.7234997749328604</v>
      </c>
      <c r="I344" s="15">
        <v>19.009199142456001</v>
      </c>
      <c r="J344" s="1">
        <v>122</v>
      </c>
      <c r="K344" s="17">
        <v>5118.13037109375</v>
      </c>
      <c r="L344" s="15">
        <v>15.166999816894499</v>
      </c>
      <c r="M344" s="15">
        <v>0</v>
      </c>
      <c r="N344" s="15">
        <v>674.59997558593705</v>
      </c>
      <c r="O344" s="15">
        <v>668</v>
      </c>
    </row>
    <row r="345" spans="2:15" hidden="1" x14ac:dyDescent="0.2">
      <c r="B345" s="1">
        <v>61838</v>
      </c>
      <c r="C345" s="1" t="s">
        <v>444</v>
      </c>
      <c r="D345" s="1" t="s">
        <v>237</v>
      </c>
      <c r="E345" s="1" t="s">
        <v>68</v>
      </c>
      <c r="F345" s="1">
        <v>3787</v>
      </c>
      <c r="G345" s="13">
        <v>186.100006103515</v>
      </c>
      <c r="H345" s="15">
        <v>3.2479999065399099</v>
      </c>
      <c r="I345" s="15">
        <v>8.3443002700805593</v>
      </c>
      <c r="J345" s="1">
        <v>934</v>
      </c>
      <c r="K345" s="17">
        <v>5119.123046875</v>
      </c>
      <c r="L345" s="15">
        <v>19.117000579833899</v>
      </c>
      <c r="M345" s="15">
        <v>0.26406127214431702</v>
      </c>
      <c r="N345" s="15">
        <v>674.90002441406205</v>
      </c>
      <c r="O345" s="15">
        <v>668.29998779296795</v>
      </c>
    </row>
    <row r="346" spans="2:15" hidden="1" x14ac:dyDescent="0.2">
      <c r="B346" s="1">
        <v>75085</v>
      </c>
      <c r="C346" s="1" t="s">
        <v>445</v>
      </c>
      <c r="D346" s="1" t="s">
        <v>280</v>
      </c>
      <c r="E346" s="1" t="s">
        <v>68</v>
      </c>
      <c r="F346" s="1">
        <v>6423</v>
      </c>
      <c r="G346" s="13">
        <v>306.38000488281199</v>
      </c>
      <c r="H346" s="15">
        <v>2.9298999309539702</v>
      </c>
      <c r="I346" s="15">
        <v>14.2659997940063</v>
      </c>
      <c r="J346" s="1">
        <v>855</v>
      </c>
      <c r="K346" s="17">
        <v>4792.21142578125</v>
      </c>
      <c r="L346" s="15">
        <v>17.620000839233398</v>
      </c>
      <c r="M346" s="15">
        <v>1.4479215145111</v>
      </c>
      <c r="N346" s="15">
        <v>671.40002441406205</v>
      </c>
      <c r="O346" s="15">
        <v>671.79998779296795</v>
      </c>
    </row>
    <row r="347" spans="2:15" hidden="1" x14ac:dyDescent="0.2">
      <c r="B347" s="1">
        <v>61887</v>
      </c>
      <c r="C347" s="1" t="s">
        <v>446</v>
      </c>
      <c r="D347" s="1" t="s">
        <v>237</v>
      </c>
      <c r="E347" s="1" t="s">
        <v>68</v>
      </c>
      <c r="F347" s="1">
        <v>678</v>
      </c>
      <c r="G347" s="13">
        <v>34.840000152587798</v>
      </c>
      <c r="H347" s="15">
        <v>2.5074000358581499</v>
      </c>
      <c r="I347" s="15">
        <v>15.9292001724243</v>
      </c>
      <c r="J347" s="1">
        <v>47</v>
      </c>
      <c r="K347" s="17">
        <v>5450.103515625</v>
      </c>
      <c r="L347" s="15">
        <v>15.166999816894499</v>
      </c>
      <c r="M347" s="15">
        <v>0.14749261736869801</v>
      </c>
      <c r="N347" s="15">
        <v>677.59997558593705</v>
      </c>
      <c r="O347" s="15">
        <v>665.70001220703102</v>
      </c>
    </row>
    <row r="348" spans="2:15" hidden="1" x14ac:dyDescent="0.2">
      <c r="B348" s="1">
        <v>62885</v>
      </c>
      <c r="C348" s="1" t="s">
        <v>447</v>
      </c>
      <c r="D348" s="1" t="s">
        <v>169</v>
      </c>
      <c r="E348" s="1" t="s">
        <v>68</v>
      </c>
      <c r="F348" s="1">
        <v>162</v>
      </c>
      <c r="G348" s="13">
        <v>8.3999996185302699</v>
      </c>
      <c r="H348" s="15">
        <v>16.959100723266602</v>
      </c>
      <c r="I348" s="15">
        <v>33.918098449707003</v>
      </c>
      <c r="J348" s="1">
        <v>23</v>
      </c>
      <c r="K348" s="17">
        <v>5210.724609375</v>
      </c>
      <c r="L348" s="15">
        <v>10.6429996490478</v>
      </c>
      <c r="M348" s="15">
        <v>0</v>
      </c>
      <c r="N348" s="15">
        <v>679.79998779296795</v>
      </c>
      <c r="O348" s="15">
        <v>663.59997558593705</v>
      </c>
    </row>
    <row r="349" spans="2:15" hidden="1" x14ac:dyDescent="0.2">
      <c r="B349" s="1">
        <v>64998</v>
      </c>
      <c r="C349" s="1" t="s">
        <v>448</v>
      </c>
      <c r="D349" s="1" t="s">
        <v>95</v>
      </c>
      <c r="E349" s="1" t="s">
        <v>83</v>
      </c>
      <c r="F349" s="1">
        <v>8529</v>
      </c>
      <c r="G349" s="13">
        <v>407.70001220703102</v>
      </c>
      <c r="H349" s="15">
        <v>2.19250011444091</v>
      </c>
      <c r="I349" s="15">
        <v>11.701299667358301</v>
      </c>
      <c r="J349" s="1">
        <v>834</v>
      </c>
      <c r="K349" s="17">
        <v>4715.44580078125</v>
      </c>
      <c r="L349" s="15">
        <v>20.739055633544901</v>
      </c>
      <c r="M349" s="15">
        <v>3.70500636100769</v>
      </c>
      <c r="N349" s="15">
        <v>668.90002441406205</v>
      </c>
      <c r="O349" s="15">
        <v>674.59997558593705</v>
      </c>
    </row>
    <row r="350" spans="2:15" hidden="1" x14ac:dyDescent="0.2">
      <c r="B350" s="1">
        <v>66845</v>
      </c>
      <c r="C350" s="1" t="s">
        <v>449</v>
      </c>
      <c r="D350" s="1" t="s">
        <v>280</v>
      </c>
      <c r="E350" s="1" t="s">
        <v>68</v>
      </c>
      <c r="F350" s="1">
        <v>1862</v>
      </c>
      <c r="G350" s="13">
        <v>89.089996337890597</v>
      </c>
      <c r="H350" s="15">
        <v>2.82969999313354</v>
      </c>
      <c r="I350" s="15">
        <v>21.089199066162099</v>
      </c>
      <c r="J350" s="1">
        <v>231</v>
      </c>
      <c r="K350" s="17">
        <v>4632.068359375</v>
      </c>
      <c r="L350" s="15">
        <v>21.5659999847412</v>
      </c>
      <c r="M350" s="15">
        <v>0.268528461456298</v>
      </c>
      <c r="N350" s="15">
        <v>673.09997558593705</v>
      </c>
      <c r="O350" s="15">
        <v>670.70001220703102</v>
      </c>
    </row>
    <row r="351" spans="2:15" hidden="1" x14ac:dyDescent="0.2">
      <c r="B351" s="1">
        <v>66886</v>
      </c>
      <c r="C351" s="1" t="s">
        <v>450</v>
      </c>
      <c r="D351" s="1" t="s">
        <v>280</v>
      </c>
      <c r="E351" s="1" t="s">
        <v>68</v>
      </c>
      <c r="F351" s="1">
        <v>1452</v>
      </c>
      <c r="G351" s="13">
        <v>70.5</v>
      </c>
      <c r="H351" s="15">
        <v>2.4260001182556099</v>
      </c>
      <c r="I351" s="15">
        <v>10.4141998291015</v>
      </c>
      <c r="J351" s="1">
        <v>183</v>
      </c>
      <c r="K351" s="17">
        <v>5028.5615234375</v>
      </c>
      <c r="L351" s="15">
        <v>17.656000137329102</v>
      </c>
      <c r="M351" s="15">
        <v>0</v>
      </c>
      <c r="N351" s="15">
        <v>679.59997558593705</v>
      </c>
      <c r="O351" s="15">
        <v>664.20001220703102</v>
      </c>
    </row>
    <row r="352" spans="2:15" hidden="1" x14ac:dyDescent="0.2">
      <c r="B352" s="1">
        <v>70672</v>
      </c>
      <c r="C352" s="1" t="s">
        <v>451</v>
      </c>
      <c r="D352" s="1" t="s">
        <v>159</v>
      </c>
      <c r="E352" s="1" t="s">
        <v>83</v>
      </c>
      <c r="F352" s="1">
        <v>155</v>
      </c>
      <c r="G352" s="13">
        <v>8</v>
      </c>
      <c r="H352" s="15">
        <v>0.64520001411437899</v>
      </c>
      <c r="I352" s="15">
        <v>12.258099555969199</v>
      </c>
      <c r="J352" s="1">
        <v>32</v>
      </c>
      <c r="K352" s="17">
        <v>5695.466796875</v>
      </c>
      <c r="L352" s="15">
        <v>17.708999633788999</v>
      </c>
      <c r="M352" s="15">
        <v>4.5161290168762198</v>
      </c>
      <c r="N352" s="15">
        <v>672.29998779296795</v>
      </c>
      <c r="O352" s="15">
        <v>671.59997558593705</v>
      </c>
    </row>
    <row r="353" spans="2:15" hidden="1" x14ac:dyDescent="0.2">
      <c r="B353" s="1">
        <v>69021</v>
      </c>
      <c r="C353" s="1" t="s">
        <v>452</v>
      </c>
      <c r="D353" s="1" t="s">
        <v>120</v>
      </c>
      <c r="E353" s="1" t="s">
        <v>68</v>
      </c>
      <c r="F353" s="1">
        <v>2536</v>
      </c>
      <c r="G353" s="13">
        <v>127.11000061035099</v>
      </c>
      <c r="H353" s="15">
        <v>2.0327999591827299</v>
      </c>
      <c r="I353" s="15">
        <v>2.0327999591827299</v>
      </c>
      <c r="J353" s="1">
        <v>343</v>
      </c>
      <c r="K353" s="17">
        <v>4504.294921875</v>
      </c>
      <c r="L353" s="15">
        <v>27.8159999847412</v>
      </c>
      <c r="M353" s="15">
        <v>2.4447948932647701</v>
      </c>
      <c r="N353" s="15">
        <v>676.09997558593705</v>
      </c>
      <c r="O353" s="15">
        <v>668</v>
      </c>
    </row>
    <row r="354" spans="2:15" hidden="1" x14ac:dyDescent="0.2">
      <c r="B354" s="1">
        <v>66399</v>
      </c>
      <c r="C354" s="1" t="s">
        <v>453</v>
      </c>
      <c r="D354" s="1" t="s">
        <v>313</v>
      </c>
      <c r="E354" s="1" t="s">
        <v>68</v>
      </c>
      <c r="F354" s="1">
        <v>567</v>
      </c>
      <c r="G354" s="13">
        <v>30.079999923706001</v>
      </c>
      <c r="H354" s="15">
        <v>4.8951001167297301</v>
      </c>
      <c r="I354" s="15">
        <v>29.020999908447202</v>
      </c>
      <c r="J354" s="1">
        <v>103</v>
      </c>
      <c r="K354" s="17">
        <v>5156.43701171875</v>
      </c>
      <c r="L354" s="15">
        <v>18.593000411987301</v>
      </c>
      <c r="M354" s="15">
        <v>0</v>
      </c>
      <c r="N354" s="15">
        <v>673.90002441406205</v>
      </c>
      <c r="O354" s="15">
        <v>670.20001220703102</v>
      </c>
    </row>
    <row r="355" spans="2:15" hidden="1" x14ac:dyDescent="0.2">
      <c r="B355" s="1">
        <v>65219</v>
      </c>
      <c r="C355" s="1" t="s">
        <v>454</v>
      </c>
      <c r="D355" s="1" t="s">
        <v>137</v>
      </c>
      <c r="E355" s="1" t="s">
        <v>68</v>
      </c>
      <c r="F355" s="1">
        <v>953</v>
      </c>
      <c r="G355" s="13">
        <v>52.599998474121001</v>
      </c>
      <c r="H355" s="15">
        <v>7.9875998497009197</v>
      </c>
      <c r="I355" s="15">
        <v>33.921199798583899</v>
      </c>
      <c r="J355" s="1">
        <v>135</v>
      </c>
      <c r="K355" s="17">
        <v>5433.51416015625</v>
      </c>
      <c r="L355" s="15">
        <v>14.2629995346069</v>
      </c>
      <c r="M355" s="15">
        <v>0</v>
      </c>
      <c r="N355" s="15">
        <v>668.09997558593705</v>
      </c>
      <c r="O355" s="15">
        <v>676.5</v>
      </c>
    </row>
    <row r="356" spans="2:15" hidden="1" x14ac:dyDescent="0.2">
      <c r="B356" s="1">
        <v>68726</v>
      </c>
      <c r="C356" s="1" t="s">
        <v>455</v>
      </c>
      <c r="D356" s="1" t="s">
        <v>352</v>
      </c>
      <c r="E356" s="1" t="s">
        <v>68</v>
      </c>
      <c r="F356" s="1">
        <v>296</v>
      </c>
      <c r="G356" s="13">
        <v>15.4300003051757</v>
      </c>
      <c r="H356" s="15">
        <v>5.5921001434326101</v>
      </c>
      <c r="I356" s="15">
        <v>25.986799240112301</v>
      </c>
      <c r="J356" s="1">
        <v>42</v>
      </c>
      <c r="K356" s="17">
        <v>5254.6318359375</v>
      </c>
      <c r="L356" s="15">
        <v>22.757999420166001</v>
      </c>
      <c r="M356" s="15">
        <v>5.4054055213928196</v>
      </c>
      <c r="N356" s="15">
        <v>674.59997558593705</v>
      </c>
      <c r="O356" s="15">
        <v>670.09997558593705</v>
      </c>
    </row>
    <row r="357" spans="2:15" hidden="1" x14ac:dyDescent="0.2">
      <c r="B357" s="1">
        <v>64170</v>
      </c>
      <c r="C357" s="1" t="s">
        <v>456</v>
      </c>
      <c r="D357" s="1" t="s">
        <v>291</v>
      </c>
      <c r="E357" s="1" t="s">
        <v>68</v>
      </c>
      <c r="F357" s="1">
        <v>198</v>
      </c>
      <c r="G357" s="13">
        <v>9</v>
      </c>
      <c r="H357" s="15">
        <v>2.4509999752044598</v>
      </c>
      <c r="I357" s="15">
        <v>12.745100021362299</v>
      </c>
      <c r="J357" s="1">
        <v>24</v>
      </c>
      <c r="K357" s="17">
        <v>4593.19677734375</v>
      </c>
      <c r="L357" s="15">
        <v>12.640000343322701</v>
      </c>
      <c r="M357" s="15">
        <v>0</v>
      </c>
      <c r="N357" s="15">
        <v>672.70001220703102</v>
      </c>
      <c r="O357" s="15">
        <v>672.20001220703102</v>
      </c>
    </row>
    <row r="358" spans="2:15" hidden="1" x14ac:dyDescent="0.2">
      <c r="B358" s="1">
        <v>62109</v>
      </c>
      <c r="C358" s="1" t="s">
        <v>457</v>
      </c>
      <c r="D358" s="1" t="s">
        <v>75</v>
      </c>
      <c r="E358" s="1" t="s">
        <v>68</v>
      </c>
      <c r="F358" s="1">
        <v>218</v>
      </c>
      <c r="G358" s="13">
        <v>10.1000003814697</v>
      </c>
      <c r="H358" s="15">
        <v>2.2421998977661102</v>
      </c>
      <c r="I358" s="15">
        <v>25.1121006011962</v>
      </c>
      <c r="J358" s="1">
        <v>49</v>
      </c>
      <c r="K358" s="17">
        <v>4320.6787109375</v>
      </c>
      <c r="L358" s="15">
        <v>11.2379999160766</v>
      </c>
      <c r="M358" s="15">
        <v>6.42201805114746</v>
      </c>
      <c r="N358" s="15">
        <v>669.40002441406205</v>
      </c>
      <c r="O358" s="15">
        <v>675.70001220703102</v>
      </c>
    </row>
    <row r="359" spans="2:15" hidden="1" x14ac:dyDescent="0.2">
      <c r="B359" s="1">
        <v>70995</v>
      </c>
      <c r="C359" s="1" t="s">
        <v>458</v>
      </c>
      <c r="D359" s="1" t="s">
        <v>159</v>
      </c>
      <c r="E359" s="1" t="s">
        <v>83</v>
      </c>
      <c r="F359" s="1">
        <v>734</v>
      </c>
      <c r="G359" s="13">
        <v>36</v>
      </c>
      <c r="H359" s="15">
        <v>2.0243000984191801</v>
      </c>
      <c r="I359" s="15">
        <v>12.8205003738403</v>
      </c>
      <c r="J359" s="1">
        <v>117</v>
      </c>
      <c r="K359" s="17">
        <v>4920.77734375</v>
      </c>
      <c r="L359" s="15">
        <v>16.955999374389599</v>
      </c>
      <c r="M359" s="15">
        <v>6.5395092964172301</v>
      </c>
      <c r="N359" s="15">
        <v>676.09997558593705</v>
      </c>
      <c r="O359" s="15">
        <v>669.29998779296795</v>
      </c>
    </row>
    <row r="360" spans="2:15" hidden="1" x14ac:dyDescent="0.2">
      <c r="B360" s="1">
        <v>70979</v>
      </c>
      <c r="C360" s="1" t="s">
        <v>459</v>
      </c>
      <c r="D360" s="1" t="s">
        <v>159</v>
      </c>
      <c r="E360" s="1" t="s">
        <v>83</v>
      </c>
      <c r="F360" s="1">
        <v>189</v>
      </c>
      <c r="G360" s="13">
        <v>11.6000003814697</v>
      </c>
      <c r="H360" s="15">
        <v>2.0724999904632502</v>
      </c>
      <c r="I360" s="15">
        <v>32.124401092529297</v>
      </c>
      <c r="J360" s="1">
        <v>50</v>
      </c>
      <c r="K360" s="17">
        <v>6905.869140625</v>
      </c>
      <c r="L360" s="15">
        <v>17.708999633788999</v>
      </c>
      <c r="M360" s="15">
        <v>14.2857151031494</v>
      </c>
      <c r="N360" s="15">
        <v>679.09997558593705</v>
      </c>
      <c r="O360" s="15">
        <v>667</v>
      </c>
    </row>
    <row r="361" spans="2:15" hidden="1" x14ac:dyDescent="0.2">
      <c r="B361" s="1">
        <v>68866</v>
      </c>
      <c r="C361" s="1" t="s">
        <v>460</v>
      </c>
      <c r="D361" s="1" t="s">
        <v>120</v>
      </c>
      <c r="E361" s="1" t="s">
        <v>68</v>
      </c>
      <c r="F361" s="1">
        <v>2528</v>
      </c>
      <c r="G361" s="13">
        <v>138.30999755859301</v>
      </c>
      <c r="H361" s="15">
        <v>1.3421000242233201</v>
      </c>
      <c r="I361" s="15">
        <v>2.4456000328063898</v>
      </c>
      <c r="J361" s="1">
        <v>482</v>
      </c>
      <c r="K361" s="17">
        <v>5729.904296875</v>
      </c>
      <c r="L361" s="15">
        <v>25.621999740600501</v>
      </c>
      <c r="M361" s="15">
        <v>3.6787974834442099</v>
      </c>
      <c r="N361" s="15">
        <v>675</v>
      </c>
      <c r="O361" s="15">
        <v>671.5</v>
      </c>
    </row>
    <row r="362" spans="2:15" hidden="1" x14ac:dyDescent="0.2">
      <c r="B362" s="1">
        <v>61978</v>
      </c>
      <c r="C362" s="1" t="s">
        <v>461</v>
      </c>
      <c r="D362" s="1" t="s">
        <v>237</v>
      </c>
      <c r="E362" s="1" t="s">
        <v>68</v>
      </c>
      <c r="F362" s="1">
        <v>2987</v>
      </c>
      <c r="G362" s="13">
        <v>154.169998168945</v>
      </c>
      <c r="H362" s="15">
        <v>2.0422000885009699</v>
      </c>
      <c r="I362" s="15">
        <v>11.181799888610801</v>
      </c>
      <c r="J362" s="1">
        <v>290</v>
      </c>
      <c r="K362" s="17">
        <v>4825.2021484375</v>
      </c>
      <c r="L362" s="15">
        <v>18.725999832153299</v>
      </c>
      <c r="M362" s="15">
        <v>0.50217610597610396</v>
      </c>
      <c r="N362" s="15">
        <v>676.09997558593705</v>
      </c>
      <c r="O362" s="15">
        <v>670.5</v>
      </c>
    </row>
    <row r="363" spans="2:15" hidden="1" x14ac:dyDescent="0.2">
      <c r="B363" s="1">
        <v>66779</v>
      </c>
      <c r="C363" s="1" t="s">
        <v>462</v>
      </c>
      <c r="D363" s="1" t="s">
        <v>280</v>
      </c>
      <c r="E363" s="1" t="s">
        <v>68</v>
      </c>
      <c r="F363" s="1">
        <v>208</v>
      </c>
      <c r="G363" s="13">
        <v>11</v>
      </c>
      <c r="H363" s="15">
        <v>9.3896999359130806</v>
      </c>
      <c r="I363" s="15">
        <v>32.863800048828097</v>
      </c>
      <c r="J363" s="1">
        <v>21</v>
      </c>
      <c r="K363" s="17">
        <v>5388.17041015625</v>
      </c>
      <c r="L363" s="15">
        <v>13.442999839782701</v>
      </c>
      <c r="M363" s="15">
        <v>0</v>
      </c>
      <c r="N363" s="15">
        <v>680.5</v>
      </c>
      <c r="O363" s="15">
        <v>666.59997558593705</v>
      </c>
    </row>
    <row r="364" spans="2:15" hidden="1" x14ac:dyDescent="0.2">
      <c r="B364" s="1">
        <v>68353</v>
      </c>
      <c r="C364" s="1" t="s">
        <v>463</v>
      </c>
      <c r="D364" s="1" t="s">
        <v>110</v>
      </c>
      <c r="E364" s="1" t="s">
        <v>68</v>
      </c>
      <c r="F364" s="1">
        <v>379</v>
      </c>
      <c r="G364" s="13">
        <v>23.100000381469702</v>
      </c>
      <c r="H364" s="15">
        <v>2.90240001678466</v>
      </c>
      <c r="I364" s="15">
        <v>22.163600921630799</v>
      </c>
      <c r="J364" s="1">
        <v>29</v>
      </c>
      <c r="K364" s="17">
        <v>5133.8271484375</v>
      </c>
      <c r="L364" s="15">
        <v>15.1800003051757</v>
      </c>
      <c r="M364" s="15">
        <v>22.6912937164306</v>
      </c>
      <c r="N364" s="15">
        <v>670.5</v>
      </c>
      <c r="O364" s="15">
        <v>676.59997558593705</v>
      </c>
    </row>
    <row r="365" spans="2:15" hidden="1" x14ac:dyDescent="0.2">
      <c r="B365" s="1">
        <v>61911</v>
      </c>
      <c r="C365" s="1" t="s">
        <v>464</v>
      </c>
      <c r="D365" s="1" t="s">
        <v>237</v>
      </c>
      <c r="E365" s="1" t="s">
        <v>68</v>
      </c>
      <c r="F365" s="1">
        <v>145</v>
      </c>
      <c r="G365" s="13">
        <v>9.3000001907348597</v>
      </c>
      <c r="H365" s="15">
        <v>6.2069001197814897</v>
      </c>
      <c r="I365" s="15">
        <v>0</v>
      </c>
      <c r="J365" s="1">
        <v>27</v>
      </c>
      <c r="K365" s="17">
        <v>5346.15625</v>
      </c>
      <c r="L365" s="15">
        <v>19.117000579833899</v>
      </c>
      <c r="M365" s="15">
        <v>0</v>
      </c>
      <c r="N365" s="15">
        <v>670.5</v>
      </c>
      <c r="O365" s="15">
        <v>677.29998779296795</v>
      </c>
    </row>
    <row r="366" spans="2:15" hidden="1" x14ac:dyDescent="0.2">
      <c r="B366" s="1">
        <v>66407</v>
      </c>
      <c r="C366" s="1" t="s">
        <v>465</v>
      </c>
      <c r="D366" s="1" t="s">
        <v>313</v>
      </c>
      <c r="E366" s="1" t="s">
        <v>68</v>
      </c>
      <c r="F366" s="1">
        <v>706</v>
      </c>
      <c r="G366" s="13">
        <v>37.740001678466797</v>
      </c>
      <c r="H366" s="15">
        <v>2.5936999320983798</v>
      </c>
      <c r="I366" s="15">
        <v>23.0548000335693</v>
      </c>
      <c r="J366" s="1">
        <v>103</v>
      </c>
      <c r="K366" s="17">
        <v>4789.30908203125</v>
      </c>
      <c r="L366" s="15">
        <v>13.7119998931884</v>
      </c>
      <c r="M366" s="15">
        <v>0.14164306223392401</v>
      </c>
      <c r="N366" s="15">
        <v>676</v>
      </c>
      <c r="O366" s="15">
        <v>672.5</v>
      </c>
    </row>
    <row r="367" spans="2:15" hidden="1" x14ac:dyDescent="0.2">
      <c r="B367" s="1">
        <v>70961</v>
      </c>
      <c r="C367" s="1" t="s">
        <v>466</v>
      </c>
      <c r="D367" s="1" t="s">
        <v>159</v>
      </c>
      <c r="E367" s="1" t="s">
        <v>68</v>
      </c>
      <c r="F367" s="1">
        <v>878</v>
      </c>
      <c r="G367" s="13">
        <v>47.900001525878899</v>
      </c>
      <c r="H367" s="15">
        <v>1.375</v>
      </c>
      <c r="I367" s="15">
        <v>15.75</v>
      </c>
      <c r="J367" s="1">
        <v>105</v>
      </c>
      <c r="K367" s="17">
        <v>5329.7822265625</v>
      </c>
      <c r="L367" s="15">
        <v>17.507999420166001</v>
      </c>
      <c r="M367" s="15">
        <v>2.7334852218627899</v>
      </c>
      <c r="N367" s="15">
        <v>681</v>
      </c>
      <c r="O367" s="15">
        <v>669.79998779296795</v>
      </c>
    </row>
    <row r="368" spans="2:15" hidden="1" x14ac:dyDescent="0.2">
      <c r="B368" s="1">
        <v>62976</v>
      </c>
      <c r="C368" s="1" t="s">
        <v>177</v>
      </c>
      <c r="D368" s="1" t="s">
        <v>169</v>
      </c>
      <c r="E368" s="1" t="s">
        <v>68</v>
      </c>
      <c r="F368" s="1">
        <v>594</v>
      </c>
      <c r="G368" s="13">
        <v>33.180000305175703</v>
      </c>
      <c r="H368" s="15">
        <v>12.2688999176025</v>
      </c>
      <c r="I368" s="15">
        <v>25.378200531005799</v>
      </c>
      <c r="J368" s="1">
        <v>75</v>
      </c>
      <c r="K368" s="17">
        <v>5371.1728515625</v>
      </c>
      <c r="L368" s="15">
        <v>11.833999633789</v>
      </c>
      <c r="M368" s="15">
        <v>1.6835017204284599</v>
      </c>
      <c r="N368" s="15">
        <v>683</v>
      </c>
      <c r="O368" s="15">
        <v>668.40002441406205</v>
      </c>
    </row>
    <row r="369" spans="2:15" hidden="1" x14ac:dyDescent="0.2">
      <c r="B369" s="1">
        <v>71696</v>
      </c>
      <c r="C369" s="1" t="s">
        <v>467</v>
      </c>
      <c r="D369" s="1" t="s">
        <v>468</v>
      </c>
      <c r="E369" s="1" t="s">
        <v>68</v>
      </c>
      <c r="F369" s="1">
        <v>139</v>
      </c>
      <c r="G369" s="13">
        <v>7.3499999046325604</v>
      </c>
      <c r="H369" s="15">
        <v>20.8633003234863</v>
      </c>
      <c r="I369" s="15">
        <v>66.906501770019503</v>
      </c>
      <c r="J369" s="1">
        <v>40</v>
      </c>
      <c r="K369" s="17">
        <v>5771.3837890625</v>
      </c>
      <c r="L369" s="15">
        <v>13.2729997634887</v>
      </c>
      <c r="M369" s="15">
        <v>0</v>
      </c>
      <c r="N369" s="15">
        <v>680.09997558593705</v>
      </c>
      <c r="O369" s="15">
        <v>672.20001220703102</v>
      </c>
    </row>
    <row r="370" spans="2:15" hidden="1" x14ac:dyDescent="0.2">
      <c r="B370" s="1">
        <v>66373</v>
      </c>
      <c r="C370" s="1" t="s">
        <v>469</v>
      </c>
      <c r="D370" s="1" t="s">
        <v>313</v>
      </c>
      <c r="E370" s="1" t="s">
        <v>68</v>
      </c>
      <c r="F370" s="1">
        <v>2089</v>
      </c>
      <c r="G370" s="13">
        <v>102.77999877929599</v>
      </c>
      <c r="H370" s="15">
        <v>2.51850008964538</v>
      </c>
      <c r="I370" s="15">
        <v>14.036999702453601</v>
      </c>
      <c r="J370" s="1">
        <v>318</v>
      </c>
      <c r="K370" s="17">
        <v>4993.634765625</v>
      </c>
      <c r="L370" s="15">
        <v>16.356000900268501</v>
      </c>
      <c r="M370" s="15">
        <v>0.143609374761581</v>
      </c>
      <c r="N370" s="15">
        <v>673.79998779296795</v>
      </c>
      <c r="O370" s="15">
        <v>679.29998779296795</v>
      </c>
    </row>
    <row r="371" spans="2:15" hidden="1" x14ac:dyDescent="0.2">
      <c r="B371" s="1">
        <v>66852</v>
      </c>
      <c r="C371" s="1" t="s">
        <v>470</v>
      </c>
      <c r="D371" s="1" t="s">
        <v>280</v>
      </c>
      <c r="E371" s="1" t="s">
        <v>68</v>
      </c>
      <c r="F371" s="1">
        <v>326</v>
      </c>
      <c r="G371" s="13">
        <v>16.280000686645501</v>
      </c>
      <c r="H371" s="15">
        <v>4.2944998741149902</v>
      </c>
      <c r="I371" s="15">
        <v>11.042900085449199</v>
      </c>
      <c r="J371" s="1">
        <v>42</v>
      </c>
      <c r="K371" s="17">
        <v>4854.0380859375</v>
      </c>
      <c r="L371" s="15">
        <v>18.625999450683501</v>
      </c>
      <c r="M371" s="15">
        <v>0</v>
      </c>
      <c r="N371" s="15">
        <v>673.29998779296795</v>
      </c>
      <c r="O371" s="15">
        <v>679.90002441406205</v>
      </c>
    </row>
    <row r="372" spans="2:15" hidden="1" x14ac:dyDescent="0.2">
      <c r="B372" s="1">
        <v>72470</v>
      </c>
      <c r="C372" s="1" t="s">
        <v>471</v>
      </c>
      <c r="D372" s="1" t="s">
        <v>123</v>
      </c>
      <c r="E372" s="1" t="s">
        <v>68</v>
      </c>
      <c r="F372" s="1">
        <v>516</v>
      </c>
      <c r="G372" s="13">
        <v>21.5</v>
      </c>
      <c r="H372" s="15">
        <v>0.96899998188018799</v>
      </c>
      <c r="I372" s="15">
        <v>27.713199615478501</v>
      </c>
      <c r="J372" s="1">
        <v>50</v>
      </c>
      <c r="K372" s="17">
        <v>4392.6796875</v>
      </c>
      <c r="L372" s="15">
        <v>23.7329998016357</v>
      </c>
      <c r="M372" s="15">
        <v>11.046511650085399</v>
      </c>
      <c r="N372" s="15">
        <v>680.5</v>
      </c>
      <c r="O372" s="15">
        <v>673.20001220703102</v>
      </c>
    </row>
    <row r="373" spans="2:15" hidden="1" x14ac:dyDescent="0.2">
      <c r="B373" s="1">
        <v>71787</v>
      </c>
      <c r="C373" s="1" t="s">
        <v>472</v>
      </c>
      <c r="D373" s="1" t="s">
        <v>468</v>
      </c>
      <c r="E373" s="1" t="s">
        <v>68</v>
      </c>
      <c r="F373" s="1">
        <v>449</v>
      </c>
      <c r="G373" s="13">
        <v>25.5</v>
      </c>
      <c r="H373" s="15">
        <v>12.7272996902465</v>
      </c>
      <c r="I373" s="15">
        <v>48.484798431396399</v>
      </c>
      <c r="J373" s="1">
        <v>50</v>
      </c>
      <c r="K373" s="17">
        <v>5884.43212890625</v>
      </c>
      <c r="L373" s="15">
        <v>12.9340000152587</v>
      </c>
      <c r="M373" s="15">
        <v>0</v>
      </c>
      <c r="N373" s="15">
        <v>672.79998779296795</v>
      </c>
      <c r="O373" s="15">
        <v>681.09997558593705</v>
      </c>
    </row>
    <row r="374" spans="2:15" hidden="1" x14ac:dyDescent="0.2">
      <c r="B374" s="1">
        <v>70078</v>
      </c>
      <c r="C374" s="1" t="s">
        <v>473</v>
      </c>
      <c r="D374" s="1" t="s">
        <v>216</v>
      </c>
      <c r="E374" s="1" t="s">
        <v>68</v>
      </c>
      <c r="F374" s="1">
        <v>297</v>
      </c>
      <c r="G374" s="13">
        <v>15.3500003814697</v>
      </c>
      <c r="H374" s="15">
        <v>2.35689997673034</v>
      </c>
      <c r="I374" s="15">
        <v>4.0404000282287598</v>
      </c>
      <c r="J374" s="1">
        <v>70</v>
      </c>
      <c r="K374" s="17">
        <v>4273.9931640625</v>
      </c>
      <c r="L374" s="15">
        <v>13.9060001373291</v>
      </c>
      <c r="M374" s="15">
        <v>0</v>
      </c>
      <c r="N374" s="15">
        <v>679</v>
      </c>
      <c r="O374" s="15">
        <v>675.5</v>
      </c>
    </row>
    <row r="375" spans="2:15" hidden="1" x14ac:dyDescent="0.2">
      <c r="B375" s="1">
        <v>66340</v>
      </c>
      <c r="C375" s="1" t="s">
        <v>474</v>
      </c>
      <c r="D375" s="1" t="s">
        <v>313</v>
      </c>
      <c r="E375" s="1" t="s">
        <v>68</v>
      </c>
      <c r="F375" s="1">
        <v>1579</v>
      </c>
      <c r="G375" s="13">
        <v>80.239997863769503</v>
      </c>
      <c r="H375" s="15">
        <v>5.5556001663207999</v>
      </c>
      <c r="I375" s="15">
        <v>21.780300140380799</v>
      </c>
      <c r="J375" s="1">
        <v>165</v>
      </c>
      <c r="K375" s="17">
        <v>5146.7841796875</v>
      </c>
      <c r="L375" s="15">
        <v>15.428000450134199</v>
      </c>
      <c r="M375" s="15">
        <v>6.3331224024295807E-2</v>
      </c>
      <c r="N375" s="15">
        <v>678.5</v>
      </c>
      <c r="O375" s="15">
        <v>677.40002441406205</v>
      </c>
    </row>
    <row r="376" spans="2:15" hidden="1" x14ac:dyDescent="0.2">
      <c r="B376" s="1">
        <v>62893</v>
      </c>
      <c r="C376" s="1" t="s">
        <v>475</v>
      </c>
      <c r="D376" s="1" t="s">
        <v>169</v>
      </c>
      <c r="E376" s="1" t="s">
        <v>68</v>
      </c>
      <c r="F376" s="1">
        <v>383</v>
      </c>
      <c r="G376" s="13">
        <v>20.4500007629394</v>
      </c>
      <c r="H376" s="15">
        <v>6.0051999092101997</v>
      </c>
      <c r="I376" s="15">
        <v>10.1828002929687</v>
      </c>
      <c r="J376" s="1">
        <v>49</v>
      </c>
      <c r="K376" s="17">
        <v>5351.52294921875</v>
      </c>
      <c r="L376" s="15">
        <v>15.380999565124499</v>
      </c>
      <c r="M376" s="15">
        <v>0</v>
      </c>
      <c r="N376" s="15">
        <v>682.90002441406205</v>
      </c>
      <c r="O376" s="15">
        <v>673.20001220703102</v>
      </c>
    </row>
    <row r="377" spans="2:15" hidden="1" x14ac:dyDescent="0.2">
      <c r="B377" s="1">
        <v>70698</v>
      </c>
      <c r="C377" s="1" t="s">
        <v>476</v>
      </c>
      <c r="D377" s="1" t="s">
        <v>159</v>
      </c>
      <c r="E377" s="1" t="s">
        <v>68</v>
      </c>
      <c r="F377" s="1">
        <v>81</v>
      </c>
      <c r="G377" s="13">
        <v>5.0999999046325604</v>
      </c>
      <c r="H377" s="15">
        <v>3.6145000457763601</v>
      </c>
      <c r="I377" s="15">
        <v>0</v>
      </c>
      <c r="J377" s="1">
        <v>14</v>
      </c>
      <c r="K377" s="17">
        <v>7667.57177734375</v>
      </c>
      <c r="L377" s="15">
        <v>22.5289993286132</v>
      </c>
      <c r="M377" s="15">
        <v>0</v>
      </c>
      <c r="N377" s="15">
        <v>685.29998779296795</v>
      </c>
      <c r="O377" s="15">
        <v>671.5</v>
      </c>
    </row>
    <row r="378" spans="2:15" hidden="1" x14ac:dyDescent="0.2">
      <c r="B378" s="1">
        <v>68080</v>
      </c>
      <c r="C378" s="1" t="s">
        <v>477</v>
      </c>
      <c r="D378" s="1" t="s">
        <v>110</v>
      </c>
      <c r="E378" s="1" t="s">
        <v>83</v>
      </c>
      <c r="F378" s="1">
        <v>5259</v>
      </c>
      <c r="G378" s="13">
        <v>262.23001098632801</v>
      </c>
      <c r="H378" s="15">
        <v>2.3959000110626198</v>
      </c>
      <c r="I378" s="15">
        <v>19.091100692748999</v>
      </c>
      <c r="J378" s="1">
        <v>701</v>
      </c>
      <c r="K378" s="17">
        <v>5281.708984375</v>
      </c>
      <c r="L378" s="15">
        <v>23.8060989379882</v>
      </c>
      <c r="M378" s="15">
        <v>15.059897422790501</v>
      </c>
      <c r="N378" s="15">
        <v>679</v>
      </c>
      <c r="O378" s="15">
        <v>678.59997558593705</v>
      </c>
    </row>
    <row r="379" spans="2:15" hidden="1" x14ac:dyDescent="0.2">
      <c r="B379" s="1">
        <v>65318</v>
      </c>
      <c r="C379" s="1" t="s">
        <v>478</v>
      </c>
      <c r="D379" s="1" t="s">
        <v>338</v>
      </c>
      <c r="E379" s="1" t="s">
        <v>68</v>
      </c>
      <c r="F379" s="1">
        <v>1960</v>
      </c>
      <c r="G379" s="13">
        <v>108.959999084472</v>
      </c>
      <c r="H379" s="15">
        <v>1.94169998168945</v>
      </c>
      <c r="I379" s="15">
        <v>3.7302000522613499</v>
      </c>
      <c r="J379" s="1">
        <v>223</v>
      </c>
      <c r="K379" s="17">
        <v>5368.5029296875</v>
      </c>
      <c r="L379" s="15">
        <v>24.603000640869102</v>
      </c>
      <c r="M379" s="15">
        <v>1.47959184646606</v>
      </c>
      <c r="N379" s="15">
        <v>684.09997558593705</v>
      </c>
      <c r="O379" s="15">
        <v>674.70001220703102</v>
      </c>
    </row>
    <row r="380" spans="2:15" hidden="1" x14ac:dyDescent="0.2">
      <c r="B380" s="1">
        <v>69492</v>
      </c>
      <c r="C380" s="1" t="s">
        <v>479</v>
      </c>
      <c r="D380" s="1" t="s">
        <v>131</v>
      </c>
      <c r="E380" s="1" t="s">
        <v>83</v>
      </c>
      <c r="F380" s="1">
        <v>151</v>
      </c>
      <c r="G380" s="13">
        <v>8.8999996185302699</v>
      </c>
      <c r="H380" s="15">
        <v>2.6489999294281001</v>
      </c>
      <c r="I380" s="15">
        <v>8.6092996597290004</v>
      </c>
      <c r="J380" s="1">
        <v>31</v>
      </c>
      <c r="K380" s="17">
        <v>6429.25732421875</v>
      </c>
      <c r="L380" s="15">
        <v>36.173999786376903</v>
      </c>
      <c r="M380" s="15">
        <v>2.6490066051483101</v>
      </c>
      <c r="N380" s="15">
        <v>676.79998779296795</v>
      </c>
      <c r="O380" s="15">
        <v>682.20001220703102</v>
      </c>
    </row>
    <row r="381" spans="2:15" hidden="1" x14ac:dyDescent="0.2">
      <c r="B381" s="1">
        <v>64600</v>
      </c>
      <c r="C381" s="1" t="s">
        <v>480</v>
      </c>
      <c r="D381" s="1" t="s">
        <v>95</v>
      </c>
      <c r="E381" s="1" t="s">
        <v>68</v>
      </c>
      <c r="F381" s="1">
        <v>946</v>
      </c>
      <c r="G381" s="13">
        <v>49.169998168945298</v>
      </c>
      <c r="H381" s="15">
        <v>2.1784000396728498</v>
      </c>
      <c r="I381" s="15">
        <v>6.5352997779846103</v>
      </c>
      <c r="J381" s="1">
        <v>310</v>
      </c>
      <c r="K381" s="17">
        <v>5387.458984375</v>
      </c>
      <c r="L381" s="15">
        <v>33.455001831054602</v>
      </c>
      <c r="M381" s="15">
        <v>1.4799153804778999</v>
      </c>
      <c r="N381" s="15">
        <v>683.09997558593705</v>
      </c>
      <c r="O381" s="15">
        <v>676.20001220703102</v>
      </c>
    </row>
    <row r="382" spans="2:15" hidden="1" x14ac:dyDescent="0.2">
      <c r="B382" s="1">
        <v>70896</v>
      </c>
      <c r="C382" s="1" t="s">
        <v>481</v>
      </c>
      <c r="D382" s="1" t="s">
        <v>159</v>
      </c>
      <c r="E382" s="1" t="s">
        <v>83</v>
      </c>
      <c r="F382" s="1">
        <v>2707</v>
      </c>
      <c r="G382" s="13">
        <v>141.02000427246</v>
      </c>
      <c r="H382" s="15">
        <v>5.1395998001098597</v>
      </c>
      <c r="I382" s="15">
        <v>19.230800628662099</v>
      </c>
      <c r="J382" s="1">
        <v>300</v>
      </c>
      <c r="K382" s="17">
        <v>5235.77490234375</v>
      </c>
      <c r="L382" s="15">
        <v>20.4802227020263</v>
      </c>
      <c r="M382" s="15">
        <v>4.4698929786682102</v>
      </c>
      <c r="N382" s="15">
        <v>678.70001220703102</v>
      </c>
      <c r="O382" s="15">
        <v>680.79998779296795</v>
      </c>
    </row>
    <row r="383" spans="2:15" hidden="1" x14ac:dyDescent="0.2">
      <c r="B383" s="1">
        <v>66233</v>
      </c>
      <c r="C383" s="1" t="s">
        <v>482</v>
      </c>
      <c r="D383" s="1" t="s">
        <v>105</v>
      </c>
      <c r="E383" s="1" t="s">
        <v>68</v>
      </c>
      <c r="F383" s="1">
        <v>919</v>
      </c>
      <c r="G383" s="13">
        <v>46.889999389648402</v>
      </c>
      <c r="H383" s="15">
        <v>1.04929995536804</v>
      </c>
      <c r="I383" s="15">
        <v>0</v>
      </c>
      <c r="J383" s="1">
        <v>141</v>
      </c>
      <c r="K383" s="17">
        <v>4829.896484375</v>
      </c>
      <c r="L383" s="15">
        <v>20.1340007781982</v>
      </c>
      <c r="M383" s="15">
        <v>0.32644179463386502</v>
      </c>
      <c r="N383" s="15">
        <v>680.20001220703102</v>
      </c>
      <c r="O383" s="15">
        <v>679.40002441406205</v>
      </c>
    </row>
    <row r="384" spans="2:15" hidden="1" x14ac:dyDescent="0.2">
      <c r="B384" s="1">
        <v>70623</v>
      </c>
      <c r="C384" s="1" t="s">
        <v>483</v>
      </c>
      <c r="D384" s="1" t="s">
        <v>159</v>
      </c>
      <c r="E384" s="1" t="s">
        <v>83</v>
      </c>
      <c r="F384" s="1">
        <v>945</v>
      </c>
      <c r="G384" s="13">
        <v>46</v>
      </c>
      <c r="H384" s="15">
        <v>4.2399001121520996</v>
      </c>
      <c r="I384" s="15">
        <v>10.651499748229901</v>
      </c>
      <c r="J384" s="1">
        <v>216</v>
      </c>
      <c r="K384" s="17">
        <v>5088.7080078125</v>
      </c>
      <c r="L384" s="15">
        <v>19.346500396728501</v>
      </c>
      <c r="M384" s="15">
        <v>2.5396826267242401</v>
      </c>
      <c r="N384" s="15">
        <v>685.70001220703102</v>
      </c>
      <c r="O384" s="15">
        <v>674.40002441406205</v>
      </c>
    </row>
    <row r="385" spans="2:15" hidden="1" x14ac:dyDescent="0.2">
      <c r="B385" s="1">
        <v>69500</v>
      </c>
      <c r="C385" s="1" t="s">
        <v>484</v>
      </c>
      <c r="D385" s="1" t="s">
        <v>131</v>
      </c>
      <c r="E385" s="1" t="s">
        <v>68</v>
      </c>
      <c r="F385" s="1">
        <v>738</v>
      </c>
      <c r="G385" s="13">
        <v>39.701999664306598</v>
      </c>
      <c r="H385" s="15">
        <v>0</v>
      </c>
      <c r="I385" s="15">
        <v>0.67750000953674305</v>
      </c>
      <c r="J385" s="1">
        <v>220</v>
      </c>
      <c r="K385" s="17">
        <v>5390.1181640625</v>
      </c>
      <c r="L385" s="15">
        <v>36.173999786376903</v>
      </c>
      <c r="M385" s="15">
        <v>0.54200541973114003</v>
      </c>
      <c r="N385" s="15">
        <v>684.20001220703102</v>
      </c>
      <c r="O385" s="15">
        <v>676.70001220703102</v>
      </c>
    </row>
    <row r="386" spans="2:15" hidden="1" x14ac:dyDescent="0.2">
      <c r="B386" s="1">
        <v>70789</v>
      </c>
      <c r="C386" s="1" t="s">
        <v>485</v>
      </c>
      <c r="D386" s="1" t="s">
        <v>159</v>
      </c>
      <c r="E386" s="1" t="s">
        <v>83</v>
      </c>
      <c r="F386" s="1">
        <v>164</v>
      </c>
      <c r="G386" s="13">
        <v>10.5100002288818</v>
      </c>
      <c r="H386" s="15">
        <v>2.35290002822875</v>
      </c>
      <c r="I386" s="15">
        <v>12.941200256347599</v>
      </c>
      <c r="J386" s="1">
        <v>35</v>
      </c>
      <c r="K386" s="17">
        <v>6588.4306640625</v>
      </c>
      <c r="L386" s="15">
        <v>22.863334655761701</v>
      </c>
      <c r="M386" s="15">
        <v>11.5853662490844</v>
      </c>
      <c r="N386" s="15">
        <v>682.79998779296795</v>
      </c>
      <c r="O386" s="15">
        <v>679.79998779296795</v>
      </c>
    </row>
    <row r="387" spans="2:15" hidden="1" x14ac:dyDescent="0.2">
      <c r="B387" s="1">
        <v>70797</v>
      </c>
      <c r="C387" s="1" t="s">
        <v>211</v>
      </c>
      <c r="D387" s="1" t="s">
        <v>159</v>
      </c>
      <c r="E387" s="1" t="s">
        <v>83</v>
      </c>
      <c r="F387" s="1">
        <v>167</v>
      </c>
      <c r="G387" s="13">
        <v>10.920000076293899</v>
      </c>
      <c r="H387" s="15">
        <v>0.52079999446868896</v>
      </c>
      <c r="I387" s="15">
        <v>11.458299636840801</v>
      </c>
      <c r="J387" s="1">
        <v>29</v>
      </c>
      <c r="K387" s="17">
        <v>6196.69482421875</v>
      </c>
      <c r="L387" s="15">
        <v>17.708999633788999</v>
      </c>
      <c r="M387" s="15">
        <v>11.377244949340801</v>
      </c>
      <c r="N387" s="15">
        <v>680.79998779296795</v>
      </c>
      <c r="O387" s="15">
        <v>681.79998779296795</v>
      </c>
    </row>
    <row r="388" spans="2:15" hidden="1" x14ac:dyDescent="0.2">
      <c r="B388" s="1">
        <v>71142</v>
      </c>
      <c r="C388" s="1" t="s">
        <v>486</v>
      </c>
      <c r="D388" s="1" t="s">
        <v>232</v>
      </c>
      <c r="E388" s="1" t="s">
        <v>68</v>
      </c>
      <c r="F388" s="1">
        <v>125</v>
      </c>
      <c r="G388" s="13">
        <v>7.0799999237060502</v>
      </c>
      <c r="H388" s="15">
        <v>4</v>
      </c>
      <c r="I388" s="15">
        <v>14.399999618530201</v>
      </c>
      <c r="J388" s="1">
        <v>25</v>
      </c>
      <c r="K388" s="17">
        <v>4645.4130859375</v>
      </c>
      <c r="L388" s="15">
        <v>14.1770000457763</v>
      </c>
      <c r="M388" s="15">
        <v>0</v>
      </c>
      <c r="N388" s="15">
        <v>688.5</v>
      </c>
      <c r="O388" s="15">
        <v>674.70001220703102</v>
      </c>
    </row>
    <row r="389" spans="2:15" hidden="1" x14ac:dyDescent="0.2">
      <c r="B389" s="1">
        <v>65334</v>
      </c>
      <c r="C389" s="1" t="s">
        <v>487</v>
      </c>
      <c r="D389" s="1" t="s">
        <v>338</v>
      </c>
      <c r="E389" s="1" t="s">
        <v>68</v>
      </c>
      <c r="F389" s="1">
        <v>1091</v>
      </c>
      <c r="G389" s="13">
        <v>62.060001373291001</v>
      </c>
      <c r="H389" s="15">
        <v>0.53670001029968195</v>
      </c>
      <c r="I389" s="15">
        <v>0.53670001029968195</v>
      </c>
      <c r="J389" s="1">
        <v>113</v>
      </c>
      <c r="K389" s="17">
        <v>6489.9287109375</v>
      </c>
      <c r="L389" s="15">
        <v>41.092998504638601</v>
      </c>
      <c r="M389" s="15">
        <v>1.3748854398727399</v>
      </c>
      <c r="N389" s="15">
        <v>689.79998779296795</v>
      </c>
      <c r="O389" s="15">
        <v>674</v>
      </c>
    </row>
    <row r="390" spans="2:15" hidden="1" x14ac:dyDescent="0.2">
      <c r="B390" s="1">
        <v>69104</v>
      </c>
      <c r="C390" s="1" t="s">
        <v>488</v>
      </c>
      <c r="D390" s="1" t="s">
        <v>140</v>
      </c>
      <c r="E390" s="1" t="s">
        <v>83</v>
      </c>
      <c r="F390" s="1">
        <v>134</v>
      </c>
      <c r="G390" s="13">
        <v>6</v>
      </c>
      <c r="H390" s="15">
        <v>0.74629998207092196</v>
      </c>
      <c r="I390" s="15">
        <v>3.73130011558532</v>
      </c>
      <c r="J390" s="1">
        <v>27</v>
      </c>
      <c r="K390" s="17">
        <v>5094.958984375</v>
      </c>
      <c r="L390" s="15">
        <v>21.9570007324218</v>
      </c>
      <c r="M390" s="15">
        <v>2.2388060092925999</v>
      </c>
      <c r="N390" s="15">
        <v>681.79998779296795</v>
      </c>
      <c r="O390" s="15">
        <v>682.5</v>
      </c>
    </row>
    <row r="391" spans="2:15" hidden="1" x14ac:dyDescent="0.2">
      <c r="B391" s="1">
        <v>70839</v>
      </c>
      <c r="C391" s="1" t="s">
        <v>489</v>
      </c>
      <c r="D391" s="1" t="s">
        <v>159</v>
      </c>
      <c r="E391" s="1" t="s">
        <v>68</v>
      </c>
      <c r="F391" s="1">
        <v>600</v>
      </c>
      <c r="G391" s="13">
        <v>32</v>
      </c>
      <c r="H391" s="15">
        <v>2.6940999031066801</v>
      </c>
      <c r="I391" s="15">
        <v>29.3185005187988</v>
      </c>
      <c r="J391" s="1">
        <v>55</v>
      </c>
      <c r="K391" s="17">
        <v>4841.95849609375</v>
      </c>
      <c r="L391" s="15">
        <v>16.063999176025298</v>
      </c>
      <c r="M391" s="15">
        <v>5.3333334922790501</v>
      </c>
      <c r="N391" s="15">
        <v>680</v>
      </c>
      <c r="O391" s="15">
        <v>684.90002441406205</v>
      </c>
    </row>
    <row r="392" spans="2:15" hidden="1" x14ac:dyDescent="0.2">
      <c r="B392" s="1">
        <v>75002</v>
      </c>
      <c r="C392" s="1" t="s">
        <v>490</v>
      </c>
      <c r="D392" s="1" t="s">
        <v>338</v>
      </c>
      <c r="E392" s="1" t="s">
        <v>68</v>
      </c>
      <c r="F392" s="1">
        <v>1803</v>
      </c>
      <c r="G392" s="13">
        <v>99.599998474121094</v>
      </c>
      <c r="H392" s="15">
        <v>1.92420005798339</v>
      </c>
      <c r="I392" s="15">
        <v>3.6219999790191602</v>
      </c>
      <c r="J392" s="1">
        <v>283</v>
      </c>
      <c r="K392" s="17">
        <v>6315.3125</v>
      </c>
      <c r="L392" s="15">
        <v>25.7369995117187</v>
      </c>
      <c r="M392" s="15">
        <v>2.7731559276580802</v>
      </c>
      <c r="N392" s="15">
        <v>685.59997558593705</v>
      </c>
      <c r="O392" s="15">
        <v>679.5</v>
      </c>
    </row>
    <row r="393" spans="2:15" hidden="1" x14ac:dyDescent="0.2">
      <c r="B393" s="1">
        <v>69773</v>
      </c>
      <c r="C393" s="1" t="s">
        <v>491</v>
      </c>
      <c r="D393" s="1" t="s">
        <v>303</v>
      </c>
      <c r="E393" s="1" t="s">
        <v>83</v>
      </c>
      <c r="F393" s="1">
        <v>158</v>
      </c>
      <c r="G393" s="13">
        <v>7.8000001907348597</v>
      </c>
      <c r="H393" s="15">
        <v>13.75</v>
      </c>
      <c r="I393" s="15">
        <v>16.25</v>
      </c>
      <c r="J393" s="1">
        <v>15</v>
      </c>
      <c r="K393" s="17">
        <v>5399.38330078125</v>
      </c>
      <c r="L393" s="15">
        <v>20.474000930786101</v>
      </c>
      <c r="M393" s="15">
        <v>0</v>
      </c>
      <c r="N393" s="15">
        <v>687.29998779296795</v>
      </c>
      <c r="O393" s="15">
        <v>678</v>
      </c>
    </row>
    <row r="394" spans="2:15" hidden="1" x14ac:dyDescent="0.2">
      <c r="B394" s="1">
        <v>68882</v>
      </c>
      <c r="C394" s="1" t="s">
        <v>492</v>
      </c>
      <c r="D394" s="1" t="s">
        <v>120</v>
      </c>
      <c r="E394" s="1" t="s">
        <v>68</v>
      </c>
      <c r="F394" s="1">
        <v>2392</v>
      </c>
      <c r="G394" s="13">
        <v>127.220001220703</v>
      </c>
      <c r="H394" s="15">
        <v>1.4213999509811399</v>
      </c>
      <c r="I394" s="15">
        <v>6.2708997726440403</v>
      </c>
      <c r="J394" s="1">
        <v>439</v>
      </c>
      <c r="K394" s="17">
        <v>5429.4736328125</v>
      </c>
      <c r="L394" s="15">
        <v>35.810001373291001</v>
      </c>
      <c r="M394" s="15">
        <v>17.725751876831001</v>
      </c>
      <c r="N394" s="15">
        <v>682.40002441406205</v>
      </c>
      <c r="O394" s="15">
        <v>684.29998779296795</v>
      </c>
    </row>
    <row r="395" spans="2:15" hidden="1" x14ac:dyDescent="0.2">
      <c r="B395" s="1">
        <v>70003</v>
      </c>
      <c r="C395" s="1" t="s">
        <v>493</v>
      </c>
      <c r="D395" s="1" t="s">
        <v>216</v>
      </c>
      <c r="E395" s="1" t="s">
        <v>68</v>
      </c>
      <c r="F395" s="1">
        <v>526</v>
      </c>
      <c r="G395" s="13">
        <v>28.020000457763601</v>
      </c>
      <c r="H395" s="15">
        <v>3.9923999309539702</v>
      </c>
      <c r="I395" s="15">
        <v>11.406800270080501</v>
      </c>
      <c r="J395" s="1">
        <v>33</v>
      </c>
      <c r="K395" s="17">
        <v>5644.2861328125</v>
      </c>
      <c r="L395" s="15">
        <v>13.5670003890991</v>
      </c>
      <c r="M395" s="15">
        <v>0</v>
      </c>
      <c r="N395" s="15">
        <v>684.5</v>
      </c>
      <c r="O395" s="15">
        <v>682.29998779296795</v>
      </c>
    </row>
    <row r="396" spans="2:15" hidden="1" x14ac:dyDescent="0.2">
      <c r="B396" s="1">
        <v>69757</v>
      </c>
      <c r="C396" s="1" t="s">
        <v>494</v>
      </c>
      <c r="D396" s="1" t="s">
        <v>303</v>
      </c>
      <c r="E396" s="1" t="s">
        <v>83</v>
      </c>
      <c r="F396" s="1">
        <v>141</v>
      </c>
      <c r="G396" s="13">
        <v>6.9099998474120996</v>
      </c>
      <c r="H396" s="15">
        <v>10.0719003677368</v>
      </c>
      <c r="I396" s="15">
        <v>9.3524999618530202</v>
      </c>
      <c r="J396" s="1">
        <v>44</v>
      </c>
      <c r="K396" s="17">
        <v>6060.2568359375</v>
      </c>
      <c r="L396" s="15">
        <v>20.089000701904201</v>
      </c>
      <c r="M396" s="15">
        <v>0</v>
      </c>
      <c r="N396" s="15">
        <v>680.40002441406205</v>
      </c>
      <c r="O396" s="15">
        <v>688.20001220703102</v>
      </c>
    </row>
    <row r="397" spans="2:15" hidden="1" x14ac:dyDescent="0.2">
      <c r="B397" s="1">
        <v>69732</v>
      </c>
      <c r="C397" s="1" t="s">
        <v>495</v>
      </c>
      <c r="D397" s="1" t="s">
        <v>303</v>
      </c>
      <c r="E397" s="1" t="s">
        <v>83</v>
      </c>
      <c r="F397" s="1">
        <v>235</v>
      </c>
      <c r="G397" s="13">
        <v>12.6000003814697</v>
      </c>
      <c r="H397" s="15">
        <v>4.6609997749328604</v>
      </c>
      <c r="I397" s="15">
        <v>5.9321999549865696</v>
      </c>
      <c r="J397" s="1">
        <v>30</v>
      </c>
      <c r="K397" s="17">
        <v>5319.5537109375</v>
      </c>
      <c r="L397" s="15">
        <v>18.283000946044901</v>
      </c>
      <c r="M397" s="15">
        <v>0.42553189396858199</v>
      </c>
      <c r="N397" s="15">
        <v>688.5</v>
      </c>
      <c r="O397" s="15">
        <v>680.20001220703102</v>
      </c>
    </row>
    <row r="398" spans="2:15" hidden="1" x14ac:dyDescent="0.2">
      <c r="B398" s="1">
        <v>61812</v>
      </c>
      <c r="C398" s="1" t="s">
        <v>496</v>
      </c>
      <c r="D398" s="1" t="s">
        <v>167</v>
      </c>
      <c r="E398" s="1" t="s">
        <v>68</v>
      </c>
      <c r="F398" s="1">
        <v>3280</v>
      </c>
      <c r="G398" s="13">
        <v>158.39999389648401</v>
      </c>
      <c r="H398" s="15">
        <v>2.7523000240325901</v>
      </c>
      <c r="I398" s="15">
        <v>7.8593001365661603</v>
      </c>
      <c r="J398" s="1">
        <v>406</v>
      </c>
      <c r="K398" s="17">
        <v>4819.90380859375</v>
      </c>
      <c r="L398" s="15">
        <v>25.2397155761718</v>
      </c>
      <c r="M398" s="15">
        <v>6.06707334518432</v>
      </c>
      <c r="N398" s="15">
        <v>682.20001220703102</v>
      </c>
      <c r="O398" s="15">
        <v>687.40002441406205</v>
      </c>
    </row>
    <row r="399" spans="2:15" hidden="1" x14ac:dyDescent="0.2">
      <c r="B399" s="1">
        <v>69211</v>
      </c>
      <c r="C399" s="1" t="s">
        <v>497</v>
      </c>
      <c r="D399" s="1" t="s">
        <v>140</v>
      </c>
      <c r="E399" s="1" t="s">
        <v>83</v>
      </c>
      <c r="F399" s="1">
        <v>1254</v>
      </c>
      <c r="G399" s="13">
        <v>57</v>
      </c>
      <c r="H399" s="15">
        <v>1.5822999477386399</v>
      </c>
      <c r="I399" s="15">
        <v>12.5</v>
      </c>
      <c r="J399" s="1">
        <v>0</v>
      </c>
      <c r="K399" s="17">
        <v>5208.22607421875</v>
      </c>
      <c r="L399" s="15">
        <v>25.062999725341701</v>
      </c>
      <c r="M399" s="15">
        <v>10.127591133117599</v>
      </c>
      <c r="N399" s="15">
        <v>686.20001220703102</v>
      </c>
      <c r="O399" s="15">
        <v>683.70001220703102</v>
      </c>
    </row>
    <row r="400" spans="2:15" hidden="1" x14ac:dyDescent="0.2">
      <c r="B400" s="1">
        <v>65367</v>
      </c>
      <c r="C400" s="1" t="s">
        <v>498</v>
      </c>
      <c r="D400" s="1" t="s">
        <v>338</v>
      </c>
      <c r="E400" s="1" t="s">
        <v>68</v>
      </c>
      <c r="F400" s="1">
        <v>948</v>
      </c>
      <c r="G400" s="13">
        <v>53.560001373291001</v>
      </c>
      <c r="H400" s="15">
        <v>1.7932000160217201</v>
      </c>
      <c r="I400" s="15">
        <v>1.8986999988555899</v>
      </c>
      <c r="J400" s="1">
        <v>155</v>
      </c>
      <c r="K400" s="17">
        <v>5859.96484375</v>
      </c>
      <c r="L400" s="15">
        <v>30.6284999847412</v>
      </c>
      <c r="M400" s="15">
        <v>3.37552738189697</v>
      </c>
      <c r="N400" s="15">
        <v>692.20001220703102</v>
      </c>
      <c r="O400" s="15">
        <v>679.90002441406205</v>
      </c>
    </row>
    <row r="401" spans="2:15" hidden="1" x14ac:dyDescent="0.2">
      <c r="B401" s="1">
        <v>69419</v>
      </c>
      <c r="C401" s="1" t="s">
        <v>499</v>
      </c>
      <c r="D401" s="1" t="s">
        <v>131</v>
      </c>
      <c r="E401" s="1" t="s">
        <v>68</v>
      </c>
      <c r="F401" s="1">
        <v>15228</v>
      </c>
      <c r="G401" s="13">
        <v>708.83001708984295</v>
      </c>
      <c r="H401" s="15">
        <v>1.7153999805450399</v>
      </c>
      <c r="I401" s="15">
        <v>4.6908998489379803</v>
      </c>
      <c r="J401" s="1">
        <v>2232</v>
      </c>
      <c r="K401" s="17">
        <v>4962.73681640625</v>
      </c>
      <c r="L401" s="15">
        <v>27.475215911865199</v>
      </c>
      <c r="M401" s="15">
        <v>8.6485424041747994</v>
      </c>
      <c r="N401" s="15">
        <v>683.09997558593705</v>
      </c>
      <c r="O401" s="15">
        <v>690.29998779296795</v>
      </c>
    </row>
    <row r="402" spans="2:15" hidden="1" x14ac:dyDescent="0.2">
      <c r="B402" s="1">
        <v>69781</v>
      </c>
      <c r="C402" s="1" t="s">
        <v>500</v>
      </c>
      <c r="D402" s="1" t="s">
        <v>303</v>
      </c>
      <c r="E402" s="1" t="s">
        <v>83</v>
      </c>
      <c r="F402" s="1">
        <v>81</v>
      </c>
      <c r="G402" s="13">
        <v>4.8499999046325604</v>
      </c>
      <c r="H402" s="15">
        <v>13.2530002593994</v>
      </c>
      <c r="I402" s="15">
        <v>20.481899261474599</v>
      </c>
      <c r="J402" s="1">
        <v>21</v>
      </c>
      <c r="K402" s="17">
        <v>7614.37939453125</v>
      </c>
      <c r="L402" s="15">
        <v>30.840000152587798</v>
      </c>
      <c r="M402" s="15">
        <v>12.345679283141999</v>
      </c>
      <c r="N402" s="15">
        <v>693.79998779296795</v>
      </c>
      <c r="O402" s="15">
        <v>681.29998779296795</v>
      </c>
    </row>
    <row r="403" spans="2:15" hidden="1" x14ac:dyDescent="0.2">
      <c r="B403" s="1">
        <v>69526</v>
      </c>
      <c r="C403" s="1" t="s">
        <v>501</v>
      </c>
      <c r="D403" s="1" t="s">
        <v>131</v>
      </c>
      <c r="E403" s="1" t="s">
        <v>68</v>
      </c>
      <c r="F403" s="1">
        <v>2768</v>
      </c>
      <c r="G403" s="13">
        <v>141.39999389648401</v>
      </c>
      <c r="H403" s="15">
        <v>0.44810000061988797</v>
      </c>
      <c r="I403" s="15">
        <v>2.7920999526977499</v>
      </c>
      <c r="J403" s="1">
        <v>540</v>
      </c>
      <c r="K403" s="17">
        <v>5566.4677734375</v>
      </c>
      <c r="L403" s="15">
        <v>34.159500122070298</v>
      </c>
      <c r="M403" s="15">
        <v>1.58959531784057</v>
      </c>
      <c r="N403" s="15">
        <v>691.59997558593705</v>
      </c>
      <c r="O403" s="15">
        <v>686.59997558593705</v>
      </c>
    </row>
    <row r="404" spans="2:15" hidden="1" x14ac:dyDescent="0.2">
      <c r="B404" s="1">
        <v>69252</v>
      </c>
      <c r="C404" s="1" t="s">
        <v>502</v>
      </c>
      <c r="D404" s="1" t="s">
        <v>140</v>
      </c>
      <c r="E404" s="1" t="s">
        <v>83</v>
      </c>
      <c r="F404" s="1">
        <v>535</v>
      </c>
      <c r="G404" s="13">
        <v>31</v>
      </c>
      <c r="H404" s="15">
        <v>7.9999998211860601E-2</v>
      </c>
      <c r="I404" s="15">
        <v>0.72000002861022905</v>
      </c>
      <c r="J404" s="1">
        <v>84</v>
      </c>
      <c r="K404" s="17">
        <v>7039.94921875</v>
      </c>
      <c r="L404" s="15">
        <v>43.2299995422363</v>
      </c>
      <c r="M404" s="15">
        <v>1.49532711505889</v>
      </c>
      <c r="N404" s="15">
        <v>693.5</v>
      </c>
      <c r="O404" s="15">
        <v>688.59997558593705</v>
      </c>
    </row>
    <row r="405" spans="2:15" hidden="1" x14ac:dyDescent="0.2">
      <c r="B405" s="1">
        <v>68387</v>
      </c>
      <c r="C405" s="1" t="s">
        <v>503</v>
      </c>
      <c r="D405" s="1" t="s">
        <v>110</v>
      </c>
      <c r="E405" s="1" t="s">
        <v>83</v>
      </c>
      <c r="F405" s="1">
        <v>2542</v>
      </c>
      <c r="G405" s="13">
        <v>146.30000305175699</v>
      </c>
      <c r="H405" s="15">
        <v>0.82609999179839999</v>
      </c>
      <c r="I405" s="15">
        <v>9.6773996353149396</v>
      </c>
      <c r="J405" s="1">
        <v>404</v>
      </c>
      <c r="K405" s="17">
        <v>6604.06396484375</v>
      </c>
      <c r="L405" s="15">
        <v>27.947750091552699</v>
      </c>
      <c r="M405" s="15">
        <v>10.3855228424072</v>
      </c>
      <c r="N405" s="15">
        <v>687.70001220703102</v>
      </c>
      <c r="O405" s="15">
        <v>695</v>
      </c>
    </row>
    <row r="406" spans="2:15" hidden="1" x14ac:dyDescent="0.2">
      <c r="B406" s="1">
        <v>68965</v>
      </c>
      <c r="C406" s="1" t="s">
        <v>504</v>
      </c>
      <c r="D406" s="1" t="s">
        <v>120</v>
      </c>
      <c r="E406" s="1" t="s">
        <v>68</v>
      </c>
      <c r="F406" s="1">
        <v>1940</v>
      </c>
      <c r="G406" s="13">
        <v>111.81999969482401</v>
      </c>
      <c r="H406" s="15">
        <v>0.41240000724792403</v>
      </c>
      <c r="I406" s="15">
        <v>3.9175000190734801</v>
      </c>
      <c r="J406" s="1">
        <v>265</v>
      </c>
      <c r="K406" s="17">
        <v>6180.14892578125</v>
      </c>
      <c r="L406" s="15">
        <v>49.938999176025298</v>
      </c>
      <c r="M406" s="15">
        <v>6.1340203285217196</v>
      </c>
      <c r="N406" s="15">
        <v>693.70001220703102</v>
      </c>
      <c r="O406" s="15">
        <v>690.09997558593705</v>
      </c>
    </row>
    <row r="407" spans="2:15" hidden="1" x14ac:dyDescent="0.2">
      <c r="B407" s="1">
        <v>65425</v>
      </c>
      <c r="C407" s="1" t="s">
        <v>505</v>
      </c>
      <c r="D407" s="1" t="s">
        <v>338</v>
      </c>
      <c r="E407" s="1" t="s">
        <v>68</v>
      </c>
      <c r="F407" s="1">
        <v>1059</v>
      </c>
      <c r="G407" s="13">
        <v>65.120002746582003</v>
      </c>
      <c r="H407" s="15">
        <v>0.84990000724792403</v>
      </c>
      <c r="I407" s="15">
        <v>1.4163999557495099</v>
      </c>
      <c r="J407" s="1">
        <v>272</v>
      </c>
      <c r="K407" s="17">
        <v>6460.6572265625</v>
      </c>
      <c r="L407" s="15">
        <v>55.327999114990199</v>
      </c>
      <c r="M407" s="15">
        <v>2.2662889957427899</v>
      </c>
      <c r="N407" s="15">
        <v>695.90002441406205</v>
      </c>
      <c r="O407" s="15">
        <v>692</v>
      </c>
    </row>
    <row r="408" spans="2:15" hidden="1" x14ac:dyDescent="0.2">
      <c r="B408" s="1">
        <v>65391</v>
      </c>
      <c r="C408" s="1" t="s">
        <v>506</v>
      </c>
      <c r="D408" s="1" t="s">
        <v>338</v>
      </c>
      <c r="E408" s="1" t="s">
        <v>68</v>
      </c>
      <c r="F408" s="1">
        <v>2340</v>
      </c>
      <c r="G408" s="13">
        <v>132.19999694824199</v>
      </c>
      <c r="H408" s="15">
        <v>1.58120000362396</v>
      </c>
      <c r="I408" s="15">
        <v>2.4358999729156401</v>
      </c>
      <c r="J408" s="1">
        <v>403</v>
      </c>
      <c r="K408" s="17">
        <v>6415.35498046875</v>
      </c>
      <c r="L408" s="15">
        <v>35.480998992919901</v>
      </c>
      <c r="M408" s="15">
        <v>2.47863245010375</v>
      </c>
      <c r="N408" s="15">
        <v>693.59997558593705</v>
      </c>
      <c r="O408" s="15">
        <v>694.90002441406205</v>
      </c>
    </row>
    <row r="409" spans="2:15" hidden="1" x14ac:dyDescent="0.2">
      <c r="B409" s="1">
        <v>61713</v>
      </c>
      <c r="C409" s="1" t="s">
        <v>507</v>
      </c>
      <c r="D409" s="1" t="s">
        <v>167</v>
      </c>
      <c r="E409" s="1" t="s">
        <v>68</v>
      </c>
      <c r="F409" s="1">
        <v>3469</v>
      </c>
      <c r="G409" s="13">
        <v>172.33999633789</v>
      </c>
      <c r="H409" s="15">
        <v>0</v>
      </c>
      <c r="I409" s="15">
        <v>0.17339999973773901</v>
      </c>
      <c r="J409" s="1">
        <v>496</v>
      </c>
      <c r="K409" s="17">
        <v>5230.876953125</v>
      </c>
      <c r="L409" s="15">
        <v>34.300998687744098</v>
      </c>
      <c r="M409" s="15">
        <v>0.89362925291061401</v>
      </c>
      <c r="N409" s="15">
        <v>697.90002441406205</v>
      </c>
      <c r="O409" s="15">
        <v>691.70001220703102</v>
      </c>
    </row>
    <row r="410" spans="2:15" hidden="1" x14ac:dyDescent="0.2">
      <c r="B410" s="1">
        <v>68056</v>
      </c>
      <c r="C410" s="1" t="s">
        <v>508</v>
      </c>
      <c r="D410" s="1" t="s">
        <v>110</v>
      </c>
      <c r="E410" s="1" t="s">
        <v>83</v>
      </c>
      <c r="F410" s="1">
        <v>2106</v>
      </c>
      <c r="G410" s="13">
        <v>115.300003051757</v>
      </c>
      <c r="H410" s="15">
        <v>1.70940005779266</v>
      </c>
      <c r="I410" s="15">
        <v>2.61159992218017</v>
      </c>
      <c r="J410" s="1">
        <v>300</v>
      </c>
      <c r="K410" s="17">
        <v>5838.171875</v>
      </c>
      <c r="L410" s="15">
        <v>38.628570556640597</v>
      </c>
      <c r="M410" s="15">
        <v>2.4216523170471098</v>
      </c>
      <c r="N410" s="15">
        <v>695.09997558593705</v>
      </c>
      <c r="O410" s="15">
        <v>695.29998779296795</v>
      </c>
    </row>
    <row r="411" spans="2:15" hidden="1" x14ac:dyDescent="0.2">
      <c r="B411" s="1">
        <v>69088</v>
      </c>
      <c r="C411" s="1" t="s">
        <v>509</v>
      </c>
      <c r="D411" s="1" t="s">
        <v>120</v>
      </c>
      <c r="E411" s="1" t="s">
        <v>68</v>
      </c>
      <c r="F411" s="1">
        <v>478</v>
      </c>
      <c r="G411" s="13">
        <v>32.869998931884702</v>
      </c>
      <c r="H411" s="15">
        <v>0</v>
      </c>
      <c r="I411" s="15">
        <v>0</v>
      </c>
      <c r="J411" s="1">
        <v>112</v>
      </c>
      <c r="K411" s="17">
        <v>7711.5068359375</v>
      </c>
      <c r="L411" s="15">
        <v>35.341999053955</v>
      </c>
      <c r="M411" s="15">
        <v>3.7656903266906698</v>
      </c>
      <c r="N411" s="15">
        <v>701.29998779296795</v>
      </c>
      <c r="O411" s="15">
        <v>689.29998779296795</v>
      </c>
    </row>
    <row r="412" spans="2:15" hidden="1" x14ac:dyDescent="0.2">
      <c r="B412" s="1">
        <v>61747</v>
      </c>
      <c r="C412" s="1" t="s">
        <v>510</v>
      </c>
      <c r="D412" s="1" t="s">
        <v>167</v>
      </c>
      <c r="E412" s="1" t="s">
        <v>68</v>
      </c>
      <c r="F412" s="1">
        <v>1885</v>
      </c>
      <c r="G412" s="13">
        <v>98.419998168945298</v>
      </c>
      <c r="H412" s="15">
        <v>5.0599999725818599E-2</v>
      </c>
      <c r="I412" s="15">
        <v>0.30329999327659601</v>
      </c>
      <c r="J412" s="1">
        <v>241</v>
      </c>
      <c r="K412" s="17">
        <v>5592.76513671875</v>
      </c>
      <c r="L412" s="15">
        <v>31.0520000457763</v>
      </c>
      <c r="M412" s="15">
        <v>1.9628647565841599</v>
      </c>
      <c r="N412" s="15">
        <v>697.40002441406205</v>
      </c>
      <c r="O412" s="15">
        <v>695.70001220703102</v>
      </c>
    </row>
    <row r="413" spans="2:15" hidden="1" x14ac:dyDescent="0.2">
      <c r="B413" s="1">
        <v>61770</v>
      </c>
      <c r="C413" s="1" t="s">
        <v>511</v>
      </c>
      <c r="D413" s="1" t="s">
        <v>167</v>
      </c>
      <c r="E413" s="1" t="s">
        <v>68</v>
      </c>
      <c r="F413" s="1">
        <v>2422</v>
      </c>
      <c r="G413" s="13">
        <v>139.47000122070301</v>
      </c>
      <c r="H413" s="15">
        <v>0</v>
      </c>
      <c r="I413" s="15">
        <v>0.12389999628067</v>
      </c>
      <c r="J413" s="1">
        <v>466</v>
      </c>
      <c r="K413" s="17">
        <v>5933.154296875</v>
      </c>
      <c r="L413" s="15">
        <v>40.263999938964801</v>
      </c>
      <c r="M413" s="15">
        <v>0.57803463935851995</v>
      </c>
      <c r="N413" s="15">
        <v>699.09997558593705</v>
      </c>
      <c r="O413" s="15">
        <v>697.29998779296795</v>
      </c>
    </row>
    <row r="414" spans="2:15" hidden="1" x14ac:dyDescent="0.2">
      <c r="B414" s="1">
        <v>68908</v>
      </c>
      <c r="C414" s="1" t="s">
        <v>512</v>
      </c>
      <c r="D414" s="1" t="s">
        <v>120</v>
      </c>
      <c r="E414" s="1" t="s">
        <v>68</v>
      </c>
      <c r="F414" s="1">
        <v>1318</v>
      </c>
      <c r="G414" s="13">
        <v>87.059997558593693</v>
      </c>
      <c r="H414" s="15">
        <v>0.151700004935264</v>
      </c>
      <c r="I414" s="15">
        <v>0</v>
      </c>
      <c r="J414" s="1">
        <v>412</v>
      </c>
      <c r="K414" s="17">
        <v>7593.40576171875</v>
      </c>
      <c r="L414" s="15">
        <v>35.810001373291001</v>
      </c>
      <c r="M414" s="15">
        <v>2.8072838783264098</v>
      </c>
      <c r="N414" s="15">
        <v>695.40002441406205</v>
      </c>
      <c r="O414" s="15">
        <v>701.09997558593705</v>
      </c>
    </row>
    <row r="415" spans="2:15" hidden="1" x14ac:dyDescent="0.2">
      <c r="B415" s="1">
        <v>69161</v>
      </c>
      <c r="C415" s="1" t="s">
        <v>513</v>
      </c>
      <c r="D415" s="1" t="s">
        <v>140</v>
      </c>
      <c r="E415" s="1" t="s">
        <v>83</v>
      </c>
      <c r="F415" s="1">
        <v>220</v>
      </c>
      <c r="G415" s="13">
        <v>12.329999923706</v>
      </c>
      <c r="H415" s="15">
        <v>0.45449998974800099</v>
      </c>
      <c r="I415" s="15">
        <v>0</v>
      </c>
      <c r="J415" s="1">
        <v>22</v>
      </c>
      <c r="K415" s="17">
        <v>6500.44970703125</v>
      </c>
      <c r="L415" s="15">
        <v>43.2299995422363</v>
      </c>
      <c r="M415" s="15">
        <v>1.36363637447357</v>
      </c>
      <c r="N415" s="15">
        <v>693.29998779296795</v>
      </c>
      <c r="O415" s="15">
        <v>703.59997558593705</v>
      </c>
    </row>
    <row r="416" spans="2:15" hidden="1" x14ac:dyDescent="0.2">
      <c r="B416" s="1">
        <v>68981</v>
      </c>
      <c r="C416" s="1" t="s">
        <v>514</v>
      </c>
      <c r="D416" s="1" t="s">
        <v>120</v>
      </c>
      <c r="E416" s="1" t="s">
        <v>68</v>
      </c>
      <c r="F416" s="1">
        <v>687</v>
      </c>
      <c r="G416" s="13">
        <v>44.590000152587798</v>
      </c>
      <c r="H416" s="15">
        <v>0.30489999055862399</v>
      </c>
      <c r="I416" s="15">
        <v>0</v>
      </c>
      <c r="J416" s="1">
        <v>209</v>
      </c>
      <c r="K416" s="17">
        <v>7217.26318359375</v>
      </c>
      <c r="L416" s="15">
        <v>50.676998138427699</v>
      </c>
      <c r="M416" s="15">
        <v>1.16448330879211</v>
      </c>
      <c r="N416" s="15">
        <v>698.29998779296795</v>
      </c>
      <c r="O416" s="15">
        <v>699.90002441406205</v>
      </c>
    </row>
    <row r="417" spans="2:15" hidden="1" x14ac:dyDescent="0.2">
      <c r="B417" s="1">
        <v>69682</v>
      </c>
      <c r="C417" s="1" t="s">
        <v>515</v>
      </c>
      <c r="D417" s="1" t="s">
        <v>131</v>
      </c>
      <c r="E417" s="1" t="s">
        <v>68</v>
      </c>
      <c r="F417" s="1">
        <v>2341</v>
      </c>
      <c r="G417" s="13">
        <v>124.08999633789</v>
      </c>
      <c r="H417" s="15">
        <v>0.17090000212192499</v>
      </c>
      <c r="I417" s="15">
        <v>0.59799998998641901</v>
      </c>
      <c r="J417" s="1">
        <v>286</v>
      </c>
      <c r="K417" s="17">
        <v>5392.638671875</v>
      </c>
      <c r="L417" s="15">
        <v>40.402000427246001</v>
      </c>
      <c r="M417" s="15">
        <v>2.0504057407379102</v>
      </c>
      <c r="N417" s="15">
        <v>698.90002441406205</v>
      </c>
      <c r="O417" s="15">
        <v>701.70001220703102</v>
      </c>
    </row>
    <row r="418" spans="2:15" hidden="1" x14ac:dyDescent="0.2">
      <c r="B418" s="1">
        <v>68957</v>
      </c>
      <c r="C418" s="1" t="s">
        <v>516</v>
      </c>
      <c r="D418" s="1" t="s">
        <v>120</v>
      </c>
      <c r="E418" s="1" t="s">
        <v>68</v>
      </c>
      <c r="F418" s="1">
        <v>984</v>
      </c>
      <c r="G418" s="13">
        <v>59.7299995422363</v>
      </c>
      <c r="H418" s="15">
        <v>0.101599998772144</v>
      </c>
      <c r="I418" s="15">
        <v>3.5569000244140598</v>
      </c>
      <c r="J418" s="1">
        <v>195</v>
      </c>
      <c r="K418" s="17">
        <v>7290.3388671875</v>
      </c>
      <c r="L418" s="15">
        <v>28.716999053955</v>
      </c>
      <c r="M418" s="15">
        <v>5.9959349632263104</v>
      </c>
      <c r="N418" s="15">
        <v>700.90002441406205</v>
      </c>
      <c r="O418" s="15">
        <v>707.70001220703102</v>
      </c>
    </row>
    <row r="419" spans="2:15" hidden="1" x14ac:dyDescent="0.2">
      <c r="B419" s="1">
        <v>69518</v>
      </c>
      <c r="C419" s="1" t="s">
        <v>517</v>
      </c>
      <c r="D419" s="1" t="s">
        <v>131</v>
      </c>
      <c r="E419" s="1" t="s">
        <v>68</v>
      </c>
      <c r="F419" s="1">
        <v>3724</v>
      </c>
      <c r="G419" s="13">
        <v>208.47999572753901</v>
      </c>
      <c r="H419" s="15">
        <v>1.0741000175476001</v>
      </c>
      <c r="I419" s="15">
        <v>1.50380003452301</v>
      </c>
      <c r="J419" s="1">
        <v>721</v>
      </c>
      <c r="K419" s="17">
        <v>5741.462890625</v>
      </c>
      <c r="L419" s="15">
        <v>41.734107971191399</v>
      </c>
      <c r="M419" s="15">
        <v>4.7261009216308496</v>
      </c>
      <c r="N419" s="15">
        <v>704</v>
      </c>
      <c r="O419" s="15">
        <v>709.5</v>
      </c>
    </row>
    <row r="420" spans="2:15" hidden="1" x14ac:dyDescent="0.2">
      <c r="B420" s="1">
        <v>72611</v>
      </c>
      <c r="C420" s="1" t="s">
        <v>518</v>
      </c>
      <c r="D420" s="1" t="s">
        <v>123</v>
      </c>
      <c r="E420" s="1" t="s">
        <v>68</v>
      </c>
      <c r="F420" s="1">
        <v>441</v>
      </c>
      <c r="G420" s="13">
        <v>20.149999618530199</v>
      </c>
      <c r="H420" s="15">
        <v>3.5634999275207502</v>
      </c>
      <c r="I420" s="15">
        <v>37.193801879882798</v>
      </c>
      <c r="J420" s="1">
        <v>45</v>
      </c>
      <c r="K420" s="17">
        <v>4402.83154296875</v>
      </c>
      <c r="L420" s="15">
        <v>23.7329998016357</v>
      </c>
      <c r="M420" s="15">
        <v>24.263038635253899</v>
      </c>
      <c r="N420" s="15">
        <v>648.29998779296795</v>
      </c>
      <c r="O420" s="15">
        <v>641.70001220703102</v>
      </c>
    </row>
    <row r="421" spans="2:15" hidden="1" x14ac:dyDescent="0.2">
      <c r="B421" s="1">
        <v>72744</v>
      </c>
      <c r="C421" s="1" t="s">
        <v>519</v>
      </c>
      <c r="D421" s="1" t="s">
        <v>520</v>
      </c>
      <c r="E421" s="1" t="s">
        <v>68</v>
      </c>
      <c r="F421" s="1">
        <v>101</v>
      </c>
      <c r="G421" s="13">
        <v>5</v>
      </c>
      <c r="H421" s="15">
        <v>11.8811998367309</v>
      </c>
      <c r="I421" s="15">
        <v>59.405899047851499</v>
      </c>
      <c r="J421" s="1">
        <v>14</v>
      </c>
      <c r="K421" s="17">
        <v>4776.33642578125</v>
      </c>
      <c r="L421" s="15">
        <v>9.9519996643066406</v>
      </c>
      <c r="M421" s="15">
        <v>2.97029709815979</v>
      </c>
      <c r="N421" s="15">
        <v>667.90002441406205</v>
      </c>
      <c r="O421" s="15">
        <v>676.5</v>
      </c>
    </row>
    <row r="422" spans="2:15" hidden="1" x14ac:dyDescent="0.2">
      <c r="B422" s="1">
        <v>72751</v>
      </c>
      <c r="C422" s="1" t="s">
        <v>521</v>
      </c>
      <c r="D422" s="1" t="s">
        <v>520</v>
      </c>
      <c r="E422" s="1" t="s">
        <v>68</v>
      </c>
      <c r="F422" s="1">
        <v>1778</v>
      </c>
      <c r="G422" s="13">
        <v>93.400001525878906</v>
      </c>
      <c r="H422" s="15">
        <v>6.92350006103515</v>
      </c>
      <c r="I422" s="15">
        <v>47.571201324462798</v>
      </c>
      <c r="J422" s="1">
        <v>313</v>
      </c>
      <c r="K422" s="17">
        <v>5993.392578125</v>
      </c>
      <c r="L422" s="15">
        <v>12.5019998550415</v>
      </c>
      <c r="M422" s="15">
        <v>5.0056242942809996</v>
      </c>
      <c r="N422" s="15">
        <v>660.5</v>
      </c>
      <c r="O422" s="15">
        <v>651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E2A1-E3C3-2348-B04C-CC49CC3F957C}">
  <dimension ref="B2:F49"/>
  <sheetViews>
    <sheetView workbookViewId="0">
      <selection activeCell="C3" sqref="C3"/>
    </sheetView>
  </sheetViews>
  <sheetFormatPr baseColWidth="10" defaultRowHeight="16" x14ac:dyDescent="0.2"/>
  <cols>
    <col min="1" max="1" width="3.33203125" customWidth="1"/>
    <col min="2" max="2" width="4.1640625" customWidth="1"/>
    <col min="3" max="3" width="41.6640625" customWidth="1"/>
    <col min="4" max="4" width="9.1640625" customWidth="1"/>
    <col min="5" max="5" width="14" bestFit="1" customWidth="1"/>
    <col min="6" max="6" width="23.6640625" bestFit="1" customWidth="1"/>
  </cols>
  <sheetData>
    <row r="2" spans="2:6" ht="33" customHeight="1" x14ac:dyDescent="0.2">
      <c r="B2" s="7" t="s">
        <v>523</v>
      </c>
      <c r="C2" s="9" t="s">
        <v>524</v>
      </c>
      <c r="E2" s="8" t="s">
        <v>522</v>
      </c>
    </row>
    <row r="3" spans="2:6" ht="17" x14ac:dyDescent="0.2">
      <c r="C3" s="10" t="s">
        <v>159</v>
      </c>
      <c r="E3" s="19" t="s">
        <v>547</v>
      </c>
      <c r="F3" t="s">
        <v>549</v>
      </c>
    </row>
    <row r="4" spans="2:6" x14ac:dyDescent="0.2">
      <c r="E4" s="20" t="s">
        <v>159</v>
      </c>
      <c r="F4">
        <v>19360.900024414059</v>
      </c>
    </row>
    <row r="5" spans="2:6" x14ac:dyDescent="0.2">
      <c r="E5" s="20" t="s">
        <v>95</v>
      </c>
      <c r="F5">
        <v>17415.900207519528</v>
      </c>
    </row>
    <row r="6" spans="2:6" x14ac:dyDescent="0.2">
      <c r="E6" s="20" t="s">
        <v>79</v>
      </c>
      <c r="F6">
        <v>17214.60003662109</v>
      </c>
    </row>
    <row r="7" spans="2:6" x14ac:dyDescent="0.2">
      <c r="E7" s="20" t="s">
        <v>88</v>
      </c>
      <c r="F7">
        <v>15293.900085449215</v>
      </c>
    </row>
    <row r="8" spans="2:6" x14ac:dyDescent="0.2">
      <c r="E8" s="20" t="s">
        <v>110</v>
      </c>
      <c r="F8">
        <v>13848.60003662109</v>
      </c>
    </row>
    <row r="9" spans="2:6" x14ac:dyDescent="0.2">
      <c r="E9" s="20" t="s">
        <v>131</v>
      </c>
      <c r="F9">
        <v>13307.10003662109</v>
      </c>
    </row>
    <row r="10" spans="2:6" x14ac:dyDescent="0.2">
      <c r="E10" s="20" t="s">
        <v>120</v>
      </c>
      <c r="F10">
        <v>11381.100158691404</v>
      </c>
    </row>
    <row r="11" spans="2:6" x14ac:dyDescent="0.2">
      <c r="E11" s="20" t="s">
        <v>169</v>
      </c>
      <c r="F11">
        <v>11292.099975585932</v>
      </c>
    </row>
    <row r="12" spans="2:6" x14ac:dyDescent="0.2">
      <c r="E12" s="20" t="s">
        <v>216</v>
      </c>
      <c r="F12">
        <v>8581.3999633789026</v>
      </c>
    </row>
    <row r="13" spans="2:6" x14ac:dyDescent="0.2">
      <c r="E13" s="20" t="s">
        <v>75</v>
      </c>
      <c r="F13">
        <v>7628.0000610351526</v>
      </c>
    </row>
    <row r="14" spans="2:6" x14ac:dyDescent="0.2">
      <c r="E14" s="20" t="s">
        <v>280</v>
      </c>
      <c r="F14">
        <v>7357.499877929683</v>
      </c>
    </row>
    <row r="15" spans="2:6" x14ac:dyDescent="0.2">
      <c r="E15" s="20" t="s">
        <v>140</v>
      </c>
      <c r="F15">
        <v>7332.1999511718695</v>
      </c>
    </row>
    <row r="16" spans="2:6" x14ac:dyDescent="0.2">
      <c r="E16" s="20" t="s">
        <v>150</v>
      </c>
      <c r="F16">
        <v>7178.7999267578107</v>
      </c>
    </row>
    <row r="17" spans="5:6" x14ac:dyDescent="0.2">
      <c r="E17" s="20" t="s">
        <v>85</v>
      </c>
      <c r="F17">
        <v>6987.4999999999982</v>
      </c>
    </row>
    <row r="18" spans="5:6" x14ac:dyDescent="0.2">
      <c r="E18" s="20" t="s">
        <v>237</v>
      </c>
      <c r="F18">
        <v>6681.7999267578107</v>
      </c>
    </row>
    <row r="19" spans="5:6" x14ac:dyDescent="0.2">
      <c r="E19" s="20" t="s">
        <v>115</v>
      </c>
      <c r="F19">
        <v>6482.3001098632776</v>
      </c>
    </row>
    <row r="20" spans="5:6" x14ac:dyDescent="0.2">
      <c r="E20" s="20" t="s">
        <v>313</v>
      </c>
      <c r="F20">
        <v>6024.599975585933</v>
      </c>
    </row>
    <row r="21" spans="5:6" x14ac:dyDescent="0.2">
      <c r="E21" s="20" t="s">
        <v>171</v>
      </c>
      <c r="F21">
        <v>5880.900024414057</v>
      </c>
    </row>
    <row r="22" spans="5:6" x14ac:dyDescent="0.2">
      <c r="E22" s="20" t="s">
        <v>152</v>
      </c>
      <c r="F22">
        <v>5835.5000610351535</v>
      </c>
    </row>
    <row r="23" spans="5:6" x14ac:dyDescent="0.2">
      <c r="E23" s="20" t="s">
        <v>123</v>
      </c>
      <c r="F23">
        <v>5812.9999999999973</v>
      </c>
    </row>
    <row r="24" spans="5:6" x14ac:dyDescent="0.2">
      <c r="E24" s="20" t="s">
        <v>338</v>
      </c>
      <c r="F24">
        <v>5478.7999877929651</v>
      </c>
    </row>
    <row r="25" spans="5:6" x14ac:dyDescent="0.2">
      <c r="E25" s="20" t="s">
        <v>219</v>
      </c>
      <c r="F25">
        <v>5225.2999877929669</v>
      </c>
    </row>
    <row r="26" spans="5:6" x14ac:dyDescent="0.2">
      <c r="E26" s="20" t="s">
        <v>303</v>
      </c>
      <c r="F26">
        <v>4739.7000122070285</v>
      </c>
    </row>
    <row r="27" spans="5:6" x14ac:dyDescent="0.2">
      <c r="E27" s="20" t="s">
        <v>167</v>
      </c>
      <c r="F27">
        <v>4726.0000610351526</v>
      </c>
    </row>
    <row r="28" spans="5:6" x14ac:dyDescent="0.2">
      <c r="E28" s="20" t="s">
        <v>232</v>
      </c>
      <c r="F28">
        <v>4599.0999755859357</v>
      </c>
    </row>
    <row r="29" spans="5:6" x14ac:dyDescent="0.2">
      <c r="E29" s="20" t="s">
        <v>105</v>
      </c>
      <c r="F29">
        <v>4472.5999755859348</v>
      </c>
    </row>
    <row r="30" spans="5:6" x14ac:dyDescent="0.2">
      <c r="E30" s="20" t="s">
        <v>82</v>
      </c>
      <c r="F30">
        <v>4467.3000488281232</v>
      </c>
    </row>
    <row r="31" spans="5:6" x14ac:dyDescent="0.2">
      <c r="E31" s="20" t="s">
        <v>234</v>
      </c>
      <c r="F31">
        <v>3950.1999511718718</v>
      </c>
    </row>
    <row r="32" spans="5:6" x14ac:dyDescent="0.2">
      <c r="E32" s="20" t="s">
        <v>197</v>
      </c>
      <c r="F32">
        <v>3926.999938964841</v>
      </c>
    </row>
    <row r="33" spans="5:6" x14ac:dyDescent="0.2">
      <c r="E33" s="20" t="s">
        <v>70</v>
      </c>
      <c r="F33">
        <v>3878.0999755859348</v>
      </c>
    </row>
    <row r="34" spans="5:6" x14ac:dyDescent="0.2">
      <c r="E34" s="20" t="s">
        <v>77</v>
      </c>
      <c r="F34">
        <v>3858.7999877929669</v>
      </c>
    </row>
    <row r="35" spans="5:6" x14ac:dyDescent="0.2">
      <c r="E35" s="20" t="s">
        <v>98</v>
      </c>
      <c r="F35">
        <v>3823.1000366210915</v>
      </c>
    </row>
    <row r="36" spans="5:6" x14ac:dyDescent="0.2">
      <c r="E36" s="20" t="s">
        <v>291</v>
      </c>
      <c r="F36">
        <v>3317.9000244140598</v>
      </c>
    </row>
    <row r="37" spans="5:6" x14ac:dyDescent="0.2">
      <c r="E37" s="20" t="s">
        <v>137</v>
      </c>
      <c r="F37">
        <v>3266.5999755859348</v>
      </c>
    </row>
    <row r="38" spans="5:6" x14ac:dyDescent="0.2">
      <c r="E38" s="20" t="s">
        <v>128</v>
      </c>
      <c r="F38">
        <v>2555.0999755859357</v>
      </c>
    </row>
    <row r="39" spans="5:6" x14ac:dyDescent="0.2">
      <c r="E39" s="20" t="s">
        <v>288</v>
      </c>
      <c r="F39">
        <v>1993.7000122070301</v>
      </c>
    </row>
    <row r="40" spans="5:6" x14ac:dyDescent="0.2">
      <c r="E40" s="20" t="s">
        <v>202</v>
      </c>
      <c r="F40">
        <v>1947.2000122070301</v>
      </c>
    </row>
    <row r="41" spans="5:6" x14ac:dyDescent="0.2">
      <c r="E41" s="20" t="s">
        <v>468</v>
      </c>
      <c r="F41">
        <v>1352.8999633789049</v>
      </c>
    </row>
    <row r="42" spans="5:6" x14ac:dyDescent="0.2">
      <c r="E42" s="20" t="s">
        <v>352</v>
      </c>
      <c r="F42">
        <v>1335.8999633789049</v>
      </c>
    </row>
    <row r="43" spans="5:6" x14ac:dyDescent="0.2">
      <c r="E43" s="20" t="s">
        <v>520</v>
      </c>
      <c r="F43">
        <v>1328.400024414062</v>
      </c>
    </row>
    <row r="44" spans="5:6" x14ac:dyDescent="0.2">
      <c r="E44" s="20" t="s">
        <v>185</v>
      </c>
      <c r="F44">
        <v>1285.7000122070299</v>
      </c>
    </row>
    <row r="45" spans="5:6" x14ac:dyDescent="0.2">
      <c r="E45" s="20" t="s">
        <v>67</v>
      </c>
      <c r="F45">
        <v>691.59997558593705</v>
      </c>
    </row>
    <row r="46" spans="5:6" x14ac:dyDescent="0.2">
      <c r="E46" s="20" t="s">
        <v>336</v>
      </c>
      <c r="F46">
        <v>663.40002441406205</v>
      </c>
    </row>
    <row r="47" spans="5:6" x14ac:dyDescent="0.2">
      <c r="E47" s="20" t="s">
        <v>357</v>
      </c>
      <c r="F47">
        <v>662.79998779296795</v>
      </c>
    </row>
    <row r="48" spans="5:6" x14ac:dyDescent="0.2">
      <c r="E48" s="20" t="s">
        <v>199</v>
      </c>
      <c r="F48">
        <v>642.70001220703102</v>
      </c>
    </row>
    <row r="49" spans="5:6" x14ac:dyDescent="0.2">
      <c r="E49" s="20" t="s">
        <v>548</v>
      </c>
      <c r="F49">
        <v>275087.60034179682</v>
      </c>
    </row>
  </sheetData>
  <dataValidations count="1">
    <dataValidation type="list" allowBlank="1" showInputMessage="1" showErrorMessage="1" sqref="C3" xr:uid="{1122766E-ACC1-DA47-944D-F0E4EDB95EF7}">
      <formula1>"Alameda,Los Angeles,Butte,Sonoma"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22F0-3E7F-5E4C-8B1B-2ECBD913A753}">
  <dimension ref="B1:F26"/>
  <sheetViews>
    <sheetView tabSelected="1" topLeftCell="B1" workbookViewId="0">
      <selection activeCell="C3" sqref="C3"/>
    </sheetView>
  </sheetViews>
  <sheetFormatPr baseColWidth="10" defaultRowHeight="16" x14ac:dyDescent="0.2"/>
  <cols>
    <col min="1" max="1" width="3.33203125" customWidth="1"/>
    <col min="2" max="2" width="4.1640625" customWidth="1"/>
    <col min="3" max="3" width="41.6640625" customWidth="1"/>
    <col min="4" max="4" width="9.1640625" customWidth="1"/>
    <col min="5" max="5" width="33.83203125" bestFit="1" customWidth="1"/>
    <col min="6" max="6" width="24.5" bestFit="1" customWidth="1"/>
  </cols>
  <sheetData>
    <row r="1" spans="2:6" x14ac:dyDescent="0.2">
      <c r="E1" s="19" t="s">
        <v>62</v>
      </c>
      <c r="F1" t="s">
        <v>551</v>
      </c>
    </row>
    <row r="2" spans="2:6" ht="45" customHeight="1" x14ac:dyDescent="0.2">
      <c r="B2" s="7" t="s">
        <v>525</v>
      </c>
      <c r="C2" s="9" t="s">
        <v>526</v>
      </c>
      <c r="E2" s="8" t="s">
        <v>522</v>
      </c>
    </row>
    <row r="3" spans="2:6" x14ac:dyDescent="0.2">
      <c r="C3" s="10">
        <v>690.54</v>
      </c>
      <c r="E3" s="19" t="s">
        <v>547</v>
      </c>
      <c r="F3" t="s">
        <v>550</v>
      </c>
    </row>
    <row r="4" spans="2:6" x14ac:dyDescent="0.2">
      <c r="E4" s="20" t="s">
        <v>492</v>
      </c>
      <c r="F4">
        <v>684.29998779296795</v>
      </c>
    </row>
    <row r="5" spans="2:6" x14ac:dyDescent="0.2">
      <c r="E5" s="20" t="s">
        <v>513</v>
      </c>
      <c r="F5">
        <v>703.59997558593705</v>
      </c>
    </row>
    <row r="6" spans="2:6" x14ac:dyDescent="0.2">
      <c r="E6" s="20" t="s">
        <v>508</v>
      </c>
      <c r="F6">
        <v>695.29998779296795</v>
      </c>
    </row>
    <row r="7" spans="2:6" x14ac:dyDescent="0.2">
      <c r="E7" s="20" t="s">
        <v>480</v>
      </c>
      <c r="F7">
        <v>676.20001220703102</v>
      </c>
    </row>
    <row r="8" spans="2:6" x14ac:dyDescent="0.2">
      <c r="E8" s="20" t="s">
        <v>512</v>
      </c>
      <c r="F8">
        <v>701.09997558593705</v>
      </c>
    </row>
    <row r="9" spans="2:6" x14ac:dyDescent="0.2">
      <c r="E9" s="20" t="s">
        <v>487</v>
      </c>
      <c r="F9">
        <v>674</v>
      </c>
    </row>
    <row r="10" spans="2:6" x14ac:dyDescent="0.2">
      <c r="E10" s="20" t="s">
        <v>507</v>
      </c>
      <c r="F10">
        <v>691.70001220703102</v>
      </c>
    </row>
    <row r="11" spans="2:6" x14ac:dyDescent="0.2">
      <c r="E11" s="20" t="s">
        <v>479</v>
      </c>
      <c r="F11">
        <v>682.20001220703102</v>
      </c>
    </row>
    <row r="12" spans="2:6" x14ac:dyDescent="0.2">
      <c r="E12" s="20" t="s">
        <v>498</v>
      </c>
      <c r="F12">
        <v>679.90002441406205</v>
      </c>
    </row>
    <row r="13" spans="2:6" x14ac:dyDescent="0.2">
      <c r="E13" s="20" t="s">
        <v>484</v>
      </c>
      <c r="F13">
        <v>676.70001220703102</v>
      </c>
    </row>
    <row r="14" spans="2:6" x14ac:dyDescent="0.2">
      <c r="E14" s="20" t="s">
        <v>517</v>
      </c>
      <c r="F14">
        <v>709.5</v>
      </c>
    </row>
    <row r="15" spans="2:6" x14ac:dyDescent="0.2">
      <c r="E15" s="20" t="s">
        <v>501</v>
      </c>
      <c r="F15">
        <v>686.59997558593705</v>
      </c>
    </row>
    <row r="16" spans="2:6" x14ac:dyDescent="0.2">
      <c r="E16" s="20" t="s">
        <v>504</v>
      </c>
      <c r="F16">
        <v>690.09997558593705</v>
      </c>
    </row>
    <row r="17" spans="5:6" x14ac:dyDescent="0.2">
      <c r="E17" s="20" t="s">
        <v>506</v>
      </c>
      <c r="F17">
        <v>694.90002441406205</v>
      </c>
    </row>
    <row r="18" spans="5:6" x14ac:dyDescent="0.2">
      <c r="E18" s="20" t="s">
        <v>502</v>
      </c>
      <c r="F18">
        <v>688.59997558593705</v>
      </c>
    </row>
    <row r="19" spans="5:6" x14ac:dyDescent="0.2">
      <c r="E19" s="20" t="s">
        <v>510</v>
      </c>
      <c r="F19">
        <v>695.70001220703102</v>
      </c>
    </row>
    <row r="20" spans="5:6" x14ac:dyDescent="0.2">
      <c r="E20" s="20" t="s">
        <v>511</v>
      </c>
      <c r="F20">
        <v>697.29998779296795</v>
      </c>
    </row>
    <row r="21" spans="5:6" x14ac:dyDescent="0.2">
      <c r="E21" s="20" t="s">
        <v>500</v>
      </c>
      <c r="F21">
        <v>681.29998779296795</v>
      </c>
    </row>
    <row r="22" spans="5:6" x14ac:dyDescent="0.2">
      <c r="E22" s="20" t="s">
        <v>514</v>
      </c>
      <c r="F22">
        <v>699.90002441406205</v>
      </c>
    </row>
    <row r="23" spans="5:6" x14ac:dyDescent="0.2">
      <c r="E23" s="20" t="s">
        <v>505</v>
      </c>
      <c r="F23">
        <v>692</v>
      </c>
    </row>
    <row r="24" spans="5:6" x14ac:dyDescent="0.2">
      <c r="E24" s="20" t="s">
        <v>515</v>
      </c>
      <c r="F24">
        <v>701.70001220703102</v>
      </c>
    </row>
    <row r="25" spans="5:6" x14ac:dyDescent="0.2">
      <c r="E25" s="20" t="s">
        <v>509</v>
      </c>
      <c r="F25">
        <v>689.29998779296795</v>
      </c>
    </row>
    <row r="26" spans="5:6" x14ac:dyDescent="0.2">
      <c r="E26" s="20" t="s">
        <v>548</v>
      </c>
      <c r="F26">
        <v>690.54090742631377</v>
      </c>
    </row>
  </sheetData>
  <dataValidations count="1">
    <dataValidation type="list" allowBlank="1" showInputMessage="1" showErrorMessage="1" sqref="C3" xr:uid="{6A73F112-F9B1-CB48-BB2C-8FD379F93363}">
      <formula1>"640.22,690.54,660.28,700.34"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4927-97FB-7A40-B480-8C4FF3384FBD}">
  <dimension ref="B2:F6"/>
  <sheetViews>
    <sheetView workbookViewId="0">
      <selection activeCell="C3" sqref="C3"/>
    </sheetView>
  </sheetViews>
  <sheetFormatPr baseColWidth="10" defaultRowHeight="16" x14ac:dyDescent="0.2"/>
  <cols>
    <col min="1" max="1" width="3.33203125" customWidth="1"/>
    <col min="2" max="2" width="4.1640625" customWidth="1"/>
    <col min="3" max="3" width="41.6640625" customWidth="1"/>
    <col min="4" max="4" width="9.1640625" customWidth="1"/>
    <col min="5" max="5" width="13" bestFit="1" customWidth="1"/>
    <col min="6" max="6" width="31" bestFit="1" customWidth="1"/>
  </cols>
  <sheetData>
    <row r="2" spans="2:6" ht="33" customHeight="1" x14ac:dyDescent="0.2">
      <c r="B2" s="7" t="s">
        <v>527</v>
      </c>
      <c r="C2" s="9" t="s">
        <v>528</v>
      </c>
      <c r="E2" s="8" t="s">
        <v>522</v>
      </c>
    </row>
    <row r="3" spans="2:6" ht="17" x14ac:dyDescent="0.2">
      <c r="C3" s="10" t="s">
        <v>83</v>
      </c>
      <c r="E3" s="19" t="s">
        <v>547</v>
      </c>
      <c r="F3" t="s">
        <v>552</v>
      </c>
    </row>
    <row r="4" spans="2:6" x14ac:dyDescent="0.2">
      <c r="E4" s="20" t="s">
        <v>83</v>
      </c>
      <c r="F4">
        <v>5577.4933401639346</v>
      </c>
    </row>
    <row r="5" spans="2:6" x14ac:dyDescent="0.2">
      <c r="E5" s="20" t="s">
        <v>68</v>
      </c>
      <c r="F5">
        <v>5267.3651072042567</v>
      </c>
    </row>
    <row r="6" spans="2:6" x14ac:dyDescent="0.2">
      <c r="E6" s="20" t="s">
        <v>548</v>
      </c>
      <c r="F6">
        <v>5312.4075410388768</v>
      </c>
    </row>
  </sheetData>
  <dataValidations count="1">
    <dataValidation type="list" allowBlank="1" showInputMessage="1" showErrorMessage="1" sqref="C3" xr:uid="{EE1F8FD3-7E6A-114B-A23D-271320725803}">
      <formula1>"KK-06,45485,KK-08,45547"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BC57-366E-2B41-961C-B27456FF2ED0}">
  <dimension ref="B2:D5"/>
  <sheetViews>
    <sheetView workbookViewId="0">
      <selection activeCell="D5" sqref="D5"/>
    </sheetView>
  </sheetViews>
  <sheetFormatPr baseColWidth="10" defaultRowHeight="16" x14ac:dyDescent="0.2"/>
  <cols>
    <col min="1" max="1" width="3.33203125" customWidth="1"/>
    <col min="2" max="2" width="5.83203125" customWidth="1"/>
    <col min="3" max="3" width="42.5" customWidth="1"/>
    <col min="4" max="4" width="10" customWidth="1"/>
  </cols>
  <sheetData>
    <row r="2" spans="2:4" x14ac:dyDescent="0.2">
      <c r="B2" s="27" t="s">
        <v>529</v>
      </c>
      <c r="C2" s="27"/>
      <c r="D2" s="27"/>
    </row>
    <row r="3" spans="2:4" x14ac:dyDescent="0.2">
      <c r="B3" s="8">
        <v>16.399999999999999</v>
      </c>
      <c r="C3" t="s">
        <v>530</v>
      </c>
      <c r="D3" s="18">
        <f>QUARTILE(CASchools!F3:F422, 3) - QUARTILE(CASchools!F3:F422, 1)</f>
        <v>2629</v>
      </c>
    </row>
    <row r="4" spans="2:4" x14ac:dyDescent="0.2">
      <c r="B4" s="8">
        <v>16.5</v>
      </c>
      <c r="C4" t="s">
        <v>531</v>
      </c>
      <c r="D4" s="18">
        <f>COUNTIF(CASchools!I3:I422,"&gt;50")</f>
        <v>178</v>
      </c>
    </row>
    <row r="5" spans="2:4" x14ac:dyDescent="0.2">
      <c r="B5" s="8">
        <v>16.600000000000001</v>
      </c>
      <c r="C5" t="s">
        <v>532</v>
      </c>
      <c r="D5" s="6">
        <f>CORREL(CASchools!N3:N422,CASchools!O3:O422)</f>
        <v>0.92290148257376747</v>
      </c>
    </row>
  </sheetData>
  <mergeCells count="1"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roperties xmlns="http://schemas.myeducator.com/properties/myeducator/atlas_meta_I9Pxfz4hDoPE">H4sIAAAAAAAAA+0baW/jNvavsMYuJgEUj88km52dwvGRBM1cOWaxKAYGI9E2O5KoEaV40jb/fd8jRYq+Mk5ityg6H4JIIvnui4/0bxUqJR/HEYuzylGch6FXiUSQh6xy9FvxNIzz6IallaNKrVar19rtildJUi7SIc0yFiWZrBzV4BNNaSRxmZoD/z/zOIBVKY0DEcGiUEwRTN2r5EmCT214kiw4iytHP1fkhLGsYtF7lRT+yconr3JLw5wpyFORfqYpo8MRT2U29FkYAoJ+E2bbIcl8EQd2rOWORUxKOmZDIGnMcLSxZBS+vw+pz0g2YeQ9vxXZFb0JGeGx+oKAJblhwE11yerGzPLLjGZcZtynIbliMlsCBKWZDUPhw0wRL+Eso/Lz8AtIQI1rZVgOjhsLM8xQd8UQUthtmzEay6kDr9tcNqCWHO+bIVAID+gssuaqQbXWLK1bWuDrfyfcnxBf5HF2RyZUKslM+HiCgqK3LAVxEhBtwOMxkb5IGaF+KqQkNAzhw0SIUP5YQG7MQqYgag3QAIpoNimgjERqlqNCAtBQyv1MkimHOTS2a3jsi4iRMRCRsRTAwdg/mjUPHMHgbS5yNE5pwIhMYPIqrtjXhMUBz3KgBlyByCwPwAUN0AMX6DEFHyFCG06yp7yBiJuM8hi+j1IRaRR3iYD/EtlGVMWCRfY9MkXxgJf4YS4BB5ETkYcBmCMJUjqNDRWHK6mgSZIKiAEgFSC9NHFEXICfGpB3Ik8dZD9aSwhhFQDuhDRiAfXOhSQdsBdweu84h8jiXYpYRNTqt5i/36pVGw1v/1+1arvl7e/D26F3UKtVmy2rkmLqTz/t1fa9Vrt12Pbw+RCe260DK+Ri2oByIF2Aqf3C/EwxiJHQkei/8SOoCmQbi4ywWOTjCWG3HJSGni6IpHerrA0WBXw0gvVxtkRdv4JYlU6r3pqErEDCvuRULV8F/mId/rbFm4OchuBMMVjNLVuTNRyRYCbEuNMiAmuzhVKvSoURzHB8BBYKRBpyfRvQDUodWYkYgbVGSQ40YoTOpozpedkkZUyHK86k1hagL/U1J9Sq18lIyKjyRYZwF6EggQ514d0ycSK81EHc8X2WLNUjRqhsbaa6hgjIX0q8VeubOviDGOd80HwvvK9wNztbOZx1L/v5zzQ8axeWmu1oxaQ/X4R5FA+nPMgmULNUfm7UPNJo4x88tOGh2Wh/Wjq7tXR6vV7z2rDi/v7e1ERHP0NtZouVAQ/RDm/uyCiPfRWuvUoM6oSxNzzmUR6RzvszAkJU0Z7eguFiRQPTZMYSDc+uPapEPB7ShA+LBRW3tnO/H9Wrh/f3n+4/aWY0nIBBYgqR81d5+PpVyF93VfYk1K2lijzS7VzuXaHBESyjVAVYxSXXUpdPF2IK1hkH5KMqAQkkB6xUpXZd0FIJUq27FGk2X7aBHX3Juf8ZtDiCgnQmHUsQTWEBS+sNqaECWjBflci0FZVWEEAeJIGYxkgSVm2k20RbCAS3BfWEY3Fdscz+3qnDDI61cadT6qqzjAIUvoD1UlXLpfqL1bi8tASIedrqHWJMzgJgKXBRooOhYu78BIOwjvZBsxyVqcxgxFhwQ/3P8G6nQdrOdP2vXvs0haoE1t57lsjjBSJBr+ScQvkrQScM6gSsyGYNwi28V3FgJ5fwXPKr7ecwUG07LHQXWCgsciPkK1hkgKC2RH/v+fSDr0Q0VZEVQs1lHq3kRGKa1hM2Y0oYYNjXbJNbhglkmWuI3KFx0oxnuOktPJaFiXmGKJCIWLKBSKM8pOZzANkDXXxEQ8lgjwrwhBn7GoUod/0Cpe+Ij80bSBI9WL+A2C9piRVq6tGpgxl2wnx0Z95m5SdZltuJ4xx2XJAz7VSQxLu4Cwk/ZBmzND4oZWUtTwrejQeCt2ctAiIvJCpVfzwQxTFa2yht9DkXocsqQIdntGYN2kB2NjTYX7BARRzqgsJs/h6x39tGJmi4meB4MROUnD6cBo7/Cmng+AlpoPGYONpYkQY2RP4jU8AjSV+RAjZE+yPD/zLaZ8N/YaErOVmSAmrPSmc1N50d9xf4KQLARnRRwFqwpE1yMFjFwW2hmIdYwP3aE3nYXCJeu8P2yKba98y8sczc3NS2arNpr+mmve6zNkDdv0Lm6z4h8zUfE7KaW98AdR+Z/R5J/tY3QN1HZsBl9K+ZAZtOBiwnbWcj9LyThu+Rdr1Iq4/z9DkGDX0QADbKbIjpNVWQvGCmr+yckGCENhndREwwFJMZTXRGWAr+SAv4GwG0tbf/e69pQ2ivNMKzGFLql5ymoNX50Dmvw8p/kPyL4vOOA/yHQXO3shhse7PBtsTaRxaRVXXgRxRpDuYnG3zbMfhriSkB5ffhunNxdXbet+3O4sSpqEa4K4KCop2zDxe7ttcrMhoaPyAsTkUY6vS30CoojwYf5y/fHUM5RmuDjlHoeh3PaFnP6DvhGXtGT/eIXmuZR/TX9YjWVj2i++767dXZwHGICdQDEY3vbBE+Aa2TCEtzVW+3a/9EdyicQBI8OgRzQoCYClMW5D4L9hKwfUZCADv57gBPcID2TNndfXdx0T8vTRnHyB/uHW3rHQPXO6A209Q/zkdeOLBf/NBrL/OSwbpe0t6Cl7gbVb/kEp7ZaMR9jjnAPeVd0USea0k6W93F/rI5WA5oRsESv3vOEs85K1xk0PSs62gXeMMgPuU2tjkegfJ0trjz3lCdgduah3uZBaTHbp8E2ur/8qrX/1h9P+vDFmd7HqdKOhtgZn8ZM/00nZ11MD+rx8ZVDPODFHxHRFUyM/3Qg+JHd2AYOS3vEKACZgHXa/OQsz00m7lZjflZ5rJSKYCrau/s8qrauJqV4IYbDAe/D8rq+KSMN1d7eEHJ3Y3VF6PVyR/bUpC574N20FUKd1od6OoLPcVyh3tyvF6QHTQfouZpDY6T7pq4W1vA3VsTt5tcNthZOOmviX9/S/gHa+I/2ILsT77hKoPDla4CQ39M9+3kdE0B1Wtb0tDZugQ0NkpAWQN1oJqRjKY+3liaUiz48Zqguo+86mzVFDGJSGxZ+41bUfvtWpV0ZzJAUcTGKsIhUr8oHgiFHIIUVAmYTWyiPq4xl06PyJ9y8/Xv3hVbSDL12vIS7hQm7dkbV6qeubkrLxWCssepyJNytCiisPZO7srPMBHkL3OeqW6racW6d4y1qcbKfvDCHBQpeGVPXRh8N3/qcehUUeQYqn6aslEeqigDEAJBcGOsmkFcV1wAWoKW9NWAuevMeNhGyY7B2987363Obf3m7e+GjXkcY8lj4mC/uYUq59A9Rjl1jlHevvvYefjY5PSvcGxyejzHExF5luRqN7eItPUMpK2ZWIlNkTtCeaRsGOyepREEnCJU6run9Mn3iPGeqfWRHajMZSw8cgprRBjojcYblvos2K2SjpR5ZErnMvRiS4bdspDs0DCZ0F0VmHGTkpFatQabkJsN3tX/u4fDB5sLr5LXVxhEtMmMhJ9L0CresY1pePerUV3CUmzsK82BWdzSlIvcHrvS9M7tHMx3nk2DoUy29pqy1bNkaHshGVE/E2BusKmY4PmTFD4Xe/iDKBFxHzUbcEyt0sOKAJTt4zmVuQ/sKeszjfGARWKc0mTCfamStI7WDE/vEyqR0Vaj5lLexR6iSGNO9Zk/sj4SYSimKIgigRy9epm8JiaH6H0veQte/uolvKuDbXW7z76e4BkXuMpl0at8oU+9du2EYoD0bSef7Ly1PmhanOX8cuyKUSyJJLFj79H1QCXgxh9US5QzfTgIvKmsQnaK6wv4uzmwNFQpmCOQFO1+G8o5dlLJjv5XLFMDICNzL+IhgrsmoNix/tzxnhEGkEmuL3saiNr3m9P1M41mp1cY2At7TFkMLeUDkPfjccjlhJwz9ISChhnQF0XP7BKLLQvFjL7BOswZeok2kLz+n8h1d/oGAyTkNVUoHpFXorjngOaWWrnMONMOdumU1TqXAncXPaYw0mpJ8nUcAAuZ6euYtqCc8MQG69JFdrLCUrwypnvu0erujOs4JFYdTVGVRtQZFbAElQCa56yHGgcurMyzdufpLvyu8vaVaF6CzEgh0ymHPH5jgw/qxQQeFZ2wXNGNmf5XyPle4ao6YEFZkuhktKQwd379WCSDiu1gVfBnnpBehgG7tVHWDcHqZUgD4CDIIxv7Q0bjfEVAT1KmXN6+m5S/r1IBKEg6vzp00pGyb+fTfPhPIf4GHIhVSUk6+PAHD+5KzEa6kNC1CTyg9v2MBcNI/8ZC/9pxCABVDdQ0dL5HG4nHTiZZUWe3YM9ofnKLdg38Z2kO6UiZ9dAXpQTUzy3wxyMhTSSu/a1SM7Pr5qFhHprmoWUe2uZh3+a8A/3p3gAfAVdQQz8Ptn4woO//D36r309uPAAA</properties>
</file>

<file path=customXml/item2.xml><?xml version="1.0" encoding="utf-8"?>
<properties xmlns="http://schemas.myeducator.com/properties/myeducator/atlas_log_common">H4sIAAAAAAAAA+y9aa7jyJaguRXBOxtRWQjdx3mILlRDAzWTGklJfC8hGI3GQRzFmXoIIBdRP7rW0nvoReRK2kjd6y7J5ZGRGZEOOPCu/3CZ0Waane8cm/j3T35kf/rlr3//BD/9Qv78CX365ZMcmbmPOgRBkATLdaahm7nAd6/I/PTzpwwH42laZDiCIwWB+/mT+emXMPf9nz85OK7AEoCmGQgRw9AihURLsCgB8Awn8JAXKQMhkaRJAZgizQuk9enXn19k3c9dP3vKjKI4os3s75+CNtSXX6cwDwyU4PjvZW6iulkT5NPIzUKUpp9+/fVWQNo0BIGwLBFQBsEhkUcWQwkmDWiL40zeZChAiwayEOIYSFjs6wL+o21etM0qiWKUZC5KO2psguyrNuEJhnov5iVHaeZGYfPbxT6fpuKqsq6MU0ULBkeDCWoTwJEphic4FkclcD64Uq7l3h7QNC8yLE0STNPSIANNYsC3o8TNnMCFjbMAiQsMH6W3F4ErCp3IhY37759OpygxUXI64QHwL82jKMxQiEv8CZcA52O5MPez+tMvTeO6aewD/BsngKDXBMgTcKsCfox8FOCot2StKAlAk0xmkjjgKYmi7L2S24N2obliGI3wgwfnl4Z4COOAtHk1rCjykKIEwhQ4AzIGMlhEUkCgSBoyDES4lQBDUjyOkUTNy711u6yOmzfTVAy4Ie4GTf1BkrZl9lGB/PZXmtV3caoUXT790sWtXeL2uYWNQdK2zEeQzA3QLUxTQABxY38CPDBohoSkyCBWYKGI3wzFMYAGFE8RNBKAyEFBFN9r5UdNJEugLdy7KMgZgiVASAJIMTRv0Hhs8IA1SdEiWZ5nm5L7IE1Pvpu+l6PptqjKUBIC/wQjE91enJ2A9ieqZ44xhu7SnfXls0ptSeguBjPfCOTPfmtiNlyozk7ZSfU0JN7EZbEw5V6MStarj+ORNCgunnwK9dA2j6eYiWV0lY68HscKWE2ufWCbdo871rKXy3qvtm19TpRb3knPwnFytC5+qjrxZdTXj8FxvF4Qb7OqXzBjg6Uo4zDv6o6l1GOl9ybhejP7URoZJ53Y748nsuBdUw6Zy2Qgu6Braov1fC5Hc4bRS3HFaWOw3NL0YhCTy9HSNN424kW7+txlxubbKV+FEiNK0kgSCFlUllN1N3ev03XFTDWjGV2+G7hZO24/xMWddIhBBpsu1/vvv/wt7OA/M3KzXzpNi/8t7N38cHcAQfpL5+8/NZF+wj88NzR/6SQgNKPg544flSj5pUP+3MnjuPnF4l8pMqfhL52//pQ6CGU//dz56ZZ78yvB/6c//cuvvzYFiNx2JNEs7sxtgli+fvolS3KEu2oI4mas2Hk7WmyaoFmGFgTBIASI61A1I+6924MM9xgKuy/Ge52mYj8fauZuG69t7J8ieBvBn7Ao+4iFULeNiJ/nsR+BJpsdzrsJEieocKM8/RgIcW7g/uigz3IeJNBxizt3GEZZKybSd5ncDLlP6w/x9/O9hPr7r02Xxp3ctcPgbri9S3IsEs36czvAKEHvvf5dst1EOEHyDAE4kWIQYhmARyNN8iwWoQiwgsmQgCRMioaUCLAY4X8Lb+xv4K0RyU94YwWOZ1mGFEwcgqYBYZDQFBDFkjxpkiSLCAKyPGtCSDCQZ8zfjzcey/7fiTf2Dm+D3hYL+8j/AjgMNJJlIcQyh+OhKXKYxwQPaCS2zSFYjCniilEEIkVAisY/APcPwP0DcP8A3D8A9w/A/QNwHMFTLPfvAm4YraTXgCObyC8BRxI/FOCo62i8WX0G3LvzEXCfw/xIgBORQXKCIELGMnkD0rzJMRwJRdrEBWQJYIo8IXDcA+BEGpi0ADmeNhgTEMAyLZNFnGUYIiuQwLAIzhTotit9B8DVmDQ2S8bMStvueWHRY8xuKJZTtSYUv4RF4J19nb92B3t5Ic+sIalEvS57mCtMT7yiiUcsqxMgDlzar4aBmNOTeenM/WO1YvWLTYXCGzrQvaHf8ywt0XRml12Lear13gRhNNaus4mxd4XNMHdq6TDcl54n9wcjVieY6xlwl/6yl0BJJ6JtRlZ27TGlrIY9ilAu2ZsroQk1nNd07fEV2eOZERr0Txk82ZjZMeMP7VnqXrxBPln/FuDY/wzg2P8iwDV66+8DHNaHDIK0wD8AJ9IIWEhgCJOnEI1FJon/URb2giJBMSLEmqbAC4CCeLDRHPUkwrcZSLDY7fRM0w271LP8FukP+Y0HLx50Nynw9DxFSYGF6vMzQcRipG3YU4qrALM8aUGFZYxnRJF3at8nhVVgjmPprgVFrssYFtMVoWV1cZFZZAkCJkHTR99b5CYL/nqnnX1040ac3zJzwzQDIUS39FmONU3TgF1k0kaXoUm2i7VquguhiEieh4glm1pjgWm59mcBf3txOHqaG4GL30/75kDsNu+seWNBdi+/9fps1Yd5IT6C7NYSDC02vHoEWfMAizuBuQNZmOIxlL7nUADXB4bruw2OMNbc1DWacYtTwtC9McjMPxocqxqiiJuikZlRitrXayIzh+8d8a//0gzzNH2X740zD/Er9d4dCbrkLu5eeBxi6Ypw5Szgp+iW16l5W+8+DTSxAhQ3KsbfcbQU87Lt6K0QPt08Prpxeutcn51NW2Z3Hm2cu5Hzuf6toP+PWJCzKlOCLxbkzflkQX6EeQcsHiUswwLIkhg+tMkzhoANNZOGmLsGY9DYNuNMHnwDsE0P6L5Lk/RPgmyKqwyz9sFr3nK4fLyFwUo2M/54eAMaAkibFLQYwQQ8CUSsXDLggbecYfLNIoFBYURjSGMjlKRYCzX4tSiGwU7DNEj06UH2vr/+VwS2EDINgDUi3L64H8CbAnV7uXfC/IvPh+qXfunl94+xXEvaev9WGhnm/r3bd8Om735yXDxMm1L9ESVAE8jcP1wVrvIPLkz9PoPoSbwxwIZEZLBYa3GZnPJr6WbJ6nSWjqQMBvsyxf+NSrRKvMWUEPu9AhKkAQ68bE5mRE/YKVtpn5znwpx5W6wYlaac+f64GEqlMDEic3Ow3xLaNsmRsZYO7lAtGFAqfsCPYe/AYaVj6c+vDk1sE8da7aoLo1+yK+NW0uTU4yxdtHPoi64nUL30EktrI9povbXbK9zeIfE3sFebEbE+LpYw5PJckt+YLZEmUk2eV6Hp0EXYDUJB4cSDutMVhR/F+vYczPenRdVNPz2PTDuJ8rhdAMKKV0eqQDOM3Dtb6F7W0XTz7Cbxby/904cC0naALxI1bcVUI4Wi/NbtQZ5F76/4F4ohfm3ipSf8FEYBOjWcwZr8KU/8j5I1j9Mox53QbMX9u2/mtsj6z8SNcBkcjNkwzQMMNQ/Vn5/ckkrfbYcY2Lg5PnCBBwL2uMnnd7FgYBB4n0cSCrEMg+iLGP3o4yRL3Eae24wjiidEATekwFEUtlzvxuTps7T5SBIL27b4n2X4TfZivEd5eGvQVmn4XGGQZqe8NdQ+qxBNADe034V55Ofv6lETth2bt5R+/Vyrr+yoRxXrX35+dDcv/F2Be5fFD/pYM6xxY/tRIxH+j1H7h72NW/KfHxAEPRCI5gGWO01vDM2vHv76xdDtpSlK04Yene2t1B3y0xf5SrGvzE2a4rgHWfXXDxMVjSJ70cLl5tzqveOd05wh784ZM0J157xGZu+L0+rrvHLnVGYGuHPqDBveOc+Rfv3itPnZ7t45o6vBnVONtus7p3Us4J0zma3jL06HpnPqzvlug38418d0e+c0ZjK6c4b0Jblzvk9Qvztd8RiP75yL2Uy9cx7o0L5zOtE4++I8j2nQ9qCvOfRtI//vjfB/lDcfoLq977txQ7yyJigL8Fh6MQJiGmuC+vRF3k1FsZQuo0t4Hm5vgyFpdKubf7QanLWiqSvA6RetnvYRo6jPQvY5RpgHjb7Bs6zhG36jzOLB1Xbvj/Q496JfxOPeQ+rz4y+Rmx7+72lUaR3EThTWjyCcqtcpqbgz8Q17esfDxpmeY34aKqxx6EcGxbIHSiTNsVIYe80yx2Ki75kmoo/UODp65hmoYrz1fA15XrUL/Plyy7bP9phycLzJjGHf16gq2e7jAmiKCq6aJ490Rg1YoOxHFzDsz8DBjPe7KSvvlXwXVI5GjuId5c+3nqgaQ2WrXf2NupuVGrVJjpQvr4moOl5ne7QfHdS9vwJqPN8RWoHGm+k6nDna3pF2+0wBe32z8NgzCCRiR8yU42E0W2uaths6C3mn1JtwVmukdjhQ01rbq6w+nHlbVbwaY2WkEkSjHVzRnizBWMyRJhbmYXM2KNI/0FptDKbcNHAIc9K/Ll2hOB765SIgWX2/IY/UiDDoaX6kxGxBf2nLBd0vIL2xIK25xt6/QsovDNz4OB8S7NdNu86WO5/eHEZjM/Qvy8m6KQMJKa3+/FyKKpxnAlRnKHuya63fjFU67/HucGlxhVCM3dQc1kdy5WBDS6/o3daOI2e+PO+yaTPuPzrCZwBmkddYDd/sFs6R3sRm4BNo73vTc+Rudx5rElq1CXUWnB1i6pYurioJQ8V/qMZeXK+peG968PdUQ4FnwCz7MrhMe6q6EOYknYySZK/uTwalItGkzOky9aG0lV9Vo+X3JyfL4vSXv/wFxPFbUDd2Dsii5A2H+MtHjL/EEabdg/n2eR8L8P3OnS5zM8HfifH1IMaIjNHpZvI1oiowt85ZLwaX5lmWmzjSl6etKVjyxpb8iHmzLG9R1f48BNEVNlFzrJLcP8u284HppPL8/dkNlnxvIqPreMs+69EPbHqaU/0A1os5VaJRz17MqRLCgyn6n5xTfZenAoNtc0Js5WnDhq992Ze+3EtfvkHCq4RbTedjAncXdRDW2RLUyRzUiZMIlzfouGknCv26k2AUFADrA1nUPjcRdJte0Q2A19icv74u5HMOJrLcEHXA5/SxPM5aM7Xjhtgbd8A4QQ4uiFvgYKHZAS17msbrBCBsJmRfZsV9lVWrMLdlbXtRJ7LuK9bFqlqB9bbGDds9Wa9b7qsmqqCPe2wHZY6L7fhOo+diC+o27ZF2rCQKHtrvc/1aG+tLUv8j/p97B2RN+96CuwFI6k6cJ3jYfS7sVu5tdtKmA3FfQrgLNY30VIH/+3/8Jf6f/7WT78Dt019Wl9+dT5PvH2E+Jt8tgyNNA4t30aAEmuENi4EEFBHFQcKElkkwosAD8vPcwJfljc8zBAHqBvC/YPr966b5MkHAYCWWhITIMyYhWpwgMhYh0rikjMhyJk1Zgggsjn5ccSYEyLPAIAkIOJakaQ7LBJrDlhxvshzgCcTSFCKF77TinCrkIN6j+qpsNns/REDv7XiutkljDqlDuUzHU7VvVGNXUDKFHnVnK1tGc4UJljPJmYfbpeKgg+Wf+4d6MD5Px1pPc5BtHzJevZLO6fR2lPfEdRaK7E6rrzDL0pUVy+XbuauzZUEptBQXgqfa4XbCXObhbL3abeJ1vd1n0wOvbqzIlnfX6ZUh52mV+p65Gex3ftetNgfC0VR+BqMJIxHlcSW5MbXwhJhaIkPNGG5vYhP/LJGnUGW00h/P8vAE89l5TUvJdawcprNFQvRT1lv1QEFwNudgeJlTFE22+2EGgcLXUnen2+aqHsw3xUoc0ZzTtQ5yWfYldlBTlESGbNEfuifKxGVSCDPuDbDOGQ2C7VGmFXDU2WE6dUdm11VPi818TmqLPbu1ltrUV7ThTN32gl6fCE7JIMx149zf9+jJljIS/dpVN/50dGSA2Burs14wyqgTwfU4njuUl4RLAjWLZkreFZwpH2h+198uu6vwXL65iw0aQHd1YPIL3I8sWvD789XFYbpS0B1xI5nansaidlz2eg/LFJ/XvH/XisCT3LtbEQiwSHFjbAe0wPqPrgzcxvB3WgZ4MC+fif5uc74iOvMtoot/HtFFimEthqceiX7vy7705V763hH9MeFnXNkAYyTpNJW40RTLmfp6Q3wj5jsQYFUpfYLjFxg+FvArmmOrzXzSF0KsIKQBVhBR8nNDbGCjFt5YHmfp64S/ZrcVwbxRPNqkA6yHftE/QIo1wuy5xG3lUNP7Q/x6O/i9pB03iLHyYOU+Tgh9I+uvAY87atqoI63i8D6d0+omYScP8UttlkbMtkZNlo2+gny/USRKjJTfZvwj2//2aZW4TZfCA/Pf/vV/rZI8vDXlIrJd2NklCP3tE9YfUPwdEA+9tRN9QfzN+YT4jzA/OOJZaAG+mWblCdG0BMgSBEPxEDKMyBiIICEyIOIR+bjmTop8u95u8CxJsAKFpQZhsQIQcTxSFC3TwgoAAt8H8QfV2lWXPeyJcMVxJkLLczVADJj56Tqprqu+utblFD8R2Yu6EoVBf7zLq5jYaOr+wgeJeIkPwdkp0uH54NZjxUgHy+EsXfHFIHfA0Hirt6Gn5MUqdkx/cVrwW0QQy/ItGq2rgW7HM6+it8V0DGdH5Siay02psRNtue3GqhJYu8ScxhfBkNfYIE7hWDuNd6oHk3OeQjXJtKtyit2MZ+IqHIyUgwyCUVfpAkddhatVSFy01fCsEqu57zCr/mFVz0wzZEKJXQWnLtidaEIC4701IDZrL6KOfv84HaWGOxlvUCQD64oWZe27+aFUwtqYXSanBaVOvfFSWBRSr0c7qX6pJ3uury6rnVSqA+oyk1bVjndLDsT762FZX4rJdHrAQ1ynrbzEusSxt5D8ktmgxWqRmBxfJcecDsR9tVLDk7ZJHNHTmYoYbFmeWYmGcDbSYZ1F3DKbTORI3fbneuADXZo6A7HaqfvDenc+DafWQVXkXu/NOkn0uXsq4ryywZo8ns2NKoDpeKSE/UwTlvVQHS719dVZyX8M8feS78dGfDtl/Iz493nkV4hnv4F4sdkC/CchHmDlCXHgyWi/92Vf+nIvfe8Q/5jwA7Dk91fXkRq7tDWaB41FmjbPO9IHAn59XZqnpLIcY7t+SMpvJoDxz9bbwbpC43id3BPFZVC5wS09y7olgtO7t+6lAvj5jVcvE3xis4xNbvwG4XsZPwrTGeAfzUTU57o+M3h6UyNavypr8Nv2kIbZoOO3sM0wbH/ulA2szQirQ3/7JEsDqcVvQ3lMz+/AYCSthfoLg2/OJwZ/hPnRGWzSgmkyuIiQFhiLNCgLWZZBWIizTMYCuOgCDSnq0cw2Ea4ciVjA4eHLQGxkkywElEVa2HoRRBIb7aSBvpOZTWnziHKBuC9iRYIlP+IDAqky60NxNQAUvfCXIyMrgrFfr4MtfWF28/y8noyu5LwL1teLv54n80NEc9sdke8YPnNkauUvj3tuxigzJ3hboPVlKu2G4dKopFEiqt2In5ZvY8g5VzivTGUBV9r5SgiDKYxHfKaksgXHulDyhqRsiFUqIE3KtuJS7kPHsRZslsN12t15vdwUkvX6ulG1bqROt+m1K5hxLYCz1I0OymWuyh57Jl2EwpAamqORFfKzrOjbjjNz44gcApqVNtwF5Ew+VuRy2heYywJt3bUx3QXRgJ3lkrlhpPPEB4ALjjVjiensuFOTy26b8lVZTxQ6XB/QXBrtYVyKy3oO18cyFc0y3lQOtd3kUY6mgnHFQHYXC88bzITVUBiU5Sau0VAph5OlzE+3QqLaxak+MXG58U+pfBjLR2G7VybWaUKM1wtm5q53XiaXm2lUXA46a0x2y9HEPrkUvXGn+8IyFomSbBP7bSX1Y0t3T3w50q06Mtl6zFvd7oAZ+0wBpEIFSbgE3lWGxz/G4HsJ92MzuF2nfWbw++LtKwZzr0/bEOKfsRn5o3WBwXIc4p4YfOfLvvTlXvreM/gh4QcwbZpd5pgqPHXHsYccH4JLVWPAIrOjYfyh11GeWLqEEAT/9q//O+1swDVKXsd5wmW/2TzRxZI87KyaPvrKNnWh03FQnmA5iSGIzVQTpTBxDVw4cLNZU2xE49bPvpjCt41uDTyb5xYqm6dY2uZB3Pai7wBKy10B8Qsob84nUH6E+cFBiaHGm6yBrVOaIym+ISXgKQOJJv4hioCmWEvkWoHxBZSQETmapUzEmiw0IElxIiFCmsJ1N3icHsNzPEYm931AuUDFKlP2y/VoPyDLqcVe0lAezXvVcX2gg8M8z8ItorcSIcsqGHLhcrYiiJQONy5n7YpoNlH09c41lzS3P1hbnwopJl3OqMRIDszSYqW3MhxuuCQWArhbH48hbq7dxOq9Jd5I34lgtM8YeTZFolwxzqRYsBMmHZZdoAXZeREGCll4djzJlfXETCnGCZjSRV5v2a3EA+PVVzth+ZXmXcAGCfJx16eWm8l+oWh2pZrjYRg51GIh9MhRVHf53kDqFecijK9a0e9y3UlQHsKR4QbFLl8s58LoGGvBSs76vnMC4xHScoEpI4fIC7oPxBEvqpC7uoo/QcnMD9iRn/jsrN65cDWbbzNWp/pnQdaHgW1PumQCs3I+RvwadamhPBQvi8nQUU2lui6lilQKyVIJ+pwro+WmPhAGc6WLLaXti2HYZfOBI011zN4D6XFnRVw5h3WojcfmxFK3U4xUKjnsMm87vHpr1i2cvJtfSGLBTEe9t0gwzwE/dZWltUwdfiMuz0uhFkddaZDFkO2r+ZIZqppmOOUfBOWdbPuxQdnuYHoG5fu2ppegFL8FSuFPA6VBY6uMI5+M1Xtf9qUv99L3DpSPCT8gievUCNyvFT9m9xBW+K2wT3gkid8K/MRFkvoI/MxDNf2g2hei/9xxohIbic38ruv7nWZFGXiosQibGWE3LPDrb5evS/wuGi/cT7AZjTGZ5UnYJML9n82auRnhDoa+AxydwYqcf4HjzfkEx48wPzgcSQBIxuQZINK0wVAsx4oGCQiDBQIkAMmKFGXhujzu5jYZErJQQDTPibiLWCzPWZZpCByPWItGHDYnBR4i4vvAcT66yn4ZdJerMaTH0Pd6DmAnAc36u1C2w0G0X6Ie2LK0dnYKlVcHuTwNt5OQ9NBVkCfCIdjF5CYbx9gSNVyGzlanZFRoEme7KQ8J4s3llvPquiuHl8yWR4Ceh9JIL98mQhhHu93pWqujyKRXPaMgClCIwWJwYFRmoS6V1bJwuvt5Kg8L2HW81cw4wA0ZjFaSfCWXJTfZFZKcO/s5NZ2PAFIjUbeNhI0msDj0le12RRiLkeXPF8VOYost8JcDCjGTJMujYSjLQ1s/4YqRcD+cXaNA3lfHaXEWJEksj+wRW14stdw5PS3aDPg43MnsSd7RmTIp7c3cW6aKN8k9bOUZC46soliaemFBJFQ1SAnlJPBrpjgIizLXncl8V1VxIyivA3+bGHvVXQwVryTX1+F5NV5n2EYHZ/PYF8Vqw6aZ0WVKw09sbGAP/d2WTvORpbFzY5xeDmhMK13ZGejnXFcrWK2TqpQ2V4YcZYupK5dv5RwsdLs7x6rWBpJ8d0WRfJxuV1ZdnM/hLt16vZm3tzGsoz8Gx3sB90PD8baf9wmOH5t8X8GRF74BR+pPhCPCCrIpPFmR977sS1/upe89HB8SfuASRRDEHcAe8noMyH4r4BMW6W+m+IREuk3xG9Omz3ZkB1WgsQlvZAxAWHdgHrfrsTDCnRJ1QoTtR4w8o11ANTsxSjoBTtlpPGFUYKflVqhZPE1vC7n/RBI/48J2XKuDALZJcYKNNdrGbkj7T+z7YmsT/p/IJp1m29l3oOmZTsfsF5renE80/Qjzg9OUoAhTFFiRBzQQWZ5mDF4EFokM1oIshS1Hk4esJTzSlDFMwaJNgbZEYBAWZ3II8bizCYaIzU+LoniCByb9nUzNvZWEYnhh7CHDuNdp6UvSubseEEP9KHj9SDnqqqPsRt5gwPbGCdi45sAElU1MIt+X0pNKku5qATLvCNfaJS3mpDug+90ki/xJ6i03wtvsdHSKIesSObgkU3U31sYnrnwDE2+4zbECUcqna2CRQRQzttx3jlsJ6Fd6Oyq32N72KP+yjil1d0my7uka+u6pz+mVZsw3pADrUKL1XZpvw9GaFeGxHgabfFuettxoUk0n3YG/mmkLkh456n55YS7bKuP23Qi5+yl54TULut2REo21A9tDunNJk5GinIV8wB42p8URFs3EpzEoepdoOVgOlEM0tgiaFOjk2qWHbnlJt8WYEN1VrDloQGeeII6unDgYKEpPH157w9mJ9y36bNkavYz9cKkEAhcsq9HpsAuP7mRgZQWYY2uTJfdXy/TtC8lsDrLkDDDpLRRKPQbX5lgvLnBs8/sRCfbaVCyK80q4BGcQcqPjVQwm4DpRDwPGk6KyfOvq5mCfB+gUmP0xlKJLIC618Sgb7cY+ySKk1LZVnSean8PfQdP3gxCvcXonHH9snLbnYZ5x+n5I5hVOBfYbOKX/hCuQ3lsXipSJZQh4xOm9L/vSl3vpe4fTx4Sfd/I4+N1jO84HiY06ReTjntTSpq3Vr6+L8ZxGewQNG29l2GlOXd+2Nz3uaoLIx8k2VEudKMka3LmRedug1Ajelzl9veXpdoa90+xuwi8DYjMz9dKGdC0RMwSCToDam0leJvhip/JtM3ezVd+p4wizvNnoBZr93bgbNYjGxY1y2/F//76lu4XTf/vX/wc6eejVt4bBWAn/7V//93dAsndInLvdyDfnE5I/wvzgSBZ4w0ACsExsjwKT5C3GNLH92tyEAwVLwGjFw9gwzAckswaHuW1wFiIEaNGUKdIGy+BaszxDcsASsT8DeeH7INnP82EJtnDZZbHVBqLVOBsOGdKgBSnYihejO1lyPKyPhlLEa3rB7QvkSPsdN5vWHk/603zhZ9Vxwi5658DynP2xstYB7WfBQdHCA7V5066nviPZs0VsDtjdco66teCs3+baVfWGWUXlFzibnwQLd39nGmvCIBSkk7YIl+GYziNuKR5O1G7qrsSJ4jOMlW7M7qnH2440Vk6LrGBiSHcPsHbPqZxfqbWjza6TfAr9fhIdjyvBAK6wTw8ahCVAaKjJPVJdpkUuJdHOMc7S2d3AQhvYY400+yVYhPlkkvXpCQi33gzAPNsMWAObyRePGhHuaHYMzsR0wnTH/g7b8WAxPhV6HAfD8czPFdNIczUa7SQp7lHKml4t9+vlbMYQ61kFrPWlNKebqbZYHWdMwCizdXrZ2YFjFli/X1njhTL2CFY4XU4KvPjjLpeaxsUk3Pw87C+PIenQ28naO/TAqR9ol9wV/fFWGF0HMTQzdnfdg8v6LZa7Wb7i17hXLjeXuu9W7qxSWJYaQHse7Vfqdg1zkg7E6g/uRr6XbT82kdsjqc9Efj+n+orI4re2KjF/3m5kkyIoSiTgI5HvfdmXvtxL3zsiPyb8tCEo8VCGIYlF4ReGPeb5uFCKzcyoxgalGzZXJODXkb6O9wTTMQjajbRRUr8O/8TK5iBbCF3g/yWMwq714fp8xOnFVPFt6fR9I6+FrYeobKiIgQk6Hqo770Br9g03IVYJfhd/0VoVpAN9BNqTR1aCC/odgBmSibD5Asyb8wmYH2F+cGBSNGBZAg8YZIokwJAhIUHjOpACAtiENUhRoAhDZB+ASVFI4CDJcBwUBJ6kSQYIIhBYHJQWEYuwTUwyFGC+DzAv7L7cWZOZsZ50i8iDc4Nz6cFCkMXwcCSlFSKZld67DObTjSgXtKTFMz1fQKYIhEgOV/Va9xzWlTnLHujno9fbXQiUHTfObrQw1od0/DZeGXHgRufiCvjVbCEqs0Te9t608TUMkMgk5ALYR2OVbVVuU61DJTmUpS9YvYtGDQGlrEbWKlViPcqWW18OXDKT++tLSOk12minkx2cT2SycGREMyFHaytzUVm86WQFyYiEnRHMItNw8VLJUSbX4Ox2eWN/meOCE0NlOz/sIu50nqY1lUy701OPnSYnb5EaDMNNyjEDh0V5Mr06WPrCdTa6CjuWTKCmi6PLJZ2baKyf9UNOZ9GFzOBVmqyzNCIW5PG4lDeFsjAmMyxJLwMv3ZvErAfMnkMuLHms2sFxKQXGKDky/Llf2Dw3LdI5DegrOd6kc5/JEqYabk3NzZLd6LoZIDacRfZ1NvQOO3e9Ta/+mSmOM3k47tdKKur7eBTSvF2+JSu4dGgu6s6TCTmWZ/lsCEalRC600KX1Y67Rw6HXNxYe+IPLpfcC7scGZntpwzMw329yeHXJ4Tdu8SVElvrzgAl5BASTeALmnS/70pd76XsPzIeEH204FMTNwdLGisMgGQEHi0QH4Q7y6+sCPMQe5GkWBY1Vit9Cat2O0XaSm/kWNWdtF66HsL2aQoAN2fbgajuzyr5O/gmyE+TaTgu4ls0Byh5OAT/W9gXWWzy24rSxdtuO0mkE6H8MtuHHbHTzGL+09kh688q/A1Yj7aIbX7B6cz5h9SPMD45Vnid5nkEkR5KCQLMEz1ksgYEqEKQIWQtCCpGUwD9u10WQYSmEDQUOYWPU4nhTNJsNSQLuFzwyaNPCqGZM6zthVdvonK4Y840eHdIyuQTTUXSdYrsIFmrEcwvFm1jh+eSNeLOaLaLZemUcpF1ZM/Vx5I3Y00xb20ro7DM12w2VXVp7/cHWR3tH6k1OZvdtt6Im+ym5v4brSorQuWblZg7TAMkF1+3oS5EtSNrh0B3oC0zjdL1VKepE95n1pBcoWUpGQbr19HIrbdVFWK+G49VgwuZbyu+GUs25gLNXR5lLZvxc0U+9XVfz8u1xeUCOuauG196IOdrpNtT3qq8u+VMOt+yekfTdQUqP1HqDkNLV15Jn5fpwfDlgob9jjFgcsrw/EacLKSMDLQ1kqravkZPva366iM675LrbCdliRk4DfgL0rnItRdaKUTHu1r5adQ8bqiYuPahfx5ecX3GbIDgL8e7I5NmpR650cbzPV9tLPL10pztx1Rvb8aWvT3ntVFJRGXaLE7qOmEhQJWJsIXU5u2YsydhJv8tNivSUadfzRp1dYTTOBZIxGWLeDYgCrt/ODrG8Dr2Uo4RVchaCc7VbrknNFth8luwvXfrCs6HhMGL5R7F6J8h+aKzeLj96wurHjUgvsfqtXUis+Kdh1SIhArz4tNB678u+9OVe+t5h9THhp3Mk4O7AyWNeDwG1pjLY9Hwd+ImH2/ZYaGJiq7Fwnw61PJbxIdoCBIYJOv/t//t///nlCuwqctM0Cn9KO1g+Z4lrtJtwm6MqDRPbO2Ub8nYS9H5u9TZlCwqsONioc7vLuoFjs4DbLLZCmCft7t32uo3bOmx7Z2WByfk+Zf0d4BlHLLg763JzPsHzI8wPDk8CABowAmWQ2AISeYIm2eYCc4HmacEUBWQaosUxBPEATwsKdHP5rEiLBEdagDV4LACBKIgcDs4YzY2bBjK+FzzV3em4mvc2dW805gbH5UrnJv3h2PPQYT3o9ufWpSvvtnpMXNfL3mS0B4ZeqkKPXZHBMk9HIp2S3JkOObSd7xmrtqthpEqufjjD7drbbd+6Q7uwVut5XxrVZfcg2v6qWttvRbc/PG7NzJoML4SKWxha4b6Q8751YutBoa25WTSYU9PQXzFR6hOhvKXCXaHu6lNYHWbrXh5c97V3AULC5rpXryfcaBpdFXp73a+Tqy4yqr/kGXbkyKflGBq0xB2yQR/6iGWvdjYxrvo8mMuTw97amadKIuUTcPjebCag/lLDEv7o7ugdeb0cg9yxs/3ysOSj1Xh6Hq1GZSQ6aDHV4wpwuVBfs6uy1YgdKUjI5Q/Lq2Z46nrkXZarXUkEExWMLGM0NuQZ9KQqFGzPXw0Vvep3+7TT6x9n4mK/4CXT7RInPwu316Uu8QfSMQRbOgpwQUSLwXB0PG6zEaC6hTXjR7qegIjsseY2DK/XBWdLVY+fBfbbbnTO9Z24EKYnYUNZ+dCtrriqO2TK+Z4dKMsMwoUQ7Md974/B817w/djwbK8KfIbn+/2Br+DZXDz5Ep4c/+fBEyvUBFavn+B558u+9OVe+t7D8yHhR5u0OUiJhWczjxvlvtnJkO9jkGBbM6nf7pD3UIrfTsLBtOpg8RTfblRqaGTjZvlWcs9Lp8/JBW7oNj3zLsnmlgYfVd9O83n19DlN9H4BFVYdMDubKyWaJPH7wmx++5bFGmPOQvfdOG1v4CjcNG8ufL2Zu7cF2gbYIGuuvmozbI+f4m6Kq5H6CJi3mzrwD2xev9+HBRvqovZOrgfofye7N5mw1N3pm5vzCd0fYX5wdLOiSJIUIHEhTb75lISIAEQMxKUXmisiDMQwLPN0TJURLEJAosFAE4o8hy1nirFIAVAkKeK6cgyggEC2xvJ3QLfJXXYEyfCFM9lsxzzVU3iozybzwC6LlBSsil5MOHO99El7vjhtiF3ERAUrsP4+96IgstIqKaaUUJ7sy/zAuDRUvX5tUtEWJTsjPg3edv2ZZFxPg3FfXTDHtc74vOmv33Q4317PW+ckJq7EEhZ/GXkSMTqsZ5CtRNp0lqrhXS6kwGt0zyivprfHbRpshnvKPND69Djndu7cNrbiJD+tvUmqkee9ktAs4iVAaZzi7q71Lir9ldIdngki1M1MP8fqASsjV/poDRd9/wi1K9z1LXcvDlhPkHqVlA4AYdd5uIY73ggNsaQ5lfKZg7POFQVNSnQVlK6vFn6PNpa49C7vh4wc6xc/EkM20o/XsZsr2cranPRstkquYhFUYNwjnXlx8FF92PPHgQfs6Wal2buYk8ASzg/UVloWfH/pXQ8FC8eav1/7g9I0quswF/bmxh5dGPMSpXbkrnIXUJOonkz1cGxGFw3m1nbmQk1SF1XvjdiPwPYYwVidLSVjJNEsH9a5IjG1n4qEX9K6Mu6zca3nwh9E9510/LHR3V7r+4zu97t+X6Gb+taOKP5PW381CIFnCd5CD+h+8GVf+nIvfb+g+ynhr6CGf5oohHUzz/twx5LlJmnWiV0EW1q54Y0CDaYchM3aL9x8KuVvZpEi5D2k1aKuvbMzCdLmqiUM5bSdkTaQ7yIr/UY+L5h/nw8oItfs+FFzB2kniNorLEHYPsHdCDXqBXDDbyX+Av6P7dTMOLetFMVYt4jaUz3NSZ+82UGFlYpO++EL9FIR+LhRorXKQ+i0l4V3DBekGN8Wts2z6DswOw2Y3d2hoJvzidkfYX5wZnOQN7FtLeCyYSuZAYJBA94QSSRY2A4XBIunSGA+3eAoQs6kTWSamO54sHNQNBmTtKDJEhxjirzJMKLBGt/pk0pifphdz4NVvzQAPOhqvhBEPxa4mR9A1eYOs8V8yRDngNg6m41eZn6l7digUno7c5PDWi+OKlW5VdSNVT/MTVmg6wmcZkEVF7saDtm3rVDuDdWOrbMLY8hpJzopqvItKbZTT5jz57UHU/dMgpBgj9p8nxPMKRjs4lqazUVPX4xkMBFYxI2pZKVjLShfgjEbW4xs6b1xbIpjbhSYbD9QNotVj7WiauIpE1GqrRqUuNSMvsmHzljYqCOb5alRdeFlWUZI6lJ0CPmuZSU98pDS6lSLejHNX9TZyllRzjUb5awdT3mNOSzBWkmIy6U3QrW8k3oJJcsbrZTSfbdCtryNnfUyl918MCO5wFnUveFYGJ6GRK5ep0cJHu16NgW9+YAMB1xGXvaZ01MXcELnlH5BfXmr6xenPyAG7MRfhuL4rC4GU57OAbUOZ2ZXBHtLlemlzmfFeH+Ujv3hen2Uyjk094WzKBMGdIvTZjAznEH5djmcQ8L0M3K879uxUhLcpa9VskGmZxkOrmsW9aJDeOCB/sf2TD0ItR+b2e3d+8/Mfr+Q/xWzaeYbzBb+tCVgg6QshAj+idn3vuxLX+6l7x2zHxN+vMQhNxq7szUN0+ZzYJ0GINfm23R+x8BCtdNc3N+YiY2JGWX3iHss2W8ki63U9kpjgCHlNjPYWM6G6e3aw+a+pWavsFG/Xwdx/Xx/odEm8q0cud/KsdmE3HzbrNURmmNEMMedFLTXObWGcrudupH330j9+a6Lr1K/3afsYiO5OT+EdYCk7Z3wfXn4i+nc9s9vkvumnORNN2+2dr3nM2gt9XbFHHS2uIGaGfjW8zugPGdmqvMF5TfnE8o/wvzgKBcszhRYiIczxyMBG88mxYqG2Hx9TCA4zGdEQF4kH7+OyFucKGLUQ5FkOYHjyOaCV5NkRRqnxkBoMBzicaW/D8p787mcsM5Mm08n1XYzHiFuXTqJu7Ln/Q3lksFmXk9PU38mKFMhbL6xsFRX1ex4YU6EWY7CCRBn5/XcvHLpUa9ohYvXzKpii7iUzVitTm/kurKF66HSJHG7WA4MZj6u6fXbGQbdAQyl6diSjdnysqknygZ1t/sQFiox6B41Op5COnPB8FKNzwNs3CqDPVfJh8VI1Muxjwix3sz712QKQFFXy2105AfLjTW4VpkUpBMfbKOoVvpifxO7NmnT/MIY64sVxydXisk36egUrIYTlT6vdge483aAX/D0dHQesH2nHFfnaxGV512gHvtptzvbXjYLvRT3VEJdJ6xF8fIyktfbrc8VQkRki7q09tz6DIFXGPu6hypmkKZwqJ6qwdZi6MqchBbDef78BPYLUTyPZ7W6DWbLbnmahfY6XTIuV1lMDDIWZVNCy4+5rR1BT1fWp2g/xIa9VO8kB6wuwyIcMsfzJRhf5RM8qsfxTu6vyMCa1uXblji6VndpzolEPnWL0jAOxjHiIxft6lPfLk1usE9Za8Ts/tgtUQ/C7sdGefvdnGeUv39M5xXKmW+hXPzTbokyms+8sYignlB+58u+9OVe+t6j/CHhxwXiPPTaE6wdC/g+gPUd2R4yfojVu/uKYWs1vo71fF8UxmcUYyHrpsFvxHqiaO/BPP3WrHZrurppC1sAm68SXL/oB/d2cxPXDXPU7tLC3thITzomdmftJcttB8R8vl2hgZP4/DGu7wDR4kzPrS8QvTmfIPoR5keHKC8SDEWYpAEEiuUFAtOQweUksZ2M6WiJNEIAV+5x+RmYgoF4HnFic9UUHpoEEhnAQcuCHGKaM0WWwAnfCaK22dXl86DbZ93BMSxWPWO4OJdhwJcyzY8hRybsyV5IJjoSkwu2H7UpXO1VU6tsXaagmKxL1l0Dg/fWySGfVDCZq8tKpG1BPFBTZWK+9aVjQa3GCzzakmzZA2Of4ebl21S3XH/hWccjSa8WlrUZ0H3ELEkXRJpwmF+3QUjJhBqQkS6ez8lWh+cepbAOba3I3ioiLoPBmU9y1wpP3e5GGF8BuRH22Db1ztpc1uq9KTC1NHCIuC9LzN4X/QJVm223YtFeSyNJH/QBN2bGIOK4nVr7PTKT4/6+Wu48ZZNfpJOt2xajBdyE2AeQHXnRZqr2OO0ykVyiN+4egFiexwfvKolzZPLT6e5QGldUz4Xh9ji/DhmOFjnZc3tOv+jVfc/r8tpYng8lpVf2Z5NaHcD1+mIrLFtw7IDbBKZSDQZFr5+yiLJdzpzuA/YyK9SKNwaXycIebgw9V4tDSmAG63RIzeRTxWhyoGoD35pfdh7s9t5w0Q7ToYkOZiXbi6ut7/h0s1K24ewCQ2/kFxq1zrqFBcj1H4Tonaz7oSF6+9rcE0Q/PkH3CqLsNyH6p+3dMiiWZEgoPN4g9eDLvvTlXvreQfQx4a/mZpsb/z+I+G6KNuX9fMgVs8lA7U1Oyd31ik8F+/dSxcyKjPazzC2YcI+53XH4cUPUc47NUdlvZvdi9vpFJYDfCs3WCP4P1OXF7HVzkLjdVR3C5lMImDAfeTQnf3/3Bmujudnx40bI2wz2qtPc2dxuR78rYpPq9/kSUTWkvMsXbt+cT9z+CPODc9sEHAEsjhAtAheeQ6xJo+b6GxH/o0yTFfFQFwFhPXCbNiwgYJojjqZwvSCisAQUWNOgARRNChIMToQzv9Pa83g8oC/CdDHxHNVGCXU8orEzAHxvfmCpDXXgmHBBKbavw/nm0t9N+jw5mYvyUEztOccQdNdlI4iG84My3wJkWqFSI20z2qgKmY6nm+GbuCrnVjHbCteTNbQE1AuzU2S/DXhGqvY+hMOjKyzOq273JAKb3O5kactM8mvZHy4sTigG3t4X/EFin/QTlTOVvLR3lcKeBwNx2WN7eSVSQl5Z1LkqR5FKJzNNPxvTpWOMqIMcewCCOTjB5cwTR+Fs6qgZ6he1R9fKacJOx/rYA/t1ONzXfk5LdOXKF2dNq3l4ALQULG2nKHVb6OfgqDPOIKpcfjsTqlAqB9OZt15kjhNInmx3QbhjZhWt92jFDczZTI6E2anqrkYHeXea78mTyUrD6/m8d/MTpW/KixntiXzi8GK0mpfuypOoVF2uu3ngM/aG1nzaHa7knPMLelZCzZbJcrYXLkVKoT6vzr0BNxkVQu4siSQWFbe+qL0ySiPM7bPGlYf5rJ9uR6fT5qBK8U5RF/yknA+Kwyh0BsfqQmjna6n+MW7fi7cfm9vtZ2Gfuf3+rdhX3Oaol9wmiT/jiuR/eZD7/7WC+joab1ZfBPXN+SSoP8J8CGpR5GGzycYUOAMyBjJYRFLYaCFpyDAQ4VYCDEl943PyTcWA23we8M8X01+EMhCRQXKCIELGMnkD0tiGYjgSirSJC8gSwMRiWeAeZyRFGpi0ALn2+zEAC3XTMlnEWYYhsgIJDAtLZIFG32lxsZYgabNkzKy07Z4XFj3G7IZiOVVrQvFLWATe2df5a3ewlxfyzBqSStTrsoe5wvTEK5p4xLI6AeLApf1qGIg5PZmXztw/VitWv9hUKLyhA90b+j3P0hJNZ3bZtZinWu9NEEZj7TqbGHtX2Axzp5YOw33peXJ/MGJ1grmeAXfpL3sJlHQi2mZkZdceU8pq2KMI5ZK9uRKaUMN5TdceX5E9nhmhQf+UwZMtLouY8Yf2LHUv3iCfPJoNeDzlLdebMxwE2yil8bvc6P33X/4WdvCfGbnZL61S97ewd/Nr99anv3T+/lMT6Sf8w3ND85fOTYT93MFKEkp+6ZA/d/I4bn6xP7drGtPwl85ff8LyBGU//dz56ZZ78yvB/6c//cuvv376IhIZ7nfJRJrFagttEKT1fB8CyHCPof6jshChbhsRP89jPwJNNrt3DfN7isf2M9nP4vH929mvxCNPfEs8/km7aunmohSBtQjx/mqEJ1/2pS/30vfDrPkq4QelPeveFPPXuT0EXTV317ZnJZME+fcHTb4qz+NxUMftppf84/qf13GeJwSVpdb72lzoNRYRaroBSjolaLefNl92xWIqaD7u6raGRHNotVkz+2KMNOtploUfNGaJgbISofDhtEqzzbUxPFJcufdv0pVRp/2WeNr5b/N5l+DaLbDNL+Gfm+fvXw9O3zrvl9k/GiUf23eN9+XGZi0wc9qDo8Cvcaj/epOFJo/7bfCZhO/ORxJ+DvODmyyIRQRLQg5T0CQhaVqAIlla5BgGCTzuaCQCvCCwj7cvIBKwJgYnjQyGZpvjMKRAm4C3ABJJkydZgFUAmvxOX3Xh1a06V42tScdr+UC7l9AenaX+ENsM8SzFxWBCN+KHo1klH1TBibzorDqQdsV6IbHEwKtKj7ekMTWkA643P+5s6uCYDDkmXcNjXfLwtl1uqsn13HWT7Oisr+TlOihQ78254tYaHxbK8pCd6dmib7DjfY9gpFQc9QqbouIzvytG2eKc1fw+2XOZs2AbsetnZyXzobqKbVkg5j1AR6WcyJMzsZ+vUg35Wz2+MAufTddjYUYM9tNhGaOe1+/rg7VL2Hw6MYxLACdkNQjt7Xwj66OBU6aqlO7n63FdB5PZWbMm5ZAWYnYy2LpuNKvWPFClzcYe26KkVEl9ihb+ceOcHZ0ixZzt5+kc0MrZnQs6OUigF0diMTiT3W5CmfbCNeZav08M7QOnnUvTXuVj1Tv2QnlDzec1KY/KYezTI2Hk65PaikpdlRTQJ91AKLJTYHb5vlwth9VVldejibCcuOPTuAi3i975uupvlYvqwcWUtNXyzQX5LFBFQeN8mWLhOOwJOzpk5IPM0PluZTPqOjwbO6U3kv6AyfIkRX9sk8WYyegrJreer5ksfIvJf9Z9vE3rAoTtAYp7YvKdL/vSl3vpe8/kh4Qf4Kem7Y6Ylsz/V2dC/NLZfQtVDejQpbn1HXOQE9i3O7o+lPFFBtffm0FzJuR3ZMK9ygQ+wv935NZ+QLXdRPvtrPgXWYWdVmn4vdnYbYdK7nP6fdpGS3fX+rb68HH1UtMDU9TeZXinifj1Z13kfSNPk/nvUyIaDaS8ux7xeSr4v02If/4OegUNPP7Llt5355Ne8RHmB9crqOZefsM0BIu0sC1G8DSPGmuIhs0dcRRBMRQUEPN4DaIALdgIIppjeI7EfxZNUyyBeMTTokiRDIv1DJKB30ev2E70PrVA9Xy6cw50pV6koZEvrlRw8Zik6HdDJXbW5pw8m2U12Yx0PS1PqxKuDQah49BXo5E8OaVkrxvXF2keTqyhNZelZFsShk+M6uhNXHpBxRqebiqpV1nyRIqqc/k2OPWP87U4COa1eqTSVA7PAV+W8lopD0uvUpYsW1335iArPIVWwkOdpb29MGckhpc21sK/ZrTQt4bMXlzADVw7YExddKiG+4WHnPWBl2NeLIbClV5MfHY1UPXVTOYNbpoztXUxyWyzTgqLk4oE0vQ8GirHVSD5R3I9oKaCP71cPL7uM6FizIVdV1SCU1EWBOdeZuekNAI1yZMBqLUxIEHpcz3a3jvxctgzjpdFLlxgOD4NxPHWOa5PQa6UKSfk8/AiGmI3Ng3/6pMLwhrH0xSejmJcStg2KbuliS686U8reogipthMvWGENoc0H10P5/NMQArsalCDbhGNzvbYZAB3RH61Mer1cLSQhwPLdtZv5qBc2tVZ7/eOTrnqx7AcFuEyhOpI7G1Ga/NyPk+S1VmK13/kGM6TvP2x9YqQviRf6RWt5zf0itf3/JPEn3UxMW5dkeOa9WHhUa+492Vf+nIvfe/0iseEv1qgu7/L4fZdmeaufA+Vty2x7ZHP5nqlO/A+Fuo/k6KPrG8l+GKB8usEQRwnUfNN16xRKcIGT/7TrRQJskFitrrD+2oiFuHx5x3DcRTntymLh3jfKNSLhc2vC9WeHW4zai59vOX2/um6b+f21T0bVqdEt+/6fAys92m+Jtnm+3ftXEOz95klburCvWrRfpoA+LDJrS2Mm7QnhZ/mM+6/L9tEH+D8E9yEi0Y6NGoSDhTczlPnaQcYUX77CP1DpW8tmaL3grX5fI9ZDJY5H7Uv2sbN+aRtfIT5wbUNVkAiyTTXdNCUBTjTYCyBp2jD4g0CksBgRGDyPHzcMMVAhgS0YNEGBgYp8CJJG5xoWqaIGIaiSWCarEEy9PfRNtjuMVQEuNL0SHLq7gLq3pUfbPYLd1jyegAvS5rd8gqjbscre7Lp95bhedUbagfL7buLrT9R3V6v2EDbVQVtv9v5XOiMAzecR1CZ6PvxW0ysfIFbzKy5YqWBbUiXvbYv39an2fLYzadMfhobJ9fKdoxYnaJ4N6IXNRpOLsZytQalKMwmBr+8or023UmOEIPZnlUiS9/uSWLr7Yn5UIkPgGOHOld2p5JNgq428w9D/shNXX5xMGpxcZVAPdzl2KRPR6eZYNoEedxTagFHez4UinKmkAsxuW4KQ0DHyXpTsALozoHDFaZIBuJqWYcHoJ3htFutzsflaK0fmXlo9abs1va680Dwl8SULfckV63UqRI4ZKK4hgUlRcg1JPRtzrp4g0u8CEEwXttVIC+WzuFsDJksHWzmJDc/k4vlUihrRDOk7WvkfhJN7bqYZcOjPFpzo2zvh93NyGb6/z97b5rrOpKkC27lILpeVxaQPMl5yHr90BpIjaRIcdBQlSA4ihRHcZSUSKAW8X7020b/7T28RdRK2p2S7pF0dW5kRkRd4AKRCcQ97qSM5k6nfWbm5may1suwraNO5SMl59vZWNWm+yo1/JNZrJV3jQiyItjVvpAfzuPwsBbLZrg8yekhyY7L1g02g5ihCrRfoL9O27gXvz+2tnHM5uRX2kbX+VLbwD/JIYmh5G+gbXzHjVeCbobZR3b8a/NJUN/u+ZE2XhnLBp+Rg3GkR7GUw4E3g9OkRVg4g6OEx1oc7bDc46lOnyV8n6ZxhwamI+sA4e3gJMHYQE7jjEW5GOdjFMN8J9cyt2jmrtjLvZaKTpuRwA+aQySa6TbduRszJ3PRO/MbZpvnkiWPz31r5+569OYkRrW47Z12u+0MbVUmKPfsZrzxD3GpB/lB6G83yWakzNH36bHfkCObwnF7PUO2gS+dRlLvnQfjJldCmdnmFl2tNibWMKErpuRhPBBDC3GNuTKbidmMJLctJ9PA3FqoBDEf5NhCWLj2+5I7GOeYPkypWp0wx5QnOZ4XeBYVOWkx0bVZeJ4oR3Ji2OS3Nl7pX7LxSv8XbbwS1N8rEwmWZW2Uffbs/tAbryG3yUfP4vHS+Vo8Yp+JR/o3OpQBJpoifYbgXO/RGLvvpV720i9774yxR8KPBwdPb53IvYV13u2qvgExW4THm+0ClqCXd6cbqrcvI7uzXB75/OohV/Pg9pzOPLhS/pruJ2Sfj1SeuuS3YXojCmyM0K2t+Ivx1a2IT4g9n6A8XfZEzzdiOdJFepY/N/4XOQutOyvK2wGuurOkty3XS904B4y/u8vJ4high9XlUbC9bhsZVkf/DjYNtwqC/gdUXppPUHm75we3aWgXcwGmU77LWqSHYbBoG+P7FGezJG6hJBBwHlRTH+CTsinHR4HxwwB7hoPFZhzGgu5WlvExmgbWkAMPVH6nQjLkbj8YFYW7y213ZrrDtYpJQkr1sul+O8b2TpUPnB4u7VfC3tLKAeokh9lQdgaj1eQYips+Ojr0T+Q40KW0RY8TjuUMxBW0uO4fBx4ase8euXWpUyIgRK8camf6mLFE03tfhWxvGfrj4cDWd82AqhNxzWnYLt/hZBs05O7ojA/ToloMVH1jIMcMZzC3r3FMQLCTjFhHwawOfLmi1vs+pnmL+WS0LWchNRZHMtlblqS32psbclVahzO+y8mqdTBKJY2aPDSYuHR4ut8zSP80t8p2fVIRrjz4kSeTyMJXnAidev5xtneiyTlY8Hun2AyTgaqevanoTzKGNTi02ld+HoVFGa0GVbyNlSGRy4pMxGFvsKkDsrCMTNSXe3JYM6tNcGSy4MTos+lgh64dqTZWxtyPmjIcipTf9HJ+BZb6slFmGVi146za0gtlNJkG6X5YciY2neiebJT9g5dZa6xX+pnETJQyjaai6m4b0hlR+DnuvQPTc9CTxAivHYceupSnmZUkKmMbEZRzfzFPySHD0PxJlP+e2m7fwO97ofdD2zThfDrVvwLtrvM1aOOfgTaD/Xag7RKMxTn4E2jf9VIve+mXvfeg/UD40RN4H2xUPZ93uOLVHfI4mQcxJOwChe7Q8IHJ5yd0MvQaMASPa8BkARfqX8HWJzRflni7bKt6b7ssc1PQQDIf8cPqBddfgffDPD2Tbrwi9C9nMLtzKnm3wr5B9mW+gxcF37LUrZ1rybebgvEFy+Em6wft7wDZ/U0r7j8g+9J8guzbPT84ZLOoB0xvknUIAnDKMATpuy4wez2LgakICZywWIbCH8uxYjSJM6ht2S7NsCwOzC4LphzkPJagcMpDPSABfJRgvg9kb0dJ4jL4GWWbxuyFWNCafq9YHIBUryYqHuMpjZc0k/UP+WgvSvTQbOYRfU42LIGIY//c3zH7w2y6OQTrSdxOkXK3NU4E1hpjrV4bxuTdkWf73nK2aXaTqlbpLe/UfbR9L4vpIkZh0VpS2+wkwq4McrH3vfVZQmR1qaluqdlzjQ7PIU7sI0s5EtuJGthWuGf7faZIRtr8UAsLfoj1617uU1jVJsH4YBvDODOp4cYyXHR5Qpb60N/xuRize6qn8ZvjOHONmcHjrFBp29UsC0ov4zliscOilaAuNG3nnCmBn02YthJlE9Fmyj5T8J2/3q82qD/q6eO2InN5I6CGemS4gXDenuIeLZY9hC7XWREjhD0reVIN5YU0cnQrCMi6kqZhKk5norPJ5JHDRPPzED3s2DgaYu5uNTzQm9O+VBpsHR4scy7INqoEUbS0YyI5TWatK2VG5RMYWY4CqfXnmTIbSSO+KDEmts6uITanjb1W3skVxzjT5DA6osHmuFmXMrUNk8XqzCF6NA6lKkIYvXW3h/zXpA1+EnU/NmSviXT3FWR3na8hm3hd+w1D2d8OsmnS8zife9r0vO+lXvbSL3vvIPuR8GNCgtRDWuv0do0ofv3QR0xrs5/7xRPATu4s1Nu23XNg9SPnPxdYfa85fI2YUEnokgBflJA8AIgI8wsBOIfIfjl4Wb79oS4heibWMUzq5C07nnZe+lbncLvxj29/WBxP//JmOUVWlnchSTCc6Rb3TLAIif7xjcQQkgT/UAjJgn84hML/+EYRCMX8y60cQAlXKViTzj1Ef0QvXbH8u9jWQ2Xp3O0XXppPQH2750cHatvDXY52UZ+zLIL1SPASHYJjKZ+hPMwjGZdkaNv2Hl3TtgWWFmbTFMP6NoM5FKy0bpMs5bgYLDxHAXObZr8TUKNHvvFacxKg7Rbrkbrv5G20PrqHgaYqY/DxemsxITZawnl6wR/SVInMkVpP9KhH05iOqAEyFkZUNUCUXh6l5GQ1FfIZbZoct1rt5d17xAYbXp8Z0YYhdpypY/um7PXeWW04bUgmi8TNSrGoeXqYkcjATNSjYM1n+9mux2kn9uRoerXTV2MUWO9uqAYT9jT1jFWwWNHSZkKe1EpZBdxc5WQ9FlI3r0bOXi36/qkdpcNkhCtrdTcboRtjzu2n4XRebgauJ8/PLrabSHOtEcS5Oj6r+IbxBYwq3QafJ4phU/pQ8fc8nlvJxNRmdjkGmsA0MxFG5ZbzqchnTYZQk3iQbBFPW4mek2j9w0bkBxF/JAOJibCU7PfFgcVv5fkmx5VNter7Z7ot8QG5x3xK1Xvz7XzcR7W2N8ZLiuVoYlzXqlplA20jEps4UYq5oU/6QeVTwvFUDtUtPbOW45o6EVvL4Q8+npgDfQPAIHVHTeOgM+VdovrjeU/gUFyMh/Og38tmGLl3qcbDySxt6iBCV0ea75Ee+euA+l6c/thAHWSj6iug7jpfAzX5KVD/RgkW4Ow6tMvSGPoE1He91Mte+mXvPVA/EH488vPWwoLnNwQsgzB/OKpz7waGcS8vnMJ3aPvA6lM0j1V9+KjfvCMQr2EKzwtdyrXnWXEX73IhDu3vW1TvV499/dSvApuuT/1wlUP4hqHVQZZkpeO5FsTP18S+Cki6EnvlGr9FbF+cBF2u/rhLpHgNxno1gGcFQ8iKT3zpl0lrwdJ6A/rDLeDpBRfwFfV2QM9YfSnXN9v9sete1qkG8O3tv5e5lb514Ph//bMPno/4VhLGpz//+0/wevkmee3bMkus9N9/+mMJ3Qz/+tbdBuOh/ozh72he/Ws3TiToHvJnDKP+27++JWWGWGkZIrGV7mqg0PyZlxBdvVywQ/fuQm+JqL3LBR+8D/AKkJ9h5PHmV0/oCEQAJIHy9eeORdgbh7uunmL55zRLvX/+H9eZe7m58d//BGfmf9yHbVlvARjh2/IaTO9+yYZxSZP5HfQqARia2odedWk+6VW3e35wvcr2ccJhgBJF+7TjsCRLkxTnUj7tOzTtE5zlUAz4m3zQqzif5FCKgRsaLDyCArM3k1AFw4CSxniEA8aNoR79nfYsAN7p5Ow4NJODPkjJI0PvneWK7u2XCtMoU6kZYZHiDtClexgb4azgbGVaLvBI9KIJs8lLBXUwX+C96XZSkhmlB8MKh1muBshphLmnd2u909YHabbtp7QxOCTTrTDWeu/jXVgh3BG685dT/uQCziV/siOzgbUe8iISt2mF1zvNHe6V2YLEa9OuqpJdLtV1xZd92Y+klY2KYzmb6P14yLH2tBDrhdwe9VNlWhkWSkYlT/RDNPIPwRkT3Qol3W1qVdiMT7WeKPV7B2PhVkctmmmxXjTDxhC3vaQ+CAlH7FTVVXTkJBV7M9mBJburUsQmJH5Jr42iLsVNguiKB/RMDD+Qta2TjjlwRE93iiic6OKiHE9KPTpY8zoaZ2tq0KqURCv6aTo3gCY2W5UOotmNPLQnJW6i3KQiRJKXp7J3xhajYXrE/FVqjHNZIvtisA1DMw/l+doR+6PtchyryJLyOX0fcFGfO/RMzAr3WF7v3ot5ujOziTxdr5Dt1KTKeVMfTjYVN6f5dlTqK0zOdlkWs6tfq1fdoc4PrVftR4T1lQPk0vlar6I+S4DB/XYnvBnwX5K7HKX/0Kvue6mXvfTL3ju96pHwV9HLt3NKF9AAmg3E7jYAmpUVxwCHCq/baABYUmXFRTM5e0V2twfwyOOnD4D5qwDFO1rdU+DjgFryDZov4sBhqaFuIyAAINvpX5CM36kmAEKROg2ru4sfz/zkES+iui/v75IL60r/qg9eEku+mp2frbXQ1TR0vLx6+8P//n/Rf/lI+HwpfHjRy77Wqa5PgB6bbpww1vtzBUqu49J7/69H/dGWq9wP1L80n1D/ds8PjvqwzgJmcxTl2owP2aZ91qJZi6R9AOwYhTqeR7Is++hNIQif9liL9cDPLMa1MJxFLY6xGBTIDpdicSBGKNf7PqhfxpE3cpMiV3SeG7fNDiXTiogOp0WwCY9Sm7DEwWyQ5JyspUF2GmZDez1zpvuxGxALiwmPqCIUXs8g5/O5OV47Ay0aszIirciwnKCV9j7Fl0K+ntNc5MZJK7Aob2P+7h1zp3gxVjY9by57qsEv1aF2DDcDOe8PdbNAWic8HaRM9OWDm84nY8w6OsZilrS0sucbjzdorbb83tAK7T4/86YGOnIms9bf0eV6LinbrbZcnsVVdXC13sJbBIZfpH3a2u5I0927ghzoO7rHaNMhV3tEv/BmmRc0aj47EuNhU9uiSW6W2/VgRq7kiVuXlmb1/XgfD85DtM6Xcm6vgo025ktnjRShwHoJKuroiZnEVn/t0cvJIQ7IGuhupJkwNTIKuJF7XqTsqZ3xY/zYj9H1ck/xyrLdLgsaqUrcZwYLH1stFwDtCHmuMcvJaN0b+f1wdxLCVaguTI6SnCUixHsOO4lh3c9aab1oiJlAz4cmlhA75X2rONGOM4RdSRQTzZyNZGq5OvUzpBGU43k13i9ddiGwTaz+yujrezH5I6L+3z79jVrbSdiJWThDSdlVANrBEbBR1a49da9gzBPBx9HBBwDy3QZ6cvX3c1zLH4TmtGehlwYQzb0Pwpys92eplZ0dmAuwA4rjl19l8mBvNKPbr0yrTC7X5MRVg/22GcAf1cDavSdYqbOBG5Ti7Hrt8gaY3lj0ziO10xnA/KVmakFB95NoBR5QPTyY6Ppiyd6uDILAsgu4c+slVggnKHG6Lur/tsr63XNrcAlWFUhyuID+7S9Q3HaJTj44Vbenvd8yttpJcO9QhwDIzMg73ZbYl768yCBk/vRn3wJoBafxi6T/PTPZ75nJfs9M9ntmst8zk93sVvBdWDfRmANbKnSP3asqr+LhcQTdVfCBHl5J0cPlt9RFfF0aYFKBiL6JGijCT+tZwyH3P0WgcOVIGqXB7MLv9avbf/o7kPATTPs2jpQfOP3VE78B29+E3n8cRT8B679B/nK4MfDxfkuw0q8I6Xse0P0BOEAc6i5cEQ8SLAqw2L60b2v82rw87NoAhmF0uwRRqTr26qorsFNeDMXubewt1K8SbOfX7AENG8YDa+iQRcBisXGYFxZ+SDBAsfvFlwULvhq5yJrQhbz99W8Qoy33C2DDcoLg1VwKLt06LzP0BZ0e5+kLTNMMh7EYTaAs91Xib7iSSIwh7wJIwPdVmbFVp/CzvLsHRp9cuoFEr+HSwlDm8k3EV/meA+O4Lq4NeC4575IFOXVZZQlk9Qr0MDyzNAE0AQsccoJC7c25Uv0yEHI9Db6tBf3DGtU3lim4BKfzMpXsFKvyKBwPcFjCO4S8wszbt3kHcwu/kxAsg07gdbEYV03lY0WbpVdBv9J1PMFRoC4HCu5W+V8+lUM6fLeAnpnlX6493tqJpPsP6ENfu/+MHvQ1kmRYEm7JfrIQHk7sgPcDlujF9wI74KdgVplZ5p4HF8ftM+jO/jdPj8CI7sKF7zt59Nef7DqMIZ9l1e1sgTfc1c82n8lf5vp6MbfASD8eCQubFfVFc/2KIpTUVfj6wqVY9rfY8MEHEDhWp15BFjpXkhWDtQx+9m9//em6qFTwbC/IIFfwp24nNkB/UFV5+ec//cnKw/frz4AyByQKvP/dyZI/PfT+qcGeOoAwArodlOIPaw7QuyjwP7HlKXNt5DSt/CHic32bJlh9meswR+CFBlx1vS9zzsM+cO2jZwKMh1vvCOpkt4bouaF1axih197+Vi/i7dL8y9/+At9AA7T18BLBlnhVkMHJBGAGJ9Ht3sHfLUhwIJeyYmel1+Ln8Gs+8W4NhF1WvKlQr7goz93IrigFv50qrDrZI+Dk2yKFbru3lTx4I1D0z29AmNpvahY30F33f1pJ/q9vPad666XxCYjR8u0PMDXQmwD9h4N/QViMIzHwX4bGOyz5OdD6WuACKQHUbTdrP5DlEzFxP4IHIOgEyDdk1IXCVc9+IPMNITK4ELvXCq4WNNQL6H3fEdQn2TEL8mHKvZIdFI5id0UTL8UPLk7bCyR0UwchALsugDoHN3s3CiyH0RjL/u3j1Y28qnOoqpVVwEdd9gc61sSdcUHsK2sKOWzGlo51x5PvWQMmKEVC1tBfyhqF0hgsBUKTd6xh7/TbyAO2mRW/8UfHi9+0LIvLzr89hHUCe9cwujum+/tsIN1Xp1R4yZmOPGtVPzNN0xROEeR98OZXTOPfZJqmaWB3UgTxwDTzDzM93Gvrw/meabHv1bP9FMuemKZRFoMoQTO/dKaBFYqRFCw0dMe0BjOpbbIafOxRGMfAfBGhX+tLrUkwlldzPS4ozXtk+2x4a3ZWvmCbIjAG5X7pXIOJxjmOwLF7tmVY4yp0vE7WxF5y4xv5GcaZvD2u5veMR8NwSq/K2fN8MyQL0JRgvrlIiG8xDihwOMqAKf824/wRWFQFFLinx3XSbWf0rTJ0urtvezHDu8Qz92Pjx/OtRt+P7WCs82SYCP7z2FhYgZUiaeKXriUWZVm4o89Rd2MbWKX3hl0EO07ecTZIbWV2ry8rDTOXhdNA2D9xBhjDwJQDA/aXc8aBz5JFceybq/zvn1ZhDu68P5W9pJmNwZHsaf3MPIPiNHj4fSasf5B5BgWSGiVp5o55MXTfNABWLyaWUfRyerznbXCYDma73nz5xBuHgUlFKSBnfylvgAKDERywfr+9nC8z261hcAWiy5fgZ7FTVu4ndzD3ZgV7P4Bl64hpOz89r1mOwwiS41jmF8s/QIGkaIxiqb9jZfyd/LMDjeLuS0At7YiK7NF6ZzzyT6AUBmCSIn7xC+goQG8njX37BQiAgGN1pX/e5pf91OVd3OAD/Cx9fXwvx5eJUA179cbXntjHUA7nGJhO95eyDygQGItiHPPN6f8HuOcdxxmnD9yPpmLBeQr3NfcECcxx+pdqUJACyREMkOfPAg9/9V1S7Z5/+C5bIeHOJDGePXPGoAQFxAbD/mLOmK46J4b/DD723AaGarpvRljWwO65Kvx33yJejB6mU2VIpuix6+Uz0ziBYixHkwz5S5kGFHAGSBTq24vhZ3nmW843pg88U+tmnTudHffEM4AFmqB+8fcHKJA4Qz/iebcEiBdL4Or2u+Ps3qN3z9nFOiNY7luYh37h7OKzemDu5ty52WSQGSFMOz3USn667AH+jDvjardfPEamlefQV/zhPfjj7UoJNd275inJgyw9Pe4tTPTzBJPCKfcOOqPNehlM9jkzSSXKXvczG6eoNcATdyQ19srw3RFXbFck/GHs6Xm2idy9pXO5GsWGF0VHLYlnC5Xqrq00SXVGy8oe9mMDPxbqKm8sQ9KtsxGJwpbUE8qSVsLBGvan1trNV9qEEldSrSXHwMCEXMPjmRpxuj2UVOMcL3Vt2hr4stjgsaig2XFznq68lbDWV7Fs6flMQ43GGy0nSjoNjFXAa6tKslbb5Tyi9lbCoxo6lTZrYaoYhqENg7moSadlOj0ZsGY0PjkZK53aDqeRqnNneyQJOorCDZezt8Jaa8TVnsE17nq5t3EsXhPGyR5M6EkSoO64f16EbLNZ99t5glHb1RLb4AJqE5N6g3PVnPiYyznRbxxi6TuEEdqr+OzgcWODyQfPwayVAud1utBiYrkWRm4aHxZjBfKAObhx+nKdz47gmYWlB0MxEkNfebflctZjwuHCpxu2GYWlOzxtMDkAasr2SGjqLs+C2WKvVRPnYz3U19X+4PkGa8tMwEqydp553VCwIcoiUGO/OCQQuC8Kz4Rd7m684urunmsTBMvhFn4FrCkTGOhlnXiFCf1QUDaY100Pl/QJF3U5hPJRDyE5h0Ns3+cQFvWAMshRrIWxL4j4GdyIheevzKvr8rppdvV9fPLQS/m9/FOXyYvHfAyJeMe6QMSLJ+a+4L3pZk4NvzezguH20KsV+gV0e72+vfCqukjNuogf/F/5e3Lyrhx1jq+L7+1PrWf/CWMoyo7t+MOhb368so8N+FvVXxM63i93VJmbXX0w5itnbRyWZu7Bw3qd+9fsfMRP7uHney5z/ugpfr4FCLd7Km8vb+12c8FL7HzWYJLCxCpOr33XV3fWT+rVifM82M/E6MeE/Rc5v25eZTAYYBBeF+Jffwq8Y7cXyTMEnGYPuhaA6QnUWZyj4W/gJh5HEx7NWCjqUihpWRxuObiL264DbH7cZWyPpnzaojgW6JCo43I//e2PQNh3OHfRFzIwkVXolW96ByoQPqsPeIIuD6g7QX5+D1P4PUzh9zCF38MUfg9T+CpMASzycJcmd5/bZZrMhx3lTpG/rvqrZOtEOOFZvseSqMvgHgFEJgb+j/ugy+EAZsDECwTLsBbugI+N6HZL7kX41Y0PbCY3TBH8WX5zxE1+d/vG5kUKPF3vKisXX11jOfSPlzdiXjb/uq3mv0IZE9lZdtUPcNoBEoIiEN/haIS0fRLhHN9HAMuU57MsQAK4Rq8zcttK+UhCeVvGUJxfHvZF3eroUzTluq7tIJ5L2AhJYBTCOg6BdGeHGMbxKAy/gLQf7r4I+MuLg7uN98GOVh5etvovARd/fRnM8cJI47CX+7dA3LF3tvCXAIjuCQ3QSKyPvdwmLEO47QlFMwDdCwa59W3CWRomdYPbxE6clRdL1PW6ZD/XnSr4mZflVb7DZp2CVxpdG9f4QrMLtE+9jwgK+CwTvq27KIrb5urN4LzulgEhbN4s0MsyLq97RLcmnMvqrqP7jftVAMjlq/iHYuqnx0q6q8t2aT7F1N/uuQIs+EookrIcCgPgQ7gMaUO1yiUcgLs2aRMcPLfDWJ8ALFwByFWalL8RyJZgyM7Fan+NtzTgD56hQzGOYMDnhVuEYzmEizs+yboWg1kchTHkYxYh2nYZjLVcGyp0AKQxoFjhlO9B+PVxkgRN27UxaCzcyd7blugLBL6PzcnhsYxOgbq83Dth/tFzU/3K+2iej8tfAnq+ReMaQ/SlfY3s+SkI3cth21+jBBgsVsfrs0Qf4zXQtuM+6RHjfGlbS8zDkrli5G1h1uc2rArZ3PMbTLQGq7YE/witJxfRfIJy/V7joJhtrRnRHU/RHqtJKr8q9jN2Rr7PZVIn8GC22syHfMuO7cxdrnfvBbFzMcFW+HU41BvSaqU4YUZOb00DpWMRz84BgapF4Mva8UBuD9WZDI/82OzR/pbb1U7MhRGL98pDzit2tjR6Sthrwt66iJdO7+RmqLKZL5yUrmtefCdVtCz4E7aXUzcgmhRJUlaiubWubSWJEfKtuk9mK3N+RMqfnr/Mbh8bWi73Zk2YhnCrHKyWR1kHwwVu4R6Xl/7TTQHpFsCHRC0vDjMghbL6suytusqur/jPOAnDjKCxBq4Cc9QzIc4ATf5iuF4dWnAXv7PC3E7cX3svXqlf9NsMRm59GOFdCMf1yoXUbd8/t3ZgOr6EF3oFjDC8fPcXsWADIIi+fEkesObBoz7E6G2NYxR6+fK6eBScQTkWTCRLA4sLFkL98k2aX6TNjeTNAP0iw3+B9w/ecA0KgeTi+qoewXu7b/NC6W9fRvX1ObwHFesvf3wO9f+iwL0KuuwM485wBdf+D6H7H+i2L+S/XEBRYsBCbw6UO3A1pu5XF+9cmR+RM2/qheu3LiDyKl9x6pW5SeA0/SCr/u1monpCtpv/9OUYpKdue5u7pjv1ortmTrLHu+Y5c3sfTb+/ZaS7pjS1rbvmlqTSu+Y+254/mjtmqt03p8RxcNfUM1W5a/qbxrlrFlMl/2gGBFHjd82rDf5UtPepXuBTmZ+nPPxPeaefMlo+Zct6ysnxcJT0L69w6HMjvztK8ihvbkB1ed933w36ukS9xQDpRbJeV6Ie/+lD3l0dkod0P1QvH0MBdatnr1cX+NXpac8uzMsv0jqB+saHCy0BH1e3vG/06PCwPXCbVeTpz5c/ftzFOf2MRvW7Y/13x3rnWL8thC8AWGVR51f9bFkEG2KZu0mMeqs4muyzUNUiykWN4zLdUtY+QCdhG4KhYk4qxQ/DWHGKgucrN3L+nmFIzt4iF33ROkx6uj5nZxhRCEWx0lemjese5+LuZFHGDq+Kr4bxs07r2y/+lGcA7R7Mt093uv7LIvB/21D6Bz36AZuefKo3wHrhU0U/SUoII3N+mzP5QJ6yJLDNUY68O5P/1Eu97KVf9t7O5H9F+M9PaXM9oLPd8vddNrDhCfksvSTs8RpYtPxLxh4nhKsCSawI2px/e83k8xNcz4due+sLfZikrzNTLwfRYQrBwgtgLFlzyddjddjTpe9JrDS9xIi/GvnzozqF+ZIQGa6iL1XXLg9GyuteATwPCFbua6pfZxb2jk4MVuybVwVdbArUc+EJhovD6qMa2lfj+5kcw5edk/tcw7BbFXtLjV++OWAteWAJXXIKPAzgvz7LDm6FfeKjiM61+eR8v93zo5+3B0os5qAcQ7oo59MszA/MEYBTkqNol8B9lrN8mngsrIOyDkNZNoY6Fk1hBEEzMBgNWHKMS9EWg3oUgXsY+50K65QSNshX3uksLZerOPWsbU9j6NMOs2cOvm4X5Wii9+3jKGSlSiIEZCrvRG8mkcliygezVF1Igbf2431/fRqM9pOR0TMCb7dbV4x+xgLTfN+IK/Q8TTlKM05np6pK2c/F9n2PbKm2wSWCzxs20nepOiYPs3SqyNoyV07qqpqsGX3pZztRO0/OJDYrj2UcucvBSouR8Lhco4GhM1MnG5M82m5kPszxecTm+MKz9YqkVy4w8fc8ZqY6abTxaFqnplNP9wrBF+eRtJ5M5wXaL6lI7lkNSu/oAICXO/GysboaVo4lMSce0bY7Vz4NZstG5gSCDhB/LbZtn6cGJxznsZRq+sPQxF3Ak4S6eW8AdM5skKgbkZCszZYalpNQcJFQN+fL2Qwz5itK9RfGJJaM4VRXe0mvjyZmMUjrrb3vr3rEWMXtYntG9GU8ETakxfVG+rSXCBVuonSPZuh1eyjoItGrbCrVCBtMmMSIkVhdIHK6b9/D+dIbOKG8JuuDsxJ8go37M/kQkAifIAItiLhqjjhjs+j1HrYp/rHz9k9y70c8b/9kXj4j+tXmfIXon2QvvBwf+40QncNJyicZ/BHR73upl730y947RH8k/AxXO6uChcLhIC5o2lW1uUA8FPNvDjxmVD6B4wcYPjL4FZqH8PTeo76QAgWhTICC6BV/hIht7bwOvIE8rsrXhL/Gbj9zaqh4XHMiltWH/mGVQCOsnjnuBufB1Z/CDD1dzdUwyYHy4NcxzMzzyaO/BvhbXpxOcbi6czrdJH2rU/BS4daI+yWbINRXPFj7YPfWAkj5e+sIwOa//yQXIVxS4MP8z//4n3JRX+s3zLNd6Lxphef9+09Af/Dy7wDxTqQE2QfEX5pPEH+75weHeMrxLQa6WRmUc33WoVAYX+g4JMmRtodijmc7HuM9Fv/hMI7p9ttthsJQisWB1EB9irU48DuM43zXBwqAZ30fiF/rvnY8rJwe58g07XreYn8ceKQ1jUulOJ7lvq5sxRJc4aiDLnPsoD/S6mOOLg19dWCSgjvk62QfNOVwvw5PI8kuB4vhtJSZZlAH1tB+P6lpJNWNnAduPDfnjOqh6KJ9zwTlONju8ml0JNRmMnKmG2nDuYtla1BjY6EiuS4lvla4k/zA2qICDOLSGRnmSNMjp9jXpaMXlXGWzDysGDI/pgNBWotWIiASYgW6nMpyih4MebjXUXkWB6TcX8unqeumZMpTcmIilmYSKG+NVv4AXSpRhm/i/mYilHY4Hi29TLT8szdvT3FYr1spPdnTw9ic4/okGi3YecP3ekRQbg+n8Yru64ujxrf6AD9MefmoMWFLW/nqvF6cDs14MlmDT3xL+HULdIlNb87HLbn05vK8cGnmWGxqIuFWR1lPTWNZBFy0JY/oQKUYUuZsdm+Xw1OV0YtqPBYzXe3PtklsbflJMOCOmr5aK9reHE78tS6Jvd67b/LEHjGbvD7uLAXb7N2lzlqTkSCl/cpgF6ehPlxslXMgi78O4u8l348N8Z3L+Bnir37kVxBPfQLxHPobVRIAs2sB5cmjrSej/b6XetlLv+y9g/hHwg+AJd7S4fLQLu2M5gG0SEt4/Y2/QcDfXnPzRKqqAWyfHkjF0AEM/uy6A6ArdCd0X5J7QnERZvi/0IMZ4KsLvXvrnoeZ/66R5a9n4JFgdwoEGt0PzLwNwB/QEfVlrM8YPEmvxQy7KMIuex9cIZciPnEHthUA2/vMtv/+k8gP+A5+IcoD9PwOGOzxCnv6wOBL8wmDb/f86BjsEqzrkoBFh2BJH7Nx3/N9G/U92ndJH1bpYQkHxx/NbNcDg8M8yqLB50s6wMjGKMfCfcwH1gvLYcBox2zvO5nZuDHL8NDiVk0u8U7LCEyCerpIxQ4nDyycmMcLwa6aZBSflEQlDqQ2q/fKWDhjM8RSzodYmRWzdUbQqobWGslUgYjL8WKzoqekNA2S97mnHCa8NkwX9pEXCk5HMmbSvo8cOjg7s6MrzR3Z2J9RdjBxcoGppFL0ndGWbRmbl5aoXLKewVcqtxD7ThD4c6qqHaVEtKhXu2yhKOelbiCZPlHLM8K6+Ym19jySraXDTBcjao+Fnpem+NAVBD9lplXT3wXBNMwzbGgRFL+kD1ZN1iNJbCd9ljzMPTVU7ImWZANqWvPukuT349iy6GRzIn2unG40vThoaskc29NYIlJl7c14YeXkLbc4zRxl05ac2+bLY4CryzqrvQlrnwEgh/N5FA2mrDxkB227zE/eUGqH44XITFS20HeNeTLJvF3GZimuR+KGVVfS2DfH6EiZk9NQ0aJKbJeTrDmst5Q91hbCeGeGOLEMJ6vGt+eFVKjF7l3m+7m/DU2mFbb+KXOp04jxEWRAjmKysfhGt4p0YUVn0dn8Ogy+l3A/NgZ3+7TPGHzdvH2FwfTrAnwo91sEI99m17IpmvboJwy+66Ve9tIve+8x+IHwAzAt67gz6hj8DscenvhwO3/Mu5KubwZMfPv6J09YunAcK/nP//hf5dvSOmfF6988l7CFwRMITI/xJneZOl7YprBKTuDVRXfQEpqpl/MVNmDumgq+DLvKQdWHKXwJdLvVxfW9Fl69K7L3HYDSD2WL+wDKS/MJKG/3/OBACUCNcSkbWKcEjeEMREqLwW2Pc8EfHGcROOVztPNYTcchOZqgcNejXMqxHQynOZRzCByM3WaYrgAPAyDzO2V9n3uNXEmrhSKsBlg78alDmYrCrHfcKGsiWc/qKlU9QuVRUdStIZ0upjKKlkS6DGlfa7LpWNoqWuguCHq19tUYT3GyXEzxwi7W5MKn+Pc2HS7pImcTR1M2mxRMlzb2e+9FJGw1zhJWFSlOJx4nHslg3MypMVkOW8Qykmo/TxMJa6JdPq4lZeyWOBkkZBt6UW+BHLk1GZ3Ou4JiZCM6WEuPFTdaH18sx6u5ZOyOujsaplmAz+dsDxOyE8L0Bnyv2TdpfjaaPkIj46Rdp4IdJo1WzxczVtjkRiKLVT8OTGskeEbNkm0WoHVD9C1OYDjdoc+hFI+9YhonlBAXMTU9aaEjT2dqRW3x/p4Vt8NktxsjWOFU7WzkMYqH4ENxyB3m42Ggu9LxvOCPmNTwvo4S+1oSFsvTGrXJM9GouLFqhilC1YOAn2wB9q6xiN5LnBysldQYjdyxr6sTAKl4sdaqSB2eI4UKm6BG6gOGzsmJ0HvPWHefMJNQWviLMmCW3GK/YE+cgPCDKneovl4vyKFuGHbQ/kqgvJNtPzZQdhFMz0B5DWt6CZTcZ0DJ/mZAaRPAKqOxJ2P1vpd62Uu/7L0DykfCD5BEv51gVbkP+Hp83MO97LfufYJHDP3WzU+4iOG3m5/xUC9vqPaB6Jfy7HEG/bthHL/BHWUr8i4Z36FfuAGvv9u+7srPWNBPnMKasJcjgpAI/d/gnrmbgQX2HUqi4MFAxmYf4HhpPoHj7Z4fHBwxy8JIlyEtjiBsEqdoirMxC7Upi3VQC6M4HPfBWB6juV0ScyiH9QiG5sAS8WHVFN+1WZrxKJ/waGBOsozjod8HHGfCWYzbBFnII4cYOXHUCyxqnBBUrKXiLh1kq4XXs1SKMPZBozP6oBYnqTpOscg7s+KYXSdaji2rUQ4sUTskiUo2C6ExeHoXloyDou8hvZgdz1o7PFQ7UbCIWcoL2/Z9zKZ5pmnm+aQLmUvIPbtBG6vhkvlgTerkXF9I8qIJkNWsFIeNgwSRPLXXzhJLBJkXz9iipcdaw4t1sJrhk5lgeXrGbXd2QWVjp1n3JVWVUXsu+PFs3mg81ahWvBjgHjkuqjobpqI43G1NMDDMWQ2n5ywRV8fNpNmzPM+1G2oDLC8KX2hBz8iWAyZPNZEyRY2opHG7W86iRSlF4zoCVp49p7FjlvOTKG3QAj8OSlQyWUYhmzU7b+ttMJ5px2MOBeV5EKuFvdLD+VCKWkw5D/fySKmAjW7t3U2f445LqqxshGztuNgBA3sYaypR1oJvUDN7VB7W3oiQEDEYbPf1Vj86R6U4tvzyTGJCNZ+EYvvezqz5dofMgKq1dDAGkXGMyUtV9k/Nfp9qpRr1ptFqB8A6+3XgeC/gfmhwvMTzPoHjLcj3FTjCjB0vwRH/DcHRAwqyyz5Zkfe91Mte+mXvPTg+EH7AJRxF0TsAe3jW443UZzc+wSLxKcUnSCQ6ip+4TZ/tyDfv2FWTvSBjYqWnNwcWZu2qo4NF6b2l3qWwm91toLpvuVe8JYByADudrAFNPzx6cPO0vGzk/hOG/hEw+xb6b54FbFJAEFqj3a8h0v4Tdd1shff/EwbpwLCz74Cme6IcUR9oemk+oentnh8cTVEcdTmW4hiLsDiKIUib4SxYhpXyYe1wm3EZh/LZRzQlbZf1CZclfM6yUZ92ac9jwGJjbQ6Ynz6OMyhjucR3MjVXfpFy6YHcDUkyPE/amOf3iDJAh9sNG/UzabPVA0kTosGA6o0Kaxm6A9c67tBxFsd8aeoYFspzq4o2jmIcymaGhQOijxRVFo/LaLFk36fmJmiGVIjW1qGY6NrIGJl0+26No6FaAwWiFc1z4mNJlpM7sR9sVN7anglVaFVgb0d4fFByXNcORYWY5zQOzT69PRr2bImxzinlia1W1moqKBTnbE7DZFmrranSwvg4GSODWJ4ac4wQAn21OJAH9VjRKyTzwtUEOzCG74SIIGUjY031vG1wKAtBkvZsPaDWS3O+cRro+LQHTe+QLQaLgbTORj5KYCxRnBFiGLaHUm1GKBfKuRF4A6KKWE4409xgIEm97fDcG05NJvaJvb8ziEUepwspYelkcRTMtZZuwvHArxprBqxNCludfTfeHTByuRb5YACQ3vdSvkeC0WxO84Mz2jErAbNWxoRrmr3MHpK9ldLC5swlY+s81tcDMuKztn1Htu5gVSeembj9kcNnh4RbGCOhErRRjFGeJ512/nE/NuLa+TvQ9HoQ4jWc3gnHHxtOu/Mwz3B6PSTzCk5hYrGXcHqfTe9XwqnD4S6QIdYjnN73Ui976Ze9d3D6SPg5kicA7x7YcZcKqk0W18kl0Kkb1d9es/FMozuCBoy3Nn2Dp64v4U2PUU0OLGveoVoZZEUF4S7M3EuAEhS8L5/0dcjT5Qz7G4xuAi/DAWZmGZUQ6TpErDwreUu8xL6Pf36clU+CuWGofnDKM4DlMNCrq88OlhGEaMBuVu+C+O+PW7rbOP3P//h/nKBOo9NlYgCspP/5H//rO0BytC6Cu2jkS/MJkm/3/OCQzDK27bGW7wJ71HIxxiddF9ivBLBxHdZnAbSCz9i23QdIpmwa4LZN+x7KOj6BuxxhUyQYNcWQGG35HOgnHYb9PpAc1/WwtVRngVDAarMyeVQNhyRmEyyfqNzBRsYLmnFOG1tqcoWY06vGC/iVRk8np4jB4kk9j6vjZkzNe/vEj4LV5ugrCRFXyVoy0jW+fDfOZj/gd9N57g4obTHzkBMbKO8z46xHw+qI1wdnOjNZHyz/YJIb7CBledOYp4t0RNQZveDWJq5NQpkbSzFJ+uXSRcweswv4kWTOq4bMHQJZO6dwX4r1GVcCY3oe1xMn7hfZZiOzthWyq3JtOE5red7QEHuYviibmi8yLbD3/D5cOo0x2I0MzO231jytx+OqT4ytVI2mllNXywFlAzP5EOECGgrTTbJHJ2MSGcUasOOt+chstnmeDEfTuJZcu6z1TNB4Pu/hkkLIi5WymE5JVJkeLV85tO5kOTHm8mZKJqQ0VcqDtksCtwH6veyP5tIoQinWPJiSc4hHCF269sFFw3o/7C82KRYQ6liJ1j3L7CfGoQ65eKSywnmQO25FaeeVdVDecxGpaplRwKpcLA+nfngMp0eJovCBs5tlK1lXFafGiIQ7/spo5HvZ9mMjcnck9RmRr+dUXyEy91moEvnbRSO7OIrjHOo8IvJ9L/Wyl37Ze4fIj4SfAoKKyKsASAJR+IFhj8983CgFZmZ28mDxSpgiAbyO8vXvnsB0ZCVdIG1WnF7f/4SV8CBb6oRW/Kc0SxH/1vpyxOmFq/iydXoN5PWB9ZC1EBVh7ui3yDu9XQHtVp9dLsC7+JPRqSBvTuxZ3cmjLsPcdwDMFCvY5QdgXppPgHm75wcHTJywKAoFH4zncpgFQAZzUAKMAWM9C5iwNsaxOGpz1ANg4rjH0g5G0rTDsgxGYKTFchZLgVsJzqM8YBNjJG6R3wcwD9Sq1fzx1FbGSJNFzsymQ2IwZ0UuXW8wXvYwUt72DoPZZMmJDcEb+XRbzx2ySdhMTOWTso0CKhRpfzfY7jdRTzugXrVZBpowt5V1OXofyXaehNm+OVuMPJ1z0rQQ1d67MTqniceRBTa3dhtbrlSdXh6VVCrWbRuzfu9g4EMLl2TBl0sp32bVQo3FJMQqsa8cUnx78paGae6SvYkV80D0CDKlCUN250efcYOqwUgO3VUoOa8MwF7JB9L4nOxDhLFXhxlgHB1K6mytZbS5n5QnvJggE7NHTQozmpc2SdLjdkQ6w6Y13eiULGL2PBXOrEZhhWNsOeFwKGeuN9rut+uaqLIDVjlnfqxUZYbOsc1mIS4baW6Pp0CSHgZRuXLRac9yewE298WRvks2Cz6xhWJDMvt+s2PoSVPOCIs4Y6NlOYvJqiCPQ9U1wqrQhPNy4FHpNNudp8NorYWKWp7jPdlspuJw1D9JJbdd5UJKMLv2vZCdRUDQGTIrxthInNbToSW0PDY30pDYbmqDGA6jvj2PrF+5XXov4H5swOySNjwD5jWTw6skh+hncUUU/tsBpsN4FuuiT4B510u97KVf9t4D5gPhRxvOS3J4sBRacQBIBCsAIjHwwAL522sGHn49uNageithInX/cowW1q+G0JPBs7bzMPKAvVrCclaXg6udZ5V6Tf4JZMdfCkB32Jx41cMp4MfRvoD1Dh47cQqt3W6hvEEB+o+BbXrzRsPL4KV1R9LhK/8OsJoZh639AauX5hOs3u75wWGVYTCGIT2MxjCWJSiUoX0KBYAK08o7lO84uIfhLPMYrus5JIV7wFCgPWCM+jTjci4MSGLBumA8m3B9ANWk638nWDWWW3or2bPlNluXbXFIJkJ2ngC7yGn0jKHnUjT2070ZCYx7nM6zqSLba15rT+RpI0QCZU4NZSelwarSK20oaeUp6g/U2FsFfG9susi7JuPj1QRbnVPlyGfe/kSJ0IdpW8UBjG0T89mO5Y31Ghls5wCNS0XVcdwk+qQy7iVSVWJZUqrRtlV5VZ+nJ3k4kgdjqlbxGEn5Ex1a9E7eiHQxZWbS1uxpiBHV6max9gJXOw7PPYHc7Eo13a70WF8wZu2o1Irkt9qaLze4svQ8CdkqfOTX2+HosAZCXyPtnBtSTDzmJnO+whKjTET8tDtnQb06MZN5tteKs6ax1XyKTRJmbG0R6dxylJ97zQg5xfoRWS/xE3roOdvz6FAzMr1Mkj2baxuyrsweJm+50aqW1UM+OSATjZN7o11+6G8njGG2eNamSGN6Z4HMWJ1HR76nL6bnisLIXdFH6HFTmpVx3i/16dnJRjWLkS6JzpAEbRzlfR+gi/MwKmmclYs9m+yP2kLBjB1L1dNidUCIA0OldkBy7a+F1TtB9kPD6iX50ROs3jIivYTVz6KQKO43g1UfczyL4Z42Wu97qZe99MveO1h9JPx0jsS6O3Dy+KyHGw04GGB6vr75CQ/V7lho4QKrsQmfDrU88vjws7mV2K719of//f/9y8sdWDkLyzJL/7l8c+/q5MCjKhATu5yyEHnfCu96bvXisrUaoDjsvLe0hh5jCI6XOnlvmePURRe926XbuOzDdjkrG4CcV5f1dwDPPKOsu7Mul+YTeN7u+cHBE7UswiJZ3MaABcQxKIFRFMZgLMEQrMuxnmtzPk2i6AN4+g5LwOSzHMGhNOZblM0AAWhxLEeD20kbZty0Pft7gaeumRt51lueesKIHmwW8pYe94ejKPLWygDpz/wDImrqNkfPyqI3FlaWvW11tkfJWLKoS4EjSozeEyntqbMV6Z92x2Gm8+F2vXdUJdLUd2S4a3xZmfV54dQia24Xy0dl994g/eFGdSt/PDygOphhx09XjVj3fZM6DRpDoafZYIZP0lgmszJGU1HFU63RtZOZHtdTpVcn59UpOlhsQdXb6KSMaWGSnSVCPa+U4rzlSD1eMCQlBKK5GDk2wdPratB3Yo+izrtqbJ+3s2QmjtcrX3PNI4+JphUwvemU9foLA0j4TagRGnY+bJI62FWrxXrBZPJoshdkoc24wJtPtvnRomv2dK7OkmqgGsbyXsisF2fDjnRFiA4LWWvRZKxbgm8LI1ucOhF/TNldFMtDaXvsI30i6PU3U26+mjO8GyKoGVepel5seWaNBTa74zesM0ez+WAobDZqJVg40vhTRthuCyvDepSrpun5PKd3/LHHTJPduybs663GzdmJyS5xvx6GxzMYqua5Yr2iBtKicpw5m6xG/ejXgee94PuxwbNLFfgMntf8ga/AEyaefAme93UEfy14AoUaBer1E3je9VIve+mXvffg+UD40SaFBymB8IR+3KyO3bfKi2MAJLDY6+n9DvIeuPg2iQCg1RsQT/kloxJEox2Yls/IPW+dPpNLwjSEK/OOJMzSEHvHz2k+754+0/SuCaiA6gCwE6aUgCTB+wLY/P6ZxZoDnHXCq3HaZeBo7sspXTdoIWBbFUx91T2wO34KlikYRhl7lnvJ1NHVESmv+bAciLpel5PrAfS/k91bjCn87vTNpfkE3bd7fnDopjgOw3ALA0y6DCwlwXmW45EO4J6FKSJsjyQp8umYKsn6KOtxNum4DsfQwHLGSR9jLRzDODBWmrRwi8U6Y/k7QLdLHzQUI5kmGC/VEYP3JMbZTsezZNc2Jcb6R2I+pl1lEWO72dxcolpGZg3FUvGqjrIk88tj0UxwtjV3h9maDAlHj/onF89Ur9Ds3By8a/0pb5/Nwaivz8mNsiVjxo2V960zU897NTC5IuQp1GcOQsSjwlqZOtSRI9xgodvR4YCxjEH07PbsRiswp8lyuMLdNbGdbGa0Fs52tsqNa1OJxqWB7VdSQVAew1u4QUuhdj5pWRvLEjLco2i6davtPtfXQBk5Ext/OO/HG8c4O1rfD1fcgIpYvnfky4GF7k51qjgaY6c21xK0jsfkOlBqSfLGrXdmJSTWm7hH2AvAfcjEKSnm20OccSmVbTfnUVhLlewvzW01lYsz1yRHa9TDglmzjr3TesVsBpG1myxlY6flNG8tnNkaV/lFw/QX0XndUM7IiFdKPGhd+3ge1uzKXe6EA+kesnKXhXIdWvg4O40n23TkZgfDqX11GjoGr8+PvXd0JVjqJnNyfbrgbYEnKCY91RJPnuKSQ+OW2EqjPpWftjX7K6H7Tjr+2NDdpfV9hu5rrt9X0I1/FhHF/Gb7rzbKMhTK+N4DdD/0Ui976Ze9H9D9RPgrUAN/ul7qnKCf9yHHkh8WZfWWh57ToRWsnAVRAMJU4AGz9gM3n7j85iNKz4seaHVQ1+XsLJISploCoHypOWl7cej55SfPeYH598+xmix03+IM5iB9S7IuhaWVdlfAMvKgemGF6WfEX4D/4zxBj3M3S1kOdIusO9UDT/rUMIIK1rDtCl94LxWBW0aJzipPnaBLFv5mh1YJ4NsHtnmVfQfMLhNSuzsUdGk+Yfbtnh8cs2mHcYFtzQLegJVMWqxNWIzNYR7rAzucZX0Gxyz3KYMj59Au4XquC9AdfOy0w7mki/mOS6E06XKMS5KcTdnfqaQSV6+n5/1A7re25ay3ej1nuThn6WmcOPqOXk/nswWJ7hNUDZbLbVvFR0OjkqPU09xl7Zy2zUbHj+ExQ3I9TmtXZInT2JlUyTFvtJMzpN5Vtl3Z+i7396GTO7RhEkVzbN+LRp1E7IzZK5FThnvMSlFqY8xWNUqayUDLT/x0xkXbuSBaY5by6BFeyFugBdULa0TlPin6294od7kRLSQu1U+k5VzuUX52HEfSmONP/slqAdfkdlkPgxG71IUdxeDC8cCIouh5PIITqcMgvl/0sHVJ6BMj6+UEc9CnciDjwbkSamqXTxiDXC8sRSrQw6EneCdR43sFLopLo+XLFXL0dqKaB8qiFsN6MMXoJJifesMROzSHaK2fJxve2exO04nVmw2wdEBX2GFVBT197oyJGt8evL6obreHoD9AB9Q4XqTcaK/PBxOGqC1cSacuwlkrXxeJxZapmtFqw2/6Q0XZ8O3McVdNMG8L0kIaczmY2sGgfT+s9ynqxhU2WvV3udSi9KFvHEUbK/eiMzgrlNfL1umasba/LmbqQaj92Jjd5d5/xuxrQv5XmE2Qn2A2+5ttAdsY7nseyjxh9n0v9bKXftl7h9mPhB+TONQ2tDs707CE5cDeIICcYW26+M0GQvUNJu6HZiI0MbPqHuIeOfsGWWCldimNLQBSIfRgAzmblpe0hzDfEowVtk/XdBDnL/kL7Y7IZ0+kv/VEGIQMa5t1OgI8RuTUYJFaXTqnzlDuwqmhvP+E+nOui6+oX/Iph8BIhueHgA5QdKvTuW4Pf5jO3fr8FLkvykkNlzkM7bo+Z9BZ6t2OufWmggmCHviu8ztAeU1O9eADyi/NJyi/3fODQznr0y5LOeBzphmPBcazi1OczcHqYyxKA3z2UIfhsMfqiIxPcxyAeofDKJqlaQwmeHUxiiMANdJxbJL2GDDo7wPlvdlMLKhgaswm46O6HAkerbRBEcq7WX+Jh1iynJ0m5iSestKETWGNhYUuH6ebA2mibiukY4ub7pWZe6bLzfZISHSukPKRavJWdHP9aL5jynHHntdHg+fU+WJgk7PRiVDe906CDJyUn4x80Z4uDsvTWFp6iLpKnUZHB8jGIPKJQ1ShNTwcR/sBMG6lwYo+iuu5wG3bUeyh3Gk565+LiWU1p+NCzTbMYLH0B+djxSflOLbULDtJfa6/zMMdtiOYuT3azmWaKc44WS9LwUzk4Vgn9rK2drRIs5g5Q0yE/YDqB+3ouD83WbvXEn3TLxFkqh6W823LrfACP48pH2fERSYqqhrTDZuh1fzU+ita2TtW1NirU887koOydIa6eRyoPkkc3XHqk3QUz0xrNee4/Wh60tVkukBac5rulHJBhvTRJ3Ororxqghr1pt4ZG6u3lRQzWw2BYc+fND6w5MOwSYfkZn9IRmfRdDb6ZqSJfRlL/MmpfVfRTegjC3eGFqKJNK1tr+1NxmShp53M/q516cGqpHyB1H5dlqgHYfdjQ3lXN+cZyq/FdF5BOfkZlHO/WZYoG5Z5ozwUf4Lyu17qZS/9svceyh8IP24Q12nUnWB98604tpzTHbI9PPjhV727Koad1fj6V8/5ogB8wrLzSVgm3/jVE4r2HszTz7zanekalh3YWg6sSnD+0A/u7Wb42zCtvS5KC3QDI714c0G76pIsdwsQ4PMlhQYg8aUY13cA0WZPzPwPEL00n0D0ds+PDqIMh5I46mK2xeIUw6IADUnAJwbsZICOPkd4ngUG97j9bLms7TGMR3Mw1RT4NFGPIy3a8X2H9kh4pshnafY7gejORbbifoD0qXCwSRu5Zw/n+zZNmFYkmJFDYwVl7ua8623Q8QHYj8bEkVe6axx3WxF3uEJpqVCxbCZSinX9/7P3Jsqt41ja4Ks4HDNTVROWi/ty+5+J0b7vu7orFCAJSpQoUhK1OiNfah5knmkAULIlEpR9s/Jm581G1pIWAIIgcHA2nPOhdDK31X7zpIszTR8J5UbJes3kxwehVayh3bbdNdOg6EpK9fhantiOW1va4zEvtmq23cmKGSg1eQf4A21UfeuuPKHO9Ve8P9EXi213Yi7SQkOei3aLT7d8bpPNLtTt3rG9aSrV0YpvgO9oQ2SbLheDan1wHlqadM5n59w6U89LQ1d3D/DU6aZOMhwOAj8/yWaAUpSKwFeUXv/spvldfZ0Znpq9ZaOz3+Sns8nMlgYrpcQNV6ZcWPqdcj+tDDalvMOli6kR0I+L4mj5lter0FLL5d7oaLzBc1XLdcfVt5ykiLpSXzrpeeaQPmeWy5Q6KNaruXwjfcxUSud+1my3N7OGLB8UOat0VlbjlM0e0plAhsLMUazycCVvKof+STWym1JtlusYk33/MAo4JIMnoidU6tOTNKiv+oOsa1c3vaWZSr+ioY3KOQuOrFN9VnubTXpq0Gk1ul5lY3rLgnsYCO1d6mADvv1vCtEbXvdTC9HwtrmIEL1eQUcTonKiEP3dYrcMQeYl3tTuEaTuSmVqqUItvRGi9x3HfLMY8f8qES+mKB7ve5Irkk0GJEhO2xt4xcjAPusVySzfINcyE8GEKCbEOLwiREXfiFNlE19H8V5TPgK4hGkSI/g7voXivcaJxCSq2jPxVQhIwlzfgTN/vxxgbWBkxysiZOjBbj1hzGYSjn4zRNzrH3MT0SknLDcfcjv8GZHb1zY/udy2gMIBW+F0m0ODV6BsiRDD3+joP4JlyTra6jrg7Du5LRo20JA0h4oooO8yoYA4oCZbhghM3RJMTkKdKNYfdPZcLGbFjVaulZbz/gxuhfEYFudZoKarI1noCCNF8mpCY+ZOzGpnk+mVMipfqur1nB7MqorEiSlH9k2Yq44a1S6Alu01znDQKXT6DT4olju5V711rNqHSld7m9o5W4Npbzf1Z69ZVcqfhq5p5saOVlu0UqmpDmZ8t1fPd6XS/u2YydVsRTtkl0NXc7Pb2XQyFfbSqd6c9U4NeZHN6s20nN6fdEHbn2xhcToW/L64rQwmC6PcnBsFYVRfL4EJqmBqNitLveBVyvP+DmYO56V4bkxLcrk4KS7BsO3lhmd3L+bFk1PfzNtif++NgJhfNWfzw3Ey0zJ7MJ5I86x/ctRuRTt5+WO2XFm2a7v5fJVf1mcp4PWkykmcpMWGs7IqlbqvVaanVKswqvem1SE/teR87m2xGDr7qTDpHDeWP+T2pbmq+63q0Wkt80LQb7ZT+5UrzTriwBWdXKu+V9yDWDmag1mdP1aG2uYQCDCj9qvLrFIqHLT9vMlt13rDOW/66aMf+EhuLwbKcVStZIJuYTrtjPr5da/Rr6mlYzV7GBW8eXZ82nCDxdux/+/J7Vv29nPLbXItbFRuX+6KpcltRaDKbZ77PSCS/3XH938so34rFDutD0Yd/oww6mubK6PWddXEQTaWphimZEBDhryAjBZeNCXJhGiWgMQLCdfJ4w8DDr4e8Pdn0x9MGejQ4BVN003JtlTDFJENJSm8qYsWGqDMAQuxZU2590jqIrBEzVTI/TEAMXXLtmSo2IahyxoPDBtxZE2Ef9Dh4jlv8jOZX0utQXeoarW0ZKU8/Vjun7mGezQPq+XCnahvqeywXqtX7Bzf8NMpeVRtSGn9DZaWXPM0BdxICTKn3Erfi6XqcV51x6eWPNnMBE97hSMxnXPTS3uwHUyk3u7tUA0G6VdNKxQHb5WSMXS0Tm4/P+dHueFxuaxnsgV5wklvC6BsMs301sxPOL+740+z81I61vteWuAam92rk4clIVc9i+eleuLTqlSA2cx0Z05nevOwltzcrBI4m2V2X7o3G9B+2hO5jnM4OBkrpesL30j/n9/+y3tC/1i+s/tGlLr/8tJhGYmtD749/fI3/NDf0B9Lx7O+PYUs7OUJKUlw++2Jf3nar9f4L/mFnGmUvW9P//k3xE/g7m8vT38L347/2qJ/B3/716+/Pn+wREn5Ek8UZaS2iAbH21E8BLBDFCN8Ly+EMEUeRPX7tesD/JreRcP8I9kjuSY7yh4vd2fT2KPKJbHH3ymqVsRAKZpsc/otNEKkVKaWKtTSq1kT6/hOad+lQsWc/ra7pi2MXUtyJbdb6N4mmsTGc58OOndSwWZ/hf+hPxN1CDaag3TcXEhjiwhiMoDbpyMg4af4ZlfEplb4cleHGBI4aRWfmX0YI/g8zbZRBTZLDLg7QujdZavgMFdseATo4y530h39J3KXePD092o1xSkkBBb/pf0D119uDw5eny5g9vdGyTV817gcN+KzwN2cJI4C94xa/XiTReTHw+7qXRJeft5Lwvc2P7nJAmXIybypIClo8SZv2UDgZVFXJAlqKiI0HgJV0+R79AXIA9lCglOEhiTKOB2G10QLqDaAOm+pvAyQCiDyf9CtLmq/26/2ja4lrtv1kehsvFlhkc/kkM2wrgRoGJLn+GquUDnVR31t7i/9RX9uio5+ruVlLrs8HZeqnS8KOXGlpKvj3kwYzS2JL/KOsZQdfvTabXZOpbdFytnuxvP2G795yx5g+nX+hmarOKo1mqPdQqzUMoZcHKY5KR/ohfRhJgjrhdo7FHa1xe6sDrdDZTevyZjturtFY+ea/dZ6Vte4ahqI/rG+rZcW3LDaCgbQ7U7WG6nmykG7qFW47LCcO65hepnJTLJth5upQckwNiuzxJ+y3qxb7dQnhez8GPTzwbDaLp7Pq1JlMbBLx5yoreVStus4fuXUVkE/3+nMijM93zhtz1O/5o4788V8IvD6Xs7sgyoQGwunqk347NZcrn39kF3wqdRWsGY1x6gOMhkuNxspg8XRmrX2xf5ynPbqHaFaPfP1wjG3dsWCVnAnpbPtHyf9fANkeGelHXbTlZVSM/VTM3d669fbhZLWLDnFafHgdWvpxVsr021s+kuzVuZn/eOrA/aVVV/XBopbF2Sz6KW1nuhJ9VFdEve91kzqt72F0WukC/l/w2SJcNGf22QxKnUYk8mkkC6TtSSZ/Hvh8eLZBRDZA4ISkck3pTK1VKGW3srku47vhF8/IBExRDL/x1OJ+/bUSxJVWNDBDUZ9R3JQ0eTXG+l6N0bKC96++gKcE/KFlyi0l5j3wv8LbyMXqJIg2uRXqZRXeU9Eafjqa2aEoLa3b/qatkGku2Mnqw9X6CVMgQEkWIY3moh7ftdFLoE8+OVfUyKwBnK8gUeMuoL/XuL+8QfoFSJYqh8hvZefEb3i2uYn1ysEjMtvWIZm8zayxThVVCG2hkQTY8QJnCAJpgalexhEzbRNzIhERVIVHv1ji6Igc1CFqqjrAi/JSM/gJfOP0Su6pUlGqMFztdybj8RTf5PPGfvam7DaLKXtIZPyGut526ryC+t4KnUKk0lwnLaOZtuQIBzn3L5fqJemAZ9Orc+bfNUr2Tm7Ws9vu0fOcLnC2X/Vm8vVSTaWE6sRLE92vZT3T4vja3aaGVfbenZVPffHQhDUvcVKPR7r7cZx1FyeGk1ZPr0NrezusGyIDW903gXpoVaV8pKa79g1920nahk7Jw31mtkx23NQFDYTs+8Na0s4b4/U+lrVDzntTayVXLmV7U9albpqKOW9dLY3Fr/rtLcHW8kftqYoVv1cY9xa5d0x384KZc0tbzZL9ZyRvIZR1XopvbGaHo4HTnE2lcX2aKz62/02C86DIuDB0VXS4mw4XzdzaWO8qe21jekVp1m92J2P29PVvnEMFG1f9Ta6oafWluG+uXyNs4vrcmBOx/r6mEe2yTF1tOBGtdzyScxBXzp0ysucDzujYF94Gy0WFQ02zNTAHJjOwS8sZkVLAsoYuqeOcW7nCrV6LmvP5u1XK3tszk6LSSY9nh9bmbV5zB28pmf2C3q6U2hbm8WitG0t8uv2v5OGE+G3P7de4YmbbUyvIIUJegUd55/nfi9gYjS7uqLg82HtXq+4LZWppQq19EavuO84dkB3i+UQ3iuDsfKX8BiGxJKUTwyvdCN47wf1W3p0oZ3UIeWAMt4hWK+3Pr7TdYdVCg+LJzeCSrGFM7C1iO5wOU1ELHz9HjG89tf70GVx91zCoCgHm/FBkdxh8iIM+hi+7XJ1XfLbYjgb9tMRhvf6XDfWxc2Hu8X33xFfA459lrlQXbhVLcjVBMA18dvIYJwtyRSO+DNu75fFj2fR+7doCmuYO2A1CTVahfnU++AJGP4+vIT+7qPDmQzgZWDkPX+EF0OWFuPBh7YR/oxoG9c2P7m2IWtQ5yUM0yEKNlAsQ7I1VRANWzU4kweGpANLVc37gCnJlHggarZoIIHBa6rOi4aiW7alQ0kSRB5YlmzwkvjHaBtyauw1NLM1mPj5+TlVMyfLNzXbGdac3FGdrMxNU5S7akPqd4utWamTSTe9RSudG4xsJ+PUum6p76TTh445c/raYNjruYo3L64cr+qbjdJkWHxdcy1XU2oVu9qwg9XMyG+Gg+HxtT2tNMepfVnaT4vG1LF3PUk/Tf11ryDWzjBX2hjNVhscda1SMtTmGxwOyr38XFuDylBu+PakO+S57nLIVXON9Qgocm6iHFPl/IwHqUHFHeXUsVJ21NrIOOu1tzw453p7ZNIHhWlFs2YcPx4K/YNZGKqedjhWGnxN3751DoYGx6V25yBrIFUFc+Vg6fxKbzXP3ggMFmY5dWotxs1CezKWqp6dLsvd2TJVXWlukyvLxyGvnFr9cmM157cNx7DNfEPbD6CWmSn2ZpndrGseWBXbs9OqXmvORwsjJ+2CbKfKK9UFX2s2teMZihI/cwf8sOSXZ+dDZZcb1wttpbAbul6qU5hJmVYv7fMTs1tpneTWelItdXuVxc4b2OfpdtR+7Ylzfzuf7e3CevNWcjajenDIdc4tb7PyT52jNR9nXVXecpkt9+9pG7fs9+fWNk5+TYppG6SQqm0ICRiSPCf9DtrGH3jwKiqHnP+Bjn/5GWHU1zY/08GrCgy0jUxel6CsyaaOVkZQJCACQRU4EWpAV0xNv8/qtDXRthVFMBVkOmomYt6mIImqgfi0oALZ4nWbl1X1D3It681Dzaqn1/AoL8/jYiGfPWyW9ak38WbWeLqW1nX4lh+rk/W6AVqltwyYWbO0Mj7Xl/v6JH2ezSZV7thV58FCG5fG9sYN+vP1ppCZjFfjYrvGvVZOmYNUNGRBMEbV1GRuN87FRvo1j75bGhYC35hOuOFwPOUPqmPVPWlTytYdkLIGtXa1WverkjQ56i0FmVvNrijWsmu+WWhaxmtH3wzeXGVTkffdsnry8pKezxfyGlfXG81yv1d13srtk1QeGNKjg1fltxy8Kj/o4FWUv8oTRU3TDE6LenZ/6oNXRx+vi1H2GBbS2SOfxB6V3ykpA020LNmqqFvw3hi7LZWppQq19MYYu+/4PnHw/ERY7jWs8+ZU9Qmx2a1zutouiAThmmQ37J7ev+zGcrkfZ+wlF/Pg+h5iHlx6jveb0G00pfJMwG8d79opsjEcaw/cd+OLUERCZ9EMynN4Jvp27WydIpGewWffT8EsBDdWFJyhUZFc0uuRa3hvnIm+n7QyfddF0gMQHAUDkmNkfDv6H2DT6MP5PPMhKsOfEVF5bfOT2zSKxVtIpsu2pQEJ8jy+tE21bVk3NEkAnIQYHMRq6p34lA3ZtDlk/KjIntHxZTOmCrC7VVNtXlGQNWTihMo/6CIZabbIFrdba7Y2rOrUyo26fKPgyWm/spiU+IW5W2fNtNBYDAsL0AuynLnaVHMtM1sclk9OfZzhipvMWSrN+w3vyJ3KuqYPUlah5+4zpyzkltorlCaWfF4VUmI6yPXelJOviYf069DR0h3HLuWyRn92yMr7VX2k9/jZeiZIx/lBmp3M0qay3TWz3f54kDr5gspbmZ6uzkWt7Iuj5by6n9utnTxaZPgebNbKxUlQdeRSvdiS0p1AgsPFdCwNA7B5E2ZraXc0ebkrDfbS5sDXO2ZeyaQHkn2ugeA4OndTerCxl7AlpZp221xyFWifqgtzWX6bN/MLczvOrbLd7hus1O2yr2oDndstdvZ66WyD5TC7cyduOyeuW+2W6Drp7Hg/l7Zg4Nf7nYWU26vD8fyk+vOz2q9WsjNuZDb2g+GgZi8PgZOry/Yhvc4PEal3Du2qj6i25O8mSrNdLFfm3iIX6FO+Uu7D1iDIbKAPRnw6sP2GWm4H3rJS71qTg2QWZeHNTb8i0zObbtSXwt40lZwlw95016i3S0aq0H7LNGuelFNVJX+ut75yt9sD+X3L9H5qm8apVSr9mNAmhXShLSQJbZX//YS2JapAN4WI0L4plamlCrX0VmjfdXzvCbwNNtpF8x0u8upG8pg+xDLEIYFCN9LwbpDRNxAeegkYwukaGCwg7D0mthL6pF7xFh6rwqeZ71se+pHy7ZTt7Cijjgnvu3mKdn2AW8cOczBJnsqaUNiDbql4B5QL33zP2puXK9+uCsa7LMeHrB99/wEiOzM+1hcfIjv8GRHZ1zY/ucjWOIhMb0kzRRGNVFVFybYsZPZCoGIoQlEQgabKwv11rLwiCSpnAMNSVE0TkNkFMOSgDjVRFmTIQcQBbE5U/xiRPSmuVpYqvHHa4TBNO/z8OLXT2+YGcfVduSu4gqcIgaL6mc26uKg3lNz0UFsqb6uxJqbqJfstM1MXm2plvJmPyu6xkgpmk8FZ5I+DUm8/GgzKr2arukh3quPDrLzbd5VJ3txnuONrsK00XQ5fWiv1xrOGaOwGUnNhw9FbI9XqdnpdK+gZtZ7ivDmCuFiC9kmclLtzAzgLLZNRt6tir7bZF5r5HJ/Zp9e2zO+Oq3lpYwxyrj+Vc2MwsLjOOdXp5+xZfl13tYWc7uXHp5JvDaqDvKAVdr3JsOrPA+jndbE545fDQrfZ683MN7mQr5bV467emqZ61fbCbwsze7QYjjm7mO6Xjjtp3RoXuEH3pOrZwtvk7KaVepBOKcHI37op0agGeanrtJqNotkH87m03zUqjlevVOvm2G8VTXVZe8txm5nmLnO8NRvmNsr4vAjaB37kbMC0VmgZXHu+XHYMV1ydy9Wj1fAHO1vkpaA4bxztmt+uFhvF/DbgVRe8WYP64Tw2Ru1XaairZmW1KZ64+fg0HgUteeKsmsM3PdVflpzGbplS+0drsln/O7DBEVb3c4vskejNYiKbFNJFtki/+43ntN9PZCsShLqtRw49b0tlaqlCLb0R2fcd3wMSeDB1BOenS0Qx/aX3Mu3of/ZERMCWbyzU67FdNLD6fuSfBVbfag5xiYmVBAICHCoh6zmSiBhfCIlzLNnDxMvg6e/7AEvPFTg5q/3qyT+dZ9B72q/xcePL09+bp/M/noC59YPgJiQJhzNd455FLSVxL08Sn5Ik9C85JWnoX3pKFl6eZDElq/+4XgcQYCpFNGneiuiP6KWLLP9DbOtcu2PenBeGPyOC+trmZxfUBhQsXbE4WwdA1KCEFtEUdU22VRnyUFItSVUMA967pg2ASIs3FFnVbEPlTRnftG5ImmxaPL54TkbmtqL9QYKaO+UP8Dgtz7njhE9LfdtcH5ejk7XJ9rrtEtq8cFRfiePeSof9bX7jee3ltNjdl/vLtKLw/VR3nioVivIum2qn10tPKg8rhXVVmU51fThctGavS20+zverg+VYFWf6tM8vDkE6/ar1cpWDpPrL+njYBnLN21SlVHa66p4KoFZdVGdpvXfWzmavv5v1hyUOWe+W052XtXMFDobz5lBpjMvSubtrD+d6rau3+m7Bs9a7ornobjP2+Vj0cqui0B51Z9UiNx7U9EXFqdSCcdaCrdqbxc/KjVrvUKjXuqW3rjBW7QIvB9ZBqK3aA0Pu59r2Ii+swao87VWNoIQ0gYo/TaldvVOr1PP+wU/JZTe7mqRgb1iH5qqX2Yzr+ewyf5LmDXXJe1ImU8+C/KRVG6+F9ng3zNhvyjEQstKCt+VuP12b1EoZrndMl4RA1nRFLO333e7Oz/bGdXHsrtrb2qBfzsx3tlw4nYNcd6JUQae0l8/iBJj5jS2sptn+GAkDzyoeDiZXbb825Eypli7onFB3c7V5Ju1XeWlhyQcoSL532M+X3PCk5NMSlP49QX3LTn9uQT33i7uYoCaFdEEtJQrq3wlgAc+uqViawnMRQX1TKlNLFWrpraC+6/g+5efpiC88v0rAYO6s71J1bt3AOO6F4hS+kbZ3Q41E84Ddh4/6CZ4Qe3U8nC8UXte+9rc38S5h59j+vkb1xl5Lf2sssOny1g9XORbfOLR67q/8wIQWwPKT3lksIOnSGc01fo3YDp0EBKvfJUCKl2As2gdEFYyCv03wpYeTdkSk9YT0h2vAE2UUeInSM6RnDN+v66vOXkhxZ+/1kHx7+l/BGnhPRDj+X3+z0ftTNlg57vnbfz3j+uCpAY9PHX8FvP96fgmwm+E/nkgzHA/1jRdeufXuP8h3pubkJd94Xv7f/+NpFfgp4AVOygXebI8Umm/5RqrfDSsMx7qpSHdS3XRYYaP1QEuQ+mQg941pbyAdLJGQRMrXNzJEXOo6M3KfYvDN8z34t//7MnPUw43/9U88M//3bdgWeJqjL3zqXILprXc0jBAm8w/QqwrI0Ox96FXhz4hedW3zk+tVhi2IpoqUKMVWTFOTNEWSdUu2FdtUFFvUgSmr6G/pTq/SbUnnZBUfaGg4BQWjN0tYBeORkqZC0UTfzXNQ+YPOLJC860vVU2662vSznnRSlYXZGSrpRaetHtqVxqHIL9tWlutYm9LAqW51o10JmsKyDpdldbwO2pzJ24U8rEzKgeTL/XluJ2CUq2zqXOSt8ysYzXqjTaM6yXjKILtZVSaFUi/9Wpo5u5R+wu78TiV/ttDIG3Z5JvlZMMrl6yn36O2E/axn5RbtalMS9lNjtwu0Tqc72uWDTMteNoYGVy+1/HI/4+Z0zahs6/tm63jqn3dT4PNOY7BrlfubZdHezN/4urXjJGvigR1fzXu9dL2RSW8GTWt36i2rPbe/PeQOg/okvdpvCitdnHW7VrufOje2i+lqhkh2tvNShtjId5TRYLsP6uNVqt+GSM/khY20N/qSOc2addg3t0un3K83g1I56C83oLZflvyRnD125YbS7p8rtQHSxKrDwEz1jEMrZ5QDYcrp5Z1Yl/KtSgu+8c1izjvx9tAblNathpSpzyeOM107rdrIrGeKk07J7aY6sq33F3N9mdE36SkPnAW/3s9etzVvNvXLrcpomJpUpnJQO+w3Z0N2D+fapBj0h3zLn/m+qw3/Xb3qRur81HrVoiiCmAMkLKTrVXISAIb++2V4q+j/JT1Mpf/Qq25LZWqpQi290avuO45FL1/zlEKhgTQbLLuPc6RZAddFcmgLyUEDkiU7fxtqJm9w69+cAdyPMfEFGL8K9XjTF3kLfh1SSx70SYkDx1cNkYOAORKyRP/C3dhENUEiNLX3nN1N5cc7E15BieoO1y/Ewrr0f9EHQ2BJ2ux8etcCudPQhOvd09//v/+X+8cH4HN48WGol8V1qssbsMeGfCeO9U5WoFp7N4CvP17qFyf6zvqQ+uHPiNS/tvnJpT6+Z4E3dFm2DNXGw1ZsDSgakBQbCXZe5kwIJU3T7r0pomgrUAMaRI8B1QK8oHFAV4HKId5hyZqA2IhswT9G6gfuEhat1Xbd7uf10vEw4yRvJy435+Z87Jwax5UmbqaH1OptNWpk/XPOzxmjqllZlKy52ASqc+LahS1MD6RarTYtjcxsb1nSWqnGUHKCMrfrvVaETmE9qin60nJXx4LG5Q3enr3yVkXYltrjNKy1YHeQ73RzvZMzzrbWmVx/uk0dTee8afh1u7WxvFq5xIOTOWhWV0elvcgfYH6g9PbATueAY2TyVVgZcEWzXD3aMyUY1RrtyaTX6bzVh7uN1Us3YXM+sLdeRgGTmTS1FlahNe/PlLTaq+T0PRQzW1j14fzQXVdPYil32Bv1qTTuTEbZqjRsla19AHogY7sLN/uW4/brTmttDOfjXikfmKPU1ilocMXV+9xZLbsgM4JKp7xx59Ie6W7SdKXuU8W5XrTemp52PlbzJeGUcblRZyHn253jpLNVUrtAsNVs0+aHnSaSdmKr1lM75eIoXbQzzuxccIZOtznV5YbZSRXchc6f684+4x8bo+ZBrBaUWm7Kr8RZ+3XSNpczfVCYBeK23JtWiy25Mzxn/NSh0D69DUuLjqU1C9rB7f6b0de3bPJnlPq/Jj7T3Rsrh7BZPEOrgNwANMNfoC13xxHsLtq8Gunw/uvwC1D35AB9dfH36/oxvykczgsNe2lQp2v40bHe6meqHvDfTIwFSATF6f0pv5VdDA7F61NTEKzCutbK6s4Xk0MWP7RH1u5th7tuNWvNg3r1UheugJou1eFbsUt0BjR/3tQDmNE918EcItUDYqDr0JK91mTnc2Bs8cktXAEHT9DKJEXy/wOC/Su09qgK3yqwWmMC+s9/YXZLgE4+RtqdnBf2UTW6hIPDzd5Bgmy6hOcrib2Xrbc+FpnP32yApBWexndOz5DJGDIZQyZjyGQMmexqt6J9Aa6scY1sKcc6kaUKLuzh/gtILdqgGxoX3YTPyiH7Cn+gSUUs+spqMAs/j6oHPXX7aAozV11SOAXNLt6vsebPX5CECTLtsRwJPuR07I0PxPZD0fv9UjRBWP+Kx7fGBwMf6xsgSr9ISBtCpPsj4YDlEKm4SDzc4XaLiO3995XGLz/Dl11+IMNwea3CUml3Su935IKdIDQUyWosAGfvVvzM3msbzjmoENHQxl8ii8UQMC4s3kg4QJE88U6waNe0tv7BsfDYfvkVy2hgvQtsfJ0gWprwwqVrYThD79Lpfp7exbSi6rzGKyKn6THgb0xJEq9KNwEkaH/tpi7Ye3hb3rTB0SdhMeLoe0xaPKeGe8K98Pc1Mo7328sPnJe8JmBB5j7Y+Ss81Iugx+GZwRSJJmSB45FwWHszL72+f4g0qswfa0HfrVE9IFNUhacznEqtwu/WS6eUFfAV3g4eK0bevs47mlu8TxxEBoThkViMi6byQdHTAO6wX+nyPfNTQQ4TCm6o/F+JfKiP1xb1N/XX73X3TQlLut1AH/ra7Ta609ckSdUkfCSbQAh3GTtofRCJhr4XXIC3wnTnT4M1hJg4rtuA5P4fIq/gRVIRjvuGH/3ybOwdF48z2JGTLbTC5P7sabT7cK4vlWuAvvTjlfhis+0+1FxjPWJOvXPoFeFl2Y+GYaMNMDcBUa/wEIgrCbiIltFj//nL84WouujdcO7jUeFHLcI2UPl8t1sH3/75T7B2Xi+PIWUOcRTc/tX0V/+8K/3ngY8UIGaEdDvMxe9oDvUXKvDPWnD2LSN1ruzsXMrWM4Yiav3Ouo8xAsM+MNWl3+c8j8tQ3UdJGRkP19Ii1smuP+rQcsD1x8CBx+vf3ZC9hT//9eu/8AockLbuhBFsK7ib+3gykTDDk2iRNfgyIxEQX/K3M+BdLj/Hu/mct/aI2fnbpy7WK0LlmXzZRUrhvbNzdoT3FATpqelht93TsJV9Ejnu2xNipsZT13cP2F33f4DV+j+e0ubuKe25Z8RGg6e/Y2igpwL2H2b/kdJ4XeLR/6uKQGTJZ0IrznARl0DqtuUfPyRLApu4/YI7QUAYyAMeFfZw0bPvunnARLJhZ7dawcWCxnqBssiYhW6Ed1Tn65yn03iHLHD8zaWJ4eUHodM2FAlk6rAI4C8EsF+jxvDag6bzCq9pv34sXRHuiEO1uwNb/KrwfIAMrT4bhBL7MrS2lDuUQJ8n6cm3Q0MmqCzhoXG/dWgyp/D4KhBFuhka/6o8FSGyzYD7lD+Z0H3q+b4bEP92Dt8TmL6E0d0MOrPws43b2ynb+YZZKUIw3EcHrSiyIIvSbfBmbNDCw0ErioLsTlkU7watfvegc4veaPN2O+h6Bu6riwrvRwatcBqPpYSi/taZRlYoL8n4oqGbQfcwktrY36PNvnRcF5kvdezXer9rEn0Lba5LW7kH74f9NoAjrRpQhi2LvMrpv3Wu0UQLui4K/O2wW/iOK8eEhNe4cHUdd+qTgavr42lYux34MudUlGFQjc63KmlImorqQyIRHw0c9aALnIqm/PHA8ydkUW0xwz3f0wk5zsiAwDFJ6+tZTO4GeOb22/Kl2qSn3H7bZjBar3Krgh39Ng3fwCpLivhbaUnjNA2f6OvyzbdlQQCf+JCxC9LNyLKe0a7e6svtg1prFc7ZwiIyMjQwHk05MmB/+8h0tC01TuAfUvnXp7VQQy1vs7I7ijoe6JJ2HkUHr3KCgl5+i4T1nYNXOcSpOUlRbwZfd6ynHhJWlIlV2/2gcrodW3ZTyVZn6VonMjadR5PKyYjP/taxoR5UXtSR9fuYnMOZJTSMarB0eQ9+rhNl5XZyszVY3Wq3H9A5mnXvWDtHaVbXeVHSdU39zfwP9SDJCi9r8hco44vj17I9Wb+9AqpjLOWlURzNBvfjFzmZR2JSFn/zApAesLdT4R8vQAF1YAJy9c9TLTxP7dzEDd6Jn47dL93y8c6qsMul92O7Fxk+z+mCrmI43d86fNSDyGscr6sPp/87Rp83TbPk3Y2+WKlvddjW46MXJWSOK79Vg8I9SLqoIn4eZXgCbV/Kx0X+bl8eCyv9TRJL1ejIVE6UEdtQtd88MpXczskLn8jHtHXAoZrW08AJ9sjuuSj8N3tR2BbvprOrSuo2rY060UELIsdruiKp0m8dNOpBUBFHkR8Tw6djzh91e1C5G7M8OozWJrHjImNGYkER5d+8/1APkqAq9/KckIBIIYGL2+9mZLcevduRhdaZqOmPZB73PrLQZ3U3uKtz52qT4cEUHI/ooWD1HJ4BfuLOuNjtocdoCtZr7Cv+8B68XGsCrOne/Dyv1nPfO9+fLZT7b2W+4VT0V1S4HI868/JirZa9hmyMMr4hyPIIyROr2DgYw4FtFfXtZCjhB13YX/vjpbUAfX3dXboDuFyeeiu32uzKpG7Ya3TNYmdn5DLuQDhtu8P1AQwaffA2WNYLE6m/kkFjWNiAXKYCRtZ62CvL9WFj31ud5gO+sO4JbrW71PtGrtEdvLmdfq9yHAid7Vhw623OP43fKkM4LIz6Q7cF+utqjxscYLFTbnuV+WA4z/eGuwYYTjq1pbwAqzzX4yqN8ahQaQ8Gg15uXqv3GueOVzkP8J3RQvk8GPblSa6y7Pb1N6PYKPQ5Dh+4vMEhfwRFfQ8H+sEadRaGwLsjcXA2smWlvJpzVinz1nS0w3iUOdZWvDwZdvixUOAMsbwfC/quJn7MZU3MHEyxY5viwDGG7pspuAcDTT56Dw+GbTyvlWbPFTujQtHy3E2z1MZj4E1hcH6vz/sn9M4t6M9z9WXdsduvRiuoplUn17SVg3YoOoGVO4/51hypKZOT2OvO1v682lz0dmXzgx72F2q/83wj2pquECWBGZxeDhQMLGVTWGMPHRIpfC6Kc8LC1ge4vbi7a71yil/jI/wdsqamyEAP9iu4nWI/FOYN08uhhyXZosVZekq2OZiSdFNPGbatpzQOImVQlzXAa5RObB8fxOL8q+nFdXk5NLv4PhJeGl6/t050mVBe8/FJ4itPAhFDT8zthfdTyzf3eL9NdzjcHnu1HHuL3V705lu422+96X7r3vm/1q+rM7yMiDi+Qt/bP4/Q+CevyrLhGu6HQ3/6sWQfB/DXW3+n2PEettj5ln/xwUxpzlrXCaZriJP1iPt3SnzEEfdwtE045/ee4mgTxNxue3miNiWnuWgRic8aTZKzAtsz3Xd9cWc9dy9OnOjHJrHRjwn7Qc6vq1cZfQwyCC+E+MvzHJ7IWWReFfE0Q+xaQKYnUmcFXcHP4EM8XRGhogKOs2ROAkAXgClYgmGZyOYXLNWAimwrQNY1pENypqU///qCmP3zN2SW4y9priGO6uuBAJ/i797lEtY3Vaw0XXxb0XPRHXrgetqG/764aNM06Hcyga4L1gEWfFd/Mh48b2sQ6beKbhmiBJCYRT9sVcZBDLbGG5pp8AavSaYpoF+yYP8lBi+Eg++QEM285ezIef7N6CVkpmuX0ZPTYbxN0t0U/k5yKojLwp34C5fmsnkhzafyYlZMCaKkpTKclE1ls5KezYoFXVaz+BgZWBYOrESP5MVvRQGzVRyYscdHu9/+8z/x6RH+779eft4//4WPjzFE1l/mgy6EZmrhleCyzusAqc+A5zVRUA3TUoEg87aAkfWRlQaAjEo0/suEJqshXhyN0IQIoWlCRhWQHpIS82ohJecRjWkZPpMS8tlMDpnoaVUWGaH9nH9eCU0HkilxJq9CDlmVyG7CIcuaCRRN4BRJsg1DUqBoGpamQ4njlS8TmqJxipBAaGKE0JClXZB0QU3paiGTUtMSl8pIGpfSslKhgCw5qZDJMUL7Of+8EpoiAcXiVBFavGXICoS8pON4eBnZwibADhtEOZZimrqNSJITv0xoqsDpSRztdxGdeUmPElrHPz7VgAHdgHxr2kXahAXI35n9Dpnp+K8scEk2SNgm62Oo+aesj6wKUpB3n3L+FiA9G/8qoPd54Z9FF3oe+au0Xxm+a+3Ij/IKqb8OcMMf3jlsXIXbsG0VqS/hm2pgCS9/IJs+rK35AVJLZxBrw/h3HdsI4PLn1gkb1aGHbBLnMow6zt2wwj+xLryFZ/KjAQ/g8q3NLV4V8mfLBSbckj87DjF/rLCiC0xs1Hg7//LTe8pAz7n7ufXA1rq+FxflHDj7+FXxwWZ/GSP+Xds7wVPTcIL1R5s62MH3XzvwlAFbA1y+MCzJupHf2/1b+HMOrmvSdZCWePb34Q/f81eXcmQJOgGyysLZ6+I1Dj+2B+fg0qiH5hHHcJC/Eals4eVP392vvPDHAE3E/jKM8d4I/yjiIL+nnr/Di3vPABihMUL7UYR21QA4xeQVW9B0U1ChLsmcJXFAlFTTQL8tFZkyHJSgApAiwEHO+DpjlmRZ/JGMufCQMb+g2VvhtLn0Yfb61LkYeF1i4N3upRdF519lXddVWdZkXVQ/NteLqKnaK/dRd7/bXhRFfJWQjSlIEi8hdSe2/V4kVVBeUQsc+CDKvHy/H1EHGv+qov4FRZVVjb/ZoC+qImjRR8Md+8LruviqYuMWGfgqJ95t4ReeF3ThZtR3exp9kiC+4rRWUVEEntPfNzkajEDGoqkqsiwU7X3Xv/CqwEuvyvUh/oMNvMiaKL/K96MkfOGFFzQ5OsgLo3gRRV591T9mLso5XnCwpIxboEdlXpdvWMmLKCjK7YJ98JYXGdnRN9+g3jObF0USbkfE33AfRAWa+irfMaEXCS1f9E0XrvSioLFH6y5s6gWpMlp0WS9860UVZfVVup/lD0b2IsiyfLN2UoSzoSEp6quIvkHSNLQzhQirQ6Qhqa/C/axHeB+aBk3AfaDV1xRR0O6Z4QuPFG4tstq33BGRkByb5Si7RL0gwtBQI0UUVU2/Z5+IRkVE+YgMeVlD+0+K81M0UaLwiihdl/FhtKZ+NAkZLH4Dp36QMn/TAHNctPdEPUqAFxb8gr6AfxXvR3dlyYimNS5KnRcejeZXVG4q+QjTfpEQScTWL+TiLyKih1dUpYv4QE2Tbtj6iywI8qtwP6dXPo++VBYic3nh+y+8LCBegMejyRKyoe4EAXqjzEXn8CoZ0Gfy4rt4QO9A7Ea6/+hbefEiqDKHtgiiC1HiVTTCRE2FcV7GeRnnZZyXcd4fxXmvqrtpiqZkIMJE/+MM1TI5UwOCCVXNtjRBNnVF5YGqqIqM6F2Xv6y6a7ye6CX+E6juj0jiU2aWzFgfreznu/TT7fFoBz6WIQ/2ziOZ9YjxfWHLP+Kpcd79iWz9Cid8xOAf84gHIjG26R4IrEcs4TP+9rn28Rmzeiz9PhNFj1nPI0b4QOP6VPg81m4eKR2PdIpPpPIDXewzgfyIsX9FkCZz7GTV66G6+4lOm6wffqJc/SDVnXFexnkZ52Wcl3He38p5L6o7hArioJIu2Rb6JI7XoWFzlgURL+UQ8YgQyCIqgWhQsoF46Xep7jxT3ZkAYQKECRAmQP56AoSp7ozzMs7LOC/jvP9Nqruo2LosQ8WyOEnBAH8K5FUADE60JBFwvKlLus0ZwFIUQxAh93XVXdL5pJDZf191z4pRtf0ad3QvUt5LL59r8YIlQFNWOagYogBsXRBMURAtS1UlkQMKWgJkwBiGLkJdAVIkYQMPHmfWhChx99+roFX73VI27Os7QjyhS8IGsrGgKumKbUBBVLCtZUDdFkzNBmgrWBBylspZpmRD3uAAZAkbLLz5+z6IJWz8Kf/8yxIaS9j4c/35lyU0lrDB4uhfWBw9S9hghPYnITSWsMHChlnYMAsbZmHDLGyYJWwwzss4L+O8jPP+FJyXJWyw2AMWe8BiD1jsAYs9YFFfjPMyzss4L+O8PwXnZQkbTIAwAcIECBMgTIAw1Z1xXsZ5GedlnPen4LwsYYMlbFzHrvM8uZf0h8XR5yU+tmDRaEBzCbcrtAHzLsRMDl9bQ8ot6CLG68fKXXhCBA63TwPguvD81PccP/606wTATapDXCQ4+tvdPF61xpfZJDyGpEANURW1YuAg7k+rSeX2O3P+VHDBLqlfpPF0fHOZVH1w4DGVA8727OKdndjKi79/hVi0ieaW/owH5tBZxYt30PXXMFa+NQHlE7emP0+asS1EY0qoWvnJdehbEqp2R6RJbWPFe2O/TXgkg7jzNrAd6FpPWXzPaazeRbqbRSt2TD+VxcQMKU95M3+b9EYvPk8ZJBCfsKRAUtXxdvHqczBHLCBWDvF18C5lABANm051uAoe9gmLgmrR1O9SHWgdfd966uLXBvFWngd3u4d7DCl12zO+1Syh2kGK+3qL9bOkBuiT1wl1SIFdPhH9JKkB+kAyn/Rq3/POSC31k6jC9wJ8BRW9cguOtClH5Lwjc5bwlDObxSdy6wQG8OILu3V2uzjXy2z9oxfvZI+Y5DnpU/dovXeJH7rHe7AFtkt6DZ2C9lsXrRsSVZSaLUyatv12RyvdodKj47qI71Ofy4IFKnxEaVmwMpCuSStHalDiM2skZBLGmgVrcL5sxYQGyFyx7XhxYCL1NekZNJeOmVR53pt+bGmzEBsPblIxvauw0omtW3YOdv4q4aE5OAIPbRjEgXav8VokJ2Y+lVCyc/9ozh3Mb2I1+yQmlHU8DyALM1buvs97rAbfdYv4LYyPwAfbAFngbsLWy+KakNdQqmxwopS6cBaj7iw2pAzKvF7Lk96Oa+N7POtvPTykhKfIvkhkJ9m9CRCjnsUHs7csaIAkfSG7R3bZLnlboE2KDB36NGN2G3/ijK9cjBFuDs5hEBtcDjEHZGbT340rWyDwn0rQmc13lC6RgpMw7pzzVHT87cyJKYQ55+TEpj7n72dI4aRK/NzeQ8Y+pTRY7Z0YwebRpn4azhG3dpDiQesPt8AmK33gSO8OKKXuE9nFsa9BFcQbQH+T+9RwLMozyJpAW5C6rfKeiQ1fkCCE89jzgHZOEJvCPLJJPAu/jv7gzkH8xIpRQH6XpNfl0ShniO4eVNCfO0Gs81HrCkgtpuzvAlb3jK3vx2gcX68d7DA3S+iQ1B9QfcJ6ogY7NNMeTJhQUt/x4xsGV+yT5qaAbzkGzrsYjFYjm36JRHJSeapuVh2P+iAM5lSdubDdOztkMcfWvbBHI6BJ8iJwd49EZhFsD/ERFKEHsSTrzoFNGUYRbo2kxS1itt4ECYyO1Pa2wElYSVyPSKoAwW7+4A1wl7Ak2I8S202oEK0sfZFQ3Y42bVtwQPbmDiYZNUVM+qGBQq/fAwu4iK0nVcOtB0OKjVSVgIdM75htUwLr9TnhI+7qqO8rAWy7JVYed8igiMvCEkRGt0UhtxKy/n0kSJClg8xkGtcr4bvQDX+LWHpCAyTNkQ6CFrlrzn3ffcqhX8jw3V1rEwi2RLFyS0grhnG9t4TeDYNUHl/BbsDdnJgeCRyghLYyEvuYFB581NmCAXXRykGymV8Bpm+c6dK7gtT1YIfMB0rF3k3l9u7bfptA6xVkoQQPmF4F2ja5ZzhW4c8Rafse9Usqe9dJcj5U9p65o5RX0d/hXohXEGUpVrxeJxkk+LznwUfho4NwbRKrgyfikP60QQptCuvoJOlkpKWx384esc+qs3tCVkeQZMlVvVBpKmCzO6EyLltr4KmO9LTURTsON/alxgZniA3s2CMzLKe6wEV8hz4W0oQoFbGKJaU/tFWwfkTVT95rE160WiHCo5JXDevHlP48EwQUSVNDpk2w3lPKA+zWo38NPsVABg5MMF1rAKlwBmVkRyqvq8Gn0DtP7wyi70EN/APlwZWPvUMJz3meH1OBag6Sq3G+U0OKrHvxnND4Ug2RM5G58XJMxIl+htoDSUqcpq2tA9911NtmlyZoBRL4KTnXdXdx2xlXFAGuSHyugV5KfXD3RMRK0pNH7Dmg0+vehBT5di3+kJyIi1mXKqKAZPZbA2lr0QfrYOb5FFv+vZw6wjrw3gDegfGKdZzukEVm7lepMhKTnp80zXVs+veOIElNIfVDJGISqs0skoyJda6/TyD7utl98FIILP+YNGKIZhkmvRN67sWfQaPz8Bj7UdUDzo85akINNizomhWuMrYgvji+t/VppTvEZKnlEI0twSoj1aaze1A98xFHjY/O34K4rwGVQqKNxMoJSdf8JL5dv9ozSeWPnyIcN1q5e31quRAEFLUc14WhEvSOGwDrGnE3Wxh3QKWCBhpBBW73AeLjMWcBqsRCJr7TUMUc+5Wjxf4WmdiUUqRJZvFHP/RFXtsd6YpfWP0RJRCr36NNG/c0NPaHRLmGBQBVEH1UJD73yHYg9Y/emvykCQGdLppIV0xbfhLvaeI/HT+FSd90QdzB01zPKYUkAob4aOKaRBOpUkmaURNNDlFWaDTVPHmUo6YWshGgmbBjUSWSJGZSccIzLjaqEitXNN0ElftPA7hN2tEt4AEkxm9PDejtEFP2AuwXTqim7YQWUg3c/Yq+E1uOhzTspov4ccIGaaEymMSsW84pkarCOKlHqkDY4oEVgRqg7yXKfVL9W4yvvvOxcC892PvvLTuONUscwqUNXfBEq7/yNtpGa+EVii8dMr7x4TVeJUplkrLbQkzLx4cH1CF3gBMgMUCjhg7xphBTkFqNFIbz43PHDhLuGXdv24nVD3qHCd+DaxLc6h0YmEmnsR3HnFPNXVyBJW+qhrZkwlbGbVZ+XDp3HM/85EQNKxCZLTj4Kex9etgsB+PyrBN3w+OiWjJf7PhG/PwIRz0QBxWtwg21hHc1uuPPvetOjDVf+TQ1peMHkPC6hCEFVOUGl68QGdHKk3k7cfnSqRlZ0k7SvOA6L+GgAoelpZFA95K0PRLztt179HM7XJsFWzdu/7yHpKYKPjGVk97eAsFmn3QMiRt0gA2gm/j8GFn2cc3jLgKVXomjLZN6RdU4khOkMj7NAgpbtMA+Tm9hVcdJkl2Xej9+roVrYIzuumj8O3+W2BuyCV0nrpChitk+gTl1wQF48UierunvkmzBLjSQLuqv/aR1mgPsvUusTBTlXbyprp7ZeB3aWtbdDkVlaPCxI9husmmPw/QoJOBv9jDGc7o+sqMR1SSwqrC64G8TfHBh/ftBHq2WuKGiFUSSPJD/OLbXomh1HzG/Sc8h2kHsO8mr09276/l++1iUdffYPUblid29l8z6UKV3Tva6kWra2RCqQFSGo3DvFx5ZSXQXcPeMSYL+lh6wd9Q93kM6IiY7N0mJ7M1xyKCbaOb25kiohQZ8wsT1nDXlqIbECF+omlJLkgToI95viRJE9RiFPpUS2O5gquaj/YE4X9KUHHHLZG2U1BNNMMbTe0f/QRThg0L8uljNeo3N+8TwKiLniLiPMTdShT0QsREOHHPnx3beAOmNNCk8BK6339E1qiEIkuwlVDW/HL5kfRefUyU3SOgAHzNFCyFIdAaFdVTqHyaqi8SPFmZwUKto8pxUdBM3La5eOR7N9U2q/G3yuRJukMwOhnMIdtQ1mjsBJXT3YbTE0HFXSQEiqC7w48Jv6HiUzTp0AkjCPqPlSHl3EykX19L4PC6nr+EWn6xES8dbuHxwbvxFIFQW+sxCnyN1LPT5vZyFPic1YKHP10oW+kx/hoU+39ex0OebUhb6zEKfI6Us9PmuhoU+JzRgoc90m4+FPrPQZxb6zEKf3ytZ6PNNSxb6zEKfWegzC32OPMhCn1noMwt9jtSy0GdaOxb6zEKfI8UJz7DQ59tKFvrMQp/vmrDQZxb6zEKfWehzQj0Lfb7UsdBnFvocrWChzyz0mYU+x+pY6PNdMQt9voQ+X9CrVZFTdCCavCgpnCSKmi5xpg14IJm2xWmGrWq6YMiCZqkqp9ri19GrRUWUfiR6deExevX9XRVIqZzfXg9Nie1+UWSC/E6L735RRC2G9P55wDfqUotBxydFgL8oghLWU6PAXxRepwyBHhb+otyD94cfRosTRy1lyhBpgeNogHEg/E8jyROGkhhajqaav70dgA/bfxZr/qJI4s3VENfpiQafo9Fwt5cphKNJjEZHvUrxwcfD09GglRjUPy1eHVGEHB9mLIAdNaO8NyGiHQ2SD+/6SIhrR6OTb695CBcuIdAdNRbjM0SPfEdtuThFxEPhw+0TnZ6E2Hj0OXpsAI+C5RFd6uH3U0LmXxRN+KhMCJxHVEG5JT4hkp68LroRY6H16Cvk2Cc/iLUnd0nEhxAPvqfeKkGNxg/nJdolPTyfzEC816R4fTQINb5GnwbwvyjqhVI/C+NHLaUYZT2I6w/3VXT8jwL9EU1KsZ2YFPmPuie8+WH0P2FBMcJITgeg7rRH+QGIlrn4RyYlDISTHe0+nkGAhh3fxA9SCkLKjn5mLMeANJMvdbFMA8Lg4i+NpR4QzhH75FguAuouzv0TkxPwRUiU1knZCkSKxz6Ymr5AeFfss+j5DPiqpfj6UBMc0MJTaDUh4+FF4eISPZ4CQURbjPoe5kQghhJnEo+TJPDGiQ2GljVB1UOS0iio4jY5r4IMIt78QaIFURPio4llXhBKksPKhPwLwq+ja5eYkJHw4liGBtrccT2GkrJB+GKUdhNzOLAKHFMUqEkdZJzhhyekdlDpKznXg7rJkpI/qNyeng2CaDYuqRLSQ8juDT+KkiRyU0tNFUFLEpf4CbkjpK/YRD9IJkGdK5eX01NKXtAb45dYxXJMqBYJJekk1IgulbHUE3wl1l0djZLiCiw1HwV9WdyqSExQIVIltpwPMlbIRomtCi2FBTEVId51ck4LEd/xnhOTXF4UnYszgoSsFyK8442jaTDEuIrtmnheDOpOiE1yPFEmtNXCuoR0GfQVcQPmUf4Mslvj65uUUEMYe3Rj0zNsSNMohcVSbogeGV2kpBwcMkuxt8eScqiKFS1LB22CuCn7OG2HKAXR2UrO4yEGWHjNYyyb5wXfPBnlMdT0HqK4Rj8oMd+HmJuxIcYTgIjVGfv6pIwg6so/SBFCixDXnvLUnCHCbGNdJycR4WUjTSiJRERCRsmfnllEXhslPWqqEdp2cVH5IPeIKvyTkpGIqRZdLkp2EhGU0eHS05XQeC+S8FHSEtHoorzpYRZTqKxEh/AgrYnK/qh5Th+WZ2K2E7GD4p0lpj9RWTQtH4q6vR4mSBFRFH+CljEV3kEZnTNaClUoCaPjpeVUoXWIv/5RkhVRsOWwVTTVitBflA09yL0iplx0mEnJWES5jo00MTsLq+vvLRIytEKyjd7a+UnKVrjEl5bUcHPqLaKxTC7irYrSVFJqF5opLv7x8VwvostROk1O/kp4IjkbDBFsnHk8SA+jOgQT8sXIZ0YJiJJA9iELk9LI0OzGnQmP88qICI+/PCHRjAw1SrvUzDOq8khNRSMaTGzQD3PTiLEQe+RRshqyHviYREnOXiPLHaU8ejrbixJeORxNaUNrQZmAeI4bYR9RUvxq0htaj4ug+jT1Dctg0pCa/kZ2b/SDk/Lh0JCV2GQmJcgR8ye6VtSMOarP9ZMUOqJORsn3UU4deQmZMWpm3Qu5BP3+pvPETLuQi0Q/LSH1juhA4YspCXihJh2hAmpGHt4ul8poVh6qijvuk9L0yDFUdLYf5O0RsRXeY5+cvYd0LDlGRg/T+YgXJbpNvpbfh/WT99aPcvzwO8KGyXl+RO+NjSMp8Y9qdVEzAQkfJNNGzwdEZBHXXqkJguQW7+g7P8kYJN6QKFlRUwip3x/NKSS6WLy7pCTDUNhT+kyw9Xgd0cLH3rs0p6chUh3i8bxEcqgcb0ZJVEQLFfdY0TIXyS6LN6SmMiKxQ5vVB7mNRDWNbktKsiMaRVxs0LIfMQGSusQMSDRHcV2lRk+JJHpgjFyTciSJmh+bqljSJOIaF8WGkjr5wov3wwvbJedSEtUrNoOU5EqizFAaJmZbEu4Wm6hEfRhx9Cgz/iQfk+g18RfQozipjj9qxiaiwouW8CBvE23WuLuJnshJHC+xff0gsxM9ED8MS0r1JE6q2LLEcz9DDTM6wfRk0ND2j7VNyg6lHvvT0kXxdrirSzD5I2+m5pASbSK6WWJJpVQn/KdZplSv8qO0U7I3okv8IA+VSIbYjCUkpoYWcLTzpExVqh80MXWVenibmMtKNNnYZyYlt5Jxx2YxOduVOMTj7anpr1T34ON8WOLPiT9Cjx6gKOEJGbNo1FKcDikptOSILNYwllNLPcukJdniXXetS0i0pTLVB5m3xCCO0Q41FZcazxLPzSXHA5RmsUhaaljYw+xdYoPF5zOezotdw3d1dNds/OUJOb5I8bpzSYWtE5J+iXc8tgQPsoCJZkmkDy0XmEodCcnBROeJMpnEbGGqe5qaPkzV6Cj5xMQtHOsxlmBMVPpYd1/IOCbWfHRqH6QgE1kgfzSiJyKTY4pYr/HM5NAyjtBMUqoyNRSImrtMqDrKeh4kM5NQkOjsPcpuJop7VBNOTncOyTHymUn5z0Qbj644PSEa66l8dBM9yJAOA9Kiw8Z1SSnTOH42/kQ0hxpLblKRlEeN1P249yYpsRqxu7iZkZhpTVW946nXRH+MzmpiLnYYOBFvHU3ORoQTd6EkZmuj5eKUqFmRmL5NNQ5p+dyhnzg2iOQEb/JAvOfPM76pHrsHKeChnzE6jbGccOwWCmsS8sKpUv9xojjha7GVcRIyx8ONJIdt6AnkxKqPjeFhRjlxv8U+/1GKOfWM4FHOOSGSqHiKJaFTI+i+lpUeBmvftU/ITScSLT72xGR1NOeC/qrduT2/mLxOjsaSXxXlkooQ9wjE09s/ooESk9zD90YXlJr1ThYmtlUS0+ARz4tTV0JePHEJRL/+QaI8sSyjHPKTzHli6Ee/9EEqPfGJx99Bz60ngjz2sdTsKTQv77XUiB7x4mVISrsnHxK2oCXfE6dqbNyfZONTw99o6fnU2JdP8vVJPHKUm38hgZ/w2qjIomX0E5EeH31UfxOus5aY6E+WMdZRNPMfT1ZYQcn+J56KGCVE4ABITEBsRuj4AB9HLTSUAGJHxEecBBuAlepri3hXIn99URxAIAyOjQ05CVHg40gtAVeA8FbSIAldIDwljSx/EtwA4Qjxxg/wB6he1WRAArKuUe5HRyi4hg98ilJwPUx8iFQQMnHKixOgC8hC0b4rjmVA1SATwQ2o/qYHaAfUbJnH8AdhsgX1FTE8BGrI/yOABMLj6OOJIiZg7eJaC6N22DvZJmEnkFPy+ERRwBRIb9Hdm4SuQBh7fPwxuAVibUWFaRL+AtU0ewTIEB7ARkeRhNAQsvDoWBJdHFL8mC0JwwF7kC71dzgORBbEyD8O7EANtElAegidNdFJikE/YIIPa6LwDyRYKP5liXgQ+Pyci1rBjwAiqPEnyYgRVDcpFUIiZHuk+hGQBHbTkUYUMIlwo0Y//gG6BPEhxkb3AG6C6v36FH+CTgF0QAqqKpKIUBFmPUT3SDJkBVHnqe3jwXmUc24KqAX2mYdVNGCL0Ogl9QnwFlQfPRXvgrjPSV8PUS+oCuYjGAxqONdjXIyQl0UILQ6UQc5Jo3OYjJwRJuZElj4BSoNsw+hCJmJrUNnKF8E2CMnH5vMB+kbodY1ODh2OgxpClIzPcVUqqXGUsekIW0VBO4hdQcjoEXQHOWiKLl0ClgdJa6W2jYF74CwUUhsD+KCSFA3x40XhL+NPwv1AVlB86yYAgYRH+ZGJe4gMQg0AegQVQvTv+HAi2CGEaqK8OwlMhMroE9BFiJsxSmJ0uBHqWWQC/gj2yr5Xx1V4pF1SO6KDklCjNBJQSkLdJTr/j2BLiM+D1nuSjKCcalCBTa55CRRwk5A/XSqTMkuE+OlMEuYJ1SVJAUHB3CqsigKhELstNm8UZBT8KlKXiI5C0k5jXVHgUhDtUUZNw0/BXZLKGIYKNTc4AVSFzBItpvuKsvIiqJLEidhzqGqcoIrJN04yuBIGV8LgSq6jY3AlDK6EwZXEPWjRZWRwJQyuhB4QEG/O4ErwIwyuhMGVMLiScEkYXMlDBZbBlTC4EgZXwuBKGFwJgythcCUMroTBlTC4EgZXwuBKGFxJZB4YXAltGzK4EgZXwuBKdAZXwuBKbqmCwZUwuBIGV/IxOwyuhMGVvPtzGFwJgytJcM0yuBIGVxLOMIMriZJj5DMZXAmDK3lhcCUXt1BYw+BKGFwJgythcCW388LgShhcCYMrYXAlDK6EwZUwuJJ7icvgSogiyeBKoqNjcCVXpxiDK2FwJQyuhMGVxJwaDK6EwZWETCisZHAlPy1cya8vz/Pnb8+arQNJUW1L5TVRFgVoaQrgdd3kbQ3oEPXJiUDjRF0xTGBI8PnXl1+ezedvwsszRI93yOFF3nJ2WCd43j1/41VR1CW0xqrIyy/P1vO3X56DOYSo6jmb7qZ6IFgKqCkpmzqo/vkXTcioglDgUmJeLaTkvJRNaRk+kxLy2UxO58W0Kou/omeAZeGEMvRIXvxWkHgRldn+doVkJQV2JY3YAkCjY9ArDHolpjwz6JUXBr3yqTOJQa8w6JVbtyepZ9ArdI2ZQa988C4GvXK/cRj0CoNeYdArDHqFQa8w6BUGvcKgVxj0CoNeYdArDHqFQa8w6BUGvcKgVxj0ys8DvYI/jcerwSuaLslhfwx75Sq3GPbKA7OLYa/8m9greDPzoigKPC8gYXeZCoa98j8bewXLOFFGnSg8J8r8pR3DXmHYKwx7hWGvfOn0lmGvMOwVhr2SjL1CjA80XiTfdPUSCsKwVxj2CsNe+Q7sFSzoMXqBLmo6smSIxcmwV/602CtYlkfNCoa98vwnwF4hGjPDXkmK1r5r/3thr+DZ0aV7vycDX2HgK1FhwMBXGPgKA19h4CsMfIWBrzDwlXuJy8BXrm40MWIGM/AVBr7CwFcY+MoHyTPwFfwAA1+5ejUY+AoDXwmZUFjJwFd+EvAV4kaXBIXXZNQGaZH/enlGon8PGWgJTdNkoCUMtOR9dAy0hIGWMNCSuBctuowMtISBltCjAuLNGWgJfoSBljDQEgZaEi4JAy15qMAy0BIGWsJASxhoCQMtYaAlDLSEgZYw0BIGWsJASxhoCQMticwDAy1hoCW3bhQGWsJASy6bmYGWMNASBlrCQEuiA2GgJe+zw0BLGGjJu0OHgZYw0JIE3ywDLWGgJeEMM9CSKDlGPpOBljDQkhcGWnJxC4U1DLSEgZYw0BIGWnI3Lwy0hIGWMNASBlrCQEsYaAkDLbmXuAy05OpGY6AlDLSEgZYw0BIGWnI7MAZa4jPQEgZawkBLaBP61wEt+fXlef787VmBhgpMTQVIEgocbysSQF1A2+Q1jefREzawAOQsnZNFixfs519ffnk2n78JL88QPd4hpxd5y9lhneB59/yNV0VRl9Ckc7wkvTxbz99+eQ7mEKKq52y6m+qBYCmgpqRs6qD65180IaMKQoFLiXm1kJLzUjalZfhMSshnMzmdF9OqLP6KngGWhVPK0CN5/ltB4kVUZvvbFZKVIfgKAVnBvqIVfPr7/8ajGfkHavL3tOv+4/ni5jXh024On1rOwd/1gIGWA0koXIKMJyTWDOj6x1f00HPoWmBgLrcaOANzYWAu76NjYC4MzIWBucS9i9FlZGAuDMyFHi0Rb87AXPAjDMyFgbkwMJdwSRiYy0MFloG5MDAXBubCwFwYmAsDc2FgLgzMhYG5MDAXBubCwFwYmEtkHhiYCwNzuXWjMDAXBuZy2cwMzIWBuTAwFwbmEh0IA3N5nx0G5sLAXN4dOgzMhYG5JPhmGZgLA3MJZ5iBuUTJMfKZDMyFgbm8MDCXi1sorGFgLgzMhYG5MDCXu3lhYC4MzIWBuTAwFwbmwsBcGJjLvcRlYC5XNxoDc2FgLgzMhYG5MDCX24ExMBefgbkwMBcG5kKb0L8OmMvLMxL9e8hAUBgICgNBYSAoDATlbggMBCXiFmIgKJQjBwaCwkBQGAgKA0FhICjRBWUgKAwEhR5XwEBQGAgKA0EhzRgICgNBYSAoDASFgaAwEBQGghJt/LUQFAaCwkBQXhgICgNBicktBoLywOxiICgMBIWBoMT0fAaCwkBQGAgKA0GJmsDRzhkICgNBYSAoDATlhYGgMBCUyOwxEJRQi2IgKAwE5ZHLjoGgMBCUd4nGQFDuVoaBoDAQFAaCwkBQGAjKtTkDQWEgKJEXMRCUexYeHQsDQQmbMRAUBoLyrs4zEJS49GcgKAwEJTIwBoLiMxAUBoLCQFBoE/rXAUH59eV5/vztWRIkg+c4HfUA0U5BX2dogBdkjgMmZ5uqYEuabpi2JasismfF519ffnk2n78JL88QPd4hpxd5y9lhneB59/yNV0VRl9Cki6i7l2fr+dsvz8EcQlT1nE13Uz0QLAXUlJRNHVT//IsmZFRBKHApMa8WUnJeyqa0DJ9JCflsJqfzYlqVxV/RM8CycEoZeiTPfytIqMT2tyskKR9CudT37s7B8RnlHVwFPx7V5W7i0eNfwpv5bx/khR4gp8miDGRBtQWVh5ZqKpym8Dy0EQnpGgeQtWBACSIL1LZFRf8yPfCcxHM/lB7kL9EDsjZEAbM5npd0nRN+9EQ/9tHeb1JU9gVi+bN/wYWSgGkIpqRrgslZvMUhdglsQ9GgiBibqgJeUwzFgEBUNFSG+OnXKYlX+B/LWZQ/KWf53rOQ71k4+VWXbyTbn5Jp/ZHff6FiDWoyFG2gWjKSm5wsQ2CIIicZui3YsiFYOicKwOBVKHE2tIyvU7GAtu8PpWL1T0rF9e8MxfuRqy79OQn9TzZFl71gCoqlC5pl2LKOdENbADKv2Yqky4YOoMlr0NB00eIVWUPKoyF9x15Qef6H7gX9T7oXvgdG43uJ4nsDLn8oEb1q2NvMCaKE7II/56b7n7oWl92NtjA0OMsUOcFAO9wCnGbJtgFsUQQ2AOh1oqVJwNBsYFuA/7olyIu88mMlHc/9Bbb3JzkhPzPFqa+CJoqCzOsy4vU//+7/H7RUVzWY53hJkwxJQP+yZQXtatkwkTIscIZpKKZmQ10xkD4g2rIgyt9hzIkap/1Y5sD/BZjDwxzjvzA5isgqU3lR1jRe0ZWfn3OwdQzX8cJWFB2IumboUBQsQ+HQ7kbMRdMhJ9iapEsyMAXeBjx2UAuQl+DX2YokKsqPZSsCYys/Dzl+ZyxVTGPWBUnXZUkQREVkXOh/6LJfmBZn26i9Jsu6ASRoWYIIJRFAVTORiWTYKhBRC0sTZFECiBNZX2dasiT/YF1IZEzrh1LvdyVo/YlIXX7lNfSPiKgQkTvjcIxGPqeR9xMSQ7Y5IIqmrokGbyH+pwNdAwancbaqSpqsGKrGQ8vE3iTd/g52qGs/1ivM/1lDCL6H1L8PI5dtjB+yMW4jqX965sko6s9GURdWK5i2oMsA8TNgA0E1oClKvCqYyHIGSO80NVRmGpIODFPjJPHrXjhBkZQfzGr/rDEV/10b4zvh2H4TIhXbe79h7wmvsoqsPmT+acJfQRVmRPs/kGiv0ZwGBznL1DSL5xVB03letAyZA4rNGwIHIVQNhYemZVgiFAVD+brAUPkffWyj/UkFxnfcjfTjtun3wyizjf2zbmxd0GQebV1B/ZNKI7Yj2I7479sRF1EnAtPgddsQTZ6XZIuTbFtWoMxLqmFATrMkwQA6FE3BgJqGhOR3iDrlR4s6nYk6trGTN/b3AID+j2ECqqQoiijhza4xsch2D9s9v333XN2LwNANw4KaAlTZVG0Z2LINVM2GnKrwvAksW+Q4UVbl/5+9d3Fu48b2hP8VrerbqpktUYv3w1WzVZYs2U7sJGN5kp2995YLT4s3MukhqTiZqfzv3wGapKgGmiYTSyPHmIdNN9DdwMF5Auf8WnMq0O61f0ThO679Iw81A7gpgaYEHogS2LlSvXS4KSYs1Y5T9ECzn5qYNTH7g4nZ0ijHQIwSFlFPFUaKI6OJVVEpxiJcxRTsoUcoeulo5A7tYZTFXRvlh5p5/8fUFrt/jKrplS9KrzBFEoQ69KUPNDulCWQTyC9WIJeGnhPPpMdBOU0C1ZjpoFMdi1aCRGbgApHeBcwV8cgjtbuhhyfcsaF/qLUwTa/8e/XKvh+ya3roXvUQ5vAfzJTg7IFiMjQBbgLcBHhHAV7B9Bi4xJSzMTBDXKTKRq0CQ9x7ZrmHdVAeKy6ZNMzj3XcMKKJ37Ug81Pq0h6GH0lev5iuo+spn90rI9aa6mup6iKoLH1PMJUQ2AlMkm+/RZL7J/Jcm86scdcK8s855HbXjURNMqFFURotYFMFHJgWBNsmZQVjsnqOegWLv1l15qPWjTXU11XWPqmvH729/ARqOU7YiTTtqaaqhqYamGuqqYQ2pjJDDGkcPd1PFsEXKcW8j1kjBHAz2nhJrwEfyzsjdQVcplpjcrfOz2/cWmoZrGq5puH01nHHjOHa9d1e+c/5ZakIEER2EZgxj1dJJmwppKqSpkN+nQlYloIRTwbjBkVgREGWEMx+w4jFI5Axj2mBGCLPMI2LZHs4UxXd98PVQ4XGaJrxjTQgKaP7+uvepR1kKXlOZTWX+DpWJjjlDGklGEjh287qarmm6puma+9E164O+CKqFB8dpkMqraJUMXgROPY/c4SAEtiEw6zhyRO0O9k+luEP37LSfk9RN8LYKXV1bVVJLHLD3LiQWopE4EVmwAmNqnfAeuWhdcNhrqSSLhKymqruppoEfnI8nYxh5f65KodXHlN5N/fVV6p/WDfG0H7eAO8f+Z+jf/Z6AMoUOK8X7LinceVa4MKfVCx4tZtdh9UWGoGGMWEiimVU6cI6UEw6eb5HUFpZKWAXNaaWCFDv70ERjjPTd+dD00Rkr0c03rE/i08fuR9Dut79Yna/79Ln1xbS4fhV+Bs4Os5X4FXLT9RrPzdVQ21WYzD+AEF+WTe/Hk8pXprs20LxZC9cavh/PF9WW0ZPrBRit8yuzGHru9buDV1P341DzT+PwYfTEjGe/1L8pvuo1Kd//LszGzlQ+BJ9bJ+YyjN+VlxfgLbwPxfWZM5Upztz0cohiszCp6LWu6d10uA3mMtC0+GB632DPl6/zh8Ort5yAPZ7NO8Pet1pd+9WVmfna5bGbjk4TM4fKXZO304r7smwr6XRi5vOD5BuUfkHX/Mv8ElRAcT3A2OZXlQGAXzfAdakp/HQ9sCjQCqRfjF4F/wFsycFFeu287DWZgLuzVcZOwmz2C1BnYBlPxm+X3mDFv+g6wJTfD7SBS/vjwcl18rgGOsAEX1Q/CZ+bp5PJLwdPptMhrphOQD8MKIiTmflQIzmw8yLTbOCu8du3JSFn47k1k3JhZ+PFotR6J7Pph0n5kGtQkr8MTfUa1nsxONHrJIPZZ6u21Dmo6vQvW2ZhiGzXs0Xt6gKufgBXEPR+9b5T899wcRunnZp3djYuqQXXx5OKx7hsew9GZmCsp+a9+aXiR290mPlxjOXluTN+YCWgcWHAfxxo/OXaTYulPYXfM7BUA5frj+oax8W6nV6CK/lu4KZL88FMQGBAAy2Oy1awE2+nVUY5vZx+cJfjpG+KlushJXQ6nkyMNYWqPr1a071oAV13APo2lCOYmtk8vE3xZX1u9chz2RTNz5WrV+Ftwd1w+fqdrdB1dX3o7am1lPHT6WyShjRwV5aLQXVyeu0MKOq35WCuvQ/WDPkLp9fvw2wxLBYgpOP5AJmTui3v+OV9soH9y0/CZZgXgxuM61eN35n59OBZGL+9XFQeCQ7OwLifjA+ejqezt+PCIXwy/nlckP4JxP3gcFYt/pPryaUp3B64On93PS4Y9gyE+uCHS9DWY3A8as9LPXJIVh04+N3zytWrgyzFxWygIYfC9TddHXwz9pV7IJRYbwv0GycOYgqIOwaGB++ageTMCxKeQUwy8el19RsXY9AnvuCAs8WQX3cGo3wLfLeloX7fzyH5fNW2c3CLK/J9ntw9O5tOCx4/T97OImmzgQfm9p+gfWA9ocMCKD0JAwTN7a+mpcCkhush2pxPr+Ef40llTyE3QzD/I5jkoeujl+7r8aR6Y5hfVn3m89n1eAHBcrHu59cwgpolf2quFttM5lMz+6kcwdMwCcmSXVyaWBnG0zCzQ4v7NKn1b82Aosutr2dmPLCSqR1Y6jxAfL3lDWk/rd4GtC2kCS7CytYXCdoWNbLNzE8Qby7CUFDzNLF+F6DU26+NN1eg1oeaw2wSOo7tNT0zEwi9i9jmmXn//peBSdxqq77vmUmx22DjhwUEFKUtfBYg6PYVdtu+t5t7bNvKzR3AmoMPAot84S6n06uDJ/AvCHwXq9YBhn1WiXKfgVccSr/3Gbw7zEdnV+N/GhsWlzn0GNAAz0CUwewnVtgyqV98mFcX7fl8OMz/yrip/aVuvb8Cd32+gPCh0nB9NXpyffXP69kAr38FEcp8i9L7KsQIUXSlYXoJrD2dVGfy1fXVeGjz4avriVtUrld34ZcN2VkqLr9/PxSQfA2CsWVSXyffLK/NYPP84NX4pyHlsdFhBELhP4yHfLLc017P3m5Tn1+PFwcQdcyHIrmvJ53TdJ7C7oHG0ra+MAcvwU8bLb3jTrCXLZUjja7hbbJTF+bK1LbO112yU1E0/Fh53tCJyK3WgRe9eweMV2WvF8k/rjxv4sy8YmlqJy3d9Xna1qvPZp5I+v04DISuLwy4cLYysg9VXfciHHTb8vWHBZgPdJj+VLnx3TTtDg3cN5lMCxfoxRjsaql3XoAje7XcOanppRfAztnmltcTEw/uM7zYYkk/cnTVdYEVGNCn1VOsVcPA+dWq+Rt4afXGxUE2K0N3fkg7B3V+vXahYt9Wl28sJ2gxv2zKDsjJ9cyCt9a/8aV5O5lWYvn19eoIX5rJP02SwLLhfcl3EJG563ej52AmJ9MhMr9Mof/rD2bITcntP4CJGWh2p2AZB9uuptcDbP/SXWx5aTB++mFoxAGoHIbeOXxY2TXPXKjvCC+btmj+pFEHWupHnqsmOzPl4kwns2nt6gKUbPV6gLENRGVbjlFXzW+noFHL0RXnqcurIXsjxfXM0i+mQ3r75SqeGbq+/a6scfuNi+OD766CmVfc8tQGAcZ8SAN9Y5KvUW6zfRN+SjauxgXfwAi+CrPrOejxYrMAGpORKSUNGi7TvnL/8nQGIXblKniSp2nSW/ciV/0+1B2/rvnCuJlJl4vtgW+uQWjLnYZvrn8atGvJAFQN0U3D4H3bYofcvu2tw3e6YOp88S34io/9dEj3fJt+jqejxPruypQbPN++v6xcnOVD07RHU3oSQ0kFXdu0c1ZqPPXtz5PKUdN3ECMENyCxlZyEzcsD91yloGqw8V3NN4Hr04Pvw2xIor8zEwNmfPPUoN4PlPJknvaFB5prkvAduAZX1+/qkvjdeAIe9rdXoI8HBOQ7uBaGlPV3458HuSpnTs22uQJdjy1RBHSA+Wbnfqj9n4VeXeuxTpa2yP6656uxfzs4hGWfuuHpN+/ytpqgfZdWqFw6CL7T4XVapUrjkLM7nEOTWl+Z8RzMQI0bXuXdlBwKVpvBYfhl+7njKzDuJ1fXMQ42b3l6LZVn1TKwrf4qzN3QaeyrsbushrupIVne0QsQyQFRTn3eTUvr/CqlDW4/UUsOxMnM/DQdpd2nrd2ehNKevSq34dOlF8N68dXUludHKeshb1DVGq46L2HtRr+aXk5Wklh0fzetuSmvpvOQdd3AkOZV5yZdfwdsVLs+rNvzlm+dmyGSHg/RJbVNBg4qLsDiPQaDPhny9lKHk9n1pH5ul1pPzeyqjH9Sy0uzCNPR+TSHykNv/87M/3E9dAyZOrwy0YSrwfv/DpF96Xlc5ASJEwPx0Kzgia7xdHb9z6GnQjPEImMzOpnWIqCux3fmuuS3runVeMh2Ldun5blWagkF3w3n7nWtEBNejUuHDBreXg8opwvzk5mUmTwXbroYigUvggVfdPp+OrROlybt3g02DpryiyRUq53Zsg1Ey9+SULgGgy+OYC+GQ/uL6WRaYYHpP65DoXMuphBHA9cMqKqu+Xw6G9iD69rXB3m11n5eZW7IlmSL/b9YpFOw0qtL18fzKzO40AvgHVDfQ7s6F9dX7y+vZ9tN2cV12h6r6sSL68mw6oPGyS/Du265uXY2BA3AZU+vwm3VfAFRUn0L+OKXxBL1t7w2cVGV8dfgIya2uxpyIl9fppTBq8Ew9/UlGLUugB8g3Ovx+8pRzWsg9XjJ1ZVW0CizuvJ/fT3LTlB1x6jbU3lmZoswejEF+QDNN0SSD6nnsDea27MnWOj01x+mW7IIt1xMryta3r9P4f1gelW2c9ncF8otN6UdiGKE34/dYlpI3vfgN9as8A/manK9qHtUP5j5ULwETZfLw5fT6VU6pxruMPCAdMzUvxjM4GZQ11bl/h8G3cW8j5YOZycFAXNTzZ7nhotBoU3N78aT2tZ3bprOhs+VUodhdfDDZTCL6hpdjueV1N2t2RI/jK/eDSWIQNt8Whq/H8aTirD+MJ6HnPbZvw7O+9Ug59by51fX62s4Sycr/at/n4Uft5wbrxLvezU9LfW536mlPvfaWurz+npLfR7q0FKfV40t9bl+T0t9vt3WUp83rrbU55b63LvaUp9vtbTU54EOLfW5HvO11OeW+txSn1vq87qxpT5v9Gypzy31uaU+t9Tn3o0t9bmlPrfU515rS32u9Wupzy31uXd54J6W+rzZ2FKfW+rzrS4t9bmlPrfU55b6PNDeUp+XbS31uaU+9xta6nNLfW6pz0VbS32+dbmlPi9Tn5fo1ZIioQ11mDKBGKVKM+SiwYa56JGyUSpNLCfKS4lk3AO9mgrK7hK9+nw7evVRskFD302o5XYfCZ6x62v53UeCqmPZw3D/eMI3PFIdsx7g/FAG+JEgomuvZoEfCawrQ6inhR8JUX4goJonDj15ZYi1xHEYIK123ZpJPjCUwdRyIDUuvsPw8VzzI8FogbJfJp/DaMovIQxno8NTWTn4Mj0dBl1+36GWrw4cUX5Ao0xgh26V9w5ktMMgcffJiIG8dhgdL757MJToDp1pSaF65jv0RSVHlKnwnfj0yTOQGw/T0cUAtiXLA18uP5lRSZnPn/VYNw4kzgNX4ILcQ5n0+XV9QSxS62EW5fcutuTawxBIZQhl8j08mJQPrmXjd3TpP7Kenp8pUD51KF8fBiHLNfpoAv+RkEtO/Vgaf/qyS8FZW/L6O7nqj39boj/wZPmRnKHMf3h81s1bs/+zCioYY7gcoCpp2+oDgJdROcmhgoGO2P3HlxUEMOxSiLeUFHSc3Z9mUWOQu/FlW1FpkBVc+dKi9CBrjmLKRS0CPK7U/oPFCcDsqtJ7qFohW/FiwtXyhay7imnV6xmgb/nhnD0+6DRU8XAkUGnRyxKIbNoK7ttaEwEKpVQS24skkuAUg6lVTVT9kKEyiqq5Ha6ryIMou28ptMhuQjmaovIicxLvGgfqL7K+Lj7GNVSQMfDiokIDhLv0YyolG1kv9nl3sIYjucCFo1At6sjj7CY+UNpR5a/hWo+qkA0Vf1S1fb0aBHi2tFQD5SFZertJVYpENlqrpSKwJKXFH6gdyc8qCL2lmCR/QKx7+R7fcStrTKoRSaXopPOIlo1F6Qm00lttNU4qHdhqPQrMrIwqBgtUslUplnNLxUoWlGJVaiUsoFRI+ejhmpZsvssnDxa55M98FYpgoOolG++yc78MJgdXhdSUdTHwOFIQuSyU6WK1rm2fLwBuq5+BuLVc36GCmqzY+4Jdr7DJXYsPF/ZLbrIf2V+koRqcTKXi7UVRTtWxqlXpgBCUoez2sp3sFPSpNVzHkwOwvGBlNQ9oPlXomGp5T3Zc+xMarPfJ4WYxxLIAKEedxeyHKoKqK7+lRAgWofSezqo1Q1nZFo8eLiJKy5a7VAqJsoXss3+9sii/ts961VIjELvSVG6pPaoa/6FipByq9ZerUp2UDWV/uPVyJRjv0hJuK1rKHl1fN22tYuqclf4QtpQ1VdVftc7pJvIcrHbKcVD5sMHyp6qKrtVDVcVra4FUNkXlHbWKqbxvUNCsVkLVWcL+eGs1VbAO5eu3FVllB5t3vfqlVpn/+mpoS+1VDuX6wxwqxsrOdTHSweqs5K6vewxUaHVs2yPox0q2uiVe9qymmyeXqRDDopKr+wht+a3QagYHUAqVky9rvbIvV3nocPHXwB3D1WDAsKXy2FIeVt0QHKgXy9PsM1ClgOzGFg6VkeVP1RafIt5aV5ZNePnygUKzPNQ+71Yrz6rOY7UULXswxaDv45PLw9Vrebn7nFcvZzsSSHet/Y1wVSFAWeOW1Ufxxekdi95gPZaG6qOlb8kG547V8rcsvf0JD9XDwZBFQcyhArkc/vTXqloxV91z/UgJXXYn++y7raYuvyRTrFpZd4SJJscUBpG+Iazyyg5W2nVapD+1gdK77AN1L64U4HWedI8Ltn4SvFKVlz/c3ZfOoTK9fAxVfoR8sG4vm608/i3Ve+Bj8YKNtpbz5V2UvpjsVt+X/JN17201fukdXcfhOr/s9xbjGCr8q0Zd1UrArAe7z51X6wGBLUrvdZ/PvW+tGMy7IX22qpYQVuffrynMvlj5uD2/OD9UdXiENfDCjewtu9fLEKsb4mVdYj5ULrtVChVhoSpfva9ULmYpKztWSxnB7NSouqW2MbumfbGsFDvCKEqzUat+TAyY2wYrIIFGpa/yol4Smf3Agl2HaiSzm1+QqiiaBK2xdGwqpZNHmN4eXtdvuJYyu14FBSvFldmZqXQcrLbM2q0g1KA/DBq9r4w/Uo+Z/ZryBfUszurGX7ViE7hw6SVsqdsEYS23m+qFnHnjpZDrLZWdcEN5GDZU6pk3qYplKWs/Ow+zT+B6MWgX+xd9h6pDq8f+tXLRJA632gZC/t6bqzWk2ZvoC0tRVFrdhP9olWl1V3lb2WmWjf4Sb6lDzZahoNhAYWoXAfcfPlSpWt0HHSxdrR7eDtayZk+2mOZQcWsed0HF4WrXvCFe9q+Wv1a3B7fXw+b9nPKWevZAxQkfqJiFUbOSDysltPmIrOhY1NRWzzJrRbZJ6lZtA4W2VaW6pfI2B8QF71RLcav5LGVtbj4eqHQrMmmraWFbq3dzDFbSsyznTVvDt9rqW7PlywdqfMHxurUl1fUeKPrNu+PFEmypAs6eZbY+tVrgKncMFAdnn6evZAarhavb09Xy4apHV6knztvCxROLAuPs0heP26HiOEfzfdJuKUHOtoDfdKoXIudjiuKpZWVyFxn3eGaoVLmaClStXc5c3Vc9W4qZcypIn3rbqpuz4973hIfLnTt27E1zqP45e+P9Fa8XRCc/FfeFaEuFdJeQ1h92ahsqmU75s+Ud/RrqZLlzw1AdNbj75e7NUGE1qLsyzBistK663mXpdfYf+1QdrMXuEifK3v3ibGCccgtlsFoblguJflgxWL5dDQ5r9dzdPnExiOEC73xD+eSPV3xXd+y2lIB3+4x9MhY14WlbqGsZqAuvWv3theJZrxUrMx6oHO8EiXd96gXkOaovxrC1ojxvvxXT31ZiXj0j2FZznpmkb56KIvRqBt1uVeldsvat/gO16dmilWMfLFYHmhN9rG5te+5YvJ6PxoZf1deSgpQ7AmV5+0020GCRe/fe/oJWq97zwhSiMlgGDzqv5K6Buvi8JdCf/ZZC+RxZ9jXkRyrnc6Dfn+mWUvq8J16+o15bnw15Mdlq9RTQZd1azeihy12GobL7PJGuR634Pm+qFuP+SDV+Nf2tVp5fzX35SL1+zkfua/MdCvizru2brFpFfzbp5ej7/htZUW2w0D8vY/GgfuV/IlbXUKn+zzsVBSf04AByTkBBkTo+wM1RSw0lIMcR5YiHYAOSU73qUT6K4tWLSgCBLjm2GPIQosDNkdoArkDWrbnDELpAd0raW/4huIGsEcrOW/AHqruqw4AEeV372q+OULBKH/goSsHqMHErUkGnxCsvHoAuyAtVm1eJZVD1IAfBDar7TVvQDqrVMtvhD7pii+orCjyEasr/NoCErOPq4+kjJiTvYtUa+nHYmm2HsBPyKXlJqAqYQn5aX3qH0BWyYi/HX8At5Girb0yH8Beqodk2QIbuALY/iiGEhk6F98cyuMXBymO2IQyHtIO0bL+F45BtQcH+JbBDNdFmAOmh26zpE6mAfkgM37X04R9yslA5s0E8iHR+jvpR8DaAiGr+yTBiRHWbtAoh0am93LwNSCJt0+VOFTCJTlD7k9+CLpH3EIvRbYGbqO5+fRR/os4BdUCKqisyiFDRVT30ZWQYsiK789X+ZXJe5Zy7AmqR9sy7phqwRRf05vYBeIvqHn0V7yJvn+dnbUW9qDqY22Awqulc23ExOl3WY7QSKCOfk/ZpOIyc0RXm9JZ+AEoji2F/IQexNapqZUewjczyBT23oG90u6594tThOKopRMP4HCunsppHWZCj69UH7chxRWajbdAd+aCpv3QDWB65rLXatwD3SFUoubUA+KiyVA3x40jg5fiHcD8gCipFdwAIpDvK7xFuKzJINQFoG1RI9r/L4fSwQzLX9HX3EJhIVdEPoIvkbcY+i9XhRqpnkQP4I2lXdt1cuvDgXVYfVAclqWZpDKCUdL5Ln/7bYEvynkft6UM2onKqUQU2WdUlVMBNOv20bByqLCHl6cwQ5kl1S7ICgpK0VdfUB0LJcVtBtwoySnpVbhtER8llp8WjKnApwHuVUdfwU9Ijc2OBoVKtDR4AVclUquV0r1BWjohkDNG0cygVIpIOf3GywZU0uJIGV7IaXYMraXAlDa6k3EHrL2ODK2lwJfWEgLJ7gytJtzS4kgZX0uBKuiVpcCVbHdgGV9LgShpcSYMraXAlDa6kwZU0uJIGV9LgShpcSYMraXAlPTo0uJKaGDa4kgZX0uBKdIMraXAlm1zR4EoaXEmDK7mhToMraXAl6/2cBlfS4EoGtmYbXEmDK+ko3OBK+uzYm2aDK2lwJUcNrmS5LdS1NLiSBlfS4EoaXMkmXRpcSYMraXAlDa6kwZU0uJIGV3Lb4ja4kuxINriS/ugaXMlqU6zBlTS4kgZX0uBKik2NBlfS4Eo6JdQ1NriSzxau5Nejw8vDR4cqasOEjF5iRTklwSthsNYOR2V0gGciahSiWlhnLAuHvx7969AdPiJHhwFuf5UPL878eJF8gsPF4SMsKdUM1lhSzI8O/eGjfx3OL0OApsPTxxej12b+I4Gu+dqbMbQf/kuRE0nIORrRM3k+4mfsdKRO8MmInJ2ePNGYPpac/gr3GO9TQRncckYfnTNM4Vqczt6BrazArjwGtWBgdA16pUGvFM5zg145atArH91MatArDXplc9sztzfolbrH3KBXbnRXg165LTgNeqVBrzTolQa90qBXGvRKg15p0CsNeqVBrzTolQa90qBXGvRKg15p0CsNeuXzgV5JU8NpNbBQmvHueQ17ZWW3GvbKlrCrYa/8TuyVJMyYUkowJmDslqRo2CtfNvZKsnGUw0MERpTjZb+GvdKwVxr2SsNe2en0tmGvNOyVhr0yjL2Sgw8YL9g3LZepIA17pWGvNOyVPbBXkqFP6AWaKg2RTI44G/bKg8VeSba8H1Y07JXDB4C9kj3mhr0ylK19q/+nwl5J1NHs9r5nA19p4Ct9Y9DAVxr4SgNfaeArDXylga808JXbFreBr6y20WgvDG7gKw18pYGvNPCVG5Zv4Cvphga+strVaOArDXylU0JdYwNf+UzAV/I2OiMCKw59wIv8r6NDMP3XoYGW1DzNBlrSQEvWo2ugJQ20pIGWlLto/WVsoCUNtKSeFVB2b6Al6ZYGWtJASxpoSbckDbRkqwPbQEsaaEkDLWmgJQ20pIGWNNCSBlrSQEsaaEkDLWmgJQ20pEeHBlrSQEs2t1EaaEkDLVkKcwMtaaAlDbSkgZb0B9JAS9bUaaAlDbRkvaHTQEsaaMnA3mwDLWmgJR2FG2hJnx1702ygJQ205KiBliy3hbqWBlrSQEsaaEkDLblFlwZa0kBLGmhJAy1poCUNtKSBlty2uA20ZLWN1kBLGmhJAy1poCUNtGRzYA20ZNpASxpoSQMtqRH0jwNa8uvR4eXho0MRrDROSQOWkCAcBTPwiBAdVgpjuCMabwLyGnHqMYmHvx7969AdPiJHhwFuf5VPL878eJF8gsPF4SMsKdUMiI4wY0eH/vDRvw7nlyFA0+Hp44vRazP/kUDXfO3NGNoP/6XIiSTkHI3omTwf8TN2OlIn+GREzk5PnmhMH0tOf4V7jPeppAxuOcOPzhmmcC1OZ+/AVnbgKxlkJe0VvQsHf/r/MFDkz9DlT4+vrv58uNzmdeFgcRkOvhv/NF28NhaWAyxUugLBE5g1G66mH47hpsNua6GBuWx64A3MpYG5rEfXwFwamEsDcyl3F/vL2MBcGphLPVui7N7AXNItDcylgbk0MJduSRqYy1YHtoG5NDCXBubSwFwamEsDc2lgLg3MpYG5NDCXBubSwFwamEuPDg3MpYG5bG6jNDCXBuayFOYG5tLAXBqYSwNz6Q+kgbmsqdPAXBqYy3pDp4G5NDCXgb3ZBubSwFw6Cjcwlz479qbZwFwamMtRA3NZbgt1LQ3MpYG5NDCXBuZyiy4NzKWBuTQwlwbm0sBcGphLA3O5bXEbmMtqG62BuTQwlwbm0sBcGpjL5sAamMu0gbk0MJcG5lIj6B8HzOXoEEz/dWggKA0EpYGgNBCUBoJyawgNBKW3LdRAUCpHDg0EpYGgNBCUBoLSQFD6C9pAUBoISj2voIGgNBCUBoKSuzUQlAaC0kBQGghKA0FpICgNBKXfebcUlAaC0kBQjhoISgNBKexWA0HZEnY1EJQGgtJAUAo/v4GgNBCUBoLSQFD6IXD/4Q0EpYGgNBCUBoJy1EBQGghKj3oNBKXzohoISgNB2bZl10BQGgjK2qI1EJRbK9NAUBoISgNBaSAoDQRl1b2BoDQQlN6LGgjKbRXeH0sDQem6NRCUBoKyducbCEpp/RsISgNB6Q2sgaBMGwhKA0FpICg1gv5xQFB+PTq8PHx0yAizGCENTwggKTA7qwwmHCHjUHSSRKa0ddFzSSGepYe/Hv3r0B0+IkeHAW5/lU8vzvx4kXyCw8XhIywp1QyITuFxR4f+8NG/DueXIUDT4enji9FrM/+RQNd87c0Y2g//pciJJOQcjeiZPB/xM3Y6Uif4ZETOTk+eaEwfS05/hXuM96mkDG45w4/OGVyJ09k7sJRboVxeXl8txik/4/kivJvfParLLcLD7TvhzfzbB7nkh4AUp9xwIiOROHjpBFIC4xCBhbRCBqIFG1iACDRGKvTO/IARw+hO+YHvxA8QbVCS1BzGTGtE7prQ2/dobwspXNuBWR76DJacZJwljmlFHPLYI1CXJlqhAgXFJqXBSlhhg6FCwTXQp7tzEhb4bjWLeKCaZd+zkH0Wjh9rvmHZHqTSus/5L7lYBcUDjUZ6DnYTcR6MpRQxqyOJ3BKvESXGYhkYisHb3bmYgPjeKRfLB8rFL/dMxbvLVWcPk9EfGImWsuCI8JoobyPX4BtGYjhWUTDNrTbBYRWs0tRjwRU4j5btIQsS4zuVBf1AZWEfGI19mWLfhMs7ZaJjlXabEaEM4oKHKXRf6lospRtEOFjkHUXEgoR7g5Tn0ZpIqYnGwOuoV8xYFU30Bu8eCWKKxd1aOoz+AOL9kZqQz5nj5DFRlBKONQdd//lL/xe0VCs3GCPMFLOMwF+RC5Bqbh04wwRZZ4VTMWhhwR+gkRPK9wjmqELqbpUD/gMoh601xn9gdqQQlUlMuVJYaPH5a462jt06LtWK0IZqZXWgxFuBQLpBuSgdEImKacaNIzganDaoScAs7K5WGBXibtUKaWrl82HHPXOpCo9ZE6Y1Z4RQQZsW+kKXfam0UIzQX3GurWHBe0IDoyZI5SBEslEaCj28IpwyA5rI7660OON37AvRprTulHv3KtB6QKzOj7GC/1DgQmD3puEaj3ycR9YnJJZHZCh1WlGLPeg/bbQyFikUpWSKCysVDt6l3SQd91CHWt3trjB+qCkE+7D6fhi5TTDuRDA2M6k/e+XZOOqhcdRS1RIXieYG9JmJhkgbHGVYEgeRswG/0ym45izTxjqFGN19F44IJu5Y1T7UnIp/l2DsCcf2mxCpmuz9Btkjx1xC1AfhnyJ/BFe4Me0XyLSrbE6LAvJOKY+xIEpjTL3lyIiILUEhBGkFDs5bTwMlVuxuMCS+62Mb9UANxh7fRro7Md0fRrkJ9ucq2JoojkF0iXyg1qhJRJOIf59ELE0dNc5iHS11GDPuEYuRi8Axk9YGpDwj1uhAHbFBKTCSe5g6cdemTjdT1wR7WLD3AQD9YpSAZEIIypKwq2YWm/Q06fnt0rPaXjRWW+uDEkZyJyM3kUcjVQxICoyd8ZEiRLnkmlOBdq/9Iwrfce0feagZwE0JNCXwQJTAzpXqpcNNMWGpdpyiB5r91MSsidkfTMyWRjkGYpSwiHqqMFIcGU2sikoxFuEqpmAPPULRS0cjd2gPoyzu2ig/1Mz7P6a22P1jVE2vfFF6hSmSINShL32g2SlNIJtAfrECuTT0nHgmPQ7KaRKoxkwHnepYtBIkMgMXiPQuYK6IRx6p3Q09POGODf1DrYVpeuXfq1f2/ZBd00P3qocwh/9gpgRnDxSToQlwE+AmwDsK8Aqmx8AlppyNgRniIlU2ahUY4t4zyz2sg/JYccmkYR7vvmNAEb1rR+Kh1qc9DD2Uvno1X0HVVz67V0KuN9XVVNdDVF34mGIuIbIRmCLZfI8m803mvzSZX+WoE+addc7rqB2PmmBCjaIyWsSiCD4yKQi0Sc4MwmL3HPUMFHu37spDrR9tqquprntUXTt+f/sL0HCcshVp2lFLUw1NNTTVUFcNa0hlhBzWOHq4myqGLVKOexuxRgrmYLD3lFgDPpJ3Ru4OukqxxORunZ/dvrfQNFzTcE3D7avhjBvHseu9u/Kd889SEyKI6CA0Yxirlk7aVEhTIU2F/D4VsioBJZwKxg2OxIqAKCOc+YAVj0EiZxjTBjNCmGUeEcv2cKYovuuDr4cKj9M04R1rQlBA8/fXvU89ylLwmspsKvN3qEx0zBnSSDKSwLGb19V0TdM1Tdfcj65ZH/RFUC08OE6DVF5Fq2TwInDqeeQOByGwDYFZx5EjanewfyrFHbpnp/2cpG6Ct1Xo6tqqklrigL13IbEQjcSJyIIVGFPrhPfIReuCw15LJVkkZDVV3U01DfzgfDwZw8j7c1UKrT6m9G7qr69S/7RuiKf9uAXcOfY/Q//u9wSUKXRYKd53SeHOs8KFOa1e8Ggxuw6rLzIEDWPEQhLNrNKBc6SccPB8i6S2sFTCKmhOKxWk2N2HZkQpPbBItLdIwILnTBM50vL8ZCQfMzQ6YQqN1Ck7PwcSsPOTJz0fmj46K1zoDduTle7XIyTWv1TxGdyeUdz77tXaB+UNDlRbzZVhXmLNgL05ikJY4ZEJzAuEBPNYaeL3oKCkcug7Wp+EguV3T29Z74vrd8lyn/38PkxgeNezcPA+zA4uFtcelMMGkY4oQ4RI0NHp+2Jrih3BfJEGY44kZQpYuVAdhOTPYh4n9qOpw+CK/HtGs1phEJDoREifSSOCg3woRJzC6fugnnlnaKrXECrFnl663RGvOeKDiNf3scIb/tkOdOVcymOmKdAXC6rpBm2BLPKYCo6RJAjMQEHbVOp6zJDkDCNQaX0ElwczqlURbnTaIoqwQthSYmmIHgWuPJEqSOmwtZJaIoV0DsSb77rioBQpoXe24oXpWmmx29ReXVx9El5HH7E3kkhvKLfIC5u+boGcEShiFiO2OH0tXnESye4mgIEc6iEkrcbe/0b2DoEjDW6YFsDE0RDnJDVYc8GpiFGJSLCWAWmmBRcM7Yydllf8To1+W/HftuLGWMkMijFwS5X31FtsglDUkQiOCziv4KKKiMEjlwEbsbODyhgh62/5bnNQSdVBnQXjU0y/3UdFDlkuKMFIC2PBoXJaSouMB30q0mfDtAHeVQJ0l/V7fFm++ajNR20+avNRP0uV3nzU5qP+gdm7+ahf2oo3H7XCrsDfdBCOmo1Ej2FPxdnZySmXIyrE2YicMDzSAp+OTohkXJyfk7Mn6DbDPin08V/++rfHr14/f3H2J3iPu5xOr+b/4xzYGqh4dED/fDA62NYB/7mnyokger3GVoEHKrALXsoQGJBJIGKjpoxJ+CMq+DcFufYxJu9lZzdF8/S54bskU1H685fTb//2zevn5xtEeE4fPU9E+M/D/8PRfx72KYHlDbOn73B45x0TRkqMwB8PlmMP/hsCCyatEBj+lxxzw4naHeYNpoHxkEf+SQhRpAEDIV69OnuxQYdv6KNvEh1urnxLH30LV/oUQceaEJ0+NU84RBLipkrMUyWCkUigQIS2WHgWjPOpTswE7q1xOCAShHM6Im7szspACyIp30EZ0FvK4PlkEWb/uDazxfhqUAmgAM9gzGsHSgoCLk1C+iiiZyLKJAaGBuuQBO+egv7ipCmBpgSaEmhKYNdBw5+7uDHs1qBPp9fgvA0MlsbosUWRexYFhzGHpG2Mxl4YgojSxllpHJCLe0y522OwDP7cYbC8N9jZLFyZxXg6GRoyji4SZQlKWQQafhMYO/iINKUSpM0NY2TQ3iElaKBGN/reD30/qpQkxmrIiMmeShKaUI00Gj1+/PjJ6PQJU6PHT8T56IzrJxwreYLx+W2VdF6asMffn716/HTTQA1oIIgpjynEKlhxwpjAN9sOQiAWwLfHAdSMFSGA8MI6KaBLcKliy2EKxiwIQRRGbndaCCGHUlg+AS1KO3Xx+snZ98fffZwWWB1LipUgjAoGfHlTuoaYdY5qYAsb4SeE5FhERmQw0YARlxpbxY2L0MI53Tkg1wnN6A5pUTNVYLM/TglG0E1syhm1lBt4PxAFe+qsNxKD0aZgjxCWVmErLHcGDBE3O+8/aU3AONzd5IutiL+cs/998ddXr/90zit2GDNEMNFcY0T0jRhwZ4X0VinJCObSC0E98uCtgGdiJQVHzQuI54UKGJhD7+6naMkGD2A+wexlOXs+wv1lxjeeKfUieqc9MQYmyZEIELzDzJkkOIDPQYgTFKbqHHPCYL/jRCVQVdAhh+wTTLT/7UQYel/D3fCyjk54TmVwIYIfbqTN3ifXynnwNIUHV1N64HeQdAqsvfskFRVDNaifYJK4+ObHX/50Tkfn6s//+7y/f0yPBZcI1DcXCgzVeu5CWCakwwh0GMhvgACD2qTJAueRWA9qnvsgwAt1USlid547pVINhR6fYu4F4upfXh8/eX7x+pi8/tPjk4s/AXX+fHRwLkuhThmjSgoCLoYCZUMl3tBq1GIJuksT6WP6HwPPGoIxHC3DyiKvwLmO0MMH7kTY1TsBcnC8jsS2eSfilnfyerQI80FfygJvggpmnGJtvARfyjPHBaHgZiPBoIGRFENaIpTWbA9j3ByT5pg0x6Q5Js0xaY5Jc0yaY/IwHBNwS8Rw7o3qH1Wfn/BTecZGEgHvYc34SJ0wNCL4yekTeXZCz/lJcVT9NS400ePJ9Cfz6OBiPHl7FQ7OjVtMZ9Cn/790rDtw+eJvL18+fvX3gdans+n1+3TivNo3u7h+d7g+f4Zf35vZ2Exc2LjnHEY8mR4eYXIE6uGIsWPJj7Ak8hgWU3T/ZTfdn12/s9MrDw/H8khpecTJsRSw+FylDzEQfQRWRB4zhnF3Wd/c+zLMXFoGjI8IR/IoZWklkVj+Fx9h0DwUHZP1hY+RY+Dy42++/f7xEAWn1zCKdBafibHcrbu4gD98hD9epl/n8P/vRlmg0r8O3GzcndGfhMWHECYHK0oTzmCqQDKJFOcCJnaUvqRM0LGSClhTAo/RY04wTYU+FLwefgTSSbXC4C6B+wl8DESkx4RjUBCKCarA7OSKsfHicnzzJkzBBjEgDgafC156BIsFNxOV1glsqlCwbjvQZpkpgMHcY4WPNdxF9a1OvXrWxrONZx8+z64S98AjpZETRwy4s8JGHcHXIYgwSWOUzkI8o5UNYO8YxH271kV25mLIl/sU5mInU7GLaN6EsQFZFsGnTUcNmkaYr4PVAgua0r8gqjXBwwIa5hgSene39q5JUYRuK/3Rm/3N5dXhINYCvDsemdYW9EL6hp9kRnIEHryX4DY4CF7ggmLBe7ZrwNJNmN/dhItwbSk+vfmur648euZ8QmAxyBmvokApBYpboYU1EKEiZLB1REYLPl3aeXgg0z0Xj54XM/6o7u/RYof+q1RHzoKiHDmKwUskFEJZYnxwKKTCXEYiBsJpEawyqbB4P//xDpmi8B2XNq9HiPXVVap69NRKY0yQAeJZAz8DjdrHGLAKGgcdiNPScxTAbLldDxjvfLr9WPbGZvcmvHF9peewg8hcSBEdohC0QHyjYqRgbwyHWM8ZHbU2QgZjQRDort/6uvMp6/6Ul65Gb8Lrqyst5wn8W2tQ5jzi4KV1KiqI8wTyoOSQobDAlilpdYTAyTyU6ZbBbOfx9G3a8uI6Nz2A0Y6OMQocHUFrc0kMEkQIMF5IS2xY1Mqp5LZZsZ8Ru8vZpvivMOq/w4/r2b7f8aDV9l6QXiEwhNF64VjaC1HOu4BMDMqAjuzybCCqV9gE/GAUIy62uXv+bY9URety/pJyTIIQJtVZgWsvMHg1ioJONEAIMKzKYkGxRSjvNDwcOSr8o9tOd2/6/caVWVSpPIoaAdOmVlGScqi8dZ4gCQKmggdKgHWU0WOM/c5bYnc++8IuVmv5eiV6GFg8IA3BDgGHKYAtCEELDpqDcBkc6A/sPdFYGQT2Iuz6WYQ7d5Xko+f9+W4NeXuHOtu7rvQAZzIiKRCNqSZEGrCZAjQBIsmfjk5zRTXiDuI+H3l8KObzXD163ncado3u+0mju9612k72VjrHGQpB4og9CZxIiEk9OOIOqaA0915HFaJEBoKPh0Ix/eh53+fYeVejR7Ldb1tpW4N5YC6CRvEYzDnwFjFcKOGdlCgQxpz2BsJ0aiQonoeibc8xAzvetzh3tYFyO6v7rl6ysgDIMRuYiSYoiWkIJBJPkQZZh2DBMuEsrAflYAIdBe5+MCvCHz0rbOAuG009Ft7pjpXPzbCIOJoUWxEpXaAmVc9JcETBgnigHsIcC6si+EtA9r1oJe+QVvLR08Ji3t5F61Gl17bSeDTAaEm0FmwkUk7ngyGJNThGSgSlNAkWYWtTAbULu2s8xhQXdzb/shz28eLgKpj54mA6yd5zQlpcXM5COHBpR2Ec5gfj+cF8/HaSAOXMZHH1y4EfgzzMwmRxEGfTd/mWKfwxW99yXMQwd/WW1QkexHYcfHUOwh6xDIoiBWE+Bu4FlnIgswECJhEtSoUOYecsbVgPiZje4QRP3i7mW25dVw/wGKYgIOm72xi8Sxs1sIj2zBAvKPcp2YRTxKi3whgWyH6y0w7w2mFIOwxpB3iNZz97nm0HeO0Arx3gtQO8doDXDvDaAV47wPt3z7Yd4LUDvHaA1w7w2gFeO8B7IBRrB3jtAK8d4LUDvHaA1w7wHv4B3nKw374Pk+AP0phvDxXszxp3rzdUsTlUdGuo6+/onV6O85GCm15dmffzNOhoruarUWujg9GapnJXIDRoVKXBG/JRgonyBHPLQXtKxp0jghck/sxG/VE5Bb+Z9WEYzseLCchZnuQBHvW/7nUi1Mk5OiMjea7YiCD2ZHTyWOkRPZfnT3DCspant8U1ldTTvshyfcxlOlsQYNx4AmTn6ROEsvshSLrC1DFYwPSDJ4ctNaVPgOUmAU2ku0KVWjXhrrPU6W95TFZ3g/JLP5LHzLqm/LU2aBEq36OPMRfdD5U/EQhNFNPuTTJf4fhY5YHC3UzIrnPyheAHGG8qus5o+SaBdPdD4dSF6gTA2/0giC6vsDQKKvMUbumaRp6CPCtZsFQl7AULZpoHF4yxRvDslevgUQIsTJjsRsL/wVHaQxYk/LFNFuiI9WQBnTNy+vicjJ6oEzQ6AzU7UhKdjAihT56cgUfxhMkmC00W7koWvJEORWQt+FuWxaBwFMRJ7VT0FsIJcIKjcyh9wduziHZFIpFYMog77toufEcffVfIAvjpaeqwnLT7i+e/8hoAFfKfuUkfZwx0jPIfHS3hb9xdPGay+zuRGuNlMz7GpPubd3/p5dN5fiAhy2ct782cBX/T5TOX/1TLv/XyIXnA8Ddd/p2Hh8n678xzmC7HwCCWu83fX8iUlzyrvEbSEhKVR5TaBMlBgIfBQ5TKAsNC/CEC9GAoRkT2OLgDbi+QiD+5/q7yLBaZ5DKvS9YNwO/pT5X/FCxfyaTIn5DFQt38ueyTr8vuz42ndb9V97vrzzees9Fz88ndGLr+y6exm9budwJCuRUifq6TWO97CEQoAjcgEqIQKL6YckMCcoppxYGzgMec9TKBhqCdgcAlAfWJt/rIn4Kv/kofvSr4ipEjAcoh0YqqIwjfVTYl9EjxY5XtDDqSaHlVH0lxTLOdIzc/5RFYzyyFHB9JsGV42Zd2sstY+pmNTLqNHmdDy+SR1N2L4TYhO7XA+JEQx51NVUcCH5Ns/WAM/Fir7rkwyM5QwXjhxWTdISsYuE0vlQVnR4p2uglerMhxXug0N9Auevlive4Lw6GdtUzPzZouDVJ2w4FpriYEfVevSH2Xw4GhK3kseizf6Pvp6bvyTDSnGOu0cxTBdUngUQZzmTK3orHeJRAxEQU2mgce+c75WoSAB9hHCfvknskZffSSlKe8XWLSwbd/e/3d314fliltW/PdbhpfhbfpPenz4BcLsxjPF2M333rHep/g1eER8KMgOH2egCguFKfD7zm4SMDpId0jGaUKYQTxPgOzO3jPY//f13Mg+sGtm2nCWUp4cAkSUQ7eDLOZeDPzB2ezWUomBaaD7go8YEUlQnjwxm/tPMx+ysfdQAg63HErlYYyLW/dno/R84H6+iz9Yr1h58LB+dBaHR6BwFCSPwevwaAgpUh5IX1ILh26McUwmBx2xI654vCv5N5oikUYYdR7w3zsr/OH5vQRweqYqbRvrZP7DmJ3zNM3j4imSIAZYcNJlBSB2gKPTGEO0QAFe6MHibCVQqfTEIEa4zBZ5A/s9Rb1cJG59nAzB+HF9EOYHWj+P+H3396/X/9eXT9Gmy3pX+ldGdrfhffwLNBPDMgliZBaQSB+RFMARRGVUgsEV4AyoH9UYmGtgB7AWyIlAMItGlxIoYGuoHWB2hQeARYb0bQDrcGTRQmOkIC8wP8+3iMvSdqZfQcTG4HSS1ukcAs4IhiGAb0F6DUGcgfeBfw6GoEiF5wLiENBMOER/SUneclHwBhMEwXPIULDG49GJIW1iijNkEoz36XPLgv4WxqrKZhN0zVN1zTdYdN0fyhNt4oXNdAFI2lTPjmxXNkYiHHeByG8DiDMzGrJedAuWi53/SJS9lAL5NO78FDPcJFp2tPbmRDDerinb28p0rqGrKi+QqmtX7rM+CzHcFsZ3Aj2umtPZrYbpz/MJFeRU/DCubSVy5TmiBIbkAsgIyFhmkbJnOfWAMcaUMcW7Zy3dT98eY7po6/KBNmP26LeIu9ywyo1nkTwDrBnhlrkLZHamlQFELnykWrMtRXKKuK5A/NFdz4Qui+CqUdf4yJN/pOZpqLA4pM9d82vCB5JONM2pvQvhhgQW8mcrq5xiMx6JR1wK9fO0Z1zMO+H/C+A/C9L8m8x57fpua3jKskoBGS5EwbMJkYopccZyqjWGn5jZrBVhjiqPDbUgNv5sAh0Rgqk7ZXT0P+27fry6iMBoK14mjt4jARUF9IkGpb8HOOR9EYlB0DAILAhKqidc5HvSTDFoxJlvAhJQIkXIUd37XYkAdf6MULaxevlBt7B41f1kz4KoyT4alKDDQG/GbtUKyissYQKEY1xAV4dDPPE757pdV9KkoFV6adrfrIopXcQ8ukeu0qVoloRjKyGwMagSC1z1DoEq8k0rKvX8BStHHEiEOnIzkmy90X8WmbmLiFcL/F1pzvWecXaUApuEFUOeQiLeAzC8+gp0J9G4FBooZSjyBlVu2f23xfJxKOnuF8NWYlbex8qqHVYAd47kM3ITMoAA40KekJEjQJjXkruCLGIguga5GRkguIH5xZq8HL68cp9xcK94/Z7e+tq6XCqvQAHQAhLrIaFw85akHxiGXPgKAnQxPBfphS3ke5c0HtPS0fQo68LJ+B+9wtuL+B9v3tVUIOpJuDrpg/bB2oJC9wopoT36TNHYEdxUAgWhcCC+sgf2DK+AAl8WUjgnqKzO8+DT4EoZ6C7QS0xKrzwIXiLHAcfw3OsHAQJLgQLsSyNEe9FrK1ZHp+EWMDzL0ue35tR9+AuDx5Cigu85wg0vZVWiVSpiHSMTEaLJJYpV8ZE6oQIe2xHcYT6qA6fnGBlRv63P//SDxC6S6uoyAYULeUa+yAkyBWwgsLwL57ECH7xYC3xWLqgOVzdfb5S637pwaefb4F0AKJB/+eqKOCnVfHuwXhyANM+cGZyYMNB+Pn9lRmnDHL7y8EyXiqqDH7Xk1buPmfYGs7BgYocUcw0/AKB9RpDvCA1kJrQ4JUBd4oJvbv4MaGKT5R98mSYfPxelAM/lEMpEEksMMRdFIinh8+INs+VqMRIQhyHKYP/if0OpcCegENIdTIuSg4fGfU3c4CPJIWoESRCwcuHR/p5HEoRGBk/BnXKZHLHQB0eYS6PNYgnhAIyBWZH6hicKaKxFoQIiChS5Vwq4YKgI6mUtNnAey9Yn0mpI075cUoOS3o2uRJHGLwIWGZ4PlgzlColijn9Ec6kwGE6Bi0HkSyhHFjlCMtjiHIZhFdSgPmAAPgYaMJJMlmaYA2R3LHWFGI3ULZAUg4usUxHWxCSCZwK8FNgDMsjjpFmAswd1+TjHZYnUt9dX83TkRQ6JkoI8CIk12BDqU6rmT5bBu/TDCcmYOngisF6p43dVAwjVbfkIsXqmIPuAzmV6VkMnqMQMAACv5DzdAljBQE4SAaIsSZst16Z1d924wPjDiGCYCgVayY3FMPIsADlCuYe0TS4VHaPoYemIPokD46lOm0OPhSQXEmaHqQSxBFEwqAceMpvSq+FPgnWCZxVlGpCd+r1ZaUHNE3cNHHTxE0Tf1GaeLVBihIbeJVK1BP4YUJSAq+eGs29UDShJ0nklMmwcSCYD87Db+kLf6xJrsswCITL2HpqsAUp9dzYwGI0xEMYGtPWDwomCrAggdvdgTrvhy//DekL1iEkBHNIOg0qXjKDERBK80QmlE7XQdd7HzFmwWOzM7rlfRHsM09fwIhYoD9K370WIhKHZUCeGZlQJY0wIeXdUORTCX5ag4dF/ntIX5DSCy40j9EqDcZGJS8veqoUTiXYyZpqoYBViQ3Eo923ve/H0FTTFzq/psxfWF1fJTAE0FoGByVkEBF7K7G0jGhrMDYxoe9aGx0m0lobFNm5VPG+po77U0/eUh/T5O3GhFlIyGDOe4tJdOB5gz/FrQd3kyREHIcDQ8zbyKT2QeOd64nvSRfVMzZ6UWJOn+hFgd2128EdXOuHbdWMjU/++DXqcYD4h/gInOaEocEwy6kHRx3WSCSER4SNjQmYK1Ijd8+euSe7UMvY+FSBYy+x4JM9dYXDY4NzLGHmqYgcSLY0yETDNTNBsWBMQtRL8JrB+Kj47mft90T6ar7GDkF1j6w73bE6vkrgog4zqjwTYE6d4h6cPpxQKCOLQEmRuNRgGb2BQPKhkeyT52swiMIi58Ik/EmKUcTCc88wd9YEyhJ8sY0ZO0k5BVbkoRGklq9xT7sTfUzCe3rpGtdKQvAcSODeKQcuIJWSICe0ZxE0Sjr/9hD7gxKhiGP5wI7OBrI17nsDp3cOfv+vv4H0tNxFHdLOTwAZ9fAP44KTBDtLvWbWWfjbgetK1e6w6fe1mBgWs+/F3e9uV7GS9/rulUxyY5lCgiZZjV4CT7CgvErJxGBOXErEIRjCZNCxcOMDi0HqqTf7acGd1Rd1wNSKCh4S4C1PkLUWWdCNKdk0JQ1DJEszeD52GtkH5sIPJN78JpWzh5ogREspsQ5KRpWSm8Dtw15phyx4NOB0K0ocZQ7MAYR9e2Sq3xPRMBCtoiZ+g3TvIZREg/8SQE87BiGJNjGZZAJRI1hMLCxN8P0oVdQFDRfo7i6fpCDgd020MmNpFf/3ADzddLKYje31IswPFtOD97Pgx24xnrxN6ThF8s5vfcgq8gBv0YE4B6yQp9gxWAUIF7EVBqxgVEZZDt5H2hJkPro9aAr++1bYjE9C0yIrKmUs/eUguXD8YHSQjMfB/zp4DGNM/yDpH0O7MXvdudrLw9gnM4McUA2CjkAIAvuvhfJEQPwnLYLABf7FgC9tWLtuH8VPBSVL9Aob8HfAe1aBVK3xnJuAQPs4HJkxIQREg0ARgn0naECMYeoEdlIAc+wO2d/APR8QYl8DNNxKngbu+QUtdpOFXWShgXt+rkiXDdyzgXv++3ExG7hnA/f8wsAnG7hnA/ds4J775bQ3yLsGedcg7/7YkHcPsnqnabqm6TYe0DRd03S/X9M1cM/PrnDkS6qOaeCeDdzzc6qOaeCeDdyzgXs2cM8G7tnAPRu4ZwP3bOCeDdyzgXs2cM8G7tnAPRu4ZwP3bOCeDVLukxxKNUi5BinXIOUauGfTxE0TN03cNPEXqokbuOdnd7L/JaUvNHDPBu75OaUvNHDPBu7ZwD0buGcD92zgng3cs4F7NnDPBu7ZwD0buOfDWMwG7tnAPRu4ZwP3bOCeDdyzgXs2cM9NcM+Pj1pjyfQOo8a3Rr150lsfsdKeJ+XmeRDJ1IAfoJkDfcCEcYRHHn0AtvVIGext2GfEoDHFDiMme46YgVpz1GkdI3EmQlhmjQPHkFkSlQqEC2I8Qtx6BHo+0j1GTIlGO4yY/gbOAHsDom8o+FVBCiMjBl5A2FEF3jDlHhgZIkpPYTISG6EbZzTO2M4ZH7MTlIDDsjW9mvesxBPFzunjMz46OU+m4oyh0WOKnoyUQE8oUk+0lrg4+31RbNOmw+18ln/4Qxi/vVykdNev38I/U9Lw0Q1OwUZWwuGr+WL186X5eWkLVjkBldSZ1Hb76SkwZQiCT5FcZQlOTnFfPjtNY4C+FGPwTCD8QZRR4MbsHBHJiQI/PG1AsNu3/9cmwgL01cmWE4yBk1mOnPImBof/iuSl5qCoh3iC+w+7ScmgEBoLCKm0Ioznx0GYjAUFywyv6EJlCKW1hABbJM8XpVCMYrCQMpWzQAAn8OoF+elreqaJcaQSTyitIcagKYhjND0LGFuKVGrYPV9TLtKMoDdLzwfrS3PcAZEKkCm9EWyxQCnQ16lcMb8xH2uv1izH9BgccyIhuAHvnKTXpYqClKUMg9eJsmmtKLwYARlhrfJkCBE47UOmkVGaroCdlhx8Uil42m9Ir0cpZILIFKVt9qOey9v4rvHdffHdyuKoYGBg1irvg40ce8EpWBhiPVVG0Ah+KgTnPFBhOLU7Z+7ci+4usvI/dqRoncFOCOFCYBIhIDNRxmhBRfAGpo/hogrSe8WlR3jnupZ7mW3/EOW2GPem3Wtb7UA6E5hN+AdaA2dyA1ExM1YhmQPmgDBXlnkw1SLHAA9q/rV4bmtVD4/g4FmtgaUhSAV/T6SFdkluggXPR4gIfxCrNE7JLf5BzVZWdgR2AjowATMmsGcS4nQcDSPRWxRDAC/YOY0gaAsaWYKt9FLEnVN47mXWRfLI7vkRgjkbJOIuGEkMzExqFDk10VNuCWWE2qiIgbgWAnBvdz7jupd5F9mHazPUn/fN9VV1VVLfCUzBWQrmAoQaQp4gDcdMaiFQ8FIGbKTyOCIrdy5Ov5d5l673jRNze+Ib11e5QA5jYx1xmOAAgi61YfBnMo/Yc6dpyhxxCc9VhFSe/5Amfl5s+H3MdElwcJwgBMJXo8CMge0KhGEuwM8x3Mrg4H8MpbpfiiGmfUizfVrMdn/TJaNKISX12EYPviqx1BguwMeKBhiccvBUYP5ERa9l3D3F+D7m/2zvgtQQMElrybhxTrroRdRO+KilJ1EoDRpdpRMuwaNAyO98BnAfs31e28zeyXRZDZ4H+OSOC8ZFOrUj0niuYO6MeYytowTogYKKUgTyoNb4q8Et/I+bLu2JRBYmi4wRHmub8lTAUDHgdEcQIz4w7IDjETCCRg/KLfu6nPfOpkuBdo6KcYcYDzhlTBGDnLU+SogkidXOCWqwQlFJbfdzR/XWr+f8/nm/KOa9u+Uy0hLwvSDgIJK5AHzOwElBKXEnCItlRAhDQG0whCXQvhef3/W8zwvgo16GzI0O85o5Q0GcnQJHTEmYXtp6Rcwg+CcEqJxgFME/xyJytJdDduez7Adb5SZJmVXSb19tj6LggouKew2sjGzCGGI4qsCgV6AQ8XsKzqk3lkbi/F7bo3dNh6d9OgyuNghogopUgmoLZskRJiVMEhZeg9JmCKKOQBnXOnIFEefOaYr3str90LLc5ipWu2hfBZ3BYQQ6LdVRGB4sYYZQmr42gGjkGAsqfXSSgDvjlbB7ueN3vtoVOvT29go6FO2r1A/jlVXCKRm4BOaQQluBFMzdUGYcVQpIBwxDk73zemdIjfugw7M+HYa53qtoKASXKGICbgliKEQLMTc1oNqpDEyqYJRHFrxTyR+WjutvMfQ3Z/vJ5f3WVW44UQm6L4FWgaEOCvyUFHdKC364TQdtVDLrBMMC2F7tjl18LxxfocHt/eiCCP3mNaYhRVIah6l3WiuDPLgz0XkwbNFLDj4dg0lpFQglXO6etXMv/N6nQrkHX+bm9Ntv0tUxuGzUecIdVxT4H3EtIFBlIe3LcApGQmowDt5rYXaGF7wPOjzv02FQ7i24M1QErUEQvMfISQEjhN8c/usNC0p6RlPpoTRWm53zcu9F7vubbMUxSsXY3W5el/16ZEB3WwhCGdYBpVy2aCzoByx96hzTDo30Bkhj2IOiwtM+FYqjo0Ly+82rKMZID1wO/we+psR6kHJwBYOPMaatdhWjx1H7VCdjgF8eEhWe1Xjh9nFZyQz99pW/bxXRVIN0R3CEJQZf0LgQwQpI6rSyYAQ4BlsYjcIUPOGHRIfnJTf0zgj73FA0r7x9DNGdooFzYIcAsRzBYBIVBwtJlIgJKD2hgGPMncKEPyhr+FWfCoP6jwK3g49ruUr1JIYKDz4d9hDqhVRCwnn0DFwBJYIgQrOH5e33N9vLg97Sy+23r6x+xBE7iAKSnwdrDYofQQwPnhDYfeEhjFepYDW5/syY3fHG70UD9ulQnm73mb5sX6XfRs65cFxEwo3g8H+mkWE6bd9g8P4h2AET4rxNn7EIcT9+2ApH+Ql0YIUfekf6FR3Ya1/xg8ABfH2nPPUwckk4yHoEP8lbzsEmRuMdhMEe/EMsQFIeEh2el/zQy2Pos0PRvPKOEEwPkwghXwRn2IJzwIJPJS7gKqEYUkKYZnAJTAMze+5v3TEVviqp0MvdKCxBv3nlF1BqOQmcOZkEAyXDJ7SLyFlvwJ+yYB6tJ+AiBab17hCt90GFr4tquyFLQKwyPCQc1ATYjrDSSe8TeKQzEPSKVHOYUjCxIFSbuNcp3F3PsizQLpNwykqOfvtqE594l1S/MJhyWGmRfECRKk3BKDCQe0ecEZRxSyAapg9K9J9WKtV7qUd9ri+a1zsiVHLGgQ8SRANRBjgbKZySLCw4hMKCLtSGO41VBCv5sCxBjR9u51uVu7695pWDBC4gMAFNJYRcGx8M4t7otPkbWQzpMxPeJ/BdSlIV+H5h8F0bgho33E4yK7ih37yyh0CZ9EGR5A1JcJaMwMSmbGsEs2cWOEKA92SsT6kb/mEJxVcVMvQy6/pkKJpXBenOGBTB+cc0CI0cchqUPyhKDPaAM9AXhkpkSIqTCFf7BQV3bQoqZLidTlgYxF7rKjKKlnFPBE+cH6JIZs8xRWN0UjrQjTpYuMlTlKAlHhYRyhzxLVtDYAKUkQb8YWuEoZHBiiIICz0De2+BCgqm6ymwgACbsfM0KQjZ1kq03z/NKnL2gZn4g4Ej/LJ5nWmpolAQ+7J0xgW+oImpFiOGqLmD/0qdAOMsI8oJRck69+6jlQyUyt1qL9itSobT6WwWrjrw6pdmMRv/fDhQzYDApMH6IEJ0MMmWKR9lShlUNlX8g2wnt99rBFxOUdjr4KJVM7Ss8j90VnmrZmh816oZWjVDq2Zo1QytmqFVM7RqhlbN0KoZWjVDq2Zo1QytmqFVM7RqhlbN0KoZWjVDq2Zo1QytmqFVM7RqhlbN0KoZWjVDq2Zo1QytmqFVM7RqhlbN0KoZWjVDq2Zo1QytmqFVM7RqhlbN0KoZWjVDq2a452qG5cjfz8Jofm3fjRe3hg3xEoh2HvZ/HH4zPfhgZpPx5G36lntnLyIH64i9Sp+dVUjrQNK+CfiLLpL0VbSoI0hIjDKmL8eS4q1TB0s4moX301n/zYoQviSYm15NZ5leZ5KeJn5x0/fhjZtO4vhtjgG++9vJ1xMz/af7B7Rez8PsVuPi4utTfzl/+fWqMXPac30iHz97Gf759CLzYJp+/mrHqvni//3y3/GX//v1T8mthDeOg3/jwtVVYqJ/JZK5y+B+fJNZaJNilHzkab927Dj2eWXTDE8fX4wS97CRSP8MP78PbrFunYV/XI9n8PbxxI9/Gvtrc/UmgKylgXRJWU/S+fYTfpgYeRbg0f9c37zsCMxXu/vJrbth3PCqMHEh3QlPfjS5vrrKHR7lB3X9bn7T1W947/UkdPLfDeq/foVrq3nhbhq1gWFSHxlIdW88pzdv23w2GX42/73PplvGzX7ns+WWZw+sVl7rnMuQj/rzCXA+EMu7411gcA5iVlnI1ZKdbyzl+cZSwrNufsuN32rjN7xg4x+kOi01PC2G6tM6S9PKmeI5XTpnEeek2pxhegYvSn+y/GfuhVOPktBnG/M825jb2cbczjbmdrYxN3jVze+bqXUv3vjH5mPxxrN6i3zLxOHRFh6lA2vdfUQ+27ZTUcyUoNqrc9fBYaSvrQ2vzQA7d8PoPuu+y2BSz71HxofHpdTAuNh2nsmikMab0zhzLmNO8csZbzn968VtYXq6lqicUPBsLVv5tDUfNj5fi1o+h8nHEHkPPm9B5x3avD2Z9+byxlTel8nbEp1wdiFrF7F1AUvnr3fuauevVfiafSq+3pTfjbV5uvH72cbv5xu/v9r4/fXG7xc7KJenA4rm6cbvZwMK6OnG72cbv58PKKmnG7+fbfx+vvH7q02ltkGgpxu/n238fr7x+6uN319v/L6lHJ9u/uPZ5j+eb/7jq81/fL35jxe4KuC/Ztkxk/mHMJsn1uhcSF7xIfL6Hi5t919Ov/3bN6+fn/8JOrnL6fRq/j+e00fPGSFH/3n4fzj6z8M/Hy5NO3R99ersxUbPb+ijb1LPmyvf0kffwpU/d6Lc+bNZKlfDOVr7thus/OadeX8z5jTIX482J0A3Y4TN2YD3BW7XYU5Ah1vYR/s9Sd+oPOQf78e7Gcyv370zs186X3PTzwODBZ7m5M2H6exHO53++Oan8bTzx+ed+w3uVgp9VnoJAhSgRzCTN/MAHqifv7Fh8SHAE251A7ckPfHNu/EkfZ0TDD46Fkc3ft7qaf1Lb7JPOXmbv5GXrsDjIfAJb/x4/v7KwAQkX454/ejkRaeQAjxiCHfgzuWn3+Zv5pfTD5M8mEyk+ZvOf3szvV68mcY3NxroP25RL/mY+RWL6duwuAyzRLY1gbK3S4RTQnA6ik6LEbORjbSLcSTTrmtUKn0c93CDcVYsMbrhn+0u/kec9UEnf2tosJ7DHFzv6zSsdCWRu5twjnyS6z+eQI/E0PkVXHDvvXWj4KkdQSDER8o5OnJOByylCzw7MB3JNmIFgdInPoHDLoOZLWwwSzd9PYxlEHgCv5P1heB28Wbddx1xcEkJT6HlOMYwC5PFm+Uk82rD4q5ZduPaNK3bmqu7WdVo+uGx/G+8+Nurw9uj5LdIrD68fHX99xP74ruT2jwpxJ5I4qMej3gelYkIj6SnfMR41MAjNo5Cmg9ElVLw8JFF2cY/+1GRpw80K15lu+/8N4u//v3Z/62wz1/l3x///OHx/B/zww06rwLzvUiK9yEp15IT9OlI2oX+3d7NpyTqcpSfkKj/9WsX4rrpu3dh4kFbxSuzFMvloL4Fah38sBxp0hXhpzAbL0A5Hjr4e+zM1WFS2x9utGZS+51yvJljNq87UfRRk51PLTvJKq8X9NXSBh48X8cBeatxfntxl5tT5dp21q1zN4bsKdp8YXp4+kz2xcoC7vme+nYOvHTTpJ73dl668KfXaaO9tr0y6B38+uv6gE9HHlI1sdWKBGqDM9SZ9DlqbTiXWmlBfNrCc9QyXnwct20Mto3BtjHYNgbbxmDbGGwbg21jsG0Mto3BtjHYNgbbxmDbGGybG21jsG0Mto3BtjH4JW0M4m6LDjhnlmlxw+GHt/fptEbdDmG3VZTeiT01zjCCgTOBgS2YOsyswyQ4whOWCEsFl4YmGE9lffh3vnO5FdmJwwGw8CzcfplEel3s1vV6M7l+Z8NsLTpJZBbjRc71XPvIcO3x43TPqjM84/0UJmNTP5CW2dJnXnPdKT3IyasH4/nBZLo4cCkr1CX/P4bgrXE/Jg8YJnxwOlvuud3cu9pnO3g1/XDwwtiQR7DPjd/nd5+Pw5X/LXfOD8z84OL63ZZ7/ytRYDwBRr2azhdJ5oBGJ5s0IvdBI/JbaUR+M43IzjSq3Xs+vlqE2W8b8a73VtfmdHNt6H2sDf2ta0N/89rQjbV5DEreZIzrvej0ZJNO7GN0OktUMotwkEPCg7wDv9frzjZfx/d9Hdv3deebrxP7vo7v+7qnm6+Tm6/DeC+uu/VofGsUry/D6q7JQQr1D+Axtx9wsMkrvUmdb1uy4bu2UX74rm0EHL5L/Ka75E53navfLuj9N3alK/vfRvZgK5zY6tkmW6m71GWPv/n2+8cH0+vF++tFuv/j95ZysHTeGLEmYfFJGqlnCbbGcqyViERFpVK9vxfMSoa8QJHf4NXs6kgl34b1HCkGjiI2WtkoDLcmqEhSXVxknBl4DULgSMlIuFcBMY7Z7o4UuGZ0qyMlNhyp5fnAdjeKfpKl29MvSQeWn9b4pWPkg1fhbSp06tboE5npBzfUYUtZXUrxSZZyP3u5/0sH1dTN91v2FXycMPg4xPVRphpc5WQA+dGWGQGSZ5FwXiZE/IShipXULZpp0UyLZlo006KZFs20aKZFMy2aadFMi2ZaNPN5RzNLwb9Igh/8wWPvx5MR68khVWQlh1dTZ656+djL9nmYgTdUtMmUOWEWV2b+Zr6YXbvF9Sz8znSWN1fjNPn/2NACq8Aqncl1L/tNGSTd4en1bJ0iCS9M9AHuvb7Kp6Hm/bg75jTzd4vUo5rJPgsmnyOu0lAY1Rjl4Y/j+KYh6ThFwbh4szDpYRtpZ8/1dz/Hf7JwPn37IrPb25nxmXIdB4AEwCjyxY0XacYovGh1Gt1paZjVIkwyxd5SRKJJ+LSpLxDt53zyWQwY/p/SQpd3vrk08wz2lr5EosCqoEgFRsZSrBPGsbDBhPTBEqMCj0Jhh0QUAdmoGU5fmsM4fdPFpQPd6dUVWJjVE6X12jtOiRCOIkeEdZJzg2QIFEVLLXKWGxdtCNJLEizYLcSxw4El8GGTRWJFqov/9/jvO5MKIySl+iipNGE8MkkSqUSNVPAczVlBKueFZR4pLRWH9yigJ/fUMWI8cLMiLiLv0jcXnTEsfTpCWstdIIZKbWPOBe6RSoCcCWyxFg4xBLQQlHukbaIuSTDMQRvlsbBaamGxMUp6RWEZMAaSenKLVP6r8OMepCKKyY+SygDXBGGGuQqjVMJSkIoKLYWxRtH0YT4NvEOtCEp4J4wTyiAVDQvBRtADXhgVHaWcWey89UxxW5JKG8qBgSRwiiEGWcE8tlYDk8JruAGHBP6JLfhHTngSKP//2Xuz5LiVLFFwKyh2VV+pjeQFHHDAXXUrX0ucRGrmKCnzGs0nMCDGpEAEB6XJrBbRH/220b+9h7eIWkmf4wAiHAgEg5RIVbItc6ACkw/Hz+h+BiZIzHWQwPowWIcaqIYRu7oDqADWfDmohKRxbOIbsCqxSa0aoJKa6tQAPnIgAJiCIQmQBEmAe3GYrWShUMrwlAHTT0NJGYulLwEFYW5aixYCDBKBRTGhIU1g9mGskjAKAqnj0MQUxAmLIp6knAAgA8x5Ko0OQgMUGZJIJHVQfRvo53cAFSfhcgKUYZqaOLBYlbSDilP032kSYBCwlPMg8QMWSQKIhDlYhZ9iPbw4TLUCEgyMigBjA8xTpXgEBEjTxLewmAcVKM1YJzXE3P+EEQ1/JOCi8kPBZCgI8MUAPk/iUAfCjwFsmP+KAsUKWJo4dkGVvvicvL09qIByknA5qEycpJrFiwkQ613O8yoOklPTCOgjAIUB4ACCSYiAhxEAAuRTqo3CAg8K1P8ICzaFBDAk5ZIQYwRP50GlVYIp8TloIDGYIQRUDxbgTyMUyF6ufSkTmjIDRI4lOhlAUISGhhEiWsBqoHq7J8UdQEVB1i8FleJEpwrQYTGoKCPzvCqQxKhAgX6VYiZoSoB180gxX9LUZ6FhAr7XhvIkiQgQJwHGo+IY1BvALUCxFl4VCKwUAaQUaDCblBSJhMExJY2EZYhDZhKWopzlPlhw0BvIkgTWCclTpqYGqs8R7d8BVMxHhX8JqEDaE4JJCwFUUTuoGPw7rywALiqegnCKiA9EB9oBSHef68j4CuDBgjRMrAy0BAzw8ilgUxTpNAUm1iIBAz9NUhowmholCVB2aPB/iUiUT0UcAFlqLKIUBRRrgYagl2hgbtB3JCND0hqovgw+f7s9qLC3eDmoQO3Gai+LsYoQP5rHKsyLD+KAJqkEvPOBfRiqEK/8CCQ9CD+QwDBpjlweNFXfJAJWJAANSwtULedBReNE0zgFSMbERDyUIYe2QBQCMmnAGoFMiqGQYTBawOIgSgPQSuAlCitTI8CzZO/wLqBCA2QpqNIAC7XyeDFbB1lE5rFKUw7KlEqxIGJKFAVyNFSkoBjwNORScBMFwAJDlRop4R8NjCjREdUCFEjfmBa2nijtA02DLhanwPoDUNVDKUCBCoMEOosxdbEwyMMiTGadSB/oxhgArwKyr6mgZ3vh1cYdQBWH/nJlIQUV2WfiBrZOsLLxHKiiMNZAfkEIwg5UQCCMENQHFQExcA6yCtRMATPwA+AmhAL3UkREQDGBodoAObbwKhgKajgENAHAJBAnqQhQJhhALTDggII1paGOMNkpFuEFVSVSYQooHQEgeQ1UR4ODD7cHVRhGUbAMVLAyCYZEm8W8KgzB6JonQJmAdCIkiEDvBAWOA/MCsQ3GpzDA1QEnsHxXBHYOKJZJyoQGfg0WTWB4GPqatYAK4ABqbSwZB0yF3ygFKIM2A2gTbSYl44RJWJk4CbSUPpYyTVgo0wSEYp0A008X6g6gSqw+tARUAUkN8E6zGKvCxNr1TQkI6JYkIPYiUB1ppCKgL0ALAioaUFsoAbsk8RMfiMrXqSYkTgjour4CsIaSxfOgAgD6EnTKMEhVAkYpyFilgd2h5QXmeQoKIMjWBMQCBxKOaMyA+XMFuA1MkYCm5oJqtPdheHtQRUF8G1AJWE3jk8VYBVYumSdAZogC/gR6EIWlDSQD0Q5o4IsEuCzweTBlQKzSGM01YiiYtTJKZZQEDMxfIlt4FUCcxyloa37MQ8NNqFNBQc+HxsDMU4KmFCuSpaCmpmCHK6k4kDqnwNwoAe7mgqoThhNyB1Ch2rcUVIQCLBS7wQaMsEjQvLZufLBjqaUBsFfA6ospiG4RoaLlg72PxWNMoLG6DGEJck74DSwdJi1BE5sHlSTQHVjaQGtxgrXeSUoFABiUWINV+MAGpD7YSATUEHgRzERBTMI1C3xgWbSmV3U2B++32kEVUXe3DqEyBzvcNo9uUN/LPaTnuOtmrjCS7o/hXw47We7l44m+9tKBmuQm9wZ9T/RF9/ob7tCPO8YbmhEm68VdLm+QehdilA0muWe6pgcNi9G1lxe+BXhqVfz0dJaPR5ka555Qo0Gee9OgJs8GaGTQkRS50diddckXXQ/05fFgBOOZqA4ee+YDlQ3WMPxu0MuUh2F4mY3YW/VGJh9MRgqPRy9E1hWya1ZtimCcC/aiTW8A8Bl2MpWve3iwhptfnumrQW8ocpwoaILuyDdEN4N59jPhXWbjjp16Cos9uERAaDOGfvJnf/w+/Iv3x6T7lz+62V8KnwrvreiZP36Ha7y3gdO7nl7u4Brl3pODYlz5b55dtafTF8oH3lYfMQsh6j15azeFEdjldPLZ+7Nnh2DldAzAa/rsvQGQwJKcGe/DBKeTAYBhTjg33AiFcWQIAAPQzbNi49IbjhBQvafLW3k96cPCPCn+KT+zDwBGXtnwTQPeANBPxjDi6bOtq6HBRZ2MLJp5FTBgmN7RwWbRiIdvlkfg3m7RzZPNEsF+m56Ol49a5wGdb/XPulne8V4bMepXY6g1vW+EtsEieEY0baV6+kYATjiPfkccGP7l02DidcSF8aQxQDj5OcBqPHjm/THolugA6DaawqVGTE+AaWmLtT1s3J5N5U/nKaZE0vXZkI/6GqYwxk8RTauc03knG3plnKpDIk/GJaaseqpaglXPzGD/tEY6zhDXnZUSvaxvbHcZTEmNLXrWKbQi4BLLVqd4t+p1EWmeWmpf2M3vADOvhOll1u3CVKq3cF0qxmO5E6CvN8EYGW/rSpnuakmqBcMawSzHdk7FTre9+3VicgskaBbeXF8po2eLQFDLGpE3Vqel5bKPSqSYHhwWrPME+EqnYGXXsP657aGTnXWgD2BJLd9WyypgXuWC/o8V95ynHIIzhmU+BPZcZRoRZk+9eibP0VPkVr4E9ROgabOvizOf6nIL6UXb4+rpIF84g2x38ZqOcJ3ePMbZV16KTjKWoSA0Zw2/zy4G40Pk8T83gXXqTGGjbQp1Z51bz6H01Pml499cOH7HneuWeHLn8Rdh9hjk5snredex5aj052xsmBuqEK6okpSSdcPqc55w+wbeUR+XZS0YqrdueWJecCdAqNzSfjmrUk+xMn6M6s6sSfvdwWA0th86XY0HwC4ydd4FtSgrmWxF3TB3ZH14q5XQ86JV6BZ45DWw4IoJpcCW7Gd6NBh6enDZd0hzfRnMnLV/Mc+mZgLE5VHCOnq4I529Z9e5Un+swiP609dKYX5mVwHRAZ79a+iv+r7fxrRePAam9aKFaZEFTOsnWRa5N5J3ht/CsJqen/dB7g8y9hZmNe97Wo3e/yl22zb+Ortq9aZcNhvfZb4vttrm0/RpvfV8yg8feD3qM9i+ywyW4FP52UW5LDdNAFXhn8CoexAb5AaxsTrFSeD5xaxulB8oJ6byoeKdDdngqPa2PwdgZcte3hlMYOVB253k1nwoGh30QfxgUz/ApR9cBjnc6FaqsrV6vXwIQ1ykLpuGMVgaCm0CZ+MxCJyNFoETPpSWHD6IlrnRInSaLu33oyU/0PhbBE+7Y/19iM62OdyD6LkXthfel7b8gDzFWazdPnC0rxP0E+46vOQorzYlPxw93z/cfb3lpZO+QrN+1bt09N3M/b50e3yy+2H/acWex4Ox6E73Isx08y2ft9Nnm5ltrGjTYUVtIRTOwi1CrLuhA12KDu+7QpliiZToqklZkKxalM3QruS+sdtLqsADMRzC6o1w8JUcr5Z1Gjs2QyFsy7ZfVnFbvsqY4iQfDvq52S4+gfH+Bw5nv7z9xEm18i/b4dOVGV642pbN7tOCD2VaPAcdOsAye6I/252223Q9NH2spKT+v7k7rGDw4V7nNTaIhD0yeqKMXhvCypti+6pt+bduWP7oH3P5o3tc/hLa973+m5G7/q6uOiuw127oKqcCnxqYNM1UhhRe7YouNNs90dDjHFN5fuuuYI/FoUJuWnWU7Rswg/5jYgatiYYifeRsjfGZ9w+HNr85ePPbv2xSF3F2ZitwuDYGXXOGM89xf9yIEe6Le5cCGQDo3fiOly1S4KtFHw6GU9DlXp6d9TNAM2gD9PXZrr2FREz9ddwFt7AuYFYCqg8LWyj7uCffNVZ+j+0o7XlVv23v+pn3ojo0swNZK3TXgYSV7uMpTQX9zvUQMwPiLrmd06C/YE6l2FSDvupOMHTCsUb0SFz221B7579T/c4nSlnYrTxLRTc3dRQK5sxeBx1eLKTI7fB2A/5hY2BnY3Hf0UP3vbm4b5cT3ajB/4QWvrO1uP/4V/S/vbj/5KFh7/CgxQGKP0Qq0Nw9Wao7LxcDyAYKPfgK7d4wAPJwA3AEJkbxzkvM3QrW4epUZBZs/I0BHXIy1T8dSWgdDWbmV1MKrtfajZrtHoy1t2kufqjpqQ5zcLi5dbz+vi67p33SZp9Wq76HycRtk9kajepvJc23Ns3ZOqri2yNYvUFv3au9zlbBPBuXgvDlTK7hAtQbDvxmy+M1xJXGW6T5ViVGZwA4XN/cPThcJ4d1CP6s8TsnnAJHOjk0aEN1XV2l8NARWc9qKYCmZmRP4wtVZWQ5ipjqHmqqqVTyvj/1wZg6ADgaMYC9QAH0ynkCq5D3B6veS/hm0NUFUr1BXwr9dN17nueTXgWmmeqDJpK5MF3viegOO+KpVYwQIceev+4DwklXbynxK8MFwAUC+xqTuVpVpVRILislpNBWp+pJmzry8jHsBr580Vjf1lDsqb9Xc5B36DRaage8hGdr03NPS+LyeoYCgGJno8FkOHta8hU0qYbXs9vwIqxQPsnGdsup2g9zl7fQqPtWze1Oen2gW8S4weSs471rblIxh7F4L8CYEyOTTroW/oj3Aw/tebuDkxVMCJrOM12QcROT8LBBeE+qfrfWXj9db1hBTTVZmrOsjzlhpwiwFT7Qrtef7cl5pggQz7EOBPkxUK6NGQ2qKNW380l/GuhAqzvvcXvd5shdrSo2nZYVm9pqM92qOMGDFiUoa1vcsjjBLPV/M0v+fGb/Zt789mIBtdT7t8zzvzCZ/w0FAJZVJrhbVv9b1S34fkNu/faKVksqPy2ok7S4tNIdKj/9VNvhzZWffqrtJZWffmnppp8sNHWHyk/tIFv9b6zatGDyP16OyoXGg5Zyc2G56cBvUaG2qpTb9/k84repC3fXgk0Ll/qeChndG1W4tX+cNt16RW6NIrcWkVtnqFY3yGnHrWnk1i5y6xLV6gw537r1jdzaRbVaRM77bk2jWo0i5x23XpFbt6leGOqhChktIrfoZnJ73JW87l4MbhHxbLhEQpZCtV4+7u7F4O44jFrltxvH1KglZ7W0G+vy3HfpzSWlhVqrVc0KVM1KUa22Fpf6XhaompWiWvgedd+ji977vupWzPreUnzpploeC9W1WkWjWxcn+qHENT9Y0aitSNEtp3rbsiqNuiPtlVoWFS35oZosNxdJWVJH5gcLsyyuA4MbDfcD0mmxnxtBGjx6kDYLL7XUULLlfVuKbi2o0IWv364u2V2SUf1U/bSbEGbZt/9wtZn+yTLul2X8/6s207w5dA/VmpbWZvo+F3s8jcNtpr+JMYadEsz0gAlrBKPSTzTwIV8Kw1Nf8NiEQqRRHHGfYlYvSZjkgFciIAKH3Qz+/9kW3djjD5/yg9uHadOYsyWpukIasZDR1Oc35HShCQnpfJ4Ew6kwJvETnwG1Kl9DW2lAUp9ieoRUUxOCWqN9+B/mCmX4GHrDIPXAFy15EtKUBNQkQmtYHpESLYMgTG3iL5OkwIBJ5IsIExqSKFKShFGQRkkcmyBlJtW1lBIduffG3B5UMQn8JRHtCCphImlIvBhUMQnj+fxTQSJMIAgnPBC+Uj5PpFQ6AojFItRBGAkZGO1LrgksOiy7SQWAjpPQJ5j6bh5ULODArTimhxBC6RiAzohvuAx1nACkA2hBBCifWBxFqZQixDFoTRWBRatHtPfDr6M7gAoWe0miEgAVB6FpfMIWZzXDVAjzeRISnQopAipoqhWlPsFV5tpXgGeSGWaIIVTKICIRTIjqgGkSAgmxVMmQsWQeVGFAgjCWkVRKpYBdjCrpG19JBro0JdKnxAClAF+OYRmoRHxLRORTHqRSx7XsG52rwetoAahuFfwf+MFiimwN/kcfKGUDEOzx4qXIbYz9BHkmnreY6iTeHpJ2rnN7tJKWxqc978vxNAZPHoFx56Y8NoJbM6MxX/eOy8DdnkE32ty7xBNL1C5GMINVDGPoTqwjnjgzq96Jyc461lfs1dmq1xNXWQ8j7q6uz0DjmAzH4tx4T95dXT9d9UZ4YIVxxvDDntoMJ10YxZP9Sf89/npqEwWM3Sf5uHpSxF0XrZdP34ir4qmTMaAYHbqLe73sCufWE93CWzA19ucQvYxVNkQnslXrtVAeIOHJqz0mChmCkybeNYhpjOMe/sVbuTH8+M2kO86G0PhGJ1NzwRQYCW1P3KanpL0Bnnc5527CHggbjKjAFZ5+kaUAfuvwhkMaYsJXhUe8zor9lt8E9fKU/PlZAQN3tX4+ntnJXvHgZ7Ohe0wath2T1n0dXU+IagOm7gfRckqIPoWO/95PnhqGrTGgtbTHc47RgBKwrEDQpavqahVSD/iRZ+h56AFLA7wEUqnamYXYOzgCi4/T3y9obr1lre8WBnq3tY5/cq3bw0Dn00ZXo+PN0d2hN17zKyKtERt4jo70MwTt3ZSey8U59cwx1MW0asfRcfaZP6x+Fxa+M5hAwbq+Y1t2Dcsl71VsxVlrzD3cBcaFp/7GcgWLwNsZ4ID3Bh82T82dR94THOSgb4rgNBuy5jjEIleZ40E59N4TGY78qTMJ9EItTtxtfy/sEapXGuP4gu3bXIkeSoVzfDSyAyp6td79c8Ob9lRR7r1SbLyUYgPSGjLXRrK7fRQxLQs0JUYLYiTDMoCuhb0jSj2fl6J4uxKK+HXrspSeN3pgiuanXsWVfxT6d0xbQXmhQNL8fHjer2X67eF5j4wRhGvRPxnBfTKCQ+tFN3N9ty3hbCxQ/gGYh+PCfbNuWMa3zTJXjcwQQx1shIN9YOMoLDG385tiyrdkNrdb6GWBc4uLG/z3aAvLNMMHX/pwQfTbLLjpjQBj6mq2+ptojkFPohYC1bNvFYsNPRfxJxX1OTFMQE7KDMfe31YwmdnfVuza/m3lwFz9bWV9FnRSTriQRygvEOOGIhtVieGKhqsI73w8GvTP0LGub85gQBe1+Kxl4XTLkeK/yZVza3EcybS0xkJHzh91V1/u1blRVpUopEi58oCWk9zUFt7DoU9Xv2OEBvQdDS69J/iHTENkS4PB8rp3ha+q0/DMQbJpFBV+JQ6zXDa1mjPkrMCOu/3R+P5WrpCz0JIpVbW4QrZu4BZ7KY39o1gKrrQRATdJGMUsjmjoq5RoQaRmUoZKskQrqUhkcxz7kVRUyFQIKnREWvKX/3SLzv5Rxj8Nd26/1ZYwwpakeg9pRKM0Cbm+IdGt3RGcA5VRJEl5mGihuQkkoZielQe+CIlKFBbVMFGiA/ivH8H0jWEG7gthiIli6rdkxefQZMwFF5EU1I+TMKBa+zzRRBsO8EgiEio/lSaIklBpliY0lfCL+3EkoriWkjR7vbd3dHtQMbI0fTKCSocJrOYNFTwYoUlLpmkeCU1Mqinm+484D6WhUWIUC+OYwHx8HbAg4YYHitLY1yn1SWoEzjxI/JaUpL5MTZCGlOvYRCKlJqVSkwTGp4hiia8BWGGcGBmxSKfCp5GfBszHzXqYKqvtdWcfQ6SSW4Mq4WT5XnccGcNTzhZjFUNYzVfw8CUDCGs/1jGQAlWJ0X6qCeBPYuKUcp8aQmIKc/Axs3bqR35sUp/D/0UU0pa9bsZ4IpM05WkkJBcyjrliyiSKMq6TIODCMEDLlPkqBoBiPQpAO18CuilVT3SbdQY749uDioc+WVJCB0GlYs2w+MvCRLc8JP58BQ8iSAjLHvgGsJLQSKVMCuHHsZQEZslNrCR8TamRzESpLw1Qi4JXNGBM2AYqmgSaCJ0kWKYGzxRkTINIUKl0EkpgRpEMZJwCyRuSxhHxVUJFEEkpI6PCtIZVX3ZCcXusIiSJ6JIKHgCqBP5GPBULsQraSVqqDSlldKyYgF4Ij6GR0AAh6yDGMhSUxUnMIh4CJGkiqFFYQsJHMjKxYFh4bh5UMlZYSUanIU8VMYyl0tYAMVTTgBjOCIdOGSAUU4IA/gqsthMCM1QEwImZprHyU5HYNuvaA9G/r1xkZXWw0ju9EIST6lwbBso54AnMrzvITRExgDkMSk/yv6L6IPIcxLIuLyf97kCdlxflKeepzZzRR+elMrrWHqDbU/7iDgpM0c2GhcdSVbLqWbmWp8WNapXyouKXU+NKirHqrDhakc5y1EowlQxuLML93tBxXgImBTPpT3qn+RiTKFlNzPHR+MGWbU0sFPLNlivk+4lmw5YBLyy5dat+4OvTTF/ZJW8BEvwfi5E0+6wXrLqHjkAt8lkLzOrlnu6lIxC5bHFHRbGke+kIFJhwcUdFqaF76YhHrAUv6oV67qOjwI/ZYmQoy9zcS0eUhzd0VBSJuZeOWHDTjIoSK/fREQFRuhgZygIl99JRSKm/uKOivMe9dARCejEdlcUx7qOjMASRuLijorTEvXSUsGQxCyoLM9xHR1HAk2hhR2VZg3vpKEr8xTMqiwL8fEfol5TE8eKOCg+g+5gRTcJkMdaV/jP30RHodDcw1dL75F46AuXqho4K3417WaPAVqtb0FFp5N/HjBIW38C9SxP5Pjoqzd5FHRUG5r10xEJ/MQsqzbP76IgXpacWdFQaN/fQERgsjMwhgw2zqNL0YT+nNo0+7gGPNTqEno4Gg3HlQfrx+Gu4dzV+iwl2a5dOTVn3ncqtjIDRSAVWQ4nTUCeRZAGPdKg4WImRDDkapokofaJMpe6Pr4c4ZSxau5ab0vQAe6EjUPWFSVqnIfsrH187313l5uvKs7XCM1gX72LdhP7MkrBb7gWkrgp/XnwdxyuUws00GF+SJtSH9UkY94kIlVChJiqNmBYJltcJkkiUkwTTx+7AgZXPhJZEJzKRKvAjLPdjwKLVKYmw/JDUYO2u2CBiPehl38zUMlJdsKfKKsHWK+u7u6MLNm1RgGKlcil39jRnd6ZlCWaFed3H1V71jW2URwDTazBG0axb6WSAgd8ro8Y1s4OIY0PTgtyojQj9ZZKPe3bEftPjDEfSK1FuoQdajCV3rA+Y3cjF0zesG7GC0SbZOCscbWdmSxTyMCwiUUZTO3XFjr+XFbg984kutvvRYB1MigGKyXhQTvkZiXAjF5YCo6MxK+4p1onOlDmdjLrVDPBxURNDWw/r8u44syWnf+TbAYyhgw7d+aRnRqfn5nr6pGjKGtffEZfPABxVcBYgxtCeAdhgWjtzOTLifIpZpg80rczM4p6uGy4UYmJmIw4SsJIAkAxYhd2xnuLo6ZT6qian5UAqc78w012n/CJx7zN/ndt1sY7lk6EWY+MuMuhf34t3s4JzY8vdSTE3+5FFW9soLspsJMCqTtHnb3R6its2u/zFZPNYHx4MP5yt2M0h5xrXvl/EbVUxT7OHBcafVhkL/rdt+x+4LYvmpw98P9xguEODiIyI2ddzD7/Pzh6eY12g3OZkPihG7SFDrVgPZgFwNpUI6G0x9bGodI2M/1q38Bt2eMNabti0DcuzYR82rLiGrdWwiBp2S8O6aNgADU29oU83tN6GbtrQIBt6XkMba+hMDc2moX80tISGLG9I3D/bWLTongGejju9zJof0yPKMgCvznoqHl6st0NCSKYlMp5NLDoWJRMTIIqIGVuGDMFSsb5dzi+3vm5/7X/ZPCiIYYQ7csX9wfuNL8cXOFcB7V8U4Q7lFxfXX9h4+gXIfRTFCaWyKzGcpoc+IjbeqGwvzr5+/so/nZybo+bj2cc21Kfah3P21UgVYjket7Dx/Lo37Az6ODhzvdeROyp7l+3tHn3bDd5me3wdbp5/+rjf2f0yTHb7b6n8+GIgCaUfCQ/0ztsLeXKc6h0++nwS4YddczQcfDrXX8QRHx6cd4/N+fnVYa/76t0Btc9ODt8eqJ39sdx80T0mV6ODk+GFOH57JL4dn7/Z/hwd9ah4e7L9VWy+2BMf9fDkcJe+OXk7OexddY6D7eEh6b46OOdHcvPtwfG37v7R4d7lMdkffSLdNx/8wdWnb3sn5mT749FJ9704Gr469I8vzM7+7of+Xuf4pLN1eDJ+K04+778+p19Eb8s/9Pfefvq4vffh+Pj4cLPz+s3h2+v9/t71cXD88SPZvT4+OaKfN/fOD474N7nzdvvI97PXG3vfzElwKXb4xBzzC/1x/4skQfdjeHwtN3bj3V7H1y9ffHuXsYtPH19cvu4F9PPJfvCJbPsy3J18Inz8OpzB8nX44kKF+6kKjzN50v2mSPdCAvChn0CcfEC47r077Ib7H7d3dL/79d3LDziGQJHj6+nzrcEV9DkSR53NN+dvsvTDunyfv3qeZJvv0viCXexkud68/hS87ySEfb4KDw/OhoPOq3dfDse7yAkqRJhKx/HgHHefF6JF51O4P9S9rm9Ouue7XwbZweE51f7x1X7/MxVfOv5udpnBVAPVf9utTeOEf/hAhif6XN1mGm/VFxG9e/FGfN19fnT0mr0KwtH2aHRydHIqyZHhmujdd3lXbR28aZuGFe4rnfF4mD/7/XcxHK73rnG/XICmvQ5v/F598TvoScANpprIinNYjU4VjqKDG71TGTJP1kX8F2rH9tn7nj7ofPl8sWED+Yo8xLOnNhbvMpEHQfXlohhADFRbFHKIz1bmQoZrSmdzP7qUtzURNi/2Ih91BLBxbH24gn0kHA+wGYuKE3qr0S5kwKUWqTqDzGolDe2g4LAs8inubxeHOqstd2nr3bj1rq0A3NawVYPK86SVw4Fn+nnlRzEcDWC8PfQdsb5OIxAOF6X7fOEXpTLEijV0RQMr53v7IJs9aJNiAjcxbR/Nw6IcBEYO2DxtI9OBgaDXjC1lZqWRdeDoiX4flrW1q3iuK6tNl4UkAIsq946y4zVQ3i5shESREaq91WQeRFc2LsIz444NC0ElGMyNUZG5aOb+NDc/a5DMmvpj+Bc3f/NwlGEWJ284GQHZTQd78Ob5/uHWvoexpQZQCIHUmMD/wLCKlSI4N1Og3F4XJ2RV6OCKzTSAL0xGpSbu382QJiJ7EW5PDenysm5IT9+pjk1TGQdaAnvnkrAwSmQaKV9xQ2Lla5VqP+IsEcHUkJ7S5srUnO6ZtZ66JzPatZ3nQTOzpiNQawMMJ4u0z1PQCKLU5yGMNOI01iFJGRdpHPKaNe0zPPSVga9ETIMwjIEnhDGYeVglXCS+oSExAUOSbbOdQac3I+CloMHo0kFqZrhikI3oVqG6DtdYQM+VxeTXvawWk6fj8Lf0g/iuPSQ3ffB9rgFLsk6+SDsqR7st04K16aRur4GDQ6WjZwE4FAHFvtScZVVqveVAahiIdujIXGAsV4VOw4nEqppmahFjRm3gWLPrfn8wFlNZY31LocEPMySv6+Qtx5Y1eVTaUG3yKFokj/j9ySOO1aKjhNTlkXuXtt6NW+868qjecJPZngnMoDHLxVgU6C0EFDIpT4midm+Ntc9QsT7AOVmEgV8NaYcZG/MeqDdmhF7WfXFmrOhBOszbG56XPLakcOUeaEPUptJT5Bib3RyxnZxB7O+jT2UX3QmLaqOYBnLQNwu6nhdPpc9zIfbK7QkrWfveZFo8derFjNLWWB8O7xIY4s0Sqi6Z/rbyfpQhSgFh/td//l/vR5OySurrwVmmvMORQXdaMMyGv0BAqfMPncFMQBWXDQFVvfPIBRRVYH/jDmLic50yRX0/IolSUcQjafxAGalMYoKagOIBT9BbScuEBhjXDFzDTykTHL4LOE8xRDgw4gEE1ByBLxMfczR7lw/i20i0OQr6JQLK7fVxC6jK3aUmoMpdvTYBRRcIKO4H9yagBIh+E4uGweTepa1349a7joCqN1xjt9OAlK0rm6X5AtNJ97HAuC1sXjGw7+2jaTQ1noDQua411cXtOPhpb3dA0uFFe3MNGfQG45iL9tK0aMRWIZ9ZVqX/Pq50a4MNyfIGzJ0BBr51a4PxNuAHbgJM59qUILv9Mrarj1vXNhM3YoiNd/K6VlSMQVS4MXh/W3mztbFlhYeNNh+MfoEEMVsf2PVMghSXDQlSvfPYJYgOmcZUGUqFLEoDSVKTptJPTZzqKBUwdBYqQuomjjYwucBQEQP5RgoMnIAqQdIgBd2b8QAMpkCahzBx5ihwmUCYo7NlAmGOku7Sw6+TIG6vj1uCVH6MNQlSHgS1SZA4WCBBAv/+JIiQNI5N3JAgzl3aejduvetKkFrDNba6P+lahTohDm7Veqy9vlUmdiqKFrZ/0pAE75QSvf/6z/+Ze/vi22DU/k2D2b/AM9k14EN97z3iaJtdgAFwHTMZ2cTzaCJok6tRJmFwVRCcTbKAhcMrM6Rwta4SNKTm0iarx8IKQ4tFv4DNp9l7wWdsvrhssPnqnUfO5oElJ5pKsAzCOCAJ8nmREGm4hh+ci5DQlMeWYczYvIp4HFKi0WVfSRWQmPtchQTmLhNoL0riBBh+/BBsvkkmS5lwk1Du8sGtDIU5Gvk1bN7p9XGz+cqLvMbmywP+VjbPF7F5dm9sXoagEcdBw1Bw79LWu3HrXYfN1xuuMdS4SIA0Q6x6d7V32U3vNph74N/0coOrB6R6ucnNZ0lzZvKoqCPaHeDOUNbteniSgjkHbEQ17ihdmMJnaladu9/H3IkjM56M+thI/G9F8RJAMPMLWHtn433wasbai8sGa6/eeeSsPRAiiHQSCR5iCBqNKZeB8CUVTPkioJyQFOZSd/nTUaCoYiZMMAwuSGkSp6mWLE4MTUMTgyrPEmX8B2Dtc6SxjFPP0cddPriVBj9HKItkwb2ydrfXR83ap3E7LmuvnLXaWDv6xbeydnKPrN2AcqJZQ4N379LWu3HrXZe11xqucVXi+76DVbW+6i/SRS82mHq4sMUGQw9tiws2XJo6vM0bAyjm1IdWk2FelEYDpDTTVDnSHhxoTJnj9aDlTlGr9QJrP2VXBg8N8uIA41/B+oLBYm49I8AegAZt/bNBWSP+X2l5yIDv/2uA7aCzwC+QBV/C3NZQqF02ZEH1ziOXBT7xNWeUJyIUnCZhJBMu0sBImipKQGvXicIszTVZEEnN0lCzMOVC+mmsY2MSQDYmOaj+KSGJnwgdPoSaP0dLSzl1k6aWae1ztHWXHu5ZzS/dMduFgdPt4xYGVWxlTRiUrrptwgCjGluFAVYPuSdhoDjRQAGiLgzcu7T1btx61xEG9Yab568dWHtMLSlGZ8a7wIxmxfG0ndX39mE027A+8UXqpLLWn+Wc7lm0silokSfnHaxnCMw6G+jiWBnZRmtP8wfVQNrZWd/DM2nMY+XZzKw2BS7y87ERPa9nbHKZ1gZbvKMKBzJ0D6xqDGIK2VFREBEFDAwXiyB2b3/a7BwY/Nd//t+qM+mfXxeAAabY/6///J+/QKCcfxx1HA+o4rIhUKp3HrlAYYmUholUgy0gdJCkkdZgO4RgXyiWMhAMQMZS6ppAoTIGqSPj1PhMpSHRPJSYBz2iSRTEIuVwP1IJewCBMkePy9j9HPEtEyhzNHSXHn7dvpHb6+OWJ1UIfU2elLEebfKELzpgju7PA0oTnxDuq7o8ce/S1rtx611HntQbbhzjjs7NGFg8EPIMu+p91g8IQMUfXBtM/oYReLAceft3DVGwI3rWeWcwum5/v8Hp0fW7r4Aqf+8P+mtpdTV1Cm7ZZFqQpdEWcD43117Jjqv0bO9HsBa/H1sB6qmuEdZXNx3BQH8Bu+8HI7Y/Y/fFZYPdV+88cnZPQkGpDwRjNA+EDFmg/BDmEDAjwHyQAWfEl5zW2D0hhsUqiOJYMZYEYRAJxgXm0fJDbqgBeySIiIgegN3Pkcsy7j1HLsu49xyd3OWDX8fu3V4fN7uvEpnU2H0Zy9fC7gN/0Wkw1sy9L3avEiOY9hvs3rlLW+/GrXdddl9ruK4/m94QAwlQgwY2uC06QNAdU5QjbBtA7euNST4e9NAiwHLgaRE24Y0K1RnTaXuvs3MDtkKusHqDDVSwezK0vfmGiHg5TaxtJUvPjGtRH/XZtggly9wtM7AZc+3gkPzvJir61T4WPoZFsyFIuOS/QCgMjr9+ljOhUFw2hEL1ziMXChjunEQmwBxELKR+EqfUB3HA/IArmipFTEBYUncRMiqixIDpEBswBNI40VzjMTIDvEiMDHUKgibS6UMIhSZRLWXZTTpaKkWalHGXHn6hUHB6fdRCYZp0yhUKVUR3q1BYdHZM+b0JhTRQRiS8ccDg3qWtd+PWu45QqDfc8LwUjotmva/ai1htCAubtr/c4OYHNgxgpEFjv8gabqD1MdY+ey16Ugvvyf/6f5+2njy8H2R5Puj/lnvAXcajTFrHn1nCbFTfx5h1uZ6bXVyA2DszXt8mMkbWjgcXeMig1GQ0qsoKlecPNlPjBfD9crPrF7D+4YAKxzu0uGyw/uqdR876fSFCETEigyDiPPHDgNIAkzsmIdOcAaPiaRzZ9J8z1p8qBqiDSXy5HwepoDJhYBNwxmN4PZKYTEca+RCsf450ljHmORK6ywe3Yv1zBPRLzpbdXh8366/SANZYf5m9o431YwaYVtYfJ/fH+kGZ8UG1abB+5y5tvRu33nVZf63huj2AjvNA+uOqQMcYE88LD3NiXa87+FYbxc1N2CohQFzDInoZeekZlh5d0FzzyKDZXC/rZ4iZTpMYU9Y1V4vbbJ4aNNs0ZbA3CD7g/BgAh03CeoFkWV9kLQxBSqisNAxsvOBFlk+mpeHLgwkUN2KMYea2QxtugJURelneNUIXcYW2MEBexp4rlBnGxr/XRNYvsjlGLylx/FWLy4bgqd555IKHch4ERGDVU50QwnxuhDKRgtEzDGiTJopo1AhLiFjqM8NlpLTiSQxWC4nSgAkSBJi1PI4EESywhsq9C54m4S4VC00yXWZzzBHiXXr4dTaH2+vjFjxVWtia4CnzRLUJHrLoHDu5t3MH6bME7O/U1ARP7S5tvRu33p0JnkbDcyx5bGsZqWvcIarFM6fZKB97w8woU1Q8LXgYMlmsxq1nXL8xyhu7yI05r7VlGbXN7jLq5RjWDCKlKGkqTTczab6gnxaJ5fYjLgaZ9roDzFbj9QY22Yno2yeARgaFo8j6ixpvEV11OOFeVVFEbgiScWD9YNE3doLn3iASvaJSTasYc2vQgSHXsYnmPJkJrBeW2lJLv0Di5L3o0HGjLS4bEqd655FLnFglGuwaBmMDCyUSTIYikTwwLAUbiLE0IYHQjVwfXMU61EZrkE1A7LHiOtJBqjT140jzREcRl9Qej9+zxJmn2CUCZJ7+lgiQeUK6ywe/TOLUen3cEqfKD16TOGUqwjaJE0YLJA67t6MPGRBYKT9pSBz3Lm29G7fedSROveEaJ30xkajzW7U8t5W7kP19g+dgUUhgCR6mLEQVHdX7wdhl0PWR3dBsWdIa1P9xJ8O9L+AS/bxIkFEU9dSevC6D175NM11I28iiHuObekTHp0le+NXm6HirJliE0IZOF3WV0YWrqCvc2nozMm+u9SJvVAYGCnrcggQbWexU5bHIzGyx+LlQ7hSidYJojgfyZT8b1kqyJ0XCOwAA4d6dvfkLBNEk2jvqzARRcdkQRNU7j1wQsTTWjCog5zgxDAwXTSiXnGGAth+DdDG+SngQ1wRRksacg6BSPKAxi+MAUwFpLE4BrUVKySg2CUz6AQTRHCEvExNzJLpMcs1R2F16+HWCyO31cQuiqn5ETRCVSXDbBFG0SBDxe4vIlpi5nBqfNASRc5e23o1b77qCqNZw/WBk0j+3EQteKrpdoa4dFKt1XPvquVOzymrs7V81Y7OB+Q+GwCKyvHfDVw0Z8LxmGizaD7NmQ5ZbUSEU5g78NpNurs2C32b9ibFn63AbDKSRp+F6bJNJWQQE6VIE/EET03zav0AEXHwJX6UzEVBcNkRA9c5jFwEJ9yPi60AKLBzBfODlEYwzABsFeHvKQ2METK5+7CI0kyZJTMwxrBtI0zc8ErFKUxWbCL1wUxazBxEBTRJaytGb1LOUozcJ5y4f/EIR4PT6qEXAtLKPKwKqxOdtIoAuFAH3duIuCQ2iQLF6tHbtLm29G7fedURAveG5XR3My1fx89IMwPFOgxqAs0pjo6ZHTiKOxsCWtQocdyCx5kLBVgFjimwYVTR2s0cMjVjYXcu+V8skRNeSvDVA7jCXln2vWe1zhQkLL0y36gMjPW7t1CUxB0iVO6TY+3o/K2DtDBFb/TXZbq82yfnXmdQpLhtSp3rnkUsdLWJfpLHPUx8GHxuqQ4PBuhz+S7SmHEidCz+tSZ1QpoKBLDJxSGBeyhDggIxqGQrFNVF+BI3E+gHOXOapdplMmCPIZWJqjqTu0sOvkzpur49b6lRl3mpSp6yv0SZ1YtIqdbBE589LnT9rXOth2cy37Z399zM2U1w22Ez1TsVmOE8UHo1qFksVSSOpCQgojEGookgZgJKIArKgOhVOTGSYQP3+mcyMpQhuZBAzxlWU6kSqEPTXKA4UDzUMkPpCA1NhcX0vg4dCh0zFNkepAJakU01NnErJKQuETIGfsND81KZ6VbxquvI3ESRg2MTyafSk9CkqGcOSkp7/H8/+1vfgP3qQjZ9ZIf23/vPinvVwy595f/8NP/oNfpxnff3MK4h61QOhZ0bPvGDVmwyH+Iuu2v3B3f4z76+/AYWZ8W+r3m9F7/hrBP/mv/35/fvKjElE8a24BJaGlqH0g7QZESbGAENyV+5gzJr9EJ5Pht2BwG4OS43hVzKMqlxjjWGUFXjaGAaW52xnGPfkHRRioCOjqc/d4LDGXdp6N269W6mpcw3XlLDxWqFotfdWe/U95v2x/vajkem67p5z46l9t9HJ1vKvkyp8t/2b5vbE23fHz+fVv+eo4RpEAzPyLoV1o8FqEEC4PSwIkVnFEAMfcP95plzi3nSawgNUM6UZXxrTr/mMorsOKpK2iFcRAH058GxFotx78urVmh9bVx78xZ7i87LiSL7ulWns6kpm5YYky6173Fcfd2zwgehew1sPr4KGwaeTA6dyYXFZlw3Tdx65CmrAeKaBikEu6EAFOhUkoCGPo8iwBBAtMCJhjNbjz0wgqAZREhoZhRSdUgMWapGkwvBAJwEVIBTD4N6zkbZR5I0aZRtd3qhRthHkXT74RSpoo9fHrYJWdXlrEqUs4tYmUdgiiXJfuYwQusKAfkfihkRx7tLWu3HrXVei1Bquse6j3J6NWrny795L/5l3uIjRIps2XzHfG3DxmNF1BxtrY2zp4NttO0DPzFt0Erd1ouqi6xa92aIL1hlocVdJS1d9z4q823ZzZhFq5PZ0O1lpZVOWLhZ+Veg0YmBubCYNR452r6eStDzSxc5vJwJRfl46yTmaG1NPXvpPf4FUDMV5MnNNKi8bUrF655FLRYIZ+aSWLA1SsCT8JEwM6vKhwhwPxCcRUcxE9SQcTKUKGVEYR0kcwH/SMCTUN4lJQs5JEFGQkkGkHkIqNrnKUqnY5BJLhVyT4u/ywS+Uik6vj1sqVkXka1KxrGXaKhXbM/wF/n0ldQLo8jjGsxZWl4ruXdp6N26960jFesNzm91uNFuRDxWz5J2by8K1x4YNYHi0Izbqg/qRFrsmXdRgy2b/fINiOBwNsA7EGAViH5lrtxGXNzJnYqSt5Ct35oEBOaXyBsNJYS7WvlswqJZDgvlB2fgT2xGmHCl6KxOGL+5tLtIw9S5NkY+2IqxyiwWbxazj1s5DHy7qz0ryVYLRJiUUXYW92cFkIxtt0rAl3ZoU+PkG9D8CEL62dQUPMVuK6RUxOROwDuVgUpRdqk26gGRuyoHZfn6FBUmjL5+OZ7KyuGzIyuqdRy4rwf7jQYSBiiFJRaxllLKEhDJNpK8CISMudJKo+tF5pKJAhCwNZSTigCU8CGXMdaq5iSIwHYXWVAZR+ACyco7XLJNkc6zkLh8sT3TeRsa/RFa6vT5uWWlrejdlZVnou0VWkgUZTAI/ugdZ+QsPMcL4YnMwy4tXXjbYTPXOYzrESIQMo0AFPDKUUcVhZUgciVCQhPihYYLHivF6ZEDKwjSNY6JiUNuZAtajSBQmErgMSQTVAU8DmiQ/tSn1M4cY8Y8cYsQPdIgR0ttyiZAxJn3W3Gd61IcYGf803GkyjOJmO8MIFjGM+J7cLQHQNErBTtSmrly7d2nr3bj1rqNc1xuuO7Rfe5YJVS4vzgmFB4xnlF1VuiigoBlav8WxN52Zo4nWxznXSanuVf1Yda9seb7dBc02Xf2vbTKirF81CjpjpieiO1WmLUYsaKzp2X9dFjetGhuuWS+YfNn853RjTJQx04rNGYzKxjhUxxdFBnAF87dvqQHW/zTCRqdJY49ksMbQL9BR+Umn82ImPIrLhvCo3nnkOmqsAw1SjqaaicgEAabfTtKUcskiIvwIGJwxIHFqAoVKqlIflNkE9FOOiVdVInDzhyVpEMeg3Sp09L/3pKptJLtMg5wjv2U66hxh3eWDX6ejur0+ah01e723dzQncuzNdpFDFomc5J6qdiJ0dZgIrkhD5Dh3aevduPWuK3JqDdf3Jdxj53HTk7Hktg7fVAODHDCzR8YOOtYG2ezBcoDy6NiURZmL1ueY7oI2W5N1F0cUxjsbDHQfLtYG6VqajVtGPSd6anBqNn1hRllaxAY49dhuaLY1iqwldfegryeqTN5dicepJMIDi1nbv0DgvPh0+ebLTOAUlw2BU73zyAUO8w2YUhFTYQgjTZIwSrUGM8aIBJNrhCQULKGkXhYiiCOS+FJIHSeMgZXqYzHQmBsWUgKmugEOkPph8hACp0mwS8VBk/7u8sGtNkXmSObXCByn18ctcD6G/bM5gWNvtgucsD2Ld+Cz+xM4cWQMT3njAMG9S1vvxq13HYFTb7jGX9/1zdqluPZKz6j2Tusc+XKw7IuGeNh1rINqC7zpIFYf+TIHMVfuzfN7FHE2KVMhQocd4OcYcwzCCOVSERCQe08mtrRcD8tRT3re4Or6zPS9yRC37le9J++urp96Qo0Gee4cTuPBduW/FbK1yF/1omAtiuAfuhYx+IevUbLq0XCNJk+r5II5YikWI3UFzOwcu5REv8Su2fywr5y99+KyIWaqdx67mJGGaB5rP+VChMxEWG485IymCTWBiWzFUCnrRUZTKQC1AhnThKUyCRTFekUyYlTpAFOIUzB1YvYQYmaOTJcJgTkqXSZm5oj0Lh/8OjHj9vq4xUxnsDOeEzP2ZruYiRaKmXsKW0PoqlizOPAbYsa5S1vvxq13XTFTa7jueOtdYtmgin/nnWxYc5h1N5DwBLRlO8lBytpQG+e6Yjzb3fLMFTCHrI9eu0XRo+Fg5Jx8Fo2j7VN5J811297r3BF32etskw2FD7qIdQa9Qa6MFsj92xubO5ouG2vbVKs8zwoDzWb+69rUIOWxfNsEmuJxG6uktu7CFUCzNVNB+lVH3y2jwCV6fgZS8mSaeP3V2aq9vT/pHwJ39v7Ih6LvWdb+H7+l0P9aKnpZ9/rZ31bwee69NZfe/qAn+n9bWc3RxPt3z76GJ+PPArLuD8f/bue51rGdPAsC+m//7vXywZro59laV/TPJiCOn229XTs6KB7ITDsPnu+vHTwvHqSwHrAEa0sGUn+5rQfbwDmweFAdntkh4t1udmYz4+fP+oO++e0vJeRat0X/+B0h8xf3AF94HZiht186BeppjGGR+OUXaAXb9Pnh4UwrKC4bWkH1ziPXCmRKQpWAChCnsVIsYnFEuaZpnKo4TkMuFBafVVFNK+BpxH2a4FYoQ1dazKYVoQIRgIqRmFDBvMF+vfeahG1cdanMbrLHpWpEk7PdpYdfqBU4vT5qreDLTijmjM/iZrtWQBeFFfL7ixJK4G/EU1HXCty7tPVu3HrX0QrqDc95YVXewgXLA7mMkueyA3oB1ukbd0bGblECJxwPRoVc/WZGA2f3sD7GhR1gTDu06LRle8HuQKje0GaLPxum3bVbiB0QEVZ7wGZs+XEPBMDapJ+NnYezPhd00eKdVqxfER9ftl9qM0WqlDboLM3caLPTKzMce0/+1//jP50l4CpS2BdaxbxGUPaA1rKdJ/qsLRb/7yfd3Kw/vMza+czHeiazisuGzKreeeQyC7M2BpJTqmWS4rDjlImYgSGaglgKqK+MiRhjdUs2DNPYMMEMfCYSLQLCfMETkfjAOzRlBNgI1eYBZNYczS8TQXM0vEwEzRHoXT74dTLL7fUxyqzvC785mMheZpkEfNXt5TYb7hnOgJ2PLz+agy8fgqTRYH122AE0bw+OeuVOIeeXW1+3L66/MLSQodGhmTXM3x+9eNUXg28Ks1tYNnc1/WrwfuPL8cVO9dWpyHvFs/c9fdD58vliAz+agKXhNjg+eLWhO/mbV+WzYgWS5y/fmG87B1biAfz6p32BZLryRnQMCE6DiccKK6J6stHpCDnCEwvTExkCqKfsLfp/inyybvQEHmGOwt4QEeivfyKzsKGes5EefL7+kl4m8sDyH/N1kgEbPj0311PXqunN4WiAHL98gHCcMqqmp98/0xX8M13BP9MV/DNdgWuIAKaIilkMQTnO9JVdqrwkmPoM7FNA2a9tfOVr8S0tCLq4AKAC16qID7na9cdXF3zN/XQN2Q2PkiQhiS29PPf6yi2EwwI2fzNrzWeia67HGyTZjdLo7oJlgfz6juMb4j7lbH3zSyxn+Oyvf3dIsUJg6lJeyZHtWyVHtyD2QRFBqIjxDK+mvLlkk88RqYsB4RkaJhVAMF4XCfaNTbHf8AI0I8uYS+cRxDLA26pYrhhdezlwiEHX+lIUP8v4E4UJgptHa2ow6Y8z6EgKjOuE7nKDtlvXw3qRaLDlE9XBXcl8oLLBGq4F0K2yx2eZxf/VWQZIsPts2suuKQyTEiU8bXqDsh5Mvm6jYW0qYtO3R4Y2835EfHfkG6KbwTz7mSi2Rus5wrQBQdDNn6G94/0x6f7lj272l4Nism9BN/jjd7jGexs4vevp5Q6uUe49OSgTPvzm2VV7On2hfOBt9UH+dG2FyidvpzXIqjwRs/dnzw6NwOjc3Js+e49WHywJmKMfsO4MCnxrrsLcsFg9jCNDAFgPG1ghu6SgY8CQek+Xt/J60oeFeVL8U35mH2DBgbLhmwa8AaCfYMnO6bOtK9w3zWy1UUAzrwIGDNM7OtgsGvHwzeeleb9bdPNks0Sw33Kv/qh1HtD5Vv8M+av3GkzffjWGWtP7ZeTVAUZeTVupnr4RgBPOo98RB4Z/+TSYFPFkEs84RH5uN+mfeX8MuiU6FCfUFV66xPQEY70s1vaw8SLiq+UwukTS9dmQj/pYHgjr55XnES3nLTMSeTIuMWXVHpjbJVjFbYYK9k9rpOMMcd1ZKTF1VstgSso6fDUotCLgEstWp3gHYhyR5qml9oXd/A4w80qYVuGI5Vu4LhXjmZ6sFwf7W1fKdFfduheAmqB+F8WTLFO1dyvNGTMNwpvryAdhvQqGW7BG5I2lov+8Lbp9xjqLkHXLyq5h/YttF9zdx8j19sj4cllxQ6dc0P+BSufEyuvZEJwxbITVCUFxGmQ9I9TY0WuCGbdfsSpAD+QodD3dXCpzGCoMEITm5hpytbmq2dcDVBT96nIL6QWlzPfV6SBfOIN8frB2CHAMvH0A/2sBwM3dEa7Tm8c4+8oDRtPVU4fFWcPvs4vB+NA9F/uxCaxTZwobbVM4tgDbxnHcZQ7HhZf8Lx3/5sLx5yg7Dya92+PJncefT3qY8b9M51z0dSdU+nM2NlQpC+GKKkkpWTesGesJt++y9s9sXJa1oAGwbnliXnAnQKiicFo5q8rCLA5/YQKzJu13B6CDFTk/Z12NB8AuMnWOJQ2ykslW1J2jE9ENKTDyolXoFnjkNbDgignNYoBHgyGYQpd9hzTXl8HMWfsX82xqJkBcHjXzhxVz79l1rtQfq/BgjaDytVKY1/KE/Gvor4Jp18a0XjwGpvWihWmRBUzrJ1kWuTeSd4bfwrDIIob1E+T+IGNvYVZkIbPyf4rdto2/zq5KmrnbbHyX+b7YapvPdoaJjeexael8yg8feD3qM9i+ywyW4FP5WRkrduMEKn+ZH8SoexAb5AaxsTrFSeD5xaxulB+23lolH5wDyHaOWwgGB2Bly81MR1Wjg363LAR0dy794DLI4Ua3UpWt1etZZ6FF6rJpGIOlodAmcDYeg8DZaBE44UNpyeGDaJkbLUInfBAt+YHG3yJ4QkfwzETBfYjOtjncg+i5F7YX3pe2/IA8xVmsXfRgQC+5cdZ1eMlRXm1Kfjh6vn+4+3rLSyd9VSQScrPDZe73eJYA/OXJ7of9p9MCAQOs6lbtRZjp5ls+b6fPNjPbWNGmw4q2kJXgShQdboYrtYVbhFh3Qwe6FB3ed4UyxRJNY84Hs0XZDO1K7psqpa0VV5ioaWgdXio5Xi0roFAlgCoUwrZs+7g3A+0vX2U81MyHg35utotPYLz/gcPZL28/qTA1Wov/ZTt8ujLDC1fbwh2XNnzYeHf09nB320EHjDDvif5sd9pu083KrVL/39wdVu+r3eu8xgaRsEdGT5TRa0NYeVNsX7Ut/9YNyx/9Yy5/dI/LX0L7vtd/M3LX39VVnezRrYbuguih5WmbPdHQ4xxTeX7rrpHnsg0ztm/ADPqPiRm0Jho23u3vb72erTE+8/7h0OY3B29++5dN6iLOzmwFDotAtCnO3D6/qYMH5aI7SeKW5jel/jrugs/yvFWA6sPCFso+7sl3zXiW99aeV/Xb9q6feS+qQzMnP4c3kOPCYXAK/WYy1UF/wZxKsakGWJfU+gLOrBE9Epf9NtTe+e9Uv/OJUhZ2U/8EF4WCJgr5Djq8WEiR2+HtBvzDxsDOxuK+o4fue3Nx3y4nulGD/wktfGdrcf/xr+h/e3H/yUPD3uFB2+xeSQWauydLdeflYgAF/q9Yod0bBkAebgCOwMTsVvMSc7eCdbhaT9fpvcHsTZOp/ulIwqKocn+RFFyvtRs12z0Ya2/TXPxQ01Md5uBwc+t4/X1ddk/7pM0+rVZ9D5OJ2yazNRrV30qab22as3VUxbdHsHqD3rpXe52tgnk2LgXhy5lcwwWoNxz4zZbHa4grjbdI861KjM4AcLi+uXtwuE4O6xD8WeN3TjgFjnRyaLCIuXd0lcJDR2S9GyuWOFVKsrq87099MKYOAI5GjNEFG5VXzhNYhbw/WPVewjeDri6Q6g36Uuin695ztzhgS/29J6I77IinVjFChBx7/roPCCddvaXErwwXwI2ZR1WlVEguKyWk0Fan6kmbOvLyMewGvnzRWF9vMBnDUtgCuXODjJqDvEOn0VI74CU8W5uee1oSl9czFBiXtWtmT0u+gibV8Hp2G17EjNGTbGy3nKr9MHd5C426b9Xc7qTXB7pFjBtMzjreu+YmFXMYi/cCjDkxMumka+GPeD/w0J63OzhZwYSg6TzTZQ6lBibhYYPwnlT9bq29frresIKaarI0Z1nf5tKrEGArfKBdL1ijcTbuljuTBV91ESCeYx0I8mOgXOvQOHW4LdyrVmput3V0oNWd97i9jvlQcDijgQK8Px2ZwgcR45K6g6KdrSREbXXqkPj3advw0zG38HIzQous3H15Mp3Jv+yGz3YjQlb/tvIX6v9t5Sm0B1avfRWtSufNt+Gzt/jm7M678Nk7uIPfgF5ugzW+V9NFunemWmUVRT97u9N6jYNCv55T65wDgCqCOM7MqdGZDerwWen5cwqmziXAkqCX5DAz+hSXr/DbHgxN/xQYHfBKuEGo9ek+n90J/PV46qivp22vruCvU2mAFszp1Pc9oc13T61rKi5GUHaG7cvB4Pz0Iht0Kz/f0lMZKSK3H8L3wDdOB+lpDu0hr0eAuIvyJ3I00Yfn6DCZn5Z8/rQGBPK98Fc9rTyBXZdVYIGZnjoOT/0t8AIoqpt9mz4rWwORujIbDnyCq4bP0M0Vw5svbLh81flf8YU/cU2nh3KL26Y/23Z4w7ijn2w7uaHtuN729rRtwOrI+U2d37HzO3F+M+c3KOTOBVkyYmvYWgvTmnrW3rJGzzYrGytaqU2LLZ5W5C8C2erKlvvbmdaWM60tZ1pbzrS2uPN7Niu8iNwLt9kgWTL5rbAYiR2C7dt2ansruinaLxouWlydW+SS0+HxpBpP4TEl54VQt/u/wPQwQqYdmA0U2XTgt+nMetNFkXDq/j3pFwyh7PDPdhhs1ocC322X+ZFwbh5dvNRYTGPhUkf3s9T3RhVOmztOmztOOztOOztOOztOOztOOy+ddl463750vn3pfPvS+XbX+XbXeX/XeX/XeX/PeX/PeWfPeeeV884r5/5rd13q3MG52HEvXroXu+7Fnnvxyr14PbtYRG7RzeTmFwtuV8iC18LJTt7Ozk7F5VY7U5a1ExeLUDKvnaRYBwvckpftsGI9LJAtFC1a2DW1i2MhbkFq4Vdxvx3796X9u2v/7tm/r+zf1/ZvxRJqpBOs3SC2wngx8Wy4REKWQpWUI7Afzg8jXItuYNcLJdzCYeBFcKsx4Xu1kVVKxaIImbqWBfbbEMwejAo8LcLiqkCWOOEhcQN4KjXFieFBBbqIDVoUq1PN+7RXxHk5SqzVCXAYuCuH47ca1sqzGs+H2UTOe5aHLniPuu/RRe99n+mrRVCs1fvGgzODRnwZ1FXouNWLazNVd6G6hq2AJllAtGjSgWbsJ4RxkNodI0ZjaUQpeMBwsvEfRZM0plprqdaMDuVaFAZ0jSkVrtmEJ0miDLXCcqqjlobsC/iNONAV+fh02sF0IWkSEgp9oY01miq4xUBvOVV2+WZ/8umFfP3+xcrq/OzCJC6SAU+V5kpndqdL5/HyQ/Lp+dXl8/xr7k7L9qlpykTqB2uJDulaRFO+xpVM1wzOhsUiiSm6JLQg33v9dvzh08uPK+24e/k8+RKMj/bvDEjK/SRi1PlsujmAd9CMwI2G+wEp5Qm1xUFuBGnw6EFaznIepLafMSpWyGOmUKgMSlKEONtDvtMSBsUDfP1G/lcHCokVi2MarqWKx2uRTCMASpquJUxQkzLmx3blljC5m3jkzQiz7FvgzYNeD/Na6dO0K0oGU0L3HaCNd1K2bpkt5m8e2zhv+Bc3YbAJcTkzgnGLoTDJZ+Oyuwu3wo7bc8d/soxbsgwU2NMF3S/tGW93Ku+9LSvva4t7KWxOtPm1LfYoihjxRVsdvtshNm7D7Sr15I79NO2zeXOosNhgGO5WSd00qyyzxks1e2nhxs337/a5k3KhFodbRt6elpkIeBypBJgOi4M44DIWjEo/0cCHfCkMT33BYxMKkUYxJiGLtM8kYZIDXomACBz2yKZsP7u3FpFhzTaW/17u+E3TvZS70uVltTNZXBVHE8VvGBMScpGjAr4bXz2fjDt2sYr8Qhadvwg/HfeCs3TCvvrZRWJk13wdnCdpKMm5UJhTY4jHGvaLvApfnmT6/WgA+GgVpMKS1tdVz2KCu9Jjmz5PVzeLOOxpVoh6NPZ0rUDHDFgQhz7jUTM9BmpNUZBETs5nS2VdgW5gtXcwYXRxe7rh6CdF5H23PJMcZgp9mosL9CQcWm6mJvl40MOhlvY8Hurkp0Jh4qbSc2EFropWpxOJPu51Vm5MP3LnVCY3BMPDIwRnyVj3gvHwPHu5QXB7OMOxjqGvKb4AjeBiiK4lzyJ9cpkhZBY3D3Q2RhIr59O52qZF/RVHUv65MNvBEa4ttHc6GE6f1V+dWiHVlGZ5UmqmiJsnJYoSFmEe2gWIUCtwpHDfPCtSdtnNZqAEUOJP86ExiBwVGdhTkItGF7gbDQ+KcTtZD/6+IidZF8eZ27MUXOE+/jhtNl/Aunw4FDDTWZeo048mRcaYuRYxH8Q4a3+ARGXaPpr2BApA3lHCpjXBIVjGB5xziJ/N1IID6Nt0Bjgq/FRbpgH3O+PxMH/2++9imK2XnwGvB36C76+DnvF77e7vF0HjBiojI3Q3r+MctFdkzllh+fVAy7XrvXG6uZbyFzIO2dH+8Agji4o2EOueT2G+hffg2ezO7tj0qrs2bL+6eAOMX1QXx5m5rH4fFOytuPzzu92BuxhkKiuSzvfArhtY9SDLEYjarsGtGQkBvjQYnYn+1KxfeXO9pSfA7AYj7wCzlxRJa+zMSj/WFedcaZtE3rs+ZnvzTt5veKHvP/OAmUrvYNC9QNH7v4ve8N+952rsPe93r4GN5t4TrOvsbaOr48bTNRbwKIC/SUyswrgsNcY8w83wlEXoweUsm8wCNuHOoCYILAO5gUcVLZT5bWrN3MBENorG3NwjeZG6CrOPxF9eqO2DBu941Rlu9nkb70BLgsxYxMjkk+64rvAWQTH4yyLAZAgvm6oFxkGAM/Z9tnQ7ZlwoR2PQ6xBxbFpJO7Q3Z8eFtC6H9iHavHgpjgJb39AdGvUjGuHQ/B8dGvVBVSa+H0fO0IL12NsxfZuxw8bee4fWJwRPfzfxVPh5GZ/vDPrFl8HGW+UOeuut2tsx4mTSHDRYRISGkVtvYW7Q5MZBx3FMmE/DsDbo5M6D3vxy+PHrN3fQb16Yyasve8GgMejYZwFKiTj5UUjHjAURBQnkQvoQj6Q/4ZnzwXnW7ebPvDeYUE6DMdNH2oC5tMH65Ygemvqwvx2bj+xV3jJsGgaJz38U1gBownlIAnfY70fIo5WxvKZretW415YMPBleXp28dgd+vpntxSf5qya8wbIBaRomNyJJeNPAoQVOwEKi7OaBb10Nu4MRMtzrOp5Yl4gXIs+UfbtK4bnp1F1257b18vXnw9id29fjj8PeZm87bc6N+ZwRGsXhj+IS8xlDfZ9TZ24bIjdeUDB2Ejkj2+jLD69cffnDRfL6/fb1xvaXxshgYAGAPPR/YmQcyJL5JLgRy28P1u3X8KZbxHI/Tj4d84hdf2wOPvFJDJ27heDvOHgw6yLmR3HiDP5Npr1DEFYtgE0+HOV7V+7YNr7ubbw6e/56vzE2HgBQfQp89kfHBi0kQchjP7wZnQvIWhyGJyhdph4zb6yy4gJ347V5NWLuBPYv1Zv+5evrJs5yHoQR5yz5Yf4HLUQ0Diijt8CMW46fbRxSTtzxy3N6Lnc+nh3Xxx/6NAAxScMfXgDbAmYZjIObF2AbGlBYJABk++siDe++k7ynJn7206OXLh/f722PN59PPqWHjeEHPic8YSFu9/zY8KGFMGB+wJMbwX+H0W8ppV72a6Pf2Xsz4uYDnx99GIE5Hv+oBoUtRDxMgJ83GR5po0t6+WWrRpeX2z3+LQpfvmqOLPFDCmwjYT88MuAZQRQFZIl8fK4v8CxGe8dZPpmd4zm0SEY7NXAeJFEyes4+7jcHTUI/YDyOkuhHBw0tkAQ4Cr0ZGZaOeeuSp8d7tTHTjxcfh8racY0xg1iIQ/rD9ActRCSJ6/LcokDYggJlckFnZG7ewMZ+HlhnIeM3yTx/OrJiz6o2uGpzp7LJcDDbWd/qoaJXbMIu284o7fZix+hUDIfQkLN7sFo9wd3dwLm87g07gz5ax+Z6ryN3VPYu29s9+rYbvM32+DrcPP/0cb+z+2WY7PbfUvnxxUASSj+CPNE7by/kyXGqd/jo80mEH3bN0XDw6Vx/EUd8eHDePTbn51eHve6rdwfUPjs5fHugdvbHcvNF95hcjQ5Ohhfi+O2R+HZ8/mb7c3TUo+LtyfZXsfliT3zUw5PDXfrm5O3ksHfVOQ62h4ek++rgnB/JzbcHx9+6+0eHe5fHZH/0iXTffPAHV5++7Z2Yk+2PRyfd9+Jo+OrQP74wO/u7H/p7neOTztbhyfitOPm8//qcfhG9Lf/Q33v76eP23ofj4+PDzc7rN4dvr/f7e9fHwfHHj2T3+vjkiH7e3Ds/OOLf5M7b7SPfz15v7H0zJ8Gl2OETc8wv9Mf9L5IE3Y/h8bXc2I13ex1fv3zx7V3GLj59fHH5uhfQzyf7wSey7ctwd/KJ8PHrcAbL1+GLCxXupyo8zuRJ95si3QsJwId+AnHyAeG69+6wG+5/3N7R/e7Xdy8/4BgCRY6vp8+3BlfQ50gcdTbfnL/J0g/r8n3+6nmSbb5L4wt2sZPlevP6U/C+A2rK56vw8OBsOOi8evflcLyrZvgwKbG9ll8TcOu09IA+LdOWSpSya6ixFxsSa7gDXkTP4dsXlQ/qyuvD3bVgiK4AY7Cm8GAjn/TwHKY6Wy5Tq+ooDbWv+RpNfbMWccXXZJryNeYbUAY5ZSJgLY2kA0yAjCXTTsutyzJZbbn3saBTbXI1yoYLt0xauplNKVy3/mDlTkyZNr84/9MDNUF6Ox1jjSHc1crSEW57tb8+MuPJqH86GXVr+1/D9d61KUdkN76KvbffL438PUgolV3ZXZmmDT2dLdks83WV2e8UN96LN8YDPWicgtU2a7tZfjo0WF/Pbv+e2j3ixvZw850C5vWd4uYrE+vyMG3Fa33VZlGGRbR71gCkrPDTbdu7LrezVspEkHOTXcRGZwB7oM0vy4fx0AWMAM0E0YSrMNB+RLkMqSRgGaQBo0oqmZiYCREbExPFU3syr6zQKjZI7YYOSE+d9dcQ1WbuEkkSMoKCxh444AlCwy+mfA6LDAg79yxB8WnzDZ8W28D20OHvP3bqXJy1TjfVKr+V1akXDW7KFZ39kCdJsZk3zQRebM7B54VwxZ0KMcyKE58iu29dVldn1C2ymgct2/gAnwAUZGcbf+bcXqYrNtuDs9ft2XfDuWS7MaicUegvTLZry62QVLAIoAbvFgUP/mwZMPwfHS0bh4WEaBMxpYmfhnHgCxmCbh7IJJZGGMNUhOUe0pgFyo/T2PgyBVzlNPCDQNE4UvOHhYnUXCsakjhWoa9ILBVwG+EnxoR+ilmvlaRCpdKYRCfEyNhPwapRgYl87QthDwsrUB18fv7p1qAKfD9BFXoJqDiJaBolZW3cFlBBO5xGc6BSOpZ4tAkWEIV+GMCT6lBFRGjAZkZU6multZFKiIjAeiRSUmWICBMuUxLMgyoGOosDGfBY+ZEPsADNVPtcInShVU4NF0wHseQJj2UgBEs0wyIcATJwTWqg0nvm/A6gIixKloJKANaYWCzGqsBHc24OVGHMk1hIwcLEN5ID7oQyNizWKhYKmJbPUhEZA7KZMR0LBlpLSCMZKC11xKhsOYIWIQUESgBTBBG+jCMdSMkBSaEbKiIm4TKQoYIuNDEhiHoScx0ksD4M1qEGqmHEru4AKoA1Xw4qIWkcm/gGrEoYJ3Ogkprq1AA+ciAAmIIhCZAESYB7cZitZCEeBPKUEXgvlJSxWPoSUBDmprVoIcAgEUoEgHiJJjD7MFYJ2L2B1HFoYsrThEURT1JOAJABmEKBNDoIDVBkSCKR1EH1baCf3wFUnITLCVCGaWriIJoWdpoHFafoONMkwCBgKedg6wYskgQQSUvkLKlOQBSGqVZAgoFREWBsECBb4xEQIE0T38JiHlQ+kLRkGiRagjvMGv5IwEXlh4LJUBDgiwF8nsShDoQfA9gItEuBYgUsTRy7oEpffE7e3h5UQDk35FCfgsrESapZvJgAAz8m87yKg+TUNAL6CGQkFNaWS4QIeBgBIEA+pdqoWNJQJUDhKYuAXQOGpFwSYozg6TyotEoU+sui/0cUKqyQzgL8aQToJ5RrX8qEpswAkQPJcwYQFKGhYYSIBmq3C6q3e1LcAVQUZP1SUClOdKqouAFUlJF5XhVIYlSgmAKSgPWnBFg3jxTzJRgRLDRgMyShNpQnSUSAOAkwHhXHoN4AbgGKtfCqQERJnAIpBTogoKiJRMLgmJJGwjLEITMJS1HOcp8xDr2BLElgnZA8ZWpqoPoc0f4dQMXsAeESUIG0J4T7qiin1AoqBv/OKwuAi6BpgnCKiA9EB9oBSHef68j4CuDBgjRMrAy0BAzw8ilgEyiyaQpMrEUCBn6apBT02dQosH4TPzT4v0QkyqciRpVYA7sgUQAarwHVM5YamBv0HcnIkLQGqi+Dz99uDyrsLV4OKpUYkMH+YqwixI/msQrEFGi/hiapBLzzgX0YqhCvQK2H6UUGJDBMmiOXB03VN4mAFQlAw9ICVct5UNE40TROAZIxMREPZcihLRCFgEwasEYgk2IoZBiMFrA4iMBQINghhZWpEeBZsnd4F1CFhC8HVQoyR4Cispitgywi81ilKQdlSqVxCvYBURTI0VCRgmLA05BLwU0UAAsMVWqkhH80MKL/r70vXY5bx9J8Fbame649YelyAwm4ampGuyVLsqzdrntDAQKgklJuzkWLKxzRDzE/Zl5j/s47zEP0k8w5AJkJMplKyU5pShG63SUnQRA7zncOcJZYhkRyYCBdpWrIeiykC3saeLEoBdLvAaseJBwYqMCLobLIi/yAK6RhIWOJGycu7BulYHgFbPsSC3qxHdyuPmKoosCdzSykwCK7lN9D1oF7xhukylCFQSRh+3kBgB2wgLAxAmAfRAibgTHAKmAzOfTA9YCa+ASol/B5CDvGU0Qq2I41tAqaghyOD5wArCSAk5TjMXeqYGmBAAc7WBISyNBN08TncQSsSiiCFJZ0CAPJSkN13Dn8/PChCoIw9GYNFcxMTNw4VdNpVRDEeB9U3YBJDOjk+14IfCcwcAyIF8A2CJ9cYbgioL1ukIYg5wBjGaeUS6DXINF4igWBK2nNUME4AFsbJZTBSoXfiAKEQpkelIkyk0iimCYwM1HsySTBm1HgtoIkjQEUyxsw/XItHjFUseaHZgyV56cKaKeavqqCWMv1VQSE5RbHAHshsI4kFKjsCcvCBxYNdluQwOpKfDd2YVO5MpW+H2nlB1fAsAYJjSaHCgbQTYCnDLxUxCCUAsYKCeQOJS8Qz1NgAAFbY4AFFuPRRkSB+DMBaxuIog+cmj1Uve3P3YcPFd7wPGCoOMymcv3pqwqkXH9yA1LlC6BPwAcRmFovoQDtsAxcHgOVBToPogzAKolQXPMVAbE2CdMkjD0K4q+f1NAqGHEWpcCtuRELFFOBTDkBPh8KAzFPcJISCdJSCmxqCnK4SASDrc4IEDfiA3Wzh6oRBEP/EUOFbN/MofIJjIWg98iAqJk0SdaFckGOJXoPgLwCUl9EALp5iIyWC/J+IoinPNgYcerTGCkn/AaSDp1OgBObHKrEh+pA0oa9FgF2Q+dTwmGAgYlVXgRrO4FBQy1fYEMgI4iJ3Fcxk9RzgWSREl9lwk29hkB6DYH0GgLpNQTSawik1xBI/6TunF5DIL2GQHoNgfQaAuk1BNJrCKTXEEivIZBeQyC9hkB6DYH0GgLpNQTSawik1xBIryGQXkMgvYZA+qX5fw2B9BoC6TUE0msIpNcQSK8hkF5DIL2GQHqqBliA+RoC6TUE0msIpNcQSK8hkF5DIL2GQHoNgfQaAuk1BNJrCKTXEEivIZBeQyC9hkBaeA2B9BoC6TUE0msIpNcQSP+k8UxeQyC9hkCq0sjXEEivJOM1BNJrCKT7QiAVtsefv/QPH26mTSJGZ7jqCkiIXplTl93j04XEfkAm/SQoRrhSsRu7FHarcCWUlXp+6hJ0j5BKogJga6QL/x+7jFF8DbWhkbrn8ho/CWnqe0TFXEqYHp76MvG8INWOv1ScAgH2Q5eHERUYkkIkfhB6aRhHkfJSqlJZcinRSLZ31cOHKvI9d4ZFOw4VV2Gi/Gj6UEV+EE36n/JirjzuM5953BXCZXGSCBnCiEU8kF4Q8sRT0k2Y9GHSYdpVymHoGPo5Rtd3k0NFPQbUiqF7CM6FjGDQqe8qlgQyimGkPSiBe4hPNArDNEl4gG2QkggfJq1s0d4OvvUeMVQw2TMclcBQMQBN5fp0ulczdIUw6SchlilPuEc4SaUgxPVxlpl0BayzhCqqfOWTJPFCP4QOEelR6QewhWgqkoDSeHKoAs/3gigJEyFECqsLXWC6yhUJBV6a+IlLfAU7BehyBNNAElxvMQ9dwrw0kVHJ+0bjtrMTThmqBxn/e643fUfWGv+jDpTQBgj6evGG97WN/RBpJt63qOImXl+SNu76+molzYVPfd/Xx9sYvHlEJ7IqvzaCpLHQ2F9yTnLD3ZZCNdq+c4M3liamkZLv0IyhOdSKePxCvXNOVXbR0LpiHy/eOS1+m7XQ4u727gI4jmF3wK+U8+bT7d3bd04PL6zQzhh+6Fub7rAJrXhzMGzv46+32lHAwH7THxRvjN21KT1/u8tvzVvLY4BpHaqLO63sFvvW4k2jLZgq/bOLWsYi66IS2TuttZBfIOHNq74mCigOJ4mdO4BptOPu/s1ZuNf8WMcM6ULhq41MTBhToCW0vnEb3ZK2OnjfZd27cX0hrNCiAmd49EWWwvBrhTdsEsjfMhN4xWvN2G/9+0Y9vyVfvjBjYM/Wr9szW94rnvxuNrCvSYO6a9KyrqOtCVEcwJT1IGpuCVGn0NLf+8Vbw6DWBvRAXfRMLK6FGsXorgkgKAtV1XeFST2sj36GmodO00Qz6I3KGZvYW2sEJh+7f2D23FLNXD/ODPRxcx394lzXm4Hi2ZNTGr+idazaukfUxkp6RX6txQbeo+P+6QL3rnLNZXNPPVYMtVdaceJoKftMXlZ/CozuDDpQ0KrvWJaew3zKWwVZseZaBwYDwoW3/kpTBb2AjX/pXXxZvTW3XjlvsJGdtjLGadpkzVKIRaoyQYP6UHuLZ9jyt1YnUAvV3Ljr+lb0FaqTC+OYQdetbnkLUeEKX/V0g0ytWrt/onmjmoqdO9cdG83csZ5fazJXt2W32ggxNRM02ox6iHEb5gZ0NeQdl9TyJIpicgGK+HXttOSaN7KjTPEjreJCPwr1O0alIF5g5NFfN897XqJfb573wghBsBi+EoJ5EoIjrUU3Vn3XJWFv9KD8ExAPS4X7ft4wt28be67qqTwyQz9/oe0o9Gaupzemyw8kNg+b6FmGcwDv/1TcwizO8MmnPphi/TY2btrlIEzdjmd/DcUxqImXTKBaOpeZbKjZ2J8Uu8+yYYLthJGXnT8W0JnZHwt6bv9YOFS3fywsjY1O8g4bPEK8wBXX5VmvcAxnCi4svPuDXqd9gYp1bXXBMXSt3bhZ5nSzF8X/J1XO9el2JOvB+52SxvyEIufPqqvP1upczaNKGBTJZx6W5bCvShPvYNNHs9/QEVicXufGeYN//JGJbC4waFr3yeiqWgWPFSSrQpHRK7GI5ayulZQh81LsrU8mvn+QKuTYtGS0q2pUIWsPcM1ZSuX8KEo4E1Jxj6k4CCMahSRwRepL7ieSJkkgEhpLkQg/1D6O3TARhCcp54TL0K/xX/7LJVrnRxn70t18+FFbTH06w9V7QEISpnHA5D2ObvWJ4MRQKeHHKQtiySVTXuITdM/KPJcHvogFBtVQYSw9iTFkoPtKUQXpnCtfhRFxa7ziMygyYpzxMOHEjeLAI1K6LJa+VAzGIw79QLhporwwDoSkaUzSBH4xNwp5GJVckmY729vHDx8q6s90n4xDJYMYZvOeCB7UJ3GNp2kWcumrVBL09x8yFiSKhLESNIgiH/rjSo96MVPME4RErkyJ66eKY8+92K1xSeomqfLSgDAZqZCnRKUkkX4M7RO+oLErYbCCKFZJSEOZcpeEGL3HxcN66CotnXVnZwHukgcPVcz82WfdUagUSxmdvqoojtVkBA83oTDC0o1kBFuBiFhJN5U+rJ9YRSlhLlE+BjqlzEXP2qkbupFKXQb/42FAas66KWVxEqcpS0OeMJ5EERNUqFgQymTseYwrCssypa6IYEAxHgUsOzeB5SZE2dFt1uhsDh4+VCxw/RkhdHCoRCQpBn+Z6uiWBb47GcHD534A0+65ClalT0KR0oRzN4qSxIdeMhWJBL4mRCVUhambKNgtArJIWDFB3VCR2JM+l3GMYWrwTiGJiBdykggZBwkQozDxkiiFLa/8NAp9V8SEe2GSJKESQVpaVZebAX/4qvJ9DFU8c6hi+BuylE9dVVBOXBNtSAglI0E51OKzCIMxKtjI0oswDAWhURzRkAUwkiTmRAkMIeHiNlIRp7AO3cmhSiKBkWRkGrBU+IrSNNExQBSRxPMVoz6DSiksKCowmJbHMdoOBtQSPgwneprGyE/Gsa2OAYwjdJ31swQhMtdON0A4LO61oaGMwTqB/jU7fWUsBtCHwaAIJA/Yx/t9gGWZPw7bzY64yh/yW85z7TmjjcpLuXWtvkDXt/wmBQGTN7Ou0VgqQla9z+fyvAgQaWapn4dwH8e4SvhANBYsrkhmfeRK0JUMHixCeqtrKS8BkYKetIet8/4AnShpTszS0fjJknVMLAT5asnF4vuFYoOaBk8NufWgeuDr80ze6imvGST4HwYjqdZZDlg1h4qALXJpzZiVwz3NpSKAXDq9IhMsaS4VAQMTTK/IhBqaS0UspDXrohyoZx4VeW5Epy+GPMzNXCoiLLinIhMkZi4VUe++HpkQK/OoyAconb4Y8gAlc6koIMSdXpEJ7zGXigCkp++jPDjGPCoKAoDE6RWZ0BJzqSjWkdanVWQCM8yjotBjGEZ6SkV5WIO5VBTG7vQe5UEBfr0i1EuKo2h6RUYDaB49InEQT191uf7MPCoCnu4eopprn8ylImCu7qnI6G7MZY48Ha1uSkW5kD+PHsUYcnx6RUZEnkdFudg7rSIjYM6lIhq400lQLp7NoyJmQk9NqSgXbuZQEQgs1J9YDNrMonDTh/Wcazf6eAY8kKgQet7rdAaFBunZybdg+3awhw52S49WTFk7T6FW5oPQSDhGQ4nSQMZhggGBZSAYSIlhEjAUTGOe60Spgt3PY2hj0NrFvspFD5AXGhxZX+ikVhoyQeMHd9Z3t331beH9otEMliYvxk1ojyUJfeRuRurW6PNidmwvFwIP06B9cRoTF+Ynpsz1eSC4CKQv0pBKHmN4HS8Oed5JEH30CRxI+ZTLxJdxEifCc0MM96NAopWpH2L4oUSCtLugjYhlp5V9VyPJSDRBnsqjBGutrB/2iS7ItCYAxUKhUm6daY5TRmEJxoF57dfFWfW9ZeRXAKNnjBaNGRoZrMAfhVBji9leyLCgfi5SesiNcHk57A9ausVuVeMMW9LKl9xUDbQIQ+5oHTB9kGsFqM7a2SAzirZjsSUMWBAYS5TeSE5d0O1vZWZtj3WizXE/CqydoWkgHw46eZff+yEe5GLYbXiLXnHPMU50JpQJQW56gK9NTAypNazz1EGmQ07/zLcdaENjHE79St2N3piitHD9A9fyBQxHYZwFC6Or7wC0Ma3uedJT/Gq0slQb9rRQY4l7NG84UbgSM21xEIOUBANJgVToE+vRGj0f7b6iyFE4kELcN2K6rZRvHPe+d5eYnhetWD7sSj5Q9iQD//XD5M0M5caSm8M84jx+pJetLhQnZdwSIFXnqPPXOz/HY5sttjJcO5FHh93PFwv6cMh6xrlvG7utwuZp/NKs+PPCY8F/2tD/QXJiih+9cN1gleIJDS5kXJhtOfHyx/juYRnjAvW1T+ZD02oHCWpBetALgHWo5APfFhEXg0qXtvHfyxJ+RQ6vSMsVmbYieVbkw4oUV5G1KhJRRW6pSBcVGaDCqVf46QrXW+FNKxxkhc+rcGMVnqnC2VT4jwqXUMHyCuL+WUeiefMC1umg0cq0+DG6oswN8Mqkp6DhZr6tLYTbNF+MF0O9HE3IxBg2RUiVDkOGw1KQvi3Gbta/bXxrX64dms3QwxM5k97ZX708uca+cij/2pg75F9c313SwegLwH2E4piQpJmgOU0LdUS0vVFeXpR9+/qNfTm9UsfV1+OPtalPcQ5nnav5hYnlYFBDxvt3rW6j08bGqbvtRrIpsk/Z9tbx9y1vL9tmS5B49eXsoLF12Y232nskOVvpJD4hZz7z5ObedXJ6kspN1vt6GuKHTXXc7Xy5kpf8mHUPr5on6urq9qjV/PjpkOh3p0d7h2LzYJCsrTRP/Nve4Wn3mp/sHfPvJ1e7G1/D4xbhe6cb3/jayjY/k93Toy2ye7o3PGrdNk68je6R3/x4eMWOk7W9w5PvzYPjo+2bE/+g98Vv7n52O7dfvm+fqtONs+PT5j4/7n48ck+u1ebB1uf2duPktLF+dDrY46dfD3auyCVvrbtH7vbel7ON7c8nJydHa42d3aO9u4P29t2Jd3J25m/dnZwek69r21eHx+x7srm3cey62c7q9nd16t3wTTZUJ+xanh1cJr7XPAtO7pLVrWir1XDlh5XvnzJ6/eVs5Wan5ZGvpwfeF3/DTYKt4RefDXaC8VjuBCvXIjhIRXCSJafN78JvXicw+FCPx08/47hufzpqBgdnG5uy3fz26cNnbIMn/JO70fv1zi3U2ePHjbXdq90s/byU7Pc/LsfZ2qc0uqbXm1lfrt198fYbsU+/3gZHhxfdTuPjp8ujwRZSgmIhjNBx0LnC0+epy6LxJTjoylbTVafNq63LTnZ4dEWke3J70P5K+GXD3cpuMuiqJ9p7zVI3Ttnnz373VF6Jh3RjT1zy8NPKLv+2tXx8vEM/ekFvo9c7PT49T/xjxaQvtz71m2L9cLeuGxrcFxqDQbf//vffebe71LrD83IOnPYS5Pi9+OJ34JOAGow4kQXrshqVKixGBw96Rxgyua2N/Rdyx/rdfkseNi6/Xq9qQz7jh3j8Vtvi3cTJoVd8Oc0GEA3Vppkc4ruFCZPhEtNZPY/O8bYEYZOwF7rII4CMo+PDGfIRM7zApjQ0N/Sao51KgHMuUjQ6meZKKtyBobA0dAmeb5tLnXc1qaQ2NapN1RGA6wrWbFB+n7Rw1HFUu1/oUXR7HWhvC3VHtK5TD8DhOlefN3pRIsNVsYiqaCDl/KhvZLUGqVJ04MZH5aN4aMJBoOWA9tPWUw1oCGrN6FBmGo20AkeLt9swrbVVRRNVaW46DyQBq6hQ78grXgTm7VpbSBiPUPWlxpNDdKvtIhw1aGizEGSCQdzoGc9FY/Wnif5pgWRc1F+7f7P9N3d7GXpxcrrDHmy7UWMPd5cPjtYPHLQtVbCEcJAqHfhvaFaxYIxzMwHM7Z25IStMBxe0pwHMMOzlnLj7OEHa59lKsDESpPPHsiA9ylNcm6ZJ5MkEyDtLfBqEcZKGwhVM+ZFwpUilGzIac28kSI/25sJInG6pxZaYkxhty86TQzOWpkNgaz00Jwuly1LgCMLUZQG0NGQkkoGfUsbTKGAladqleOmbeK7gEfGCIAKaEEQg5mGUcB67igS+8ihu2TrZGXh61QNaChyMzBWkxoIrGtnwZmGqa1GNKfu5kJjcspbV9O1pKfzN/CB6bA3xfR/8mChAb1nLX6RulcXd5m7B6nhSu1bPWkO5oqcZOIQAcy41IVnlXG/ekNIKRDm0p67RlqtYTt1hglE11UgiRo/aQLHGz+12Z8BHWKN1S6HAz+NFXubJa64tS3iUy1B1eBROwyM2PzxiGC06jP0yHtmppDY1qk218KhccJXYXnD0oDH2xWgC9BqAQiLlCG5i95ZI+3gplhs4gUVo+FVBO/TY2G8Be6N6qGXd5hdKQw/uw359wZPIo0MKF+qB2kRthJ68j7bZ1Rbrzilc/W3UqWyiOqGJNopuIDttNaXqSXjKdZ4N7OXHExpZ285wFDx1pMWMaKu0DodzAwTxfoQqI9MfC/u9DJcUbMz/+Pf/sd8b5lFSdzoXmXCOegrVaUEw6z4DQImrz43OGKDMYwWgijwvHKCIAPkbTxBjl8mUCuK6oR8LEYYsTJTrCZUIFSuvBFDMYzFqK8kkJh7aNQPVcFNCOYPvPMZSNBH2FH8CgJrY4LPgY2LPPuaD6CGINrGDngWg7FpfNkAV6i4lgMpP9eoAikwBKOZ6cwMoDtCvIl4RmOxUUpsa1aZaAFUuuERuRwYp67faS/M1upNuY4BxHdi8IGA/6ltTKWowBNC5KxXVxOM4+KmTG4B0+FBfXAWDdtGO2ZSXpqYQHYV8LFnl+vs407UFVpBlF8SdDhq+NUuNcVbhBx4CjPpaRZCtdm7b1caja+2JG1eItndymhoqBgAVtg3eHwu766vrGjy0tXmn9wwIotY/07sxgpjHCoIUeV46gsiASnSVIURAw9RL/FSlaeKmKkplmHJoOg2E75dFHKmgc54iPILtGwoQcDwiuJ96KfDelHkgMHmJegoRZ2IHzgKEiX02CxAmdtJjang+BLFrfdkIUugxlhAkvwiqQ5DIm4Ignjs/BOEJiSIVVRDESiW1qVFtqo0gpYJLZPVg2NQMdexba6tUYyn7eu7YyQQtrP+kggSfhOCt//j3/9V3Dvj3Tq/+mwqxX8E72UWgQ21nH9donVyABnANNexpx/MoIkjVF70sgcYVRnDayQIGDi/EEKNqXThoSNWNdlaPgRW6ehU9A5lPs33OxmTePFbIfJHnhZN5IMmxJAlIBkHk+THSeR77iWISfjDGA5+kLNIEY0zmRciigPgSVfZFIjw/Yi4TgQ99T2IoL4yjGAh+9BRkvrpNZhLh6kZ5zAcPEhQm9sjzkHmr1pdN5gst8hKZzy/4a8k8m0bm6dzIfBIARxx5FUHBTiW1qVFtqkXmywWXCGpkHCCNF1a5ulJeel/eCnH33PsyV6i65xeZq9R87DRnjEcmjmizgydDWbPp4E0K+hzQFtV4onStjM7UODp3u42+E3tqMOy1sZDo30zwElhg6hlIe2N13/s4Ju3msULaizwvnLR7nHuhjEPOAjRBIxFhicfdhHAqXO4R5vsp9KWs8idDTxBBVRCjGZyXkjhKU5nQKFYkDVQErDyNhXKfgLRPbI1ZlHpifzzmgwdx8BMbZRoWzJW027W+aNI+stuxSXuhrFVH2lEvvpa0+3Mk7QqYE0krHLydSmpTo9pUm7SXCi5RVd91XWtVleoqZyTTMlaIejC1xApBD3SJUw5cqjy89hsDS8yKDy2G3b4JjQaLUo1c5ST64kCiyxynBSU3TKzWa4z9lN0qvDTomwuMfwXpCxqLvvUUB3kACtTxzzp5jPh/JfklA+b/Vw/LQWWBZ8CCy6CvYyiUHitYUOR54Vjg+q5klLCYB5yROAiTmPHUUwlJBfGBa5exQC/NJSwIE0nTQNIgZTxx00hGSsWw2GjCgPVPfT92Yy6Dp2DzJ/bSTEpd3VOzuPaJvfWYGubM5ufqmPVgYFX7ssGgsK0sgUGuqlsHBmjVWAsGGD1kTmAgmC9hB/AyGNippDY1qk21wKBccPX+tQFzj64lee9COdfo0cxcT+te/ahvRrUMrRNvXCflsf405bTvooV2QYs0ud/AeIZArLOONNfKSDZqa5q8qIatnV20HbyTRj9WjvbMql3gIj0fKN5yWko7l6ktsEY7yiiQoXpgEWMQXcj2TEBEBBhoLgZBbD78ttm6MPiPf/+fojFsX92ZgQGi2P6Pf/9fzwAoV2e9hqUBZR4rgFLkeeGAQuMkUZSnEmQBLr04DaUE2SEA+ULQlAIwwDZOElkCFJJEgDpJlCqXijTwJQsS9IMekjj0Ip4ySA9FTJ8AUCb24yxyP7H5ZgHKxB56TA3Pd25k1/qy8aQwoS/hSW7rUYcnbNoFczg/DSjpu77PXFHGEzuV1KZGtakWnpQLrlzj9q7UAEg8bOTx6irXWb4gABa/c6fQ+Rta4MF09Ou/q0DBJm9p5Z1O764+f4XSo+p3W8Cu/L3daS+mxdNIKbjmkGmKl0YdwPlK3Tk5OS7cs+33YC5+P9EA6oim4lpXN+1BQ5+B3Le9Hj0Yk3vzWCH3RZ4XTu79gBPiwoZRknk8Cagn3AD64FHFQXxIPEZ9N2GkRO59X9FIeGEUCUpjL/BCThlHP1puwBRRII94oc/DJyD3E9tlFvWe2C6zqPfEPnnMB89H7u1aXza5LxyZlMh9bstXQ+49d9ptMMbMnRe5F7HiVLoVcm+lktrUqDbVJvelgsv8s2p10ZAAOWgggxu8ARu6oUw4wroGlL5eHfYHnRZKBBgOPDVmE07PsM7oTtvZya4UyAp9gdEbtKGCPpMh9cVXIOLDyLG2RpaWGpSsPsq9rQElTdw1MdAec3XjcPs/DiraxTkWvoZJ0yZIOOXPAAqdk29fkzEomMcKKBR5XjgooLlzHCoPfRDRgLhxlBIX4IC6HhMkFcJXnk/jsoqQEiHxFYgOkQJBII1iySReI1NYF7FKApkC0IQyfQpQqG6qmSS7uo9mokh1ZzymhmcEBavWFw0KI6dTNigUFt21oDDt7piwuYFC6gnFY1a5YLBTSW1qVJtqgUK54IrmJbdUNMt1lTJitCEMbFqfuULND7UZQE8Cx36dVdRAy20sfbbDW4nkzpv/+3/e1t487Heyfr/T/q3vAHUZ9LJEK/6MHWYj+z5Ar8tl3+z8GmDvQjlt7cgYSTteXOAlgxDDXq8IK5TfP2hPjddA9/PDrmcg/d0O4ZZ2qHmskP4izwsn/S7nAQ+pn3heyFjsBh4hHjp3jAMqGQVCxdIo1O4/x6Q/FRSWDjrxZW7kpZwkMQWZgFEWQfYwQWc6iUqegvRPbJ1ZhHliCz3mgweR/okN9Cx3y3atL5v0F24AS6Q/995RR/rRA0wt6Y/i+ZF+YGZcYG0qpN9KJbWpUW2qTfpLBZflAVSch60/KAJ0DNDxPHfQJ9bdkrXeSq24vwgdJQQ2V9dYLyMtvcDQo1OKq14ZVItrZe0MV6ZVJNqUNdXt9DKrtwbVMlVu7A3AB5QfDeCwSJgvQJaladJCF1BCZLlgoO0Fr7P+cBQaPr+YQLjhAzQz1xVqcwOMjNDK+k3FpbEr1IEB+rntuUDMUNr+vQRZzyRz9D4Q39JXNY8V4CnyvHDgIYx5ns8x6qmMfZ+6THGhQgGtp2jQlqgwJGHFLCGkqUsVS0IhBYsjkFr8MPUo9z0PvZZHIfc59bSgMnfgqW7cmbBQ3aazZI6JjfiYGp5P5rBrfdnAU7iFLQFP7ieqDnj8affY8dzuHRKXxiB/p6oEPKVUUpsa1aaOgadS8ARJHuhYRuIOT4hK9sxp1usPnG6mhDIRTw0NQyKL0bjlmOpXWnlvFX2lrkplaUKtvbv0Wn00awZIMSFNE9XMVNqfUk8NYtn18OtOJp1mB73VOK2OdnbC2/oNLCOF4Miz9rTCa6CrPE54VmWCyHUBGTtaDxZ1Y4d47w2Q6JhINbUwZsegA0GuoR3NOUnGMV5YqkMtPQPi9FvhkaVGax4riFPkeeGIE4lYglxDoW0goYScJgGPE+YpmoIMRGka+x6XFV8fTEQykEpKwCbY7JFgMpReKiRxo1CyWIYhS4i+Hp8z4kzu2BkAMrn/ZgDI5EZ6zAfPhjilWl824hT+wUuIk7sirEOcIJyCOHRuVx+J58NMuXEFcexUUpsa1aZaiFMuuERJV4YJ8vyaLe/ryF1I/r7De5AoEiAJDrosRBYd2fvOwCbQ5ZbdU2we0hrY/0Ejw7MvoBLtvnGQYYJ6Sie5y43Xvo88XSS6kGk1RvfViIpPw77Rq+2j4q0YYhBCbTpt4iqjCpeJK1xbetUyb6J04zcqAwEFNW4BwXp6dYr8WmQstuj1ORV3DLQOcZnjhXxez6qWkvRNEXcOYYDw7E4nPgMQDcPt48YYiMxjBYiKPC8ciGgaSUoEbOcoVhQEF+kTljCKBtpuBOiiXBEzLyoBUZxGjAFQCeaRiEaRh66AJAangNJCIZIwUjF0+gmAaGIjz4KJiS06C7kmdthjang+ILJrfdlAVMSPKAFR7gS3DojCaUDE5maRnaDncqJcvwJEViqpTY1qU20gKhVcvhgZtq+0xYKT8maTiztriZUqLn21bMWs0hx7/VdV22wg/p0ukIis37rnqwoGLJdEg2nnYVpsyPoaKrhA34Hfx+hmyyz4bdYeKn23DskgIPUcCc8D7UxKL0BAF2PwB0WM/Gk/AwRcXwYf0zEEmMcKBBR5XjoExMwNfVd6CcfAEdQFWh5COz2QUYC2pyxQikPnytcuXNJExbGKGJp1w9Z0FQt5JNJURCpELdyURvRJIKC6hWZS9OrumUnRqxvnMR88IwRYtb5oCBhF9rEhoHB8XgcBZCoEzO3GPfGJF3qClq21S6mkNjWqTbUgoFzwxKkO+uUr6HkuBmB7R0YNQFkTpa2me5YjjkrDZpUKFLeTYMwFQ1ZhxRhvGIU1drVGNI2YWl3NuVdNJ3hTb3ktgDyiLzXnXuPY5wIdFl6rZlEHWno8WKkrQR8ghe8Qc/a1Pw5gbTURS30eb7e3a/7VtzHqmMcK6hR5XjjqSB65PI1clrrQ+EgRGSg01mXwf76UhMFWZ9xNS6gTJCmngEUqCnzol1A+UEBKZBJwwaQv3BAKieQT3LlM7tpZmDCxIWfB1MSWekwNz4c6dq0vG3WKMG8l1Mnja9ShTuTXog6G6Px11PmzRLWelsx839g82B+TGfNYITNFnoLMMBYLvBqVNEpEmKiEKM8HhtELRBgKBaPEQ8+fEp0KO8YzdKA+fyIzJimcqcSLKGUiTGWciAD41zDyBAskNJC4XAJRoVH5LIMFXAZURNpHKQeSJFNJVJQmCSPU40kK9IQG6pcO1YvgVaOZv29DwgobajqNmpQuQSajm++k5f/y/o+2A//JTjZ4r0H6j/aySdMabv33zj9+w49+gx9XWVu+d8ymfucA6Knee8d75wy7XfxF3unzwa32e+fvv8EOU4Pf3jm/mdrxVw/+7f/2548fC2MiEUYPohIYGjoJEtdLqxZhfABj6D+WOii1qD+E98Nus8OxmqOcY3hOglGEaywRjDwCTx3BwPCc9QRjTtpBARo6UpK6zDYOq6SS2tSoNrVgUycKLjFhg0XDaNXXVsq6j35/tL59r6eatrrnRHtK3602ssX+t2Fhvlv/TfV4Yu/TyfIk+7eMHK7CZaB6zg3XajQYDQI2bgsDQmSaMUTDBzx/HjOXeDadpvAC2cxEDW6Uapd0RlFdBxlJHcTLGEDfdBwdkajvvPn4cdGNtCoP/qJv8X0ecaS/5ORu7MpMZqGGlORH93iuPmho4wPevINcT8+CBt6X00MrcqF5LGPDKM8LZ0EVCM/EExHggvSEJ1PueyRgURgqGsNC8xSPKSVl+zPlcSIBSgKVhAFBpVSPBpLHKVfMk7FHOIBi4M3dG2ndjryXo6zbl/dylHUb8jEfPBMLWqn1ZbOgRVzeEqLkQdzqEIVOQ5R5+TLC0eUK+Ds/qiCKlUpqU6PaVBtRSgWXSPdxX9+Nalz5i/PBfe8cTSO0SKbVN/T3BlQ8omTJWo2lNtZU8P2hFaBm5gMqieoqEWXoekBtOuiCVgaaXlVcU1Xb0ZD30Gou9ILq2TU9DCs1NmXpdPArTKdxBfaV9qRh4WjzboSk+ZUuVv4wCET8vLGcc1QPpt58cN8+AyoG/CoeqybljxVULPK8cFT00SNfIhOaeilIEm4cxAp5+UCgjwff9UNfUBWWnXBQkQokREEUxpEH/6VB4BNXxSoOGPO9kABKeqF4ClSsUpWZqFilEjNBrrrjH/PBM6KiVevLRsUiiHwJFfNYprWoWO/hz3Pn5dQJRpdFEd610DIq2qmkNjWqTbVQsVzwxGG3bc1m/KGil7wrdWNUe7TZAJpHW7BRbtTPlNhU6bQCaw77Jwvk3W6vg3EgBgiIbSSuzYpdXk9d8J7UyJefzAMBskLldbpDIy6WvpvSqJpLgslGafsTXRG6HDG15Q7Dp9c2YWmYOjfK+KMtNlZ+xILFotdxLeehDhdxxyH5CmDUTgl5U2BtujFZT1ubVGRJOyYFfr4K9fdgCHd0XMEj9JaiWsYmZwjSYdIZmrBLpU6bkeyrvGG6nueQIEl4+eVkjJXmsYKVRZ4XjpUg/zEvREPFwE95JJMwpbEfJGmcuMLjSci4jGNRvjoPRejxgKZBEvLIozHzgiRiMpVMhSGIjlxKknhh8ARYOUFrZiHZBCl5zAezHZ3XbeNnwUq71peNlTqmdxUr80DfNVjpT/Fg4rnhHLDyGS8xguh6rTP2i5c/VshMkeclXWLEPAlCT3gsVIQSwWBm/CjkAfdj3w0U5SwSlJUtA1IapGkU+SICtp0KID3CD4M4ASrjx5xIj6UeieNfOpT6lUuM6GcuMaInusQIyEOpREApTVxaPWd60ZcYGfvS3awSDJNYTzC8aQQjmpO6JQw0CVOQE6UqM9d2KqlNjWpTLea6XHBZof3O0USoUHmxbigcIDy97LbgRWEJqq7WWxw4o55ZnGi5nROV5OxeUY9m9/KSJ8udUmxV1f9OOyPK2kWhwDNmcsibI2Zar4gphVU1++/y4KZFYd1FrQXTn9X/Cd4YHWWMuWJ1Aa3SNg7F9YXxAC6g/zqX6GD8T8W1dVqi9JUMxhh6Bh6VnTYaK2PwMI8V8CjyvHAeNZKeBJQjqaQ8VJ6H7rfjNCUsoaHP3RAInFKAOCVAIQkRqQvMbAz8KUPHqyLmePhD49SLIuBuBSr6z92pat2WncVBTmy/WTzqxMZ6zAfPx6Patb5oHjXb2d4+noAcnVgPOf40yInnFLUTR1cGMWfCr0COlUpqU6PaVBtySgWXzyXsa+dBVZMxp7YW3RQdhRQw01fG1nIsNbJag6YA+dWxyoMym9IniO6UMmuddZsrCuVcdDqyDQ+LnXQxzQY1rZ6AntI4VYu+Vr0sNbYBVjy2e4qttSKrcd3dacuhyJ13F/A4QiK8sBiX/QyAs/LlZvdyDDjmsQI4RZ4XDjjUVSBKhVQEAbQ0joMwlRLEGMVjdK4R+AGnMfHLYSG8KPRjN+GJjGJKQUp1MRhoxBQNiA+iugIKkLpB/BSAU92wM+Gguv8e88GDDkUmtszzAI5V68sGnLOgfTEBODqxHnCCei/enkvnBzhRqBRLWeUCwU4ltalRbaoFOOWCS/T1U1st3vA7J9eMqq+0TJFvOrO+qMDDliUdFEfgVQWxcstnKYjZuDdJ7xHitFMmA6HdBtBztDkGMEJcMgYBfefNUIeWa2E46mHL6dzeXai2M+zi0f07582n27u3Dhe9Tr9vXU7jxXahvxXQxdB954TeYhjCP2QxpPAPWyT+O4cEiyR+WzgX7OMqxWCkNsCM77FzJHoWuWbt84Gwzt7NYwVmijwvHWYS5UsWSTdlnAdUhRhuPGCUpDFRngp1xNAkKQcZTRMOS8tLIhLTNIk9QTBeURJSIqSHLsQJiDoRfQqYmdims0BgYpfOgpmJTfqYD54PZuxaXzbMNDqbgwmY0Yn1MBNOhZk5ma3h6IpI0shzKzBjpZLa1Kg21YaZUsFlxVvnBsMGFfS738i6JYVZ+wAJb0BrjpOsRVlqauVelw/Gp1uOugXikLVRa9cEPep2etbNpykcZZ9CO2mi2vpaJ66481rHh2wIPqgi1ui0On2hJEfqX1/YxNV0XljdoVqheWYENO35r6ldg+TX8nUdqMLjBkZJrT2FM4OmY6YC+hVX3zWtwClavgCUPB05Xv948U4nHwzbR0Cdnb/2u7ztaNL+X39Lof7FlLey5t37Pxbwfd/ZUzfOQafF238svOujiPcXR2fDm/H3nr/kdgd/0f1cbOhK3nse+be/OK1+Z5G3+9lik7cvhgDH79f3Fo8PzYskk9aL5YPFw2XzIoX5gClYnNGQcua6GnQBV0DigXV4r5uIqc3sQnvG779vd9rqt7/lI1d7LPrX33Fk/mZf4HOnAT10DnKlQDmyMTSOX56BK9ggy0dHY67APFa4giLPC+cKktQPRAwsQJRGQtCQRiFhkqRRKqIoDRgXGHxWhCWugKUhc0mMR6EUVWnRm1aIDIQHLEasAgH9Bvl17jEJ66jqTMyukseZbESVsj2mhmfkCqxaXzRXcLkZ8Anh0yTWcwVkmlkhm5+VUAx/Q5byMldgp5La1Kg21eIKygVPaGEV2sKG5AEuI/LcNIAvwDh9g0ZP6SNKoISDTs/g6nfV61inh+U2Tq0AbdqhRKssXQtWB6B6T5k1+mzodlcfITYAIjT3gMXo8OMOAMDisJ0NrJfjOqdUUaOdZubP2Mfn5efcjHGVUjc6Mz03au/0QnUHzpv/+7/dt2MHXMaFveEqJjmCvAaUlnU/UWdtOvzvD5t9tfT0mLX5lQ3kGLPMYwWzijwvHLPQa6OXMEJkEqfY7CilPKIgiKYASx5xhVIhpbQsyQZBGinKqYLPeCy551OXs5jHLtAOSagPZIRI9QSYNbHnZ0HQxB6eBUETG/QxHzwfZtm1vkTM+jH1m8Nh0so0kYCvmq2+9oZ7gT2gV4ObM3V4+dmLKwWWe4cVQPH64qiVnxQydrP+beP67pKihAyFdtW4YLZ/vPKxzTvfBXq30GTudvRVZ3/18uR6s/jqnPdb5t1+Sx42Lr9er+JHQ5A07AIHhx9XZaO/+zF/Z2YgXv6wq75vHmrEg/Frn7c5btOFXd5QAJwKHY8ZKaJ4s9po8KSHNxaqxTMcoJbQSeS/8/5wSckhvEIfha0uLqC//4nEQpt6jlt6+PXuMr2Jk0NNf9S3YQZk+PxK3Y1Uq0aJ3V4HKX7+AsdxRKiqmn6v7gpe3RW8uit4dVdgCyKwUnhBLLrAHGfyVk9VP98w5R7ot7Bkv9XRlW/mW2I2tHmAQQWqVWw+pGp3Zx+v2aL96SKSGxbGcezHOvTyRPaFB4DDFDJ/P2ntj6FrosZ7kOxeNHo8sEzBrx/Yvi6eU47nt3+D4Qzf//0f1lYsFjCxd15OkXWunKLrIXaBEcFR4YPxuhrR5pxMLuOiNg3COzR0KoDDeGcc7CvtYr+iBah6mjDnyiO4ymDdFsFyee/O6QOF6DS1LoX5mdufCHQQXL1aE51he5BBRQlHu06orq9Qdms6GC8SBbb+UDTwVLLfEVlnEecC9q3Q12eZXv/vxh4gQe7Tbi+byggm+ZJwpGp18ngw/SVtDatdEau2vjLUnvdD37VbvsqbGfSznXFzNFr2ESYVAEGz/x7lHeevw+bf/trM/nZoOrsHvMFff4dnTFvF7t2NHjdxjvrOm8Pc4cNvjp61t6MM+QtnvQ3409QRKt/sjWKQFX4ixvnH744UR+vcvjN6t49SH0wJiKOfMe4MAr4WV6FvGKwe2pHhAGgNG5ghPaXAY0CTWm9nl7IzbMPEvDH/5J/pFxhwIC/4vgavwtAPMWTn6N36LZ6bZjraKCwzpxgMaKZzfLhmCnEw53Iu3m+Zat6s5Qvst75TflXbD6h8vX2B9NXZAdG3XbShVPRBbnl1iJZXo1KKt7sc1oT16ndcA92/fekMjT1ZgnccvH+lD+nfO3/tNPPlYG6oi3Vpb6Y3aOulV20LCzcWXzWX0fkiXRo3+biN4YEwfl5+H1Fz3zLeIm8G+Up5py/M9RS8w2OGYuzflraO1cQla6b4SFktgy4JrfBV2aHFBs5X2bvRugMYx0XzVu/2qdX8DmPm5GNamCPmuXBeCsIzulk3F/vrt0I139lxL2BpAvttgidpoqpTC84ZPQ1CziWkgzBfhuAa0oi0MWf0l+us28ek05isa1J2B/Nvjl3wdB8t1+st4/NpxQOdfEL/GzKdQ43X4yZYbVgNihsCcxukNSPEwOJrvDG1X9AsQAtwFKoeHS7lPgwFGghCcRMF2dxcUexOBxlFt3hcx/2CKPPj3aiRK1Yjlw8Xj2AcPecAhn+Hw+D27RYukfvbOP7KAULTlCOFxXHB+9l1Z3Bk34v9XAeWiNWF1bounOgB28B2PKYPJ0ZL/lnbvza1/X3EzsNh6+Hr5NHt7w9b6PE/d+ds6nrUUvpz3DZkKQ24IkuSI+uqFmMdbtedx/4Zt0uTFhQAljRN7BvqBAvKBE7Le1VImObyFzowLlJ/dwg8mPH5Oa5q0AFykYkrDGmQ5US22N19VCK6xwVG35QK1QKNvAMSXBChsQ1wr9MFUeimbW3NpVljZs39yiSZGgOITaPG+rB8Ip+e54L90QwPxgjKs+VgXvIT8q+B+w5EuzqitfISiNZKDdHypxCtXyRZ/ty2vNX8GoLlTyNYv7Ddn6TtNcTKn0qs3F8it3XtL5OrfM88rjeuTXxX1uv6s5GhY+PJ1TSzP/mHTzwf5R5sPKYHM9ZT/lluK3ZvBwp9mZ9cUXOADf8e2Hg3WpNA802v7sUPHW+twAfrArKe4hpgsAYsL7nq6agotNNu5oGAHk+lnxyDLGr0IFZZS72OVhaaxi6rijCYCwp1gLP6EgBntQZwgqfikoMn4TJXa0AneBIu+YnaXwM8gQU8YyiYB3TW9WEO0DMXshfMi1t+QppiTdYWajCgltwga1q05LhfHEp+Pl4+ONraWXfSYVsYR0K2d7jM/h7vEoC+vNn6fPB2FCCgg1HdirMINTp860/K6ePDzDpStGaRonUkJTgTpsK1YKE0cdMW1uOWA5m5HPabXCgzRSOb8854UtYCPZMHqnBpq+EKHTV1tcJLgePFtMISKgCoWEJYli4fz2ag/NmzjJea/W6n3Vcb5hNo73/F5hzkyW+KlRouRv+yEbxdGK8Lm9vCE5e69bD66XjvaGvDWg5oYd7i7fHptD6mG4dbJe6/2Seszjd91nmHBeLG7ik5FEoudmHmlTm+qpv+9XumP/znnP5wjtOfj/a8538ttOff5lUt79G1gu4U66HZbpsdXuHjLFF58uiu4ueybmVs3LMyyD/nyiAlaFj9dHCwvjOeY3zn/NMtm9+sdfPbv6wRe+FsjmfgyBiijdbMw/2bWusgn3TLSdxM/6bEXcJT8LGft2Kg2jCxhtnHM/mmGoz93ur7qnbd2fV7Z6W4NLP8czidZGAUBkejX3Wm2mlP6VMOm6KDcUm1LuBYGpE9ftOuW9qb/z/Z7/5QCD12I/0Eewl51SXkWsthZeqO3Age1uCfFgY2V6fXHT513WvT67Yp0b0c/C9w4Zvr0+uPnqP+jen1x0899hYN2qBz3SpQ3Jwk1c0P0wfIc59jhrbuaYD/dA2wABO9W00i5lYx1sG7srtOZxe9Nw1H/KeFhCaocnsaCi6Vyg2r5R4OpLOmrn+q6BEPc3i0tn6ytF/G7lGdpFqn5qrn0JmorjPrvV45V1zNtaYulpAV3+jB7HVaS04pO30H4tkgB8IPY1zDCSgX7LnVkgeLuFYqufxqrgJGxwNwtLS2dXi05B+VR/BXhd8JcPIsdLL2oLG5t3gVo6HDs9a9EUusKCVZGe/bIx2MkQKAxRGjdcFqoZXzBmah3+68cz7AN52mNItqF3Up5NslZ9kODlgTf+8Nb3Yb/K1mjHBBDhx3yYUFl9h8S76+MpwA22YeWZWcIbkpmBDDrY7Ykzp25MNLOA38sFKZX6czHMBU6AC5E40Mq418RKXhTDngA7xbHN176i2e3I2XwCCPXTN+m9MVFKm6d+NkyIgeo4fZQB85Fedh9vQajrqt2dzmsNWGfYsrrjO8aDifqodU1CIszgoIc7yn0mFTjz+u+46D8rw+wckMEYKi+5nMfShVVhJeNnDnTVHv+uLO26WKFFRlkxN1kbW1L71iAawHT3TqBXM0yAbN/GTS0FV7AUQTpAOH/AR2rlZoHCncGvWqhZLabXk5kCJlH4/X0R8KNqfXEbDuz3vK6CCiXVKzY8pZjwPkVkcKif8YlQ0/LXELH9dClMjy05c3o578y1bwfiv0/Xd/LPyNuH8svIXyQOrVWVGqtHLuBe/3MOc45VPw/hOk4DfAl2tjjR9Fd3HfW10tvIqinr0+ab3DRqFez7lWzoGBMkYcF+pcyUwbdbg01/w5B1HnBsbSRy3JbqbkOU6f0dvudFX7HAgd0EpI8InW6b4ap3juUjRS1Jejst8t4K/zRMFeUOcj3feYVPOea9VUnAwvrwzLTzqdq/PrrNMs9HxzTWXcEX39IXwPdOO8k573oTyk9Tgg9qT8iRSNt+E9Kkz2z3M6f14aBP+H0Vc9LzSBbZVVIIGZHCkOj/Qt8AF2VDP7PnqXlwaQujBuDnyCs4bvUM0VzZuvtbl8UfnfMcOfOKejS7npZZNfLTu4p93hL5Yd31N2VC57Y1Q2rOrQ+k2s35H1O7Z+U+s3MOTWgz+jxVqw1RKmFvW0vKWFng2aF2ZKKXWLTu9W6E4bsncL6/Zvq1vrVrfWrW6tW91aZ9bvca/wIbQf7GK9eEbn1wPTEt0EXbeuVNdmqjHlm4JNie8mJjmndHg9KQaj8Rht56mjrs9/geihhUz9YFaWyJo1fmtWr9fsJRKM1L+HbUMQ8gr/rB+DtXJT4LuN3D8S9s0h06cag2lMnepwPlM9t11hlblplblplbNplbNplbNplbNplfPBKueD9e0H69sP1rcfrG+3rG+3rPxbVv4tK/+2lX/byrNt5flo5flope/Y81KmDtbDpv3wwX7Ysh+27YeP9sPO+GHadgvv326umXA9Q3p49Tjpzuve6a7Y1GpzRLI2IzMJOfHajM086MHNadkmNfOhB1mPol4Wek715OgR10Oqx6+gfpv67wf9d0v/3dZ/P+q/O/pvQRJKW8dbvAe2gmj65lm1N4k/c1T9vAX6w8lmBIvhPeR6KsJNbQY+eA9qE+YrtaxgKqZZyJS5LJDfuiD2oFXguTGLKwxZopgFvm3AU7Aplg0PMtDGNmiarU7R7/OWsfOymFjNE2Az8FQO2685rIX3JZoPvQmtfJqGTslH7HxkWr4fY37VGMVqvm/QuVAoxOdGXYbHLTIujlndqewalgKcpBlRU6Q1mpEb+5QBajcU7w0SxXPgAcFJ23+YIklEpJSJWFQySBbDwCOLVIhgUTs8iWOhiAbLEY+aC7Ir8BvXQJP3B+ejCkYTSeLAJ1AXyli9EYNrGvrArtKb3YPhl5VkZ39l4d1k74I4Ms6AR0xzwTPb3SWT6/Jz/GX59ma5/61vd0vXKUlKeep6i7EMyGJIUrbIRJIuKuwNjXgcEVRJqFl8+3Jv8PnLh7OF+rV7sxxfeoPjg0cPJGFuHFJifTY6HMAUFCPwoGE+Q0pYTHRwkHuH1HvxQ5r3cnJIdT0DZKyQxoxGoRAofWPirC/5zvMxMC8w+730rzwofiRoFJFgMRUsWgyTNIRBSdPFmHKiUkrdSM/cDCJ3H428f8HM+hZoc6fVQr9W8jxt8pzA5KP7CZaNc5qXrokt+m8eaDtv+BcPYbAIfjMWgvGIwYjk43bp04UHrY6HU8dXkvFAkoGAPZrQg1yecbZGeO+sa7wvTe4N1z7RJufWnFEYG/FpRx2uXSEWrs3tCvbkkfVU5bNJcchIbNAM+6ikLJoVklklU0lemnpw8+OHfm+5XCjZ4eaWt+e5JwIWhSIGokMjL/JYEnFKEjeWQIfchCuWupxFKuA8DSN0QhZKlyY+TRisK+75HJvd0y7bL+ZWIhKs8cHyP/ITv5G7l/xUOn8sTibNk7maML+hTbiRjY8K+G5wuzwcNPRkGf9CejlfcjcdtLyLdEi/udl1rJKm+ta5itMg8a+4QJ8aXbzW0F/0C/PlYSb3ex1Yj5pBMpK0vCtq5kM8lR5o93mySDR22COvEGVr7NFcAY/pUS8KXMrCqnsM5JpCLw4tn896lzU5qoGV8qDDaJM8OnB0Y2N538zvJLuZQJ1m84CahF1NzcSwP+i0sKm5PI+XOv1zLtBxU665sABPptRRR8Kz7cbCve5HHu3K5B5jeHiFw5kT1m1v0L3KPqz6eDycYVsHUNdovcAewcngTb09jfvk3EPI2G4e9tkAt1jen8btBjHxVyyk/HOqt4NjnFso77zTHb0rZx1JIUWXxn5SSqKI7SclDGMaoh/aKQuhFOBI4Ll5Zlx26cNm2AnAxJ/3u0rh4ii2gb4Fua5UgafR8MK02/J68I+FZJg1sZ19fZeCM9zGH+fV4s1Y5y+7HHo6rhJ5+t7QeIyZKBH9QQyy+he4qVTdR6OagAHoNwTXbk2wCZrwAeXs4mdjtuAQ6laNDrYKP5WaaEB6YzDo9t///jvvZkv5Z0DrgZ5g/iXgM34vpf5+7VUSkBnpobp5ec1BecZzzgLt33Vksni3PUjXFlO2kkQBPT7oHqNlkSkDV93yaMzXMQ3ejVO2BqpVpGqz/eJhFwg/Lx5OMnVT/D405M08/vlDn8BddzKRGafzLZDrOpo9yPo4iFLPwYMJiQ90qdO74O2RWL+we7cuh0DsOj3nEL2XGKc1ume5HuuCda+04YfOpzZ6e3NO91edwHXfO0BME+ew07xG6P3PvNX9i7MsBs5yu3kHZLTvvMG4zs4Gqjquvl2kHgs9+BtHvmYYZ7nGmCS4Gd6ycNm5GXuTmUIm7B6UgEATkHtolCkh929TKuYeIrJqCrN9j/SN6yr0PhJdroiNwwrt+NjorrVZHe1AScIfk4ie6g+bgzLDa4xi8JdeAMMuZFZFCZQBgFP6Yzx1m2pgmKMB8HW4cLRbSd203YsTg9Z50z6Ha9cf+LGn4xvaTSNuSEJsmvuzTSMusMq+60ah1TRvKXI2VVt77NC2986R1gnB2981vBVezu3zrUavXHZW94Td6PU9sb2p+Omw2miQiHwShHa8hYlG+/c2Oooin7okCEqNjh/d6LXLo7Nv3+1G766o4cfLba9TaXTkUg9RIop/dqQjSr2QAALZI32EV9Jf8M758CprNvvvnV10KCdBmGnj3oC+1I31hx45UuVmfz9RZ/Rjv6bZJPBil/3sWMNA+4wFvmc3e7+HNFooTWuaqlW0e3FGw+Puze3pjt3wq7VsOzrtf6yON0g2gKZBfO8iCe5rOJTAfJCQCL2/4eu33WanhwT3rrxOtErECu9nQucuXHiuWXGX7b6tf9j5ehTZfft2ctZtrbU20mrfqMuoT8Io+Nm1RF1Kkd9nxOrbKu8rxzOE3Q+tlq22k88fbX7583W8s79xt7pxWWkZNMyDIQ/cX2gZg21JXd+7d5U/fFg3diCnHcTyIIq/nLCQ3p1VGx+7fgSV24HgH9l4EOtC6oZRbDV+N5POEYBVzcDGn4/727d221a/ba9+vFjeOai0jXkwqC4BOvuzbYMSYi9gkRvcv5zNyOo1DG8QXUYaM7uaWbEHd3VHfexRuwMHN2K3fbNzV12zjHlByBiNf5r+QQkhiTxCyQNWxgPbT1ePCPPt9idX5CrZPLs4Kbc/cIkHMEmCn54AXQJ6GYy8+ydgAwoQGCQAsH3HuOE9sJz3lODnID3+YNPxg9bGYG15+CU9qjTfc5nPYhrgcc/PNR9KCDzqeiy+d/gf0fp1IcSHdqn1m9u7PaY+s8nWByGI49HPclBYQsiCGOh5leD5dfuS3Fyul/blzUaLfQ+DDx+rLYvdgADZiOlPtwxohheGnj8DH5flNd7FSOck6w/H93jWXvR7m6XhPIzDuLdMzw6qjfYD16MsCuPwZxsNJfgxUBRy/2KY2eb1G5aebJfaTM6uz7pCy3GVNgMsRAH56f0HJYR+HJXxXC+BoGYJ5M4FrZbZfgMr53kgnQWU3Yd57qhl5syq1LjicKeQybAxG1lb86G8ZQ5hZx1n5HK7OTE6590uFGSdHrwr3uDprmc93rW6jU4bpWN1t91INkX2KdveOv6+5e1l22wJEq++nB00ti678VZ7jyRnK53EJ+QM8ERu7l0npyep3GS9r6chfthUx93Olyt5yY9Z9/CqeaKurm6PWs2Pnw6Jfnd6tHcoNg8GydpK88S/7R2edq/5yd4x/35ytbvxNTxuEb53uvGNr61s8zPZPT3aIrune8Oj1m3jxNvoHvnNj4dX7DhZ2zs8+d48OD7avjnxD3pf/ObuZ7dz++X79qk63Tg7Pm3u8+PuxyP35FptHmx9bm83Tk4b60engz1++vVg54pc8ta6e+Ru730529j+fHJycrTW2Nk92rs7aG/fnXgnZ2f+1t3J6TH5urZ9dXjMviebexvHrpvtrG5/V6feDd9kQ3XCruXZwWXie82z4OQuWd2KtloNV35Y+f4po9dfzlZudloe+Xp64H3xN9wk2Bp+8dlgJxiP5U6wci2Cg1QEJ1ly2vwu/OZ1AoMP9Xj89DOO6/ano2ZwcLaxKdvNb58+fMY2eMI/uRu9X+/cQp09ftxY273azdLPS8l+/+NynK19SqNrer2Z9eXa3RdvvwFsytfb4OjwottpfPx0eTTYEuP1MMxXe8m/Jqyt81wD+jx3W5ogyi4ix24OJBbxBNxYz2Hu60IHdWHnaGvR66IqwACkKbzY6A9beA9T3C3nrlVlmAbSlWyRpK5aDJlgi0maskXqKmAGGaHcozWFpB10gIwh087zo8vcWW1+9jGlUqn6opd1px6Z1FQz7lKwpPXB8pOY3G2+uf+THTHE/XY+wBhDeKqVpT089qrP3lODYa99Puw1S+df3aXWncpbpA++zNnb7zcq+d2LCUmaSXNh5Db0fDxlY8/XhWe/czx4NzkGHdmp3IKVDmubWf+8qzC+nj7+PddnxJXj4WoeM+blk+JqlqFWeRiV4tRm1V6UYRL1mTUMUmb0dOvOrvPjrIXcEeREZ6eR0fGAPdHhl6bDeOkCQoCk3Jc+E4En3ZCwJCCJD5JB6lEiEpHEKqKcR0pFvmDpwo8/f/w/WfHnvDH0CwA=</properties>
</file>

<file path=customXml/item3.xml><?xml version="1.0" encoding="utf-8"?>
<properties xmlns="http://schemas.myeducator.com/properties/myeducator/atlas_meta">H4sIAAAAAAAAAyXJTQrCMBAG0Lt8awOjdsY0VxEJaZqB0kggP7govbuCuwfvQOg5NN96HbGPmuAOfErdl1J2v61wuEm0Inw3Gmcx06KTmaOqedjASa0lYcYF77KOnHzeWod7goiuxPKLvxiv8/wCllLY6G4AAAA=</properties>
</file>

<file path=customXml/item4.xml><?xml version="1.0" encoding="utf-8"?>
<properties xmlns="http://schemas.myeducator.com/properties/myeducator/atlas_integrity">H4sIAAAAAAAAA+0Ya2+bSPCv5Ph0lUzFawFbupOSFAN2Hm3S6tprI4RhiWkwJDziNpH/+80sGK9dcBI1H+/LeHZ3mPfMzvpRCLIky4WRIEmWoR4LA6EIslvqBVkaxdew7w7ffzqapn72ENzBaVXQfOuwvJweh/PidLo+jEN2cGQcOqf0wb4kyLOaLeKiiLN0fXz578/v0c/P0/shHIPEmIZeQJOkEEZfH4XbnAZzGtx4Zbygwkg2VHWoGYZuDFXlCW6rq4Fw7ydx6JdAIIwehePDS/GjX9xooo5L+uOWBmV7mtO7Ks5BepyG8X0cVn7i0TAuURFhrIJ27zQERLhaDYAaWD+0HzeE+kDo+vrd1tegN4iiaUDxS+A8SqskYQQjxqim2+DqGge5VYoYDRulrlawt7ZLrs3oUkxWujU7Vnf1Od5I43kr/bzJ7/JW9+it/SZvYw/vnmixWI8xWmNM2bGOwEBgIpAlBpWuQK5DNuZCOeZCCbw2uMHhJoeDAG6hdJpl9pulSd1mWWiWhRZZaJGFFllokYWVZ4EghBqDjEpGil8dbXF2WpxtFmebxdlmcbaBqA2+Ma0WzC14tjLHayfI47hMaVEcoEcOZHFPjqo9sbYUqWYLQP/FUkXqEs1Ie9VQRW1PbHrSuVbDUuRnKoOUL9aM9Otlmj16aftzhpUC6msjcBC4CCYIpghOtovJbivKRuC0tWUjcBC4banZCBwELoIJKz8UbCNwELgIJgimw7Y4bQYdBl0GJwxOGTyRpe681l4rr/n65WJjc7jD4S6HTzh8yuEnz2gudk+jsTnc6WlANoc7HO72NCmbwx0Odzl8wjc1zkE2hzsc7nL4hMOnHL7VHG1+4fALl19M+MWUX5zInQW+YrXjp8WS5gWmhiRJskRIxwzB4is0d/dfx+efzj664z+BKJhnWVL84aojV1OUwTfhbyJ9E94IzdUOpBcX1glHeaaOzpBys3Oujs5h501dyossrBLKqnKtzqDBtnqFt/BvNzqjkqsBbwC7bIs5pSWowVsD0xeMXbAJNsEn2pN0YDPQkafpSG1BUS0Wfv4T6bfnPLiwYNJMvWWW38yy7Ma7j7OEtSg4LPOKwrjlp9d03ZdUCdrVgvqpV1CYQMPCm9FySYHDFhmMJcjRW8RpVaLnZOmtPtjMeWtuu1semylTGGvlAUsIYB9lOfXCuLhNfDDAII3GLWsFdkowHCbiKgVPyGq9Lrxini1TpgxzUuHV85uXVaWXRd6mA33d8h7OmExEmV3Tck5zdFvrIDbtKnpg6jpRxSgY6qI2izRxGESRaJg+oZFpSjrLkTZx1ikhbvJn/4j/xLDeO+TvfRq0NhQweleoFu6gu2uDAatH/zgFCkxoJoLoJAzDWSDSUJ2JmioT0QwCVQyCIZUNI6CEDTC1y7i3gi4ZijmEDJtTPy9n1G/G9FaN1Edi4QhwvH0Tvyi9lrZ9cRBDVQh8FsZRRHOall5jJIs2BLdNWW4vw7i1WV1b1eXT5aHxXS4/XQjbWpItF5vL04vqy9Hs5P1Rl52qocuSIQ92ciQkkelHkiwaoUpEjURDyJFZJFK0x9R9Qyf0iaDsy5+XeZEMJUMzSWfavQ/Pyg9fnM8d6fPB+HL4Y3lY3BUC5+e6M6wGL3Kp/BKXkqFBFOn1XMr0LPHt9rpObbR8RadereonbpAtFjQNoVtFid+UZaPUOXjr4J9GU+wV9J7mcQnNUQjgNw78RMC2vdx0TWz7dXPc2Miu12d5dPR/7bx27eCt3Ab0orkDD9z2HXBgsRtyK7hLP09r23ZiW99u9bjRd59KvEBkDrsHl+sb8IVyuv/OAaH8lTre+eelfv7sEHHnXX+v9E4HKyiT/wAsLwmFOBMAAA==</properties>
</file>

<file path=customXml/item5.xml><?xml version="1.0" encoding="utf-8"?>
<properties xmlns="http://schemas.myeducator.com/symphony/msoffice/properties/submission">[obf3]BwG_4xeBD0t4q0GrHrefn0m~n-d_XbA4Ux8aSrm25r7Bkbek2PJB2x8g20drHrSSgVk2gve0g1cZ8T6rUr7B4PJB2x8g20drHre2W~t0ixFa707VNPFE2hmh4beQ4P1f9B8bYbm_9b1BWrnXnb7C2xtRnTn_YhtanxtVn3Ai</properties>
</file>

<file path=customXml/item6.xml><?xml version="1.0" encoding="utf-8"?>
<properties xmlns="http://schemas.myeducator.com/properties/myeducator/atlas_meta_I9Pxfz4hxoL4">H4sIAAAAAAAAA+1abW/bOBL+K4SAwzV3is8vcZoEvS4SN8UWt70EbfcWh7YwGIm2iUiiVqRiG93893uGEmk6dtom6bX7IR+SSOJwZjjzzAvJfIq41nJa5KIw0VFRZ1kc5SqtMxEdfWqfxkWdX4gqOoq63W6vO9yP4qispKrG3BiRl0ZHR1184hXPNU2zNPh7KYsUsypepCrHpEzNiU0vjuqypKchnrRIXxXR0ftIz4QwkRcfRxX+6OhjHF3xrBaW81xVl7wSfDyRlTbjRGQZBJwOQO2HtEhUkfqxvXAsF1rzqRhDpamg0f6WUXw/z3gimJkJ9kZMK3yWqmDHBc+WWmomCztEEjS7EFhWZwub/hqfkaoqkXFDjF5zU8nFFjbgkqhyOd5c4tlgbczpfzY4OqcRw/Xl+HcYifi3/vJEJ/3PUpCeJ8PPkgyI5GCDxAkYbQrwnEebnD3LkWfJCz0PNB4Ntg1YdvvbRiyzQzcCuMiUr2s4uG1wnenN0TXGPb8EfP1tJpMZu+KV5BeZYHNVZymcyHKlDeNlWSmECDeCcc04S0UpihQxtpohJ2yOeRzfjGJlJVKZYGYBWKTySqY1z/6qWc4XMq9zphbLqShYXRp+KdiTs8Vyh9VaFlMGpGFWCmZyOjM/tbr2Q11POIKMqQZu6sJwWeD9DXv7ew00MRteMZvbFamJpZqoDHgk/tpgFZQegHvNTFULJ2Owbg9uWKqEXhdS7lru4FexN3VxXmda2BUm4BpTCCxVXbGJRGzBdqnIHPe9TWtv6FYJ2E1b3ZqBKq8zboVxhkcjS1i6WoWwlcDm0swYTEi+oXlbvEMWhcWyJdP1dFrICRTGODTfoNVO4+FWm9v18TZ1OCuXXFa0HM+DzVpdtKkUgAcQFWIKJF4hQaxSx08eipnUSNgRbGpkLuLfrPfj46mIsTAPgpbqHaUZJSZYhSTVITkVRlQ5zG4zEjx7sN/pd2L6/RdnaKtdM16wVhKDHQjnYlFmjYsvlmTLTvx0rzPYPpVMvW1ay7ITQz/gEEoUirml6pksMcPMhWg4kEvcDI/AlRlaaGmGyjIRiYHrnOEgzbm8E3tSKnutXy1tgaR8URtCsI9HAtn6LAvxQplgwmfpZUPt9AApjXuMt/rT+v7Jev1eZ8D+zrqd7gH7m42XjJjE7XDvsDNku93O3iFG4Wq2C9LePl5a9zs2B51DohsOQrq+p7Pv/aetiE0J7IaI/mFA6sHuTK9Ns9LWPw2/4zYrveaL9Q+BpoFDPaybrN5YxKPYf7w/xDxgPK974cD7LdTzroZbm7tphHGisjovxnOZmhm6nuh9vxuz/pB+8DDEw6A//LiVem8rea/XjYeYcX197bqqo/fo7ny781JmWWOvSV0kNoPFUcFzGnstC1uBjs9fsStR2TTKr7jMKG+BTBtRNvz83KMIiWXMSzluJ0Rhdxh+P+p1Dq6vP15/bBbT8EFqAnta+bM6e/4sk8/fiAkSRNG2UijQ3FWzl9IUWAaj5ss2kB2ifysyZACXesna5EuidxmaTSqVN9xQqRHVcwsj6rbYaEB+TpX0HfFMUnccOWHvoCrr7fb/OO6BUFKPe3wcWMwVnhFyPZmoVJiP9QxC67fTaN7KEe9mbTkOlHEpxGazxKzkYKilvUkQCKTyXZMtrRcmQqQXPLnEuyf7RVEcd93rKa8QO5hrnSIW5s/U7KxnETLSv6ZUE2cyFb8iiDLnMSMNbWFa94msdM/oBEoUF/Gy6RXc51QVgvw94ZSsIqgklBtb5Bk5q3lBfpjIqXuD2cmdzQvajrd8JRVWmfwcSEbvISdL97buFy1M7QmnNXpQgN2T8itxVoxUDkwZ4XX8gvfibYE0wg7CGrDk2jTR1OQPIAjQaApUGFcO6qsAg9+nsijIGw6jZ4MOI+7/VTV8WCwtL+tolGLY+fZWDA0RyKbCwsKG60vbCb6mQRvKzQ7q5hB7YrvMQjSFvWnU5Bf6NEjPURig+U6wCLStdhGnAyvvREBjFIX6IpfG5n0rWyx4HmNxlzRUWYUaqTM4Z1M9L8nlqW+an/bvkZ9OVnljtaUNUkWvv5mcTr6YnPZ/WHKKvZLBykYzkVyyres7fIC0wyAV/mrzEDkG8U1pIrX1CAEce7hzYJGClWVoQ3gVot5tBMI0SG2AKsJW5TGd3fBAr/8t89lgd+8xn33LfNbs3/TM9QWWE62m2W//sBwIR4c5cHSPHDj6EzdoPgeOvm8OfFXccrzis9tXnrDQccVaLxev7SJp9lbk0zHK3Y+bHhvFO2TWHxCeL+63hXrxkC5l//tuob7zCebX1ZHHuLjLBoq0p4pJZs+bixwERq3F6lCKzE8A8zdFM8FTBFCl5uwJ/ervOCS0vaOtiGe1KWsTMnYIPh3cPO+w8TMMSupXhNvwD3tR1kTNaRAEG1dTAf6HmwF3+pCS+MWA6z0g4Hqrknh6sqbkSoNTkk9nFfaCB6Y9+qXXDeTvPUD+XhDwL8SVyJAXeXh+7xxr4xuWCiHj0WLPt8QiEaVhH6J/Q+0PkQ3nD9FbsfgQddj/73LhMQ/ccOkwcOmz8vkxcnFC2VObOl2yOQxLt8110h7uC4cuu0OcwS0JmuhJG4YZYUKTbzhLJR2CCjatVF3Sp9VRmO6w/8B3qtYsF8BLgoaKGmyIVhU2NXRvlmR12l7/3WyhPnOMFrOqvTCiB9vQl7ZHeuK6JSKh+h6MtAf8O01z5ri3o+6Af6fD3jnsNtoJOgvMAXasLedtRZoI+1jyyshElqhJgC1FYrv/ottM21cMDsicw6dsiR207jz7R/mcRR6OLrHZfyqAhcepuPJeDiFgX8Y8RcVL69xjLxO8qG8BVEnVFvnav7tOYGihmEBscE8chAN5Kvx0E37YRGHDD2VtUOhAHh2OhzMpGpp00yQzPIhFKQhk47w5j2/up8dgSLo9dWqeY50wZQDk2+rb8Nr9q8W4QnnC8uluFxYDxsQ4USsD2JN5umfIeKlp7qeo66h77qHvHgbuYa95uHYMJlActerO86//B7RX252kIgAA</properties>
</file>

<file path=customXml/item7.xml><?xml version="1.0" encoding="utf-8"?>
<properties xmlns="http://schemas.myeducator.com/symphony/msoffice/properties/officeprops">[obf3]gfzIcHaUTN4cBNz707aPENd9EpWILJ8c-HCSu7drv7tUc51UrHCbrNW707ary94NFHGStNtYA5GjrsdscJaRc5kP.UCJ6JdI.JkUy7tVP</properties>
</file>

<file path=customXml/itemProps1.xml><?xml version="1.0" encoding="utf-8"?>
<ds:datastoreItem xmlns:ds="http://schemas.openxmlformats.org/officeDocument/2006/customXml" ds:itemID="{8C6A25BE-C597-BE46-A5B0-2D093B140DAE}">
  <ds:schemaRefs>
    <ds:schemaRef ds:uri="http://schemas.myeducator.com/properties/myeducator/atlas_meta_I9Pxfz4hDoPE"/>
  </ds:schemaRefs>
</ds:datastoreItem>
</file>

<file path=customXml/itemProps2.xml><?xml version="1.0" encoding="utf-8"?>
<ds:datastoreItem xmlns:ds="http://schemas.openxmlformats.org/officeDocument/2006/customXml" ds:itemID="{7F723E26-2B4C-C845-92F1-BC364FA8B3DD}">
  <ds:schemaRefs>
    <ds:schemaRef ds:uri="http://schemas.myeducator.com/properties/myeducator/atlas_log_common"/>
  </ds:schemaRefs>
</ds:datastoreItem>
</file>

<file path=customXml/itemProps3.xml><?xml version="1.0" encoding="utf-8"?>
<ds:datastoreItem xmlns:ds="http://schemas.openxmlformats.org/officeDocument/2006/customXml" ds:itemID="{24C43A72-09E6-E94A-AB5C-D43F2E2490C5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7045DB48-1FDE-F448-8A09-D2A4E69E02D7}">
  <ds:schemaRefs>
    <ds:schemaRef ds:uri="http://schemas.myeducator.com/properties/myeducator/atlas_integrity"/>
  </ds:schemaRefs>
</ds:datastoreItem>
</file>

<file path=customXml/itemProps5.xml><?xml version="1.0" encoding="utf-8"?>
<ds:datastoreItem xmlns:ds="http://schemas.openxmlformats.org/officeDocument/2006/customXml" ds:itemID="{C1E3A5C3-9462-064D-8681-814C4497957F}">
  <ds:schemaRefs>
    <ds:schemaRef ds:uri="http://schemas.myeducator.com/symphony/msoffice/properties/submission"/>
  </ds:schemaRefs>
</ds:datastoreItem>
</file>

<file path=customXml/itemProps6.xml><?xml version="1.0" encoding="utf-8"?>
<ds:datastoreItem xmlns:ds="http://schemas.openxmlformats.org/officeDocument/2006/customXml" ds:itemID="{D5978BF2-7890-BE46-8D16-944B664582DF}">
  <ds:schemaRefs>
    <ds:schemaRef ds:uri="http://schemas.myeducator.com/properties/myeducator/atlas_meta_I9Pxfz4hxoL4"/>
  </ds:schemaRefs>
</ds:datastoreItem>
</file>

<file path=customXml/itemProps7.xml><?xml version="1.0" encoding="utf-8"?>
<ds:datastoreItem xmlns:ds="http://schemas.openxmlformats.org/officeDocument/2006/customXml" ds:itemID="{EF3A66AC-7846-914E-8CE6-8E2F7D0F91E6}">
  <ds:schemaRefs>
    <ds:schemaRef ds:uri="http://schemas.myeducator.com/symphony/msoffice/properties/officeprop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Fitness</vt:lpstr>
      <vt:lpstr>Fitness Task 1-2</vt:lpstr>
      <vt:lpstr>Fitness Task 3-4</vt:lpstr>
      <vt:lpstr>Fitness Task 5</vt:lpstr>
      <vt:lpstr>CASchools</vt:lpstr>
      <vt:lpstr>CAS-Task1</vt:lpstr>
      <vt:lpstr>CAS-Task2</vt:lpstr>
      <vt:lpstr>CAS-Task3</vt:lpstr>
      <vt:lpstr>CAS-Task4-6</vt:lpstr>
      <vt:lpstr>CAS-Task7</vt:lpstr>
      <vt:lpstr>CAS-Task8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Maherdeep Chhabra</dc:creator>
  <cp:lastModifiedBy>Maherdeep Chhabra (Student)</cp:lastModifiedBy>
  <dcterms:created xsi:type="dcterms:W3CDTF">2024-12-11T19:40:45Z</dcterms:created>
  <dcterms:modified xsi:type="dcterms:W3CDTF">2024-12-11T20:11:41Z</dcterms:modified>
</cp:coreProperties>
</file>