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8_{3F04D83A-B176-9E4B-AC39-8B7F37BF5A88}" xr6:coauthVersionLast="47" xr6:coauthVersionMax="47" xr10:uidLastSave="{00000000-0000-0000-0000-000000000000}"/>
  <bookViews>
    <workbookView xWindow="0" yWindow="0" windowWidth="28800" windowHeight="18000" xr2:uid="{CC5C5B23-9EBE-9C49-8307-20BCC6D6759C}"/>
  </bookViews>
  <sheets>
    <sheet name="Baseball" sheetId="2" r:id="rId1"/>
    <sheet name="BMI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2" l="1"/>
  <c r="I33" i="2"/>
  <c r="I31" i="2"/>
  <c r="I27" i="2"/>
  <c r="I21" i="2"/>
  <c r="I18" i="2"/>
  <c r="I14" i="2"/>
  <c r="I12" i="2"/>
  <c r="I10" i="2"/>
  <c r="I8" i="2"/>
  <c r="I6" i="2"/>
  <c r="I4" i="2"/>
  <c r="J19" i="3"/>
  <c r="J18" i="3"/>
  <c r="J15" i="3"/>
  <c r="J11" i="3"/>
  <c r="J8" i="3"/>
  <c r="J7" i="3"/>
  <c r="J6" i="3"/>
  <c r="I8" i="3"/>
  <c r="H8" i="3"/>
  <c r="I7" i="3"/>
  <c r="I6" i="3"/>
  <c r="H7" i="3"/>
  <c r="H6" i="3"/>
  <c r="H5" i="3"/>
</calcChain>
</file>

<file path=xl/sharedStrings.xml><?xml version="1.0" encoding="utf-8"?>
<sst xmlns="http://schemas.openxmlformats.org/spreadsheetml/2006/main" count="115" uniqueCount="81">
  <si>
    <t>Major League Baseball Salaries and Wins by Team</t>
  </si>
  <si>
    <t>Statistical Analysis</t>
  </si>
  <si>
    <t>DIVISION</t>
  </si>
  <si>
    <t>TEAM</t>
  </si>
  <si>
    <t>2019 PAYROLL</t>
  </si>
  <si>
    <t>1990 PAYROLL</t>
  </si>
  <si>
    <t>2019 WINS</t>
  </si>
  <si>
    <t>1990 Wins</t>
  </si>
  <si>
    <t>Response</t>
  </si>
  <si>
    <t>Task</t>
  </si>
  <si>
    <t>AL East</t>
  </si>
  <si>
    <t>Baltimore Orioles</t>
  </si>
  <si>
    <t>Number of MLB Teams in 1990</t>
  </si>
  <si>
    <t>Boston Red Sox</t>
  </si>
  <si>
    <t>New York Yankees</t>
  </si>
  <si>
    <t>Number of MLB teams in 2019</t>
  </si>
  <si>
    <t>Tampa Bay Rays</t>
  </si>
  <si>
    <t>NA</t>
  </si>
  <si>
    <t>Toronto Blue Jays</t>
  </si>
  <si>
    <t>Average salary for the teams in 1990.</t>
  </si>
  <si>
    <t>AL Central</t>
  </si>
  <si>
    <t>Chicago White Sox</t>
  </si>
  <si>
    <t>Cleveland Indians</t>
  </si>
  <si>
    <t>Average salary for the teams in 2019.</t>
  </si>
  <si>
    <t>Detroit Tigers</t>
  </si>
  <si>
    <t>Los Angeles Angels</t>
  </si>
  <si>
    <t>Population standard deviation for wins 1990.</t>
  </si>
  <si>
    <t>Minnesota Twins</t>
  </si>
  <si>
    <t>AL West</t>
  </si>
  <si>
    <t>Kansas City Royals</t>
  </si>
  <si>
    <t>Population standard deviation for wins in 2019.</t>
  </si>
  <si>
    <t>Los Angeles Dodgers</t>
  </si>
  <si>
    <t>Oakland Athletics</t>
  </si>
  <si>
    <t>Were teams more similar regarding wins in 1990 or 2019?</t>
  </si>
  <si>
    <t>Seattle Mariners</t>
  </si>
  <si>
    <t>Texas Rangers</t>
  </si>
  <si>
    <t>Correlation between the number of wins a team earned in 2019 and the amount teams' salary amount.</t>
  </si>
  <si>
    <t>NL East</t>
  </si>
  <si>
    <t>Atlanta Braves</t>
  </si>
  <si>
    <t>Houston Astros</t>
  </si>
  <si>
    <t>New York Mets</t>
  </si>
  <si>
    <t>Correlation between the number of wins a team earned in 1990 and the amount teams' salary amount.</t>
  </si>
  <si>
    <t>Philadelphia Phillies</t>
  </si>
  <si>
    <t>Washington Nationals*</t>
  </si>
  <si>
    <t>NL Central</t>
  </si>
  <si>
    <t>Chicago Cubs</t>
  </si>
  <si>
    <t>Is the relationship between wins and salary stronger in 1990 or 2019?</t>
  </si>
  <si>
    <t>Cincinnati Reds</t>
  </si>
  <si>
    <t>Milwaukee Brewers</t>
  </si>
  <si>
    <t>Pittsburgh Pirates</t>
  </si>
  <si>
    <t>How many wins could a team expect to earn in 2019 if they paid $150,000,000 in salary?</t>
  </si>
  <si>
    <t>St. Louis Cardinals</t>
  </si>
  <si>
    <t>NL West</t>
  </si>
  <si>
    <t>Arizona Diamondbacks</t>
  </si>
  <si>
    <t>Colorado Rockies</t>
  </si>
  <si>
    <t>Florida Marlins</t>
  </si>
  <si>
    <t>What is the 95% confidence interval for wins in 2019?</t>
  </si>
  <si>
    <t>San Diego Padres</t>
  </si>
  <si>
    <t>San Francisco Giants</t>
  </si>
  <si>
    <t>Upper 95% confidence interval level.</t>
  </si>
  <si>
    <t>* The Washington Nationals were the Montreal Expos in 1990</t>
  </si>
  <si>
    <t>NA = The team did not exist in 1990</t>
  </si>
  <si>
    <t>Lower 95% confidence interval level.</t>
  </si>
  <si>
    <t>Survey of Men's Weight and Height</t>
  </si>
  <si>
    <t>Summary Statistics</t>
  </si>
  <si>
    <t>Subject</t>
  </si>
  <si>
    <t>Weight</t>
  </si>
  <si>
    <t>Height</t>
  </si>
  <si>
    <t>BMI</t>
  </si>
  <si>
    <t>Count</t>
  </si>
  <si>
    <t>Average</t>
  </si>
  <si>
    <t>Standard</t>
  </si>
  <si>
    <t>95% CI</t>
  </si>
  <si>
    <t>Correlation</t>
  </si>
  <si>
    <t>Correlation coefficient ---&gt;</t>
  </si>
  <si>
    <t>Forecast*</t>
  </si>
  <si>
    <t>Jim's Height (in inches) ---&gt;</t>
  </si>
  <si>
    <t>Predict Jim's Weight ---&gt;</t>
  </si>
  <si>
    <t>Forecast Confidence Interval</t>
  </si>
  <si>
    <t>Lower Weight Bound ---&gt;</t>
  </si>
  <si>
    <t>Upper Weight Bound 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</si>
</sst>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i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68C"/>
        <bgColor rgb="FF00E73C"/>
      </patternFill>
    </fill>
    <fill>
      <patternFill patternType="solid">
        <fgColor rgb="FF800000"/>
        <bgColor rgb="FF00E73C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/>
      <top/>
      <bottom style="thin">
        <color rgb="FFBFBFBF"/>
      </bottom>
      <diagonal/>
    </border>
    <border>
      <left style="thin">
        <color rgb="FF000000"/>
      </left>
      <right style="thin">
        <color rgb="FFBFBFBF"/>
      </right>
      <top/>
      <bottom style="thin">
        <color rgb="FFBFBFBF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/>
      <top style="thin">
        <color rgb="FFBBBBBB"/>
      </top>
      <bottom style="thin">
        <color rgb="FFBBBBBB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164" fontId="0" fillId="2" borderId="11" xfId="0" applyNumberFormat="1" applyFill="1" applyBorder="1"/>
    <xf numFmtId="164" fontId="0" fillId="2" borderId="9" xfId="0" applyNumberFormat="1" applyFill="1" applyBorder="1"/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 wrapText="1"/>
    </xf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0" fillId="2" borderId="9" xfId="0" applyNumberFormat="1" applyFill="1" applyBorder="1"/>
    <xf numFmtId="2" fontId="0" fillId="0" borderId="2" xfId="0" applyNumberFormat="1" applyBorder="1"/>
    <xf numFmtId="2" fontId="0" fillId="0" borderId="0" xfId="0" applyNumberFormat="1"/>
    <xf numFmtId="0" fontId="2" fillId="0" borderId="0" xfId="0" applyFont="1" applyAlignment="1">
      <alignment horizontal="left" wrapText="1"/>
    </xf>
    <xf numFmtId="2" fontId="0" fillId="2" borderId="12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1" fillId="0" borderId="2" xfId="0" applyFon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D1AF310-A1D2-2B45-876A-D4D12D1FEACE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36F3-AEF8-A140-9324-C56B6C22FFED}">
  <dimension ref="A1:L39"/>
  <sheetViews>
    <sheetView tabSelected="1" workbookViewId="0">
      <selection activeCell="I16" sqref="I16"/>
    </sheetView>
  </sheetViews>
  <sheetFormatPr baseColWidth="10" defaultRowHeight="16" x14ac:dyDescent="0.2"/>
  <cols>
    <col min="1" max="1" width="3.33203125" customWidth="1"/>
    <col min="2" max="2" width="11.6640625" customWidth="1"/>
    <col min="3" max="3" width="20.83203125" customWidth="1"/>
    <col min="4" max="5" width="13.33203125" customWidth="1"/>
    <col min="8" max="8" width="3.33203125" customWidth="1"/>
    <col min="9" max="9" width="13.33203125" customWidth="1"/>
    <col min="10" max="10" width="3.33203125" customWidth="1"/>
    <col min="11" max="11" width="50.83203125" customWidth="1"/>
  </cols>
  <sheetData>
    <row r="1" spans="1:12" x14ac:dyDescent="0.2">
      <c r="A1" s="1"/>
      <c r="C1" s="1"/>
      <c r="D1" s="1"/>
      <c r="K1" s="39"/>
      <c r="L1" s="39"/>
    </row>
    <row r="2" spans="1:12" x14ac:dyDescent="0.2">
      <c r="B2" s="3" t="s">
        <v>0</v>
      </c>
      <c r="C2" s="4"/>
      <c r="D2" s="4"/>
      <c r="E2" s="4"/>
      <c r="F2" s="4"/>
      <c r="G2" s="4"/>
      <c r="I2" s="6" t="s">
        <v>1</v>
      </c>
      <c r="J2" s="6"/>
      <c r="K2" s="6"/>
    </row>
    <row r="3" spans="1:12" x14ac:dyDescent="0.2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I3" s="35" t="s">
        <v>8</v>
      </c>
      <c r="J3" s="11"/>
      <c r="K3" s="36" t="s">
        <v>9</v>
      </c>
    </row>
    <row r="4" spans="1:12" x14ac:dyDescent="0.2">
      <c r="B4" s="20" t="s">
        <v>10</v>
      </c>
      <c r="C4" s="11" t="s">
        <v>11</v>
      </c>
      <c r="D4" s="21">
        <v>73370109</v>
      </c>
      <c r="E4" s="21">
        <v>10037084</v>
      </c>
      <c r="F4" s="22">
        <v>54</v>
      </c>
      <c r="G4" s="23">
        <v>76</v>
      </c>
      <c r="I4" s="26">
        <f>COUNT(E4:E33)</f>
        <v>26</v>
      </c>
      <c r="J4" s="7"/>
      <c r="K4" s="31" t="s">
        <v>12</v>
      </c>
    </row>
    <row r="5" spans="1:12" x14ac:dyDescent="0.2">
      <c r="B5" s="12" t="s">
        <v>10</v>
      </c>
      <c r="C5" s="7" t="s">
        <v>13</v>
      </c>
      <c r="D5" s="9">
        <v>229196106</v>
      </c>
      <c r="E5" s="9">
        <v>20983333</v>
      </c>
      <c r="F5" s="10">
        <v>84</v>
      </c>
      <c r="G5" s="17">
        <v>88</v>
      </c>
      <c r="I5" s="12"/>
      <c r="J5" s="7"/>
      <c r="K5" s="32"/>
    </row>
    <row r="6" spans="1:12" x14ac:dyDescent="0.2">
      <c r="B6" s="12" t="s">
        <v>10</v>
      </c>
      <c r="C6" s="7" t="s">
        <v>14</v>
      </c>
      <c r="D6" s="9">
        <v>223019037</v>
      </c>
      <c r="E6" s="9">
        <v>20991318</v>
      </c>
      <c r="F6" s="10">
        <v>103</v>
      </c>
      <c r="G6" s="17">
        <v>67</v>
      </c>
      <c r="I6" s="26">
        <f>COUNT(D4:D33)</f>
        <v>30</v>
      </c>
      <c r="J6" s="7"/>
      <c r="K6" s="31" t="s">
        <v>15</v>
      </c>
    </row>
    <row r="7" spans="1:12" x14ac:dyDescent="0.2">
      <c r="B7" s="12" t="s">
        <v>10</v>
      </c>
      <c r="C7" s="7" t="s">
        <v>16</v>
      </c>
      <c r="D7" s="9">
        <v>64178722</v>
      </c>
      <c r="E7" s="8" t="s">
        <v>17</v>
      </c>
      <c r="F7" s="10">
        <v>96</v>
      </c>
      <c r="G7" s="18" t="s">
        <v>17</v>
      </c>
      <c r="I7" s="27"/>
      <c r="J7" s="7"/>
      <c r="K7" s="32"/>
    </row>
    <row r="8" spans="1:12" x14ac:dyDescent="0.2">
      <c r="B8" s="12" t="s">
        <v>10</v>
      </c>
      <c r="C8" s="7" t="s">
        <v>18</v>
      </c>
      <c r="D8" s="9">
        <v>111371067</v>
      </c>
      <c r="E8" s="9">
        <v>18486834</v>
      </c>
      <c r="F8" s="10">
        <v>67</v>
      </c>
      <c r="G8" s="17">
        <v>86</v>
      </c>
      <c r="I8" s="28">
        <f>AVERAGE(E4:E33)</f>
        <v>17470112.5</v>
      </c>
      <c r="J8" s="7"/>
      <c r="K8" s="31" t="s">
        <v>19</v>
      </c>
    </row>
    <row r="9" spans="1:12" x14ac:dyDescent="0.2">
      <c r="B9" s="12" t="s">
        <v>20</v>
      </c>
      <c r="C9" s="7" t="s">
        <v>21</v>
      </c>
      <c r="D9" s="9">
        <v>91371201</v>
      </c>
      <c r="E9" s="9">
        <v>9496238</v>
      </c>
      <c r="F9" s="10">
        <v>72</v>
      </c>
      <c r="G9" s="17">
        <v>94</v>
      </c>
      <c r="I9" s="12"/>
      <c r="J9" s="7"/>
      <c r="K9" s="32"/>
    </row>
    <row r="10" spans="1:12" x14ac:dyDescent="0.2">
      <c r="B10" s="12" t="s">
        <v>20</v>
      </c>
      <c r="C10" s="7" t="s">
        <v>22</v>
      </c>
      <c r="D10" s="9">
        <v>107693747</v>
      </c>
      <c r="E10" s="9">
        <v>15152000</v>
      </c>
      <c r="F10" s="10">
        <v>93</v>
      </c>
      <c r="G10" s="17">
        <v>77</v>
      </c>
      <c r="I10" s="29">
        <f>AVERAGE(D4:D33)</f>
        <v>138616256.83333334</v>
      </c>
      <c r="J10" s="7"/>
      <c r="K10" s="31" t="s">
        <v>23</v>
      </c>
    </row>
    <row r="11" spans="1:12" x14ac:dyDescent="0.2">
      <c r="B11" s="12" t="s">
        <v>20</v>
      </c>
      <c r="C11" s="7" t="s">
        <v>24</v>
      </c>
      <c r="D11" s="9">
        <v>114631137</v>
      </c>
      <c r="E11" s="9">
        <v>18092238</v>
      </c>
      <c r="F11" s="10">
        <v>47</v>
      </c>
      <c r="G11" s="17">
        <v>79</v>
      </c>
      <c r="I11" s="12"/>
      <c r="J11" s="7"/>
      <c r="K11" s="31"/>
    </row>
    <row r="12" spans="1:12" x14ac:dyDescent="0.2">
      <c r="B12" s="12" t="s">
        <v>20</v>
      </c>
      <c r="C12" s="7" t="s">
        <v>25</v>
      </c>
      <c r="D12" s="9">
        <v>161270385</v>
      </c>
      <c r="E12" s="9">
        <v>21870000</v>
      </c>
      <c r="F12" s="10">
        <v>72</v>
      </c>
      <c r="G12" s="17">
        <v>80</v>
      </c>
      <c r="I12" s="37">
        <f>_xlfn.STDEV.P(G4:G33)</f>
        <v>8.8945997844447042</v>
      </c>
      <c r="J12" s="7"/>
      <c r="K12" s="31" t="s">
        <v>26</v>
      </c>
    </row>
    <row r="13" spans="1:12" x14ac:dyDescent="0.2">
      <c r="B13" s="12" t="s">
        <v>20</v>
      </c>
      <c r="C13" s="7" t="s">
        <v>27</v>
      </c>
      <c r="D13" s="9">
        <v>125256003</v>
      </c>
      <c r="E13" s="9">
        <v>15106000</v>
      </c>
      <c r="F13" s="10">
        <v>101</v>
      </c>
      <c r="G13" s="17">
        <v>74</v>
      </c>
      <c r="I13" s="12"/>
      <c r="J13" s="7"/>
      <c r="K13" s="32"/>
    </row>
    <row r="14" spans="1:12" x14ac:dyDescent="0.2">
      <c r="B14" s="12" t="s">
        <v>28</v>
      </c>
      <c r="C14" s="7" t="s">
        <v>29</v>
      </c>
      <c r="D14" s="9">
        <v>104773003</v>
      </c>
      <c r="E14" s="9">
        <v>23873745</v>
      </c>
      <c r="F14" s="10">
        <v>59</v>
      </c>
      <c r="G14" s="17">
        <v>75</v>
      </c>
      <c r="I14" s="37">
        <f>_xlfn.STDEV.P(F4:F33)</f>
        <v>15.632196120684885</v>
      </c>
      <c r="J14" s="7"/>
      <c r="K14" s="31" t="s">
        <v>30</v>
      </c>
    </row>
    <row r="15" spans="1:12" x14ac:dyDescent="0.2">
      <c r="B15" s="12" t="s">
        <v>28</v>
      </c>
      <c r="C15" s="7" t="s">
        <v>31</v>
      </c>
      <c r="D15" s="9">
        <v>207000814</v>
      </c>
      <c r="E15" s="9">
        <v>21618704</v>
      </c>
      <c r="F15" s="10">
        <v>106</v>
      </c>
      <c r="G15" s="17">
        <v>86</v>
      </c>
      <c r="I15" s="12"/>
      <c r="J15" s="7"/>
      <c r="K15" s="32"/>
    </row>
    <row r="16" spans="1:12" x14ac:dyDescent="0.2">
      <c r="B16" s="12" t="s">
        <v>28</v>
      </c>
      <c r="C16" s="7" t="s">
        <v>32</v>
      </c>
      <c r="D16" s="9">
        <v>93394531</v>
      </c>
      <c r="E16" s="9">
        <v>19987501</v>
      </c>
      <c r="F16" s="10">
        <v>97</v>
      </c>
      <c r="G16" s="17">
        <v>103</v>
      </c>
      <c r="I16" s="26">
        <v>1990</v>
      </c>
      <c r="J16" s="7"/>
      <c r="K16" s="31" t="s">
        <v>33</v>
      </c>
    </row>
    <row r="17" spans="2:11" x14ac:dyDescent="0.2">
      <c r="B17" s="12" t="s">
        <v>28</v>
      </c>
      <c r="C17" s="7" t="s">
        <v>34</v>
      </c>
      <c r="D17" s="9">
        <v>144391293</v>
      </c>
      <c r="E17" s="9">
        <v>12841667</v>
      </c>
      <c r="F17" s="10">
        <v>68</v>
      </c>
      <c r="G17" s="17">
        <v>77</v>
      </c>
      <c r="I17" s="12"/>
      <c r="J17" s="7"/>
      <c r="K17" s="32"/>
    </row>
    <row r="18" spans="2:11" x14ac:dyDescent="0.2">
      <c r="B18" s="12" t="s">
        <v>28</v>
      </c>
      <c r="C18" s="7" t="s">
        <v>35</v>
      </c>
      <c r="D18" s="9">
        <v>148538766</v>
      </c>
      <c r="E18" s="9">
        <v>15104372</v>
      </c>
      <c r="F18" s="10">
        <v>78</v>
      </c>
      <c r="G18" s="17">
        <v>83</v>
      </c>
      <c r="I18" s="37">
        <f>CORREL(F4:F33,D4:D33)</f>
        <v>0.44421612950319378</v>
      </c>
      <c r="J18" s="7"/>
      <c r="K18" s="33" t="s">
        <v>36</v>
      </c>
    </row>
    <row r="19" spans="2:11" x14ac:dyDescent="0.2">
      <c r="B19" s="12" t="s">
        <v>37</v>
      </c>
      <c r="C19" s="7" t="s">
        <v>38</v>
      </c>
      <c r="D19" s="9">
        <v>143947963</v>
      </c>
      <c r="E19" s="9">
        <v>13328334</v>
      </c>
      <c r="F19" s="10">
        <v>97</v>
      </c>
      <c r="G19" s="17">
        <v>65</v>
      </c>
      <c r="I19" s="12"/>
      <c r="J19" s="7"/>
      <c r="K19" s="33"/>
    </row>
    <row r="20" spans="2:11" x14ac:dyDescent="0.2">
      <c r="B20" s="12" t="s">
        <v>37</v>
      </c>
      <c r="C20" s="7" t="s">
        <v>39</v>
      </c>
      <c r="D20" s="9">
        <v>168804925</v>
      </c>
      <c r="E20" s="9">
        <v>18830000</v>
      </c>
      <c r="F20" s="10">
        <v>107</v>
      </c>
      <c r="G20" s="17">
        <v>75</v>
      </c>
      <c r="I20" s="12"/>
      <c r="J20" s="7"/>
      <c r="K20" s="32"/>
    </row>
    <row r="21" spans="2:11" x14ac:dyDescent="0.2">
      <c r="B21" s="12" t="s">
        <v>37</v>
      </c>
      <c r="C21" s="7" t="s">
        <v>40</v>
      </c>
      <c r="D21" s="9">
        <v>146335812</v>
      </c>
      <c r="E21" s="9">
        <v>22418834</v>
      </c>
      <c r="F21" s="10">
        <v>86</v>
      </c>
      <c r="G21" s="17">
        <v>91</v>
      </c>
      <c r="I21" s="37">
        <f>CORREL(G4:G33,E4:E33)</f>
        <v>1.6858524146070669E-2</v>
      </c>
      <c r="J21" s="7"/>
      <c r="K21" s="33" t="s">
        <v>41</v>
      </c>
    </row>
    <row r="22" spans="2:11" x14ac:dyDescent="0.2">
      <c r="B22" s="12" t="s">
        <v>37</v>
      </c>
      <c r="C22" s="7" t="s">
        <v>42</v>
      </c>
      <c r="D22" s="9">
        <v>160192244</v>
      </c>
      <c r="E22" s="9">
        <v>13953667</v>
      </c>
      <c r="F22" s="10">
        <v>81</v>
      </c>
      <c r="G22" s="17">
        <v>77</v>
      </c>
      <c r="I22" s="12"/>
      <c r="J22" s="7"/>
      <c r="K22" s="33"/>
    </row>
    <row r="23" spans="2:11" x14ac:dyDescent="0.2">
      <c r="B23" s="12" t="s">
        <v>37</v>
      </c>
      <c r="C23" s="7" t="s">
        <v>43</v>
      </c>
      <c r="D23" s="9">
        <v>172307808</v>
      </c>
      <c r="E23" s="9">
        <v>16656388</v>
      </c>
      <c r="F23" s="10">
        <v>93</v>
      </c>
      <c r="G23" s="17">
        <v>85</v>
      </c>
      <c r="I23" s="12"/>
      <c r="J23" s="7"/>
      <c r="K23" s="32"/>
    </row>
    <row r="24" spans="2:11" x14ac:dyDescent="0.2">
      <c r="B24" s="12" t="s">
        <v>44</v>
      </c>
      <c r="C24" s="7" t="s">
        <v>45</v>
      </c>
      <c r="D24" s="9">
        <v>221590085</v>
      </c>
      <c r="E24" s="9">
        <v>14496000</v>
      </c>
      <c r="F24" s="10">
        <v>84</v>
      </c>
      <c r="G24" s="17">
        <v>77</v>
      </c>
      <c r="I24" s="26">
        <v>2019</v>
      </c>
      <c r="J24" s="7"/>
      <c r="K24" s="33" t="s">
        <v>46</v>
      </c>
    </row>
    <row r="25" spans="2:11" x14ac:dyDescent="0.2">
      <c r="B25" s="12" t="s">
        <v>44</v>
      </c>
      <c r="C25" s="7" t="s">
        <v>47</v>
      </c>
      <c r="D25" s="9">
        <v>128391569</v>
      </c>
      <c r="E25" s="9">
        <v>14769500</v>
      </c>
      <c r="F25" s="10">
        <v>75</v>
      </c>
      <c r="G25" s="17">
        <v>91</v>
      </c>
      <c r="I25" s="12"/>
      <c r="J25" s="7"/>
      <c r="K25" s="33"/>
    </row>
    <row r="26" spans="2:11" x14ac:dyDescent="0.2">
      <c r="B26" s="12" t="s">
        <v>44</v>
      </c>
      <c r="C26" s="7" t="s">
        <v>48</v>
      </c>
      <c r="D26" s="9">
        <v>135889019</v>
      </c>
      <c r="E26" s="9">
        <v>20019167</v>
      </c>
      <c r="F26" s="10">
        <v>89</v>
      </c>
      <c r="G26" s="17">
        <v>74</v>
      </c>
      <c r="I26" s="12"/>
      <c r="J26" s="7"/>
      <c r="K26" s="32"/>
    </row>
    <row r="27" spans="2:11" x14ac:dyDescent="0.2">
      <c r="B27" s="12" t="s">
        <v>44</v>
      </c>
      <c r="C27" s="7" t="s">
        <v>49</v>
      </c>
      <c r="D27" s="9">
        <v>72731474</v>
      </c>
      <c r="E27" s="9">
        <v>15656000</v>
      </c>
      <c r="F27" s="10">
        <v>69</v>
      </c>
      <c r="G27" s="17">
        <v>95</v>
      </c>
      <c r="I27" s="37">
        <f>_xlfn.FORECAST.LINEAR(I28,F4:F33,D4:D33)</f>
        <v>82.719491904356971</v>
      </c>
      <c r="J27" s="7"/>
      <c r="K27" s="33" t="s">
        <v>50</v>
      </c>
    </row>
    <row r="28" spans="2:11" x14ac:dyDescent="0.2">
      <c r="B28" s="12" t="s">
        <v>44</v>
      </c>
      <c r="C28" s="7" t="s">
        <v>51</v>
      </c>
      <c r="D28" s="9">
        <v>174317164</v>
      </c>
      <c r="E28" s="9">
        <v>20923334</v>
      </c>
      <c r="F28" s="10">
        <v>91</v>
      </c>
      <c r="G28" s="17">
        <v>70</v>
      </c>
      <c r="I28" s="30">
        <v>150000000</v>
      </c>
      <c r="J28" s="7"/>
      <c r="K28" s="33"/>
    </row>
    <row r="29" spans="2:11" x14ac:dyDescent="0.2">
      <c r="B29" s="12" t="s">
        <v>52</v>
      </c>
      <c r="C29" s="7" t="s">
        <v>53</v>
      </c>
      <c r="D29" s="9">
        <v>118927905</v>
      </c>
      <c r="E29" s="8" t="s">
        <v>17</v>
      </c>
      <c r="F29" s="10">
        <v>85</v>
      </c>
      <c r="G29" s="17" t="s">
        <v>17</v>
      </c>
      <c r="I29" s="30"/>
      <c r="J29" s="7"/>
      <c r="K29" s="32"/>
    </row>
    <row r="30" spans="2:11" x14ac:dyDescent="0.2">
      <c r="B30" s="12" t="s">
        <v>52</v>
      </c>
      <c r="C30" s="7" t="s">
        <v>54</v>
      </c>
      <c r="D30" s="9">
        <v>157162629</v>
      </c>
      <c r="E30" s="8" t="s">
        <v>17</v>
      </c>
      <c r="F30" s="10">
        <v>71</v>
      </c>
      <c r="G30" s="17" t="s">
        <v>17</v>
      </c>
      <c r="I30" s="12"/>
      <c r="J30" s="7"/>
      <c r="K30" s="32"/>
    </row>
    <row r="31" spans="2:11" x14ac:dyDescent="0.2">
      <c r="B31" s="12" t="s">
        <v>52</v>
      </c>
      <c r="C31" s="7" t="s">
        <v>55</v>
      </c>
      <c r="D31" s="9">
        <v>75596271</v>
      </c>
      <c r="E31" s="8" t="s">
        <v>17</v>
      </c>
      <c r="F31" s="10">
        <v>57</v>
      </c>
      <c r="G31" s="17" t="s">
        <v>17</v>
      </c>
      <c r="I31" s="37">
        <f>_xlfn.CONFIDENCE.NORM(0.05,I14,I6)</f>
        <v>5.5938067505134903</v>
      </c>
      <c r="J31" s="7"/>
      <c r="K31" s="31" t="s">
        <v>56</v>
      </c>
    </row>
    <row r="32" spans="2:11" x14ac:dyDescent="0.2">
      <c r="B32" s="12" t="s">
        <v>52</v>
      </c>
      <c r="C32" s="7" t="s">
        <v>57</v>
      </c>
      <c r="D32" s="9">
        <v>104254790</v>
      </c>
      <c r="E32" s="9">
        <v>18588334</v>
      </c>
      <c r="F32" s="10">
        <v>70</v>
      </c>
      <c r="G32" s="17">
        <v>75</v>
      </c>
      <c r="I32" s="38"/>
      <c r="J32" s="7"/>
      <c r="K32" s="32"/>
    </row>
    <row r="33" spans="2:11" x14ac:dyDescent="0.2">
      <c r="B33" s="13" t="s">
        <v>52</v>
      </c>
      <c r="C33" s="14" t="s">
        <v>58</v>
      </c>
      <c r="D33" s="15">
        <v>178582126</v>
      </c>
      <c r="E33" s="15">
        <v>20942333</v>
      </c>
      <c r="F33" s="16">
        <v>77</v>
      </c>
      <c r="G33" s="19">
        <v>85</v>
      </c>
      <c r="I33" s="37">
        <f>I27+I31</f>
        <v>88.313298654870465</v>
      </c>
      <c r="J33" s="7"/>
      <c r="K33" s="31" t="s">
        <v>59</v>
      </c>
    </row>
    <row r="34" spans="2:11" x14ac:dyDescent="0.2">
      <c r="B34" s="7" t="s">
        <v>60</v>
      </c>
      <c r="C34" s="7"/>
      <c r="D34" s="7"/>
      <c r="E34" s="7"/>
      <c r="F34" s="7"/>
      <c r="G34" s="7"/>
      <c r="I34" s="38"/>
      <c r="J34" s="7"/>
      <c r="K34" s="32"/>
    </row>
    <row r="35" spans="2:11" x14ac:dyDescent="0.2">
      <c r="B35" t="s">
        <v>61</v>
      </c>
      <c r="I35" s="37">
        <f>I27-I31</f>
        <v>77.125685153843477</v>
      </c>
      <c r="J35" s="7"/>
      <c r="K35" s="31" t="s">
        <v>62</v>
      </c>
    </row>
    <row r="36" spans="2:11" x14ac:dyDescent="0.2">
      <c r="I36" s="13"/>
      <c r="J36" s="14"/>
      <c r="K36" s="34"/>
    </row>
    <row r="37" spans="2:11" x14ac:dyDescent="0.2">
      <c r="I37" s="24"/>
      <c r="J37" s="24"/>
      <c r="K37" s="24"/>
    </row>
    <row r="38" spans="2:11" x14ac:dyDescent="0.2">
      <c r="I38" s="2"/>
      <c r="J38" s="2"/>
      <c r="K38" s="2"/>
    </row>
    <row r="39" spans="2:11" x14ac:dyDescent="0.2">
      <c r="I39" s="2"/>
      <c r="J39" s="2"/>
      <c r="K39" s="2"/>
    </row>
  </sheetData>
  <mergeCells count="6">
    <mergeCell ref="B2:G2"/>
    <mergeCell ref="I2:K2"/>
    <mergeCell ref="K18:K19"/>
    <mergeCell ref="K21:K22"/>
    <mergeCell ref="K24:K25"/>
    <mergeCell ref="K27:K28"/>
  </mergeCells>
  <dataValidations count="1">
    <dataValidation type="list" allowBlank="1" showInputMessage="1" showErrorMessage="1" sqref="I16 I24" xr:uid="{56BF9534-8830-4C40-96B2-52AB9A56E9D1}">
      <formula1>"1990,2019"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268B2-EB53-9A49-91E2-B1159D2ED302}">
  <dimension ref="A1:O1023"/>
  <sheetViews>
    <sheetView workbookViewId="0">
      <selection activeCell="I4" sqref="I4"/>
    </sheetView>
  </sheetViews>
  <sheetFormatPr baseColWidth="10" defaultRowHeight="16" x14ac:dyDescent="0.2"/>
  <cols>
    <col min="1" max="1" width="3.33203125" customWidth="1"/>
    <col min="2" max="5" width="11.1640625" customWidth="1"/>
    <col min="6" max="6" width="3.33203125" customWidth="1"/>
    <col min="7" max="7" width="11.5" customWidth="1"/>
    <col min="8" max="9" width="11.1640625" customWidth="1"/>
    <col min="10" max="10" width="11" customWidth="1"/>
    <col min="11" max="11" width="1.6640625" customWidth="1"/>
    <col min="12" max="15" width="8" customWidth="1"/>
  </cols>
  <sheetData>
    <row r="1" spans="1:14" x14ac:dyDescent="0.2">
      <c r="A1" s="39"/>
      <c r="B1" s="39"/>
      <c r="E1" s="39"/>
      <c r="H1" s="39"/>
      <c r="M1" s="39"/>
      <c r="N1" s="39"/>
    </row>
    <row r="2" spans="1:14" x14ac:dyDescent="0.2">
      <c r="B2" s="3" t="s">
        <v>63</v>
      </c>
      <c r="C2" s="3"/>
      <c r="D2" s="3"/>
      <c r="E2" s="3"/>
      <c r="G2" s="6" t="s">
        <v>64</v>
      </c>
      <c r="H2" s="6"/>
      <c r="I2" s="6"/>
      <c r="J2" s="6"/>
      <c r="K2" s="6"/>
    </row>
    <row r="3" spans="1:14" x14ac:dyDescent="0.2">
      <c r="B3" s="5" t="s">
        <v>65</v>
      </c>
      <c r="C3" s="5" t="s">
        <v>66</v>
      </c>
      <c r="D3" s="5" t="s">
        <v>67</v>
      </c>
      <c r="E3" s="5" t="s">
        <v>68</v>
      </c>
      <c r="G3" s="20"/>
      <c r="H3" s="11"/>
      <c r="I3" s="11"/>
      <c r="J3" s="11"/>
      <c r="K3" s="58"/>
    </row>
    <row r="4" spans="1:14" x14ac:dyDescent="0.2">
      <c r="B4" s="50">
        <v>1</v>
      </c>
      <c r="C4" s="51">
        <v>185.22</v>
      </c>
      <c r="D4" s="51">
        <v>72.739999999999995</v>
      </c>
      <c r="E4" s="52">
        <v>24.61</v>
      </c>
      <c r="G4" s="12"/>
      <c r="H4" s="25" t="s">
        <v>66</v>
      </c>
      <c r="I4" s="25" t="s">
        <v>67</v>
      </c>
      <c r="J4" s="25" t="s">
        <v>68</v>
      </c>
      <c r="K4" s="32"/>
    </row>
    <row r="5" spans="1:14" x14ac:dyDescent="0.2">
      <c r="B5" s="45">
        <v>2</v>
      </c>
      <c r="C5" s="44">
        <v>173.09</v>
      </c>
      <c r="D5" s="44">
        <v>69.03</v>
      </c>
      <c r="E5" s="48">
        <v>25.53</v>
      </c>
      <c r="G5" s="57" t="s">
        <v>69</v>
      </c>
      <c r="H5" s="42">
        <f>COUNT(C4:C203)</f>
        <v>200</v>
      </c>
      <c r="I5" s="10"/>
      <c r="J5" s="10"/>
      <c r="K5" s="32"/>
    </row>
    <row r="6" spans="1:14" x14ac:dyDescent="0.2">
      <c r="B6" s="45">
        <v>3</v>
      </c>
      <c r="C6" s="44">
        <v>173.24</v>
      </c>
      <c r="D6" s="44">
        <v>70.209999999999994</v>
      </c>
      <c r="E6" s="48">
        <v>24.71</v>
      </c>
      <c r="G6" s="57" t="s">
        <v>70</v>
      </c>
      <c r="H6" s="43">
        <f>AVERAGE(C4:C203)</f>
        <v>173.66650000000001</v>
      </c>
      <c r="I6" s="41">
        <f>AVERAGE(D4:D203)</f>
        <v>70.152199999999993</v>
      </c>
      <c r="J6" s="41">
        <f>AVERAGE(E4:E203)</f>
        <v>24.776599999999988</v>
      </c>
      <c r="K6" s="32"/>
    </row>
    <row r="7" spans="1:14" x14ac:dyDescent="0.2">
      <c r="B7" s="45">
        <v>4</v>
      </c>
      <c r="C7" s="44">
        <v>155.81</v>
      </c>
      <c r="D7" s="44">
        <v>68.760000000000005</v>
      </c>
      <c r="E7" s="48">
        <v>23.17</v>
      </c>
      <c r="G7" s="57" t="s">
        <v>71</v>
      </c>
      <c r="H7" s="43">
        <f>_xlfn.STDEV.S(C4:C203)</f>
        <v>32.445002027009295</v>
      </c>
      <c r="I7" s="41">
        <f>_xlfn.STDEV.S(D4:D203)</f>
        <v>1.8642748627332544</v>
      </c>
      <c r="J7" s="41">
        <f>_xlfn.STDEV.S(E4:E203)</f>
        <v>4.3354991876404343</v>
      </c>
      <c r="K7" s="32"/>
    </row>
    <row r="8" spans="1:14" x14ac:dyDescent="0.2">
      <c r="B8" s="45">
        <v>5</v>
      </c>
      <c r="C8" s="44">
        <v>162.83000000000001</v>
      </c>
      <c r="D8" s="44">
        <v>70.94</v>
      </c>
      <c r="E8" s="48">
        <v>22.75</v>
      </c>
      <c r="G8" s="57" t="s">
        <v>72</v>
      </c>
      <c r="H8" s="43">
        <f>_xlfn.CONFIDENCE.NORM(0.05,H7,H5)</f>
        <v>4.4965652390265225</v>
      </c>
      <c r="I8" s="43">
        <f>_xlfn.CONFIDENCE.NORM(0.05,I7,H5)</f>
        <v>0.25837056619009868</v>
      </c>
      <c r="J8" s="43">
        <f>_xlfn.CONFIDENCE.NORM(0.05,J7,H5)</f>
        <v>0.6008584904615798</v>
      </c>
      <c r="K8" s="32"/>
    </row>
    <row r="9" spans="1:14" x14ac:dyDescent="0.2">
      <c r="B9" s="45">
        <v>6</v>
      </c>
      <c r="C9" s="44">
        <v>141.69</v>
      </c>
      <c r="D9" s="44">
        <v>67.5</v>
      </c>
      <c r="E9" s="48">
        <v>21.86</v>
      </c>
      <c r="G9" s="12"/>
      <c r="H9" s="7"/>
      <c r="I9" s="7"/>
      <c r="J9" s="7"/>
      <c r="K9" s="32"/>
    </row>
    <row r="10" spans="1:14" x14ac:dyDescent="0.2">
      <c r="B10" s="45">
        <v>7</v>
      </c>
      <c r="C10" s="44">
        <v>194.85</v>
      </c>
      <c r="D10" s="44">
        <v>76.92</v>
      </c>
      <c r="E10" s="48">
        <v>23.15</v>
      </c>
      <c r="G10" s="12"/>
      <c r="H10" s="55" t="s">
        <v>73</v>
      </c>
      <c r="I10" s="55"/>
      <c r="J10" s="55"/>
      <c r="K10" s="32"/>
    </row>
    <row r="11" spans="1:14" x14ac:dyDescent="0.2">
      <c r="B11" s="45">
        <v>8</v>
      </c>
      <c r="C11" s="44">
        <v>201.81</v>
      </c>
      <c r="D11" s="44">
        <v>70.739999999999995</v>
      </c>
      <c r="E11" s="48">
        <v>28.35</v>
      </c>
      <c r="G11" s="12"/>
      <c r="H11" s="54" t="s">
        <v>74</v>
      </c>
      <c r="I11" s="7"/>
      <c r="J11" s="41">
        <f>CORREL(C4:C203,D4:D203)</f>
        <v>0.35044570519381807</v>
      </c>
      <c r="K11" s="32"/>
    </row>
    <row r="12" spans="1:14" x14ac:dyDescent="0.2">
      <c r="B12" s="45">
        <v>9</v>
      </c>
      <c r="C12" s="44">
        <v>136.97999999999999</v>
      </c>
      <c r="D12" s="44">
        <v>63.36</v>
      </c>
      <c r="E12" s="48">
        <v>23.99</v>
      </c>
      <c r="G12" s="12"/>
      <c r="H12" s="7"/>
      <c r="I12" s="7"/>
      <c r="J12" s="7"/>
      <c r="K12" s="32"/>
    </row>
    <row r="13" spans="1:14" x14ac:dyDescent="0.2">
      <c r="B13" s="45">
        <v>10</v>
      </c>
      <c r="C13" s="44">
        <v>156.22</v>
      </c>
      <c r="D13" s="44">
        <v>70.400000000000006</v>
      </c>
      <c r="E13" s="48">
        <v>22.16</v>
      </c>
      <c r="G13" s="12"/>
      <c r="H13" s="56" t="s">
        <v>75</v>
      </c>
      <c r="I13" s="56"/>
      <c r="J13" s="56"/>
      <c r="K13" s="32"/>
    </row>
    <row r="14" spans="1:14" x14ac:dyDescent="0.2">
      <c r="B14" s="45">
        <v>11</v>
      </c>
      <c r="C14" s="44">
        <v>194.71</v>
      </c>
      <c r="D14" s="44">
        <v>70.61</v>
      </c>
      <c r="E14" s="48">
        <v>27.46</v>
      </c>
      <c r="G14" s="12"/>
      <c r="H14" s="54" t="s">
        <v>76</v>
      </c>
      <c r="I14" s="7"/>
      <c r="J14" s="10">
        <v>70</v>
      </c>
      <c r="K14" s="32"/>
    </row>
    <row r="15" spans="1:14" x14ac:dyDescent="0.2">
      <c r="B15" s="45">
        <v>12</v>
      </c>
      <c r="C15" s="44">
        <v>125.78</v>
      </c>
      <c r="D15" s="44">
        <v>72.47</v>
      </c>
      <c r="E15" s="48">
        <v>16.84</v>
      </c>
      <c r="G15" s="12"/>
      <c r="H15" s="54" t="s">
        <v>77</v>
      </c>
      <c r="I15" s="7"/>
      <c r="J15" s="41">
        <f>_xlfn.FORECAST.LINEAR(J14,C4:C203,D4:D203)</f>
        <v>172.73823226306232</v>
      </c>
      <c r="K15" s="32"/>
    </row>
    <row r="16" spans="1:14" x14ac:dyDescent="0.2">
      <c r="B16" s="45">
        <v>13</v>
      </c>
      <c r="C16" s="44">
        <v>183.75</v>
      </c>
      <c r="D16" s="44">
        <v>70.819999999999993</v>
      </c>
      <c r="E16" s="48">
        <v>25.76</v>
      </c>
      <c r="G16" s="12"/>
      <c r="H16" s="7"/>
      <c r="I16" s="7"/>
      <c r="J16" s="7"/>
      <c r="K16" s="32"/>
    </row>
    <row r="17" spans="2:12" x14ac:dyDescent="0.2">
      <c r="B17" s="45">
        <v>14</v>
      </c>
      <c r="C17" s="44">
        <v>128.15</v>
      </c>
      <c r="D17" s="44">
        <v>71.02</v>
      </c>
      <c r="E17" s="48">
        <v>17.86</v>
      </c>
      <c r="G17" s="12"/>
      <c r="H17" s="55" t="s">
        <v>78</v>
      </c>
      <c r="I17" s="55"/>
      <c r="J17" s="55"/>
      <c r="K17" s="32"/>
    </row>
    <row r="18" spans="2:12" x14ac:dyDescent="0.2">
      <c r="B18" s="45">
        <v>15</v>
      </c>
      <c r="C18" s="44">
        <v>202.77</v>
      </c>
      <c r="D18" s="44">
        <v>70</v>
      </c>
      <c r="E18" s="48">
        <v>29.09</v>
      </c>
      <c r="G18" s="12"/>
      <c r="H18" s="54" t="s">
        <v>79</v>
      </c>
      <c r="I18" s="7"/>
      <c r="J18" s="41">
        <f>J15-H8</f>
        <v>168.24166702403579</v>
      </c>
      <c r="K18" s="32"/>
    </row>
    <row r="19" spans="2:12" x14ac:dyDescent="0.2">
      <c r="B19" s="45">
        <v>16</v>
      </c>
      <c r="C19" s="44">
        <v>154.38999999999999</v>
      </c>
      <c r="D19" s="44">
        <v>70.06</v>
      </c>
      <c r="E19" s="48">
        <v>22.11</v>
      </c>
      <c r="G19" s="12"/>
      <c r="H19" s="54" t="s">
        <v>80</v>
      </c>
      <c r="I19" s="7"/>
      <c r="J19" s="41">
        <f>J15+H8</f>
        <v>177.23479750208884</v>
      </c>
      <c r="K19" s="32"/>
    </row>
    <row r="20" spans="2:12" x14ac:dyDescent="0.2">
      <c r="B20" s="45">
        <v>17</v>
      </c>
      <c r="C20" s="44">
        <v>139.91</v>
      </c>
      <c r="D20" s="44">
        <v>70.349999999999994</v>
      </c>
      <c r="E20" s="48">
        <v>19.87</v>
      </c>
      <c r="G20" s="13"/>
      <c r="H20" s="14"/>
      <c r="I20" s="14"/>
      <c r="J20" s="14"/>
      <c r="K20" s="34"/>
    </row>
    <row r="21" spans="2:12" x14ac:dyDescent="0.2">
      <c r="B21" s="45">
        <v>18</v>
      </c>
      <c r="C21" s="44">
        <v>200.67</v>
      </c>
      <c r="D21" s="44">
        <v>72.92</v>
      </c>
      <c r="E21" s="48">
        <v>26.53</v>
      </c>
      <c r="G21" s="53"/>
      <c r="H21" s="53"/>
      <c r="I21" s="53"/>
      <c r="J21" s="53"/>
      <c r="K21" s="7"/>
    </row>
    <row r="22" spans="2:12" x14ac:dyDescent="0.2">
      <c r="B22" s="45">
        <v>19</v>
      </c>
      <c r="C22" s="44">
        <v>206.44</v>
      </c>
      <c r="D22" s="44">
        <v>72.77</v>
      </c>
      <c r="E22" s="48">
        <v>27.41</v>
      </c>
      <c r="G22" s="40"/>
      <c r="H22" s="40"/>
      <c r="I22" s="40"/>
      <c r="J22" s="40"/>
    </row>
    <row r="23" spans="2:12" x14ac:dyDescent="0.2">
      <c r="B23" s="45">
        <v>20</v>
      </c>
      <c r="C23" s="44">
        <v>250.26</v>
      </c>
      <c r="D23" s="44">
        <v>79.44</v>
      </c>
      <c r="E23" s="48">
        <v>27.88</v>
      </c>
      <c r="G23" s="40"/>
      <c r="H23" s="40"/>
      <c r="I23" s="40"/>
      <c r="J23" s="40"/>
      <c r="K23" s="39"/>
    </row>
    <row r="24" spans="2:12" x14ac:dyDescent="0.2">
      <c r="B24" s="45">
        <v>21</v>
      </c>
      <c r="C24" s="44">
        <v>153.79</v>
      </c>
      <c r="D24" s="44">
        <v>70.09</v>
      </c>
      <c r="E24" s="48">
        <v>22.01</v>
      </c>
      <c r="K24" s="39"/>
    </row>
    <row r="25" spans="2:12" x14ac:dyDescent="0.2">
      <c r="B25" s="45">
        <v>22</v>
      </c>
      <c r="C25" s="44">
        <v>219.13</v>
      </c>
      <c r="D25" s="44">
        <v>72.38</v>
      </c>
      <c r="E25" s="48">
        <v>29.41</v>
      </c>
      <c r="K25" s="39"/>
    </row>
    <row r="26" spans="2:12" x14ac:dyDescent="0.2">
      <c r="B26" s="45">
        <v>23</v>
      </c>
      <c r="C26" s="44">
        <v>181.56</v>
      </c>
      <c r="D26" s="44">
        <v>70.930000000000007</v>
      </c>
      <c r="E26" s="48">
        <v>25.37</v>
      </c>
      <c r="K26" s="39"/>
      <c r="L26" s="39"/>
    </row>
    <row r="27" spans="2:12" x14ac:dyDescent="0.2">
      <c r="B27" s="45">
        <v>24</v>
      </c>
      <c r="C27" s="44">
        <v>166.69</v>
      </c>
      <c r="D27" s="44">
        <v>70.58</v>
      </c>
      <c r="E27" s="48">
        <v>23.53</v>
      </c>
      <c r="K27" s="39"/>
      <c r="L27" s="39"/>
    </row>
    <row r="28" spans="2:12" x14ac:dyDescent="0.2">
      <c r="B28" s="45">
        <v>25</v>
      </c>
      <c r="C28" s="44">
        <v>207.97</v>
      </c>
      <c r="D28" s="44">
        <v>68.89</v>
      </c>
      <c r="E28" s="48">
        <v>30.8</v>
      </c>
      <c r="K28" s="39"/>
      <c r="L28" s="39"/>
    </row>
    <row r="29" spans="2:12" x14ac:dyDescent="0.2">
      <c r="B29" s="45">
        <v>26</v>
      </c>
      <c r="C29" s="44">
        <v>119.41</v>
      </c>
      <c r="D29" s="44">
        <v>71.430000000000007</v>
      </c>
      <c r="E29" s="48">
        <v>16.45</v>
      </c>
      <c r="K29" s="39"/>
      <c r="L29" s="39"/>
    </row>
    <row r="30" spans="2:12" x14ac:dyDescent="0.2">
      <c r="B30" s="45">
        <v>27</v>
      </c>
      <c r="C30" s="44">
        <v>207.78</v>
      </c>
      <c r="D30" s="44">
        <v>68.94</v>
      </c>
      <c r="E30" s="48">
        <v>30.74</v>
      </c>
      <c r="K30" s="39"/>
      <c r="L30" s="39"/>
    </row>
    <row r="31" spans="2:12" x14ac:dyDescent="0.2">
      <c r="B31" s="45">
        <v>28</v>
      </c>
      <c r="C31" s="44">
        <v>168.17</v>
      </c>
      <c r="D31" s="44">
        <v>68.88</v>
      </c>
      <c r="E31" s="48">
        <v>24.92</v>
      </c>
      <c r="K31" s="39"/>
      <c r="L31" s="39"/>
    </row>
    <row r="32" spans="2:12" x14ac:dyDescent="0.2">
      <c r="B32" s="45">
        <v>29</v>
      </c>
      <c r="C32" s="44">
        <v>178.07</v>
      </c>
      <c r="D32" s="44">
        <v>68.66</v>
      </c>
      <c r="E32" s="48">
        <v>26.55</v>
      </c>
      <c r="K32" s="39"/>
      <c r="L32" s="39"/>
    </row>
    <row r="33" spans="2:12" x14ac:dyDescent="0.2">
      <c r="B33" s="45">
        <v>30</v>
      </c>
      <c r="C33" s="44">
        <v>187.84</v>
      </c>
      <c r="D33" s="44">
        <v>71.56</v>
      </c>
      <c r="E33" s="48">
        <v>25.78</v>
      </c>
      <c r="K33" s="39"/>
      <c r="L33" s="39"/>
    </row>
    <row r="34" spans="2:12" x14ac:dyDescent="0.2">
      <c r="B34" s="45">
        <v>31</v>
      </c>
      <c r="C34" s="44">
        <v>199.66</v>
      </c>
      <c r="D34" s="44">
        <v>68.38</v>
      </c>
      <c r="E34" s="48">
        <v>30.02</v>
      </c>
      <c r="K34" s="39"/>
      <c r="L34" s="39"/>
    </row>
    <row r="35" spans="2:12" x14ac:dyDescent="0.2">
      <c r="B35" s="45">
        <v>32</v>
      </c>
      <c r="C35" s="44">
        <v>208.32</v>
      </c>
      <c r="D35" s="44">
        <v>70.92</v>
      </c>
      <c r="E35" s="48">
        <v>29.11</v>
      </c>
      <c r="K35" s="39"/>
      <c r="L35" s="39"/>
    </row>
    <row r="36" spans="2:12" x14ac:dyDescent="0.2">
      <c r="B36" s="45">
        <v>33</v>
      </c>
      <c r="C36" s="44">
        <v>208.27</v>
      </c>
      <c r="D36" s="44">
        <v>70.83</v>
      </c>
      <c r="E36" s="48">
        <v>29.18</v>
      </c>
      <c r="K36" s="39"/>
      <c r="L36" s="39"/>
    </row>
    <row r="37" spans="2:12" x14ac:dyDescent="0.2">
      <c r="B37" s="45">
        <v>34</v>
      </c>
      <c r="C37" s="44">
        <v>205.41</v>
      </c>
      <c r="D37" s="44">
        <v>70.760000000000005</v>
      </c>
      <c r="E37" s="48">
        <v>28.84</v>
      </c>
      <c r="K37" s="39"/>
      <c r="L37" s="39"/>
    </row>
    <row r="38" spans="2:12" x14ac:dyDescent="0.2">
      <c r="B38" s="45">
        <v>35</v>
      </c>
      <c r="C38" s="44">
        <v>188.97</v>
      </c>
      <c r="D38" s="44">
        <v>72.650000000000006</v>
      </c>
      <c r="E38" s="48">
        <v>25.17</v>
      </c>
      <c r="K38" s="39"/>
      <c r="L38" s="39"/>
    </row>
    <row r="39" spans="2:12" x14ac:dyDescent="0.2">
      <c r="B39" s="45">
        <v>36</v>
      </c>
      <c r="C39" s="44">
        <v>181.26</v>
      </c>
      <c r="D39" s="44">
        <v>69.16</v>
      </c>
      <c r="E39" s="48">
        <v>26.64</v>
      </c>
      <c r="K39" s="39"/>
      <c r="L39" s="39"/>
    </row>
    <row r="40" spans="2:12" x14ac:dyDescent="0.2">
      <c r="B40" s="45">
        <v>37</v>
      </c>
      <c r="C40" s="44">
        <v>206.8</v>
      </c>
      <c r="D40" s="44">
        <v>68.23</v>
      </c>
      <c r="E40" s="48">
        <v>31.23</v>
      </c>
      <c r="K40" s="39"/>
      <c r="L40" s="39"/>
    </row>
    <row r="41" spans="2:12" x14ac:dyDescent="0.2">
      <c r="B41" s="45">
        <v>38</v>
      </c>
      <c r="C41" s="44">
        <v>166.96</v>
      </c>
      <c r="D41" s="44">
        <v>67.23</v>
      </c>
      <c r="E41" s="48">
        <v>25.97</v>
      </c>
      <c r="K41" s="39"/>
      <c r="L41" s="39"/>
    </row>
    <row r="42" spans="2:12" x14ac:dyDescent="0.2">
      <c r="B42" s="45">
        <v>39</v>
      </c>
      <c r="C42" s="44">
        <v>163.82</v>
      </c>
      <c r="D42" s="44">
        <v>67.22</v>
      </c>
      <c r="E42" s="48">
        <v>25.49</v>
      </c>
      <c r="K42" s="39"/>
      <c r="L42" s="39"/>
    </row>
    <row r="43" spans="2:12" x14ac:dyDescent="0.2">
      <c r="B43" s="45">
        <v>40</v>
      </c>
      <c r="C43" s="44">
        <v>174.02</v>
      </c>
      <c r="D43" s="44">
        <v>69.59</v>
      </c>
      <c r="E43" s="48">
        <v>25.27</v>
      </c>
      <c r="K43" s="39"/>
      <c r="L43" s="39"/>
    </row>
    <row r="44" spans="2:12" x14ac:dyDescent="0.2">
      <c r="B44" s="45">
        <v>41</v>
      </c>
      <c r="C44" s="44">
        <v>226.85</v>
      </c>
      <c r="D44" s="44">
        <v>72.430000000000007</v>
      </c>
      <c r="E44" s="48">
        <v>30.4</v>
      </c>
      <c r="K44" s="39"/>
      <c r="L44" s="39"/>
    </row>
    <row r="45" spans="2:12" x14ac:dyDescent="0.2">
      <c r="B45" s="45">
        <v>42</v>
      </c>
      <c r="C45" s="44">
        <v>141.77000000000001</v>
      </c>
      <c r="D45" s="44">
        <v>71.42</v>
      </c>
      <c r="E45" s="48">
        <v>19.54</v>
      </c>
      <c r="K45" s="39"/>
      <c r="L45" s="39"/>
    </row>
    <row r="46" spans="2:12" x14ac:dyDescent="0.2">
      <c r="B46" s="45">
        <v>43</v>
      </c>
      <c r="C46" s="44">
        <v>150.46</v>
      </c>
      <c r="D46" s="44">
        <v>68.61</v>
      </c>
      <c r="E46" s="48">
        <v>22.47</v>
      </c>
      <c r="K46" s="39"/>
      <c r="L46" s="39"/>
    </row>
    <row r="47" spans="2:12" x14ac:dyDescent="0.2">
      <c r="B47" s="45">
        <v>44</v>
      </c>
      <c r="C47" s="44">
        <v>173.39</v>
      </c>
      <c r="D47" s="44">
        <v>67.14</v>
      </c>
      <c r="E47" s="48">
        <v>27.04</v>
      </c>
      <c r="K47" s="39"/>
      <c r="L47" s="39"/>
    </row>
    <row r="48" spans="2:12" x14ac:dyDescent="0.2">
      <c r="B48" s="45">
        <v>45</v>
      </c>
      <c r="C48" s="44">
        <v>158.68</v>
      </c>
      <c r="D48" s="44">
        <v>71.040000000000006</v>
      </c>
      <c r="E48" s="48">
        <v>22.1</v>
      </c>
      <c r="K48" s="39"/>
      <c r="L48" s="39"/>
    </row>
    <row r="49" spans="2:12" x14ac:dyDescent="0.2">
      <c r="B49" s="45">
        <v>46</v>
      </c>
      <c r="C49" s="44">
        <v>164.49</v>
      </c>
      <c r="D49" s="44">
        <v>71.33</v>
      </c>
      <c r="E49" s="48">
        <v>22.73</v>
      </c>
      <c r="K49" s="39"/>
      <c r="L49" s="39"/>
    </row>
    <row r="50" spans="2:12" x14ac:dyDescent="0.2">
      <c r="B50" s="45">
        <v>47</v>
      </c>
      <c r="C50" s="44">
        <v>167.28</v>
      </c>
      <c r="D50" s="44">
        <v>70.22</v>
      </c>
      <c r="E50" s="48">
        <v>23.85</v>
      </c>
      <c r="K50" s="39"/>
      <c r="L50" s="39"/>
    </row>
    <row r="51" spans="2:12" x14ac:dyDescent="0.2">
      <c r="B51" s="45">
        <v>48</v>
      </c>
      <c r="C51" s="44">
        <v>178.51</v>
      </c>
      <c r="D51" s="44">
        <v>70.5</v>
      </c>
      <c r="E51" s="48">
        <v>25.25</v>
      </c>
      <c r="K51" s="39"/>
      <c r="L51" s="39"/>
    </row>
    <row r="52" spans="2:12" x14ac:dyDescent="0.2">
      <c r="B52" s="45">
        <v>49</v>
      </c>
      <c r="C52" s="44">
        <v>152.66</v>
      </c>
      <c r="D52" s="44">
        <v>69.22</v>
      </c>
      <c r="E52" s="48">
        <v>22.4</v>
      </c>
      <c r="K52" s="39"/>
      <c r="L52" s="39"/>
    </row>
    <row r="53" spans="2:12" x14ac:dyDescent="0.2">
      <c r="B53" s="45">
        <v>50</v>
      </c>
      <c r="C53" s="44">
        <v>181.85</v>
      </c>
      <c r="D53" s="44">
        <v>71.58</v>
      </c>
      <c r="E53" s="48">
        <v>24.95</v>
      </c>
      <c r="K53" s="39"/>
      <c r="L53" s="39"/>
    </row>
    <row r="54" spans="2:12" x14ac:dyDescent="0.2">
      <c r="B54" s="45">
        <v>51</v>
      </c>
      <c r="C54" s="44">
        <v>161.28</v>
      </c>
      <c r="D54" s="44">
        <v>69.34</v>
      </c>
      <c r="E54" s="48">
        <v>23.58</v>
      </c>
      <c r="K54" s="39"/>
      <c r="L54" s="39"/>
    </row>
    <row r="55" spans="2:12" x14ac:dyDescent="0.2">
      <c r="B55" s="45">
        <v>52</v>
      </c>
      <c r="C55" s="44">
        <v>158.09</v>
      </c>
      <c r="D55" s="44">
        <v>69.709999999999994</v>
      </c>
      <c r="E55" s="48">
        <v>22.87</v>
      </c>
      <c r="K55" s="39"/>
      <c r="L55" s="39"/>
    </row>
    <row r="56" spans="2:12" x14ac:dyDescent="0.2">
      <c r="B56" s="45">
        <v>53</v>
      </c>
      <c r="C56" s="44">
        <v>313.64999999999998</v>
      </c>
      <c r="D56" s="44">
        <v>71.33</v>
      </c>
      <c r="E56" s="48">
        <v>43.33</v>
      </c>
      <c r="K56" s="39"/>
      <c r="L56" s="39"/>
    </row>
    <row r="57" spans="2:12" x14ac:dyDescent="0.2">
      <c r="B57" s="45">
        <v>54</v>
      </c>
      <c r="C57" s="44">
        <v>217.8</v>
      </c>
      <c r="D57" s="44">
        <v>70.53</v>
      </c>
      <c r="E57" s="48">
        <v>30.78</v>
      </c>
      <c r="K57" s="39"/>
      <c r="L57" s="39"/>
    </row>
    <row r="58" spans="2:12" x14ac:dyDescent="0.2">
      <c r="B58" s="45">
        <v>55</v>
      </c>
      <c r="C58" s="44">
        <v>182.51</v>
      </c>
      <c r="D58" s="44">
        <v>68.47</v>
      </c>
      <c r="E58" s="48">
        <v>27.37</v>
      </c>
      <c r="K58" s="39"/>
      <c r="L58" s="39"/>
    </row>
    <row r="59" spans="2:12" x14ac:dyDescent="0.2">
      <c r="B59" s="45">
        <v>56</v>
      </c>
      <c r="C59" s="44">
        <v>201.8</v>
      </c>
      <c r="D59" s="44">
        <v>72.66</v>
      </c>
      <c r="E59" s="48">
        <v>26.87</v>
      </c>
      <c r="K59" s="39"/>
      <c r="L59" s="39"/>
    </row>
    <row r="60" spans="2:12" x14ac:dyDescent="0.2">
      <c r="B60" s="45">
        <v>57</v>
      </c>
      <c r="C60" s="44">
        <v>168.45</v>
      </c>
      <c r="D60" s="44">
        <v>72.599999999999994</v>
      </c>
      <c r="E60" s="48">
        <v>22.47</v>
      </c>
      <c r="K60" s="39"/>
      <c r="L60" s="39"/>
    </row>
    <row r="61" spans="2:12" x14ac:dyDescent="0.2">
      <c r="B61" s="45">
        <v>58</v>
      </c>
      <c r="C61" s="44">
        <v>166.85</v>
      </c>
      <c r="D61" s="44">
        <v>71.28</v>
      </c>
      <c r="E61" s="48">
        <v>23.08</v>
      </c>
      <c r="K61" s="39"/>
      <c r="L61" s="39"/>
    </row>
    <row r="62" spans="2:12" x14ac:dyDescent="0.2">
      <c r="B62" s="45">
        <v>59</v>
      </c>
      <c r="C62" s="44">
        <v>132.52000000000001</v>
      </c>
      <c r="D62" s="44">
        <v>68.86</v>
      </c>
      <c r="E62" s="48">
        <v>19.649999999999999</v>
      </c>
      <c r="K62" s="39"/>
      <c r="L62" s="39"/>
    </row>
    <row r="63" spans="2:12" x14ac:dyDescent="0.2">
      <c r="B63" s="45">
        <v>60</v>
      </c>
      <c r="C63" s="44">
        <v>155.31</v>
      </c>
      <c r="D63" s="44">
        <v>70.22</v>
      </c>
      <c r="E63" s="48">
        <v>22.14</v>
      </c>
      <c r="K63" s="39"/>
      <c r="L63" s="39"/>
    </row>
    <row r="64" spans="2:12" x14ac:dyDescent="0.2">
      <c r="B64" s="45">
        <v>61</v>
      </c>
      <c r="C64" s="44">
        <v>178.68</v>
      </c>
      <c r="D64" s="44">
        <v>69.36</v>
      </c>
      <c r="E64" s="48">
        <v>26.11</v>
      </c>
      <c r="K64" s="39"/>
      <c r="L64" s="39"/>
    </row>
    <row r="65" spans="2:12" x14ac:dyDescent="0.2">
      <c r="B65" s="45">
        <v>62</v>
      </c>
      <c r="C65" s="44">
        <v>157.6</v>
      </c>
      <c r="D65" s="44">
        <v>70.27</v>
      </c>
      <c r="E65" s="48">
        <v>22.44</v>
      </c>
      <c r="K65" s="39"/>
      <c r="L65" s="39"/>
    </row>
    <row r="66" spans="2:12" x14ac:dyDescent="0.2">
      <c r="B66" s="45">
        <v>63</v>
      </c>
      <c r="C66" s="44">
        <v>144.04</v>
      </c>
      <c r="D66" s="44">
        <v>70.66</v>
      </c>
      <c r="E66" s="48">
        <v>20.28</v>
      </c>
      <c r="K66" s="39"/>
      <c r="L66" s="39"/>
    </row>
    <row r="67" spans="2:12" x14ac:dyDescent="0.2">
      <c r="B67" s="45">
        <v>64</v>
      </c>
      <c r="C67" s="44">
        <v>140.4</v>
      </c>
      <c r="D67" s="44">
        <v>68.52</v>
      </c>
      <c r="E67" s="48">
        <v>21.02</v>
      </c>
      <c r="K67" s="39"/>
      <c r="L67" s="39"/>
    </row>
    <row r="68" spans="2:12" x14ac:dyDescent="0.2">
      <c r="B68" s="45">
        <v>65</v>
      </c>
      <c r="C68" s="44">
        <v>161.5</v>
      </c>
      <c r="D68" s="44">
        <v>68.78</v>
      </c>
      <c r="E68" s="48">
        <v>24</v>
      </c>
      <c r="K68" s="39"/>
      <c r="L68" s="39"/>
    </row>
    <row r="69" spans="2:12" x14ac:dyDescent="0.2">
      <c r="B69" s="45">
        <v>66</v>
      </c>
      <c r="C69" s="44">
        <v>177.42</v>
      </c>
      <c r="D69" s="44">
        <v>69.22</v>
      </c>
      <c r="E69" s="48">
        <v>26.03</v>
      </c>
      <c r="K69" s="39"/>
      <c r="L69" s="39"/>
    </row>
    <row r="70" spans="2:12" x14ac:dyDescent="0.2">
      <c r="B70" s="45">
        <v>67</v>
      </c>
      <c r="C70" s="44">
        <v>193.98</v>
      </c>
      <c r="D70" s="44">
        <v>71.86</v>
      </c>
      <c r="E70" s="48">
        <v>26.41</v>
      </c>
      <c r="K70" s="39"/>
      <c r="L70" s="39"/>
    </row>
    <row r="71" spans="2:12" x14ac:dyDescent="0.2">
      <c r="B71" s="45">
        <v>68</v>
      </c>
      <c r="C71" s="44">
        <v>127.04</v>
      </c>
      <c r="D71" s="44">
        <v>69.27</v>
      </c>
      <c r="E71" s="48">
        <v>18.61</v>
      </c>
      <c r="K71" s="39"/>
      <c r="L71" s="39"/>
    </row>
    <row r="72" spans="2:12" x14ac:dyDescent="0.2">
      <c r="B72" s="45">
        <v>69</v>
      </c>
      <c r="C72" s="44">
        <v>161.99</v>
      </c>
      <c r="D72" s="44">
        <v>69.319999999999993</v>
      </c>
      <c r="E72" s="48">
        <v>23.7</v>
      </c>
      <c r="K72" s="39"/>
      <c r="L72" s="39"/>
    </row>
    <row r="73" spans="2:12" x14ac:dyDescent="0.2">
      <c r="B73" s="45">
        <v>70</v>
      </c>
      <c r="C73" s="44">
        <v>154.78</v>
      </c>
      <c r="D73" s="44">
        <v>68.37</v>
      </c>
      <c r="E73" s="48">
        <v>23.28</v>
      </c>
      <c r="K73" s="39"/>
      <c r="L73" s="39"/>
    </row>
    <row r="74" spans="2:12" x14ac:dyDescent="0.2">
      <c r="B74" s="45">
        <v>71</v>
      </c>
      <c r="C74" s="44">
        <v>205.28</v>
      </c>
      <c r="D74" s="44">
        <v>70.73</v>
      </c>
      <c r="E74" s="48">
        <v>28.84</v>
      </c>
      <c r="K74" s="39"/>
      <c r="L74" s="39"/>
    </row>
    <row r="75" spans="2:12" x14ac:dyDescent="0.2">
      <c r="B75" s="45">
        <v>72</v>
      </c>
      <c r="C75" s="44">
        <v>137.58000000000001</v>
      </c>
      <c r="D75" s="44">
        <v>71.099999999999994</v>
      </c>
      <c r="E75" s="48">
        <v>19.13</v>
      </c>
      <c r="K75" s="39"/>
      <c r="L75" s="39"/>
    </row>
    <row r="76" spans="2:12" x14ac:dyDescent="0.2">
      <c r="B76" s="45">
        <v>73</v>
      </c>
      <c r="C76" s="44">
        <v>180.74</v>
      </c>
      <c r="D76" s="44">
        <v>72.260000000000005</v>
      </c>
      <c r="E76" s="48">
        <v>24.33</v>
      </c>
      <c r="K76" s="39"/>
      <c r="L76" s="39"/>
    </row>
    <row r="77" spans="2:12" x14ac:dyDescent="0.2">
      <c r="B77" s="45">
        <v>74</v>
      </c>
      <c r="C77" s="44">
        <v>156.74</v>
      </c>
      <c r="D77" s="44">
        <v>70.88</v>
      </c>
      <c r="E77" s="48">
        <v>21.93</v>
      </c>
      <c r="K77" s="39"/>
      <c r="L77" s="39"/>
    </row>
    <row r="78" spans="2:12" x14ac:dyDescent="0.2">
      <c r="B78" s="45">
        <v>75</v>
      </c>
      <c r="C78" s="44">
        <v>159.29</v>
      </c>
      <c r="D78" s="44">
        <v>70.209999999999994</v>
      </c>
      <c r="E78" s="48">
        <v>22.72</v>
      </c>
      <c r="K78" s="39"/>
      <c r="L78" s="39"/>
    </row>
    <row r="79" spans="2:12" x14ac:dyDescent="0.2">
      <c r="B79" s="45">
        <v>76</v>
      </c>
      <c r="C79" s="44">
        <v>163.61000000000001</v>
      </c>
      <c r="D79" s="44">
        <v>69.95</v>
      </c>
      <c r="E79" s="48">
        <v>23.51</v>
      </c>
      <c r="K79" s="39"/>
      <c r="L79" s="39"/>
    </row>
    <row r="80" spans="2:12" x14ac:dyDescent="0.2">
      <c r="B80" s="45">
        <v>77</v>
      </c>
      <c r="C80" s="44">
        <v>135.97</v>
      </c>
      <c r="D80" s="44">
        <v>70.44</v>
      </c>
      <c r="E80" s="48">
        <v>19.27</v>
      </c>
      <c r="K80" s="39"/>
      <c r="L80" s="39"/>
    </row>
    <row r="81" spans="2:12" x14ac:dyDescent="0.2">
      <c r="B81" s="45">
        <v>78</v>
      </c>
      <c r="C81" s="44">
        <v>194.95</v>
      </c>
      <c r="D81" s="44">
        <v>72.849999999999994</v>
      </c>
      <c r="E81" s="48">
        <v>25.82</v>
      </c>
      <c r="K81" s="39"/>
      <c r="L81" s="39"/>
    </row>
    <row r="82" spans="2:12" x14ac:dyDescent="0.2">
      <c r="B82" s="45">
        <v>79</v>
      </c>
      <c r="C82" s="44">
        <v>187.27</v>
      </c>
      <c r="D82" s="44">
        <v>69.75</v>
      </c>
      <c r="E82" s="48">
        <v>27.06</v>
      </c>
      <c r="K82" s="39"/>
      <c r="L82" s="39"/>
    </row>
    <row r="83" spans="2:12" x14ac:dyDescent="0.2">
      <c r="B83" s="45">
        <v>80</v>
      </c>
      <c r="C83" s="44">
        <v>167.65</v>
      </c>
      <c r="D83" s="44">
        <v>69.91</v>
      </c>
      <c r="E83" s="48">
        <v>24.11</v>
      </c>
      <c r="K83" s="39"/>
      <c r="L83" s="39"/>
    </row>
    <row r="84" spans="2:12" x14ac:dyDescent="0.2">
      <c r="B84" s="45">
        <v>81</v>
      </c>
      <c r="C84" s="44">
        <v>145.19</v>
      </c>
      <c r="D84" s="44">
        <v>71.260000000000005</v>
      </c>
      <c r="E84" s="48">
        <v>20.100000000000001</v>
      </c>
      <c r="K84" s="39"/>
      <c r="L84" s="39"/>
    </row>
    <row r="85" spans="2:12" x14ac:dyDescent="0.2">
      <c r="B85" s="45">
        <v>82</v>
      </c>
      <c r="C85" s="44">
        <v>175.32</v>
      </c>
      <c r="D85" s="44">
        <v>66.72</v>
      </c>
      <c r="E85" s="48">
        <v>27.69</v>
      </c>
      <c r="K85" s="39"/>
      <c r="L85" s="39"/>
    </row>
    <row r="86" spans="2:12" x14ac:dyDescent="0.2">
      <c r="B86" s="45">
        <v>83</v>
      </c>
      <c r="C86" s="44">
        <v>145.9</v>
      </c>
      <c r="D86" s="44">
        <v>67.11</v>
      </c>
      <c r="E86" s="48">
        <v>22.78</v>
      </c>
      <c r="K86" s="39"/>
      <c r="L86" s="39"/>
    </row>
    <row r="87" spans="2:12" x14ac:dyDescent="0.2">
      <c r="B87" s="45">
        <v>84</v>
      </c>
      <c r="C87" s="44">
        <v>147.99</v>
      </c>
      <c r="D87" s="44">
        <v>68.94</v>
      </c>
      <c r="E87" s="48">
        <v>21.89</v>
      </c>
      <c r="K87" s="39"/>
      <c r="L87" s="39"/>
    </row>
    <row r="88" spans="2:12" x14ac:dyDescent="0.2">
      <c r="B88" s="45">
        <v>85</v>
      </c>
      <c r="C88" s="44">
        <v>158.84</v>
      </c>
      <c r="D88" s="44">
        <v>69.900000000000006</v>
      </c>
      <c r="E88" s="48">
        <v>22.85</v>
      </c>
      <c r="K88" s="39"/>
      <c r="L88" s="39"/>
    </row>
    <row r="89" spans="2:12" x14ac:dyDescent="0.2">
      <c r="B89" s="45">
        <v>86</v>
      </c>
      <c r="C89" s="44">
        <v>133.72</v>
      </c>
      <c r="D89" s="44">
        <v>69.569999999999993</v>
      </c>
      <c r="E89" s="48">
        <v>19.420000000000002</v>
      </c>
      <c r="K89" s="39"/>
      <c r="L89" s="39"/>
    </row>
    <row r="90" spans="2:12" x14ac:dyDescent="0.2">
      <c r="B90" s="45">
        <v>87</v>
      </c>
      <c r="C90" s="44">
        <v>324.61</v>
      </c>
      <c r="D90" s="44">
        <v>69.06</v>
      </c>
      <c r="E90" s="48">
        <v>47.84</v>
      </c>
      <c r="K90" s="39"/>
      <c r="L90" s="39"/>
    </row>
    <row r="91" spans="2:12" x14ac:dyDescent="0.2">
      <c r="B91" s="45">
        <v>88</v>
      </c>
      <c r="C91" s="44">
        <v>116.12</v>
      </c>
      <c r="D91" s="44">
        <v>69.11</v>
      </c>
      <c r="E91" s="48">
        <v>17.09</v>
      </c>
      <c r="K91" s="39"/>
      <c r="L91" s="39"/>
    </row>
    <row r="92" spans="2:12" x14ac:dyDescent="0.2">
      <c r="B92" s="45">
        <v>89</v>
      </c>
      <c r="C92" s="44">
        <v>166.65</v>
      </c>
      <c r="D92" s="44">
        <v>69.819999999999993</v>
      </c>
      <c r="E92" s="48">
        <v>24.04</v>
      </c>
      <c r="K92" s="39"/>
      <c r="L92" s="39"/>
    </row>
    <row r="93" spans="2:12" x14ac:dyDescent="0.2">
      <c r="B93" s="45">
        <v>90</v>
      </c>
      <c r="C93" s="44">
        <v>133.19</v>
      </c>
      <c r="D93" s="44">
        <v>68.400000000000006</v>
      </c>
      <c r="E93" s="48">
        <v>20.010000000000002</v>
      </c>
      <c r="K93" s="39"/>
      <c r="L93" s="39"/>
    </row>
    <row r="94" spans="2:12" x14ac:dyDescent="0.2">
      <c r="B94" s="45">
        <v>91</v>
      </c>
      <c r="C94" s="44">
        <v>166.83</v>
      </c>
      <c r="D94" s="44">
        <v>68.900000000000006</v>
      </c>
      <c r="E94" s="48">
        <v>24.71</v>
      </c>
      <c r="K94" s="39"/>
      <c r="L94" s="39"/>
    </row>
    <row r="95" spans="2:12" x14ac:dyDescent="0.2">
      <c r="B95" s="45">
        <v>92</v>
      </c>
      <c r="C95" s="44">
        <v>234.3</v>
      </c>
      <c r="D95" s="44">
        <v>76.64</v>
      </c>
      <c r="E95" s="48">
        <v>28.04</v>
      </c>
      <c r="K95" s="39"/>
      <c r="L95" s="39"/>
    </row>
    <row r="96" spans="2:12" x14ac:dyDescent="0.2">
      <c r="B96" s="45">
        <v>93</v>
      </c>
      <c r="C96" s="44">
        <v>209.97</v>
      </c>
      <c r="D96" s="44">
        <v>72.099999999999994</v>
      </c>
      <c r="E96" s="48">
        <v>28.39</v>
      </c>
      <c r="K96" s="39"/>
      <c r="L96" s="39"/>
    </row>
    <row r="97" spans="2:12" x14ac:dyDescent="0.2">
      <c r="B97" s="45">
        <v>94</v>
      </c>
      <c r="C97" s="44">
        <v>192.2</v>
      </c>
      <c r="D97" s="44">
        <v>68.680000000000007</v>
      </c>
      <c r="E97" s="48">
        <v>28.64</v>
      </c>
      <c r="K97" s="39"/>
      <c r="L97" s="39"/>
    </row>
    <row r="98" spans="2:12" x14ac:dyDescent="0.2">
      <c r="B98" s="45">
        <v>95</v>
      </c>
      <c r="C98" s="44">
        <v>177.53</v>
      </c>
      <c r="D98" s="44">
        <v>73.56</v>
      </c>
      <c r="E98" s="48">
        <v>23.06</v>
      </c>
      <c r="K98" s="39"/>
      <c r="L98" s="39"/>
    </row>
    <row r="99" spans="2:12" x14ac:dyDescent="0.2">
      <c r="B99" s="45">
        <v>96</v>
      </c>
      <c r="C99" s="44">
        <v>160.1</v>
      </c>
      <c r="D99" s="44">
        <v>70.150000000000006</v>
      </c>
      <c r="E99" s="48">
        <v>22.87</v>
      </c>
      <c r="K99" s="39"/>
      <c r="L99" s="39"/>
    </row>
    <row r="100" spans="2:12" x14ac:dyDescent="0.2">
      <c r="B100" s="45">
        <v>97</v>
      </c>
      <c r="C100" s="44">
        <v>162.22999999999999</v>
      </c>
      <c r="D100" s="44">
        <v>70.760000000000005</v>
      </c>
      <c r="E100" s="48">
        <v>22.78</v>
      </c>
      <c r="K100" s="39"/>
      <c r="L100" s="39"/>
    </row>
    <row r="101" spans="2:12" x14ac:dyDescent="0.2">
      <c r="B101" s="45">
        <v>98</v>
      </c>
      <c r="C101" s="44">
        <v>142.59</v>
      </c>
      <c r="D101" s="44">
        <v>69.73</v>
      </c>
      <c r="E101" s="48">
        <v>20.62</v>
      </c>
      <c r="K101" s="39"/>
      <c r="L101" s="39"/>
    </row>
    <row r="102" spans="2:12" x14ac:dyDescent="0.2">
      <c r="B102" s="45">
        <v>99</v>
      </c>
      <c r="C102" s="44">
        <v>172.84</v>
      </c>
      <c r="D102" s="44">
        <v>69.67</v>
      </c>
      <c r="E102" s="48">
        <v>25.03</v>
      </c>
      <c r="K102" s="39"/>
      <c r="L102" s="39"/>
    </row>
    <row r="103" spans="2:12" x14ac:dyDescent="0.2">
      <c r="B103" s="45">
        <v>100</v>
      </c>
      <c r="C103" s="44">
        <v>173.53</v>
      </c>
      <c r="D103" s="44">
        <v>69.95</v>
      </c>
      <c r="E103" s="48">
        <v>24.93</v>
      </c>
      <c r="K103" s="39"/>
      <c r="L103" s="39"/>
    </row>
    <row r="104" spans="2:12" x14ac:dyDescent="0.2">
      <c r="B104" s="45">
        <v>101</v>
      </c>
      <c r="C104" s="44">
        <v>203.83</v>
      </c>
      <c r="D104" s="44">
        <v>71.75</v>
      </c>
      <c r="E104" s="48">
        <v>27.83</v>
      </c>
      <c r="K104" s="39"/>
      <c r="L104" s="39"/>
    </row>
    <row r="105" spans="2:12" x14ac:dyDescent="0.2">
      <c r="B105" s="45">
        <v>102</v>
      </c>
      <c r="C105" s="44">
        <v>176.53</v>
      </c>
      <c r="D105" s="44">
        <v>68.75</v>
      </c>
      <c r="E105" s="48">
        <v>26.25</v>
      </c>
      <c r="K105" s="39"/>
      <c r="L105" s="39"/>
    </row>
    <row r="106" spans="2:12" x14ac:dyDescent="0.2">
      <c r="B106" s="45">
        <v>103</v>
      </c>
      <c r="C106" s="44">
        <v>154.01</v>
      </c>
      <c r="D106" s="44">
        <v>70.430000000000007</v>
      </c>
      <c r="E106" s="48">
        <v>21.82</v>
      </c>
      <c r="K106" s="39"/>
      <c r="L106" s="39"/>
    </row>
    <row r="107" spans="2:12" x14ac:dyDescent="0.2">
      <c r="B107" s="45">
        <v>104</v>
      </c>
      <c r="C107" s="44">
        <v>195.47</v>
      </c>
      <c r="D107" s="44">
        <v>68.38</v>
      </c>
      <c r="E107" s="48">
        <v>29.38</v>
      </c>
      <c r="K107" s="39"/>
      <c r="L107" s="39"/>
    </row>
    <row r="108" spans="2:12" x14ac:dyDescent="0.2">
      <c r="B108" s="45">
        <v>105</v>
      </c>
      <c r="C108" s="44">
        <v>178.26</v>
      </c>
      <c r="D108" s="44">
        <v>68.66</v>
      </c>
      <c r="E108" s="48">
        <v>26.58</v>
      </c>
      <c r="K108" s="39"/>
      <c r="L108" s="39"/>
    </row>
    <row r="109" spans="2:12" x14ac:dyDescent="0.2">
      <c r="B109" s="45">
        <v>106</v>
      </c>
      <c r="C109" s="44">
        <v>195.97</v>
      </c>
      <c r="D109" s="44">
        <v>68.63</v>
      </c>
      <c r="E109" s="48">
        <v>29.25</v>
      </c>
      <c r="K109" s="39"/>
      <c r="L109" s="39"/>
    </row>
    <row r="110" spans="2:12" x14ac:dyDescent="0.2">
      <c r="B110" s="45">
        <v>107</v>
      </c>
      <c r="C110" s="44">
        <v>136.30000000000001</v>
      </c>
      <c r="D110" s="44">
        <v>69.510000000000005</v>
      </c>
      <c r="E110" s="48">
        <v>19.829999999999998</v>
      </c>
      <c r="K110" s="39"/>
      <c r="L110" s="39"/>
    </row>
    <row r="111" spans="2:12" x14ac:dyDescent="0.2">
      <c r="B111" s="45">
        <v>108</v>
      </c>
      <c r="C111" s="44">
        <v>136.6</v>
      </c>
      <c r="D111" s="44">
        <v>67.73</v>
      </c>
      <c r="E111" s="48">
        <v>20.93</v>
      </c>
      <c r="K111" s="39"/>
      <c r="L111" s="39"/>
    </row>
    <row r="112" spans="2:12" x14ac:dyDescent="0.2">
      <c r="B112" s="45">
        <v>109</v>
      </c>
      <c r="C112" s="44">
        <v>183.17</v>
      </c>
      <c r="D112" s="44">
        <v>68.760000000000005</v>
      </c>
      <c r="E112" s="48">
        <v>27.24</v>
      </c>
      <c r="K112" s="39"/>
      <c r="L112" s="39"/>
    </row>
    <row r="113" spans="2:12" x14ac:dyDescent="0.2">
      <c r="B113" s="45">
        <v>110</v>
      </c>
      <c r="C113" s="44">
        <v>139.87</v>
      </c>
      <c r="D113" s="44">
        <v>70.099999999999994</v>
      </c>
      <c r="E113" s="48">
        <v>20.010000000000002</v>
      </c>
      <c r="K113" s="39"/>
      <c r="L113" s="39"/>
    </row>
    <row r="114" spans="2:12" x14ac:dyDescent="0.2">
      <c r="B114" s="45">
        <v>111</v>
      </c>
      <c r="C114" s="44">
        <v>166.7</v>
      </c>
      <c r="D114" s="44">
        <v>72.11</v>
      </c>
      <c r="E114" s="48">
        <v>22.54</v>
      </c>
      <c r="K114" s="39"/>
      <c r="L114" s="39"/>
    </row>
    <row r="115" spans="2:12" x14ac:dyDescent="0.2">
      <c r="B115" s="45">
        <v>112</v>
      </c>
      <c r="C115" s="44">
        <v>182.58</v>
      </c>
      <c r="D115" s="44">
        <v>68.19</v>
      </c>
      <c r="E115" s="48">
        <v>27.6</v>
      </c>
      <c r="K115" s="39"/>
      <c r="L115" s="39"/>
    </row>
    <row r="116" spans="2:12" x14ac:dyDescent="0.2">
      <c r="B116" s="45">
        <v>113</v>
      </c>
      <c r="C116" s="44">
        <v>346.97</v>
      </c>
      <c r="D116" s="44">
        <v>70.849999999999994</v>
      </c>
      <c r="E116" s="48">
        <v>48.6</v>
      </c>
      <c r="K116" s="39"/>
      <c r="L116" s="39"/>
    </row>
    <row r="117" spans="2:12" x14ac:dyDescent="0.2">
      <c r="B117" s="45">
        <v>114</v>
      </c>
      <c r="C117" s="44">
        <v>201.21</v>
      </c>
      <c r="D117" s="44">
        <v>72.89</v>
      </c>
      <c r="E117" s="48">
        <v>26.62</v>
      </c>
      <c r="K117" s="39"/>
      <c r="L117" s="39"/>
    </row>
    <row r="118" spans="2:12" x14ac:dyDescent="0.2">
      <c r="B118" s="45">
        <v>115</v>
      </c>
      <c r="C118" s="44">
        <v>155.63999999999999</v>
      </c>
      <c r="D118" s="44">
        <v>71.989999999999995</v>
      </c>
      <c r="E118" s="48">
        <v>21.11</v>
      </c>
      <c r="K118" s="39"/>
      <c r="L118" s="39"/>
    </row>
    <row r="119" spans="2:12" x14ac:dyDescent="0.2">
      <c r="B119" s="45">
        <v>116</v>
      </c>
      <c r="C119" s="44">
        <v>169.18</v>
      </c>
      <c r="D119" s="44">
        <v>72.66</v>
      </c>
      <c r="E119" s="48">
        <v>22.53</v>
      </c>
      <c r="K119" s="39"/>
      <c r="L119" s="39"/>
    </row>
    <row r="120" spans="2:12" x14ac:dyDescent="0.2">
      <c r="B120" s="45">
        <v>117</v>
      </c>
      <c r="C120" s="44">
        <v>127.96</v>
      </c>
      <c r="D120" s="44">
        <v>68.819999999999993</v>
      </c>
      <c r="E120" s="48">
        <v>19</v>
      </c>
      <c r="K120" s="39"/>
      <c r="L120" s="39"/>
    </row>
    <row r="121" spans="2:12" x14ac:dyDescent="0.2">
      <c r="B121" s="45">
        <v>118</v>
      </c>
      <c r="C121" s="44">
        <v>130.97999999999999</v>
      </c>
      <c r="D121" s="44">
        <v>69.95</v>
      </c>
      <c r="E121" s="48">
        <v>18.82</v>
      </c>
      <c r="K121" s="39"/>
      <c r="L121" s="39"/>
    </row>
    <row r="122" spans="2:12" x14ac:dyDescent="0.2">
      <c r="B122" s="45">
        <v>119</v>
      </c>
      <c r="C122" s="44">
        <v>175.29</v>
      </c>
      <c r="D122" s="44">
        <v>69.069999999999993</v>
      </c>
      <c r="E122" s="48">
        <v>25.83</v>
      </c>
      <c r="K122" s="39"/>
      <c r="L122" s="39"/>
    </row>
    <row r="123" spans="2:12" x14ac:dyDescent="0.2">
      <c r="B123" s="45">
        <v>120</v>
      </c>
      <c r="C123" s="44">
        <v>153.05000000000001</v>
      </c>
      <c r="D123" s="44">
        <v>67.19</v>
      </c>
      <c r="E123" s="48">
        <v>23.83</v>
      </c>
      <c r="K123" s="39"/>
      <c r="L123" s="39"/>
    </row>
    <row r="124" spans="2:12" x14ac:dyDescent="0.2">
      <c r="B124" s="45">
        <v>121</v>
      </c>
      <c r="C124" s="44">
        <v>184.47</v>
      </c>
      <c r="D124" s="44">
        <v>68.739999999999995</v>
      </c>
      <c r="E124" s="48">
        <v>27.45</v>
      </c>
      <c r="K124" s="39"/>
      <c r="L124" s="39"/>
    </row>
    <row r="125" spans="2:12" x14ac:dyDescent="0.2">
      <c r="B125" s="45">
        <v>122</v>
      </c>
      <c r="C125" s="44">
        <v>174.01</v>
      </c>
      <c r="D125" s="44">
        <v>68.180000000000007</v>
      </c>
      <c r="E125" s="48">
        <v>26.31</v>
      </c>
      <c r="K125" s="39"/>
      <c r="L125" s="39"/>
    </row>
    <row r="126" spans="2:12" x14ac:dyDescent="0.2">
      <c r="B126" s="45">
        <v>123</v>
      </c>
      <c r="C126" s="44">
        <v>137.37</v>
      </c>
      <c r="D126" s="44">
        <v>70.349999999999994</v>
      </c>
      <c r="E126" s="48">
        <v>19.510000000000002</v>
      </c>
      <c r="K126" s="39"/>
      <c r="L126" s="39"/>
    </row>
    <row r="127" spans="2:12" x14ac:dyDescent="0.2">
      <c r="B127" s="45">
        <v>124</v>
      </c>
      <c r="C127" s="44">
        <v>155.44</v>
      </c>
      <c r="D127" s="44">
        <v>67</v>
      </c>
      <c r="E127" s="48">
        <v>24.34</v>
      </c>
      <c r="K127" s="39"/>
      <c r="L127" s="39"/>
    </row>
    <row r="128" spans="2:12" x14ac:dyDescent="0.2">
      <c r="B128" s="45">
        <v>125</v>
      </c>
      <c r="C128" s="44">
        <v>143.22999999999999</v>
      </c>
      <c r="D128" s="44">
        <v>69.73</v>
      </c>
      <c r="E128" s="48">
        <v>20.71</v>
      </c>
      <c r="K128" s="39"/>
      <c r="L128" s="39"/>
    </row>
    <row r="129" spans="2:12" x14ac:dyDescent="0.2">
      <c r="B129" s="45">
        <v>126</v>
      </c>
      <c r="C129" s="44">
        <v>151.47</v>
      </c>
      <c r="D129" s="44">
        <v>72.66</v>
      </c>
      <c r="E129" s="48">
        <v>20.170000000000002</v>
      </c>
      <c r="K129" s="39"/>
      <c r="L129" s="39"/>
    </row>
    <row r="130" spans="2:12" x14ac:dyDescent="0.2">
      <c r="B130" s="45">
        <v>127</v>
      </c>
      <c r="C130" s="44">
        <v>198.46</v>
      </c>
      <c r="D130" s="44">
        <v>72.83</v>
      </c>
      <c r="E130" s="48">
        <v>26.3</v>
      </c>
      <c r="K130" s="39"/>
      <c r="L130" s="39"/>
    </row>
    <row r="131" spans="2:12" x14ac:dyDescent="0.2">
      <c r="B131" s="45">
        <v>128</v>
      </c>
      <c r="C131" s="44">
        <v>146.49</v>
      </c>
      <c r="D131" s="44">
        <v>69.95</v>
      </c>
      <c r="E131" s="48">
        <v>21.05</v>
      </c>
      <c r="K131" s="39"/>
      <c r="L131" s="39"/>
    </row>
    <row r="132" spans="2:12" x14ac:dyDescent="0.2">
      <c r="B132" s="45">
        <v>129</v>
      </c>
      <c r="C132" s="44">
        <v>156.97</v>
      </c>
      <c r="D132" s="44">
        <v>70.23</v>
      </c>
      <c r="E132" s="48">
        <v>22.37</v>
      </c>
      <c r="K132" s="39"/>
      <c r="L132" s="39"/>
    </row>
    <row r="133" spans="2:12" x14ac:dyDescent="0.2">
      <c r="B133" s="45">
        <v>130</v>
      </c>
      <c r="C133" s="44">
        <v>162.52000000000001</v>
      </c>
      <c r="D133" s="44">
        <v>71.2</v>
      </c>
      <c r="E133" s="48">
        <v>22.54</v>
      </c>
      <c r="K133" s="39"/>
      <c r="L133" s="39"/>
    </row>
    <row r="134" spans="2:12" x14ac:dyDescent="0.2">
      <c r="B134" s="45">
        <v>131</v>
      </c>
      <c r="C134" s="44">
        <v>193.22</v>
      </c>
      <c r="D134" s="44">
        <v>70.42</v>
      </c>
      <c r="E134" s="48">
        <v>27.39</v>
      </c>
      <c r="K134" s="39"/>
      <c r="L134" s="39"/>
    </row>
    <row r="135" spans="2:12" x14ac:dyDescent="0.2">
      <c r="B135" s="45">
        <v>132</v>
      </c>
      <c r="C135" s="44">
        <v>170.11</v>
      </c>
      <c r="D135" s="44">
        <v>72.569999999999993</v>
      </c>
      <c r="E135" s="48">
        <v>22.71</v>
      </c>
      <c r="K135" s="39"/>
      <c r="L135" s="39"/>
    </row>
    <row r="136" spans="2:12" x14ac:dyDescent="0.2">
      <c r="B136" s="45">
        <v>133</v>
      </c>
      <c r="C136" s="44">
        <v>199.84</v>
      </c>
      <c r="D136" s="44">
        <v>72.45</v>
      </c>
      <c r="E136" s="48">
        <v>26.76</v>
      </c>
      <c r="K136" s="39"/>
      <c r="L136" s="39"/>
    </row>
    <row r="137" spans="2:12" x14ac:dyDescent="0.2">
      <c r="B137" s="45">
        <v>134</v>
      </c>
      <c r="C137" s="44">
        <v>173.08</v>
      </c>
      <c r="D137" s="44">
        <v>70.48</v>
      </c>
      <c r="E137" s="48">
        <v>24.5</v>
      </c>
      <c r="K137" s="39"/>
      <c r="L137" s="39"/>
    </row>
    <row r="138" spans="2:12" x14ac:dyDescent="0.2">
      <c r="B138" s="45">
        <v>135</v>
      </c>
      <c r="C138" s="44">
        <v>179.38</v>
      </c>
      <c r="D138" s="44">
        <v>71</v>
      </c>
      <c r="E138" s="48">
        <v>25.02</v>
      </c>
      <c r="K138" s="39"/>
      <c r="L138" s="39"/>
    </row>
    <row r="139" spans="2:12" x14ac:dyDescent="0.2">
      <c r="B139" s="45">
        <v>136</v>
      </c>
      <c r="C139" s="44">
        <v>161.66</v>
      </c>
      <c r="D139" s="44">
        <v>72.11</v>
      </c>
      <c r="E139" s="48">
        <v>21.85</v>
      </c>
      <c r="K139" s="39"/>
      <c r="L139" s="39"/>
    </row>
    <row r="140" spans="2:12" x14ac:dyDescent="0.2">
      <c r="B140" s="45">
        <v>137</v>
      </c>
      <c r="C140" s="44">
        <v>200.56</v>
      </c>
      <c r="D140" s="44">
        <v>72.150000000000006</v>
      </c>
      <c r="E140" s="48">
        <v>27.08</v>
      </c>
      <c r="K140" s="39"/>
      <c r="L140" s="39"/>
    </row>
    <row r="141" spans="2:12" x14ac:dyDescent="0.2">
      <c r="B141" s="45">
        <v>138</v>
      </c>
      <c r="C141" s="44">
        <v>203.29</v>
      </c>
      <c r="D141" s="44">
        <v>72.2</v>
      </c>
      <c r="E141" s="48">
        <v>27.42</v>
      </c>
      <c r="K141" s="39"/>
      <c r="L141" s="39"/>
    </row>
    <row r="142" spans="2:12" x14ac:dyDescent="0.2">
      <c r="B142" s="45">
        <v>139</v>
      </c>
      <c r="C142" s="44">
        <v>178.19</v>
      </c>
      <c r="D142" s="44">
        <v>70.41</v>
      </c>
      <c r="E142" s="48">
        <v>25.27</v>
      </c>
      <c r="K142" s="39"/>
      <c r="L142" s="39"/>
    </row>
    <row r="143" spans="2:12" x14ac:dyDescent="0.2">
      <c r="B143" s="45">
        <v>140</v>
      </c>
      <c r="C143" s="44">
        <v>196.96</v>
      </c>
      <c r="D143" s="44">
        <v>68.510000000000005</v>
      </c>
      <c r="E143" s="48">
        <v>29.5</v>
      </c>
      <c r="K143" s="39"/>
      <c r="L143" s="39"/>
    </row>
    <row r="144" spans="2:12" x14ac:dyDescent="0.2">
      <c r="B144" s="45">
        <v>141</v>
      </c>
      <c r="C144" s="44">
        <v>182.4</v>
      </c>
      <c r="D144" s="44">
        <v>69.17</v>
      </c>
      <c r="E144" s="48">
        <v>26.8</v>
      </c>
      <c r="K144" s="39"/>
      <c r="L144" s="39"/>
    </row>
    <row r="145" spans="2:12" x14ac:dyDescent="0.2">
      <c r="B145" s="45">
        <v>142</v>
      </c>
      <c r="C145" s="44">
        <v>156.69999999999999</v>
      </c>
      <c r="D145" s="44">
        <v>67.78</v>
      </c>
      <c r="E145" s="48">
        <v>23.98</v>
      </c>
      <c r="K145" s="39"/>
      <c r="L145" s="39"/>
    </row>
    <row r="146" spans="2:12" x14ac:dyDescent="0.2">
      <c r="B146" s="45">
        <v>143</v>
      </c>
      <c r="C146" s="44">
        <v>128.07</v>
      </c>
      <c r="D146" s="44">
        <v>69.55</v>
      </c>
      <c r="E146" s="48">
        <v>18.61</v>
      </c>
      <c r="K146" s="39"/>
      <c r="L146" s="39"/>
    </row>
    <row r="147" spans="2:12" x14ac:dyDescent="0.2">
      <c r="B147" s="45">
        <v>144</v>
      </c>
      <c r="C147" s="44">
        <v>155.96</v>
      </c>
      <c r="D147" s="44">
        <v>70.22</v>
      </c>
      <c r="E147" s="48">
        <v>22.24</v>
      </c>
      <c r="K147" s="39"/>
      <c r="L147" s="39"/>
    </row>
    <row r="148" spans="2:12" x14ac:dyDescent="0.2">
      <c r="B148" s="45">
        <v>145</v>
      </c>
      <c r="C148" s="44">
        <v>189.31</v>
      </c>
      <c r="D148" s="44">
        <v>71.03</v>
      </c>
      <c r="E148" s="48">
        <v>26.38</v>
      </c>
      <c r="K148" s="39"/>
      <c r="L148" s="39"/>
    </row>
    <row r="149" spans="2:12" x14ac:dyDescent="0.2">
      <c r="B149" s="45">
        <v>146</v>
      </c>
      <c r="C149" s="44">
        <v>155.85</v>
      </c>
      <c r="D149" s="44">
        <v>68.62</v>
      </c>
      <c r="E149" s="48">
        <v>23.27</v>
      </c>
      <c r="K149" s="39"/>
      <c r="L149" s="39"/>
    </row>
    <row r="150" spans="2:12" x14ac:dyDescent="0.2">
      <c r="B150" s="45">
        <v>147</v>
      </c>
      <c r="C150" s="44">
        <v>171.73</v>
      </c>
      <c r="D150" s="44">
        <v>68.73</v>
      </c>
      <c r="E150" s="48">
        <v>25.55</v>
      </c>
      <c r="K150" s="39"/>
      <c r="L150" s="39"/>
    </row>
    <row r="151" spans="2:12" x14ac:dyDescent="0.2">
      <c r="B151" s="45">
        <v>148</v>
      </c>
      <c r="C151" s="44">
        <v>157.78</v>
      </c>
      <c r="D151" s="44">
        <v>67.42</v>
      </c>
      <c r="E151" s="48">
        <v>24.4</v>
      </c>
      <c r="K151" s="39"/>
      <c r="L151" s="39"/>
    </row>
    <row r="152" spans="2:12" x14ac:dyDescent="0.2">
      <c r="B152" s="45">
        <v>149</v>
      </c>
      <c r="C152" s="44">
        <v>135.66</v>
      </c>
      <c r="D152" s="44">
        <v>67.42</v>
      </c>
      <c r="E152" s="48">
        <v>20.98</v>
      </c>
      <c r="K152" s="39"/>
      <c r="L152" s="39"/>
    </row>
    <row r="153" spans="2:12" x14ac:dyDescent="0.2">
      <c r="B153" s="45">
        <v>150</v>
      </c>
      <c r="C153" s="44">
        <v>187.63</v>
      </c>
      <c r="D153" s="44">
        <v>71.06</v>
      </c>
      <c r="E153" s="48">
        <v>26.12</v>
      </c>
      <c r="K153" s="39"/>
      <c r="L153" s="39"/>
    </row>
    <row r="154" spans="2:12" x14ac:dyDescent="0.2">
      <c r="B154" s="45">
        <v>151</v>
      </c>
      <c r="C154" s="44">
        <v>165.95</v>
      </c>
      <c r="D154" s="44">
        <v>70.150000000000006</v>
      </c>
      <c r="E154" s="48">
        <v>23.71</v>
      </c>
      <c r="K154" s="39"/>
      <c r="L154" s="39"/>
    </row>
    <row r="155" spans="2:12" x14ac:dyDescent="0.2">
      <c r="B155" s="45">
        <v>152</v>
      </c>
      <c r="C155" s="44">
        <v>175.64</v>
      </c>
      <c r="D155" s="44">
        <v>69.599999999999994</v>
      </c>
      <c r="E155" s="48">
        <v>25.49</v>
      </c>
      <c r="K155" s="39"/>
      <c r="L155" s="39"/>
    </row>
    <row r="156" spans="2:12" x14ac:dyDescent="0.2">
      <c r="B156" s="45">
        <v>153</v>
      </c>
      <c r="C156" s="44">
        <v>148.58000000000001</v>
      </c>
      <c r="D156" s="44">
        <v>68.59</v>
      </c>
      <c r="E156" s="48">
        <v>22.2</v>
      </c>
      <c r="K156" s="39"/>
      <c r="L156" s="39"/>
    </row>
    <row r="157" spans="2:12" x14ac:dyDescent="0.2">
      <c r="B157" s="45">
        <v>154</v>
      </c>
      <c r="C157" s="44">
        <v>207.53</v>
      </c>
      <c r="D157" s="44">
        <v>69.64</v>
      </c>
      <c r="E157" s="48">
        <v>30.08</v>
      </c>
      <c r="K157" s="39"/>
      <c r="L157" s="39"/>
    </row>
    <row r="158" spans="2:12" x14ac:dyDescent="0.2">
      <c r="B158" s="45">
        <v>155</v>
      </c>
      <c r="C158" s="44">
        <v>191.66</v>
      </c>
      <c r="D158" s="44">
        <v>70.319999999999993</v>
      </c>
      <c r="E158" s="48">
        <v>27.24</v>
      </c>
      <c r="K158" s="39"/>
      <c r="L158" s="39"/>
    </row>
    <row r="159" spans="2:12" x14ac:dyDescent="0.2">
      <c r="B159" s="45">
        <v>156</v>
      </c>
      <c r="C159" s="44">
        <v>190.91</v>
      </c>
      <c r="D159" s="44">
        <v>71.290000000000006</v>
      </c>
      <c r="E159" s="48">
        <v>26.41</v>
      </c>
      <c r="K159" s="39"/>
      <c r="L159" s="39"/>
    </row>
    <row r="160" spans="2:12" x14ac:dyDescent="0.2">
      <c r="B160" s="45">
        <v>157</v>
      </c>
      <c r="C160" s="44">
        <v>212.51</v>
      </c>
      <c r="D160" s="44">
        <v>69.900000000000006</v>
      </c>
      <c r="E160" s="48">
        <v>30.58</v>
      </c>
      <c r="K160" s="39"/>
      <c r="L160" s="39"/>
    </row>
    <row r="161" spans="2:12" x14ac:dyDescent="0.2">
      <c r="B161" s="45">
        <v>158</v>
      </c>
      <c r="C161" s="44">
        <v>217.84</v>
      </c>
      <c r="D161" s="44">
        <v>70.41</v>
      </c>
      <c r="E161" s="48">
        <v>30.89</v>
      </c>
      <c r="K161" s="39"/>
      <c r="L161" s="39"/>
    </row>
    <row r="162" spans="2:12" x14ac:dyDescent="0.2">
      <c r="B162" s="45">
        <v>159</v>
      </c>
      <c r="C162" s="44">
        <v>131.01</v>
      </c>
      <c r="D162" s="44">
        <v>70.3</v>
      </c>
      <c r="E162" s="48">
        <v>18.64</v>
      </c>
      <c r="K162" s="39"/>
      <c r="L162" s="39"/>
    </row>
    <row r="163" spans="2:12" x14ac:dyDescent="0.2">
      <c r="B163" s="45">
        <v>160</v>
      </c>
      <c r="C163" s="44">
        <v>155.26</v>
      </c>
      <c r="D163" s="44">
        <v>71.03</v>
      </c>
      <c r="E163" s="48">
        <v>21.63</v>
      </c>
      <c r="K163" s="39"/>
      <c r="L163" s="39"/>
    </row>
    <row r="164" spans="2:12" x14ac:dyDescent="0.2">
      <c r="B164" s="45">
        <v>161</v>
      </c>
      <c r="C164" s="44">
        <v>152.22</v>
      </c>
      <c r="D164" s="44">
        <v>70.05</v>
      </c>
      <c r="E164" s="48">
        <v>21.81</v>
      </c>
      <c r="K164" s="39"/>
      <c r="L164" s="39"/>
    </row>
    <row r="165" spans="2:12" x14ac:dyDescent="0.2">
      <c r="B165" s="45">
        <v>162</v>
      </c>
      <c r="C165" s="44">
        <v>133.03</v>
      </c>
      <c r="D165" s="44">
        <v>69.349999999999994</v>
      </c>
      <c r="E165" s="48">
        <v>19.45</v>
      </c>
      <c r="K165" s="39"/>
      <c r="L165" s="39"/>
    </row>
    <row r="166" spans="2:12" x14ac:dyDescent="0.2">
      <c r="B166" s="45">
        <v>163</v>
      </c>
      <c r="C166" s="44">
        <v>136.07</v>
      </c>
      <c r="D166" s="44">
        <v>69.45</v>
      </c>
      <c r="E166" s="48">
        <v>19.829999999999998</v>
      </c>
      <c r="K166" s="39"/>
      <c r="L166" s="39"/>
    </row>
    <row r="167" spans="2:12" x14ac:dyDescent="0.2">
      <c r="B167" s="45">
        <v>164</v>
      </c>
      <c r="C167" s="44">
        <v>157.78</v>
      </c>
      <c r="D167" s="44">
        <v>68.47</v>
      </c>
      <c r="E167" s="48">
        <v>23.66</v>
      </c>
      <c r="K167" s="39"/>
      <c r="L167" s="39"/>
    </row>
    <row r="168" spans="2:12" x14ac:dyDescent="0.2">
      <c r="B168" s="45">
        <v>165</v>
      </c>
      <c r="C168" s="44">
        <v>206.03</v>
      </c>
      <c r="D168" s="44">
        <v>72.930000000000007</v>
      </c>
      <c r="E168" s="48">
        <v>27.24</v>
      </c>
      <c r="K168" s="39"/>
      <c r="L168" s="39"/>
    </row>
    <row r="169" spans="2:12" x14ac:dyDescent="0.2">
      <c r="B169" s="45">
        <v>166</v>
      </c>
      <c r="C169" s="44">
        <v>190.31</v>
      </c>
      <c r="D169" s="44">
        <v>72.94</v>
      </c>
      <c r="E169" s="48">
        <v>25.15</v>
      </c>
      <c r="K169" s="39"/>
      <c r="L169" s="39"/>
    </row>
    <row r="170" spans="2:12" x14ac:dyDescent="0.2">
      <c r="B170" s="45">
        <v>167</v>
      </c>
      <c r="C170" s="44">
        <v>255.85</v>
      </c>
      <c r="D170" s="44">
        <v>76.08</v>
      </c>
      <c r="E170" s="48">
        <v>31.07</v>
      </c>
      <c r="K170" s="39"/>
      <c r="L170" s="39"/>
    </row>
    <row r="171" spans="2:12" x14ac:dyDescent="0.2">
      <c r="B171" s="45">
        <v>168</v>
      </c>
      <c r="C171" s="44">
        <v>181.47</v>
      </c>
      <c r="D171" s="44">
        <v>68.81</v>
      </c>
      <c r="E171" s="48">
        <v>26.95</v>
      </c>
      <c r="K171" s="39"/>
      <c r="L171" s="39"/>
    </row>
    <row r="172" spans="2:12" x14ac:dyDescent="0.2">
      <c r="B172" s="45">
        <v>169</v>
      </c>
      <c r="C172" s="44">
        <v>176.24</v>
      </c>
      <c r="D172" s="44">
        <v>70.59</v>
      </c>
      <c r="E172" s="48">
        <v>24.86</v>
      </c>
      <c r="K172" s="39"/>
      <c r="L172" s="39"/>
    </row>
    <row r="173" spans="2:12" x14ac:dyDescent="0.2">
      <c r="B173" s="45">
        <v>170</v>
      </c>
      <c r="C173" s="44">
        <v>160.75</v>
      </c>
      <c r="D173" s="44">
        <v>69.040000000000006</v>
      </c>
      <c r="E173" s="48">
        <v>23.71</v>
      </c>
      <c r="K173" s="39"/>
      <c r="L173" s="39"/>
    </row>
    <row r="174" spans="2:12" x14ac:dyDescent="0.2">
      <c r="B174" s="45">
        <v>171</v>
      </c>
      <c r="C174" s="44">
        <v>164.4</v>
      </c>
      <c r="D174" s="44">
        <v>70.739999999999995</v>
      </c>
      <c r="E174" s="48">
        <v>23.09</v>
      </c>
      <c r="K174" s="39"/>
      <c r="L174" s="39"/>
    </row>
    <row r="175" spans="2:12" x14ac:dyDescent="0.2">
      <c r="B175" s="45">
        <v>172</v>
      </c>
      <c r="C175" s="44">
        <v>180.34</v>
      </c>
      <c r="D175" s="44">
        <v>68.650000000000006</v>
      </c>
      <c r="E175" s="48">
        <v>26.9</v>
      </c>
      <c r="K175" s="39"/>
      <c r="L175" s="39"/>
    </row>
    <row r="176" spans="2:12" x14ac:dyDescent="0.2">
      <c r="B176" s="45">
        <v>173</v>
      </c>
      <c r="C176" s="44">
        <v>173.16</v>
      </c>
      <c r="D176" s="44">
        <v>71.739999999999995</v>
      </c>
      <c r="E176" s="48">
        <v>23.65</v>
      </c>
      <c r="K176" s="39"/>
      <c r="L176" s="39"/>
    </row>
    <row r="177" spans="2:12" x14ac:dyDescent="0.2">
      <c r="B177" s="45">
        <v>174</v>
      </c>
      <c r="C177" s="44">
        <v>194.04</v>
      </c>
      <c r="D177" s="44">
        <v>71.3</v>
      </c>
      <c r="E177" s="48">
        <v>26.83</v>
      </c>
      <c r="K177" s="39"/>
      <c r="L177" s="39"/>
    </row>
    <row r="178" spans="2:12" x14ac:dyDescent="0.2">
      <c r="B178" s="45">
        <v>175</v>
      </c>
      <c r="C178" s="44">
        <v>122.9</v>
      </c>
      <c r="D178" s="44">
        <v>68.819999999999993</v>
      </c>
      <c r="E178" s="48">
        <v>18.239999999999998</v>
      </c>
      <c r="K178" s="39"/>
      <c r="L178" s="39"/>
    </row>
    <row r="179" spans="2:12" x14ac:dyDescent="0.2">
      <c r="B179" s="45">
        <v>176</v>
      </c>
      <c r="C179" s="44">
        <v>181.26</v>
      </c>
      <c r="D179" s="44">
        <v>71.09</v>
      </c>
      <c r="E179" s="48">
        <v>25.22</v>
      </c>
      <c r="K179" s="39"/>
      <c r="L179" s="39"/>
    </row>
    <row r="180" spans="2:12" x14ac:dyDescent="0.2">
      <c r="B180" s="45">
        <v>177</v>
      </c>
      <c r="C180" s="44">
        <v>129.15</v>
      </c>
      <c r="D180" s="44">
        <v>67.55</v>
      </c>
      <c r="E180" s="48">
        <v>19.899999999999999</v>
      </c>
      <c r="K180" s="39"/>
      <c r="L180" s="39"/>
    </row>
    <row r="181" spans="2:12" x14ac:dyDescent="0.2">
      <c r="B181" s="45">
        <v>178</v>
      </c>
      <c r="C181" s="44">
        <v>167.34</v>
      </c>
      <c r="D181" s="44">
        <v>67.430000000000007</v>
      </c>
      <c r="E181" s="48">
        <v>25.87</v>
      </c>
      <c r="K181" s="39"/>
      <c r="L181" s="39"/>
    </row>
    <row r="182" spans="2:12" x14ac:dyDescent="0.2">
      <c r="B182" s="45">
        <v>179</v>
      </c>
      <c r="C182" s="44">
        <v>211.36</v>
      </c>
      <c r="D182" s="44">
        <v>70.25</v>
      </c>
      <c r="E182" s="48">
        <v>30.11</v>
      </c>
      <c r="K182" s="39"/>
      <c r="L182" s="39"/>
    </row>
    <row r="183" spans="2:12" x14ac:dyDescent="0.2">
      <c r="B183" s="45">
        <v>180</v>
      </c>
      <c r="C183" s="44">
        <v>218.92</v>
      </c>
      <c r="D183" s="44">
        <v>70.25</v>
      </c>
      <c r="E183" s="48">
        <v>31.19</v>
      </c>
      <c r="K183" s="39"/>
      <c r="L183" s="39"/>
    </row>
    <row r="184" spans="2:12" x14ac:dyDescent="0.2">
      <c r="B184" s="45">
        <v>181</v>
      </c>
      <c r="C184" s="44">
        <v>200.71</v>
      </c>
      <c r="D184" s="44">
        <v>68</v>
      </c>
      <c r="E184" s="48">
        <v>30.51</v>
      </c>
      <c r="K184" s="39"/>
      <c r="L184" s="39"/>
    </row>
    <row r="185" spans="2:12" x14ac:dyDescent="0.2">
      <c r="B185" s="45">
        <v>182</v>
      </c>
      <c r="C185" s="44">
        <v>122.9</v>
      </c>
      <c r="D185" s="44">
        <v>67.8</v>
      </c>
      <c r="E185" s="48">
        <v>18.79</v>
      </c>
      <c r="K185" s="39"/>
      <c r="L185" s="39"/>
    </row>
    <row r="186" spans="2:12" x14ac:dyDescent="0.2">
      <c r="B186" s="45">
        <v>183</v>
      </c>
      <c r="C186" s="44">
        <v>124.36</v>
      </c>
      <c r="D186" s="44">
        <v>68.25</v>
      </c>
      <c r="E186" s="48">
        <v>18.77</v>
      </c>
      <c r="K186" s="39"/>
      <c r="L186" s="39"/>
    </row>
    <row r="187" spans="2:12" x14ac:dyDescent="0.2">
      <c r="B187" s="45">
        <v>184</v>
      </c>
      <c r="C187" s="44">
        <v>179.55</v>
      </c>
      <c r="D187" s="44">
        <v>71.17</v>
      </c>
      <c r="E187" s="48">
        <v>24.92</v>
      </c>
      <c r="K187" s="39"/>
      <c r="L187" s="39"/>
    </row>
    <row r="188" spans="2:12" x14ac:dyDescent="0.2">
      <c r="B188" s="45">
        <v>185</v>
      </c>
      <c r="C188" s="44">
        <v>197.01</v>
      </c>
      <c r="D188" s="44">
        <v>70.89</v>
      </c>
      <c r="E188" s="48">
        <v>27.56</v>
      </c>
      <c r="K188" s="39"/>
      <c r="L188" s="39"/>
    </row>
    <row r="189" spans="2:12" x14ac:dyDescent="0.2">
      <c r="B189" s="45">
        <v>186</v>
      </c>
      <c r="C189" s="44">
        <v>174.77</v>
      </c>
      <c r="D189" s="44">
        <v>68.900000000000006</v>
      </c>
      <c r="E189" s="48">
        <v>25.88</v>
      </c>
      <c r="K189" s="39"/>
      <c r="L189" s="39"/>
    </row>
    <row r="190" spans="2:12" x14ac:dyDescent="0.2">
      <c r="B190" s="45">
        <v>187</v>
      </c>
      <c r="C190" s="44">
        <v>169.85</v>
      </c>
      <c r="D190" s="44">
        <v>71.180000000000007</v>
      </c>
      <c r="E190" s="48">
        <v>23.56</v>
      </c>
      <c r="K190" s="39"/>
      <c r="L190" s="39"/>
    </row>
    <row r="191" spans="2:12" x14ac:dyDescent="0.2">
      <c r="B191" s="45">
        <v>188</v>
      </c>
      <c r="C191" s="44">
        <v>208.79</v>
      </c>
      <c r="D191" s="44">
        <v>69.33</v>
      </c>
      <c r="E191" s="48">
        <v>30.53</v>
      </c>
      <c r="K191" s="39"/>
      <c r="L191" s="39"/>
    </row>
    <row r="192" spans="2:12" x14ac:dyDescent="0.2">
      <c r="B192" s="45">
        <v>189</v>
      </c>
      <c r="C192" s="44">
        <v>143.54</v>
      </c>
      <c r="D192" s="44">
        <v>71.09</v>
      </c>
      <c r="E192" s="48">
        <v>19.96</v>
      </c>
      <c r="K192" s="39"/>
      <c r="L192" s="39"/>
    </row>
    <row r="193" spans="2:12" x14ac:dyDescent="0.2">
      <c r="B193" s="45">
        <v>190</v>
      </c>
      <c r="C193" s="44">
        <v>153.47999999999999</v>
      </c>
      <c r="D193" s="44">
        <v>69.72</v>
      </c>
      <c r="E193" s="48">
        <v>22.2</v>
      </c>
      <c r="K193" s="39"/>
      <c r="L193" s="39"/>
    </row>
    <row r="194" spans="2:12" x14ac:dyDescent="0.2">
      <c r="B194" s="45">
        <v>191</v>
      </c>
      <c r="C194" s="44">
        <v>157.97999999999999</v>
      </c>
      <c r="D194" s="44">
        <v>71.12</v>
      </c>
      <c r="E194" s="48">
        <v>21.96</v>
      </c>
      <c r="K194" s="39"/>
      <c r="L194" s="39"/>
    </row>
    <row r="195" spans="2:12" x14ac:dyDescent="0.2">
      <c r="B195" s="45">
        <v>192</v>
      </c>
      <c r="C195" s="44">
        <v>152.88</v>
      </c>
      <c r="D195" s="44">
        <v>69.41</v>
      </c>
      <c r="E195" s="48">
        <v>22.31</v>
      </c>
      <c r="K195" s="39"/>
      <c r="L195" s="39"/>
    </row>
    <row r="196" spans="2:12" x14ac:dyDescent="0.2">
      <c r="B196" s="45">
        <v>193</v>
      </c>
      <c r="C196" s="44">
        <v>173.23</v>
      </c>
      <c r="D196" s="44">
        <v>68.64</v>
      </c>
      <c r="E196" s="48">
        <v>25.85</v>
      </c>
      <c r="K196" s="39"/>
      <c r="L196" s="39"/>
    </row>
    <row r="197" spans="2:12" x14ac:dyDescent="0.2">
      <c r="B197" s="45">
        <v>194</v>
      </c>
      <c r="C197" s="44">
        <v>168.29</v>
      </c>
      <c r="D197" s="44">
        <v>71.180000000000007</v>
      </c>
      <c r="E197" s="48">
        <v>23.35</v>
      </c>
      <c r="K197" s="39"/>
      <c r="L197" s="39"/>
    </row>
    <row r="198" spans="2:12" x14ac:dyDescent="0.2">
      <c r="B198" s="45">
        <v>195</v>
      </c>
      <c r="C198" s="44">
        <v>190.75</v>
      </c>
      <c r="D198" s="44">
        <v>70.31</v>
      </c>
      <c r="E198" s="48">
        <v>27.13</v>
      </c>
      <c r="K198" s="39"/>
      <c r="L198" s="39"/>
    </row>
    <row r="199" spans="2:12" x14ac:dyDescent="0.2">
      <c r="B199" s="45">
        <v>196</v>
      </c>
      <c r="C199" s="44">
        <v>161.66</v>
      </c>
      <c r="D199" s="44">
        <v>68.05</v>
      </c>
      <c r="E199" s="48">
        <v>24.54</v>
      </c>
      <c r="K199" s="39"/>
      <c r="L199" s="39"/>
    </row>
    <row r="200" spans="2:12" x14ac:dyDescent="0.2">
      <c r="B200" s="45">
        <v>197</v>
      </c>
      <c r="C200" s="44">
        <v>205.68</v>
      </c>
      <c r="D200" s="44">
        <v>69.23</v>
      </c>
      <c r="E200" s="48">
        <v>30.17</v>
      </c>
      <c r="K200" s="39"/>
      <c r="L200" s="39"/>
    </row>
    <row r="201" spans="2:12" x14ac:dyDescent="0.2">
      <c r="B201" s="45">
        <v>198</v>
      </c>
      <c r="C201" s="44">
        <v>192.53</v>
      </c>
      <c r="D201" s="44">
        <v>69.58</v>
      </c>
      <c r="E201" s="48">
        <v>27.96</v>
      </c>
      <c r="K201" s="39"/>
      <c r="L201" s="39"/>
    </row>
    <row r="202" spans="2:12" x14ac:dyDescent="0.2">
      <c r="B202" s="45">
        <v>199</v>
      </c>
      <c r="C202" s="44">
        <v>186.49</v>
      </c>
      <c r="D202" s="44">
        <v>68.69</v>
      </c>
      <c r="E202" s="48">
        <v>27.78</v>
      </c>
      <c r="K202" s="39"/>
      <c r="L202" s="39"/>
    </row>
    <row r="203" spans="2:12" x14ac:dyDescent="0.2">
      <c r="B203" s="46">
        <v>200</v>
      </c>
      <c r="C203" s="47">
        <v>139.13</v>
      </c>
      <c r="D203" s="47">
        <v>69.95</v>
      </c>
      <c r="E203" s="49">
        <v>19.989999999999998</v>
      </c>
      <c r="K203" s="39"/>
      <c r="L203" s="39"/>
    </row>
    <row r="204" spans="2:12" x14ac:dyDescent="0.2">
      <c r="B204" s="7"/>
      <c r="C204" s="7"/>
      <c r="D204" s="7"/>
      <c r="E204" s="7"/>
      <c r="K204" s="39"/>
      <c r="L204" s="39"/>
    </row>
    <row r="205" spans="2:12" x14ac:dyDescent="0.2">
      <c r="K205" s="39"/>
      <c r="L205" s="39"/>
    </row>
    <row r="206" spans="2:12" x14ac:dyDescent="0.2">
      <c r="K206" s="39"/>
      <c r="L206" s="39"/>
    </row>
    <row r="207" spans="2:12" x14ac:dyDescent="0.2">
      <c r="K207" s="39"/>
      <c r="L207" s="39"/>
    </row>
    <row r="208" spans="2:12" x14ac:dyDescent="0.2">
      <c r="K208" s="39"/>
      <c r="L208" s="39"/>
    </row>
    <row r="209" spans="11:15" x14ac:dyDescent="0.2">
      <c r="K209" s="39"/>
      <c r="L209" s="39"/>
    </row>
    <row r="210" spans="11:15" x14ac:dyDescent="0.2">
      <c r="K210" s="39"/>
      <c r="L210" s="39"/>
    </row>
    <row r="211" spans="11:15" x14ac:dyDescent="0.2">
      <c r="K211" s="39"/>
      <c r="L211" s="39"/>
    </row>
    <row r="212" spans="11:15" x14ac:dyDescent="0.2">
      <c r="K212" s="39"/>
      <c r="L212" s="39"/>
    </row>
    <row r="213" spans="11:15" x14ac:dyDescent="0.2">
      <c r="K213" s="39"/>
      <c r="L213" s="39"/>
    </row>
    <row r="214" spans="11:15" x14ac:dyDescent="0.2">
      <c r="K214" s="39"/>
      <c r="L214" s="39"/>
    </row>
    <row r="215" spans="11:15" x14ac:dyDescent="0.2">
      <c r="N215" s="39"/>
      <c r="O215" s="39"/>
    </row>
    <row r="216" spans="11:15" x14ac:dyDescent="0.2">
      <c r="N216" s="39"/>
      <c r="O216" s="39"/>
    </row>
    <row r="217" spans="11:15" x14ac:dyDescent="0.2">
      <c r="N217" s="39"/>
      <c r="O217" s="39"/>
    </row>
    <row r="218" spans="11:15" x14ac:dyDescent="0.2">
      <c r="N218" s="39"/>
      <c r="O218" s="39"/>
    </row>
    <row r="219" spans="11:15" x14ac:dyDescent="0.2">
      <c r="N219" s="39"/>
      <c r="O219" s="39"/>
    </row>
    <row r="220" spans="11:15" x14ac:dyDescent="0.2">
      <c r="N220" s="39"/>
      <c r="O220" s="39"/>
    </row>
    <row r="221" spans="11:15" x14ac:dyDescent="0.2">
      <c r="N221" s="39"/>
      <c r="O221" s="39"/>
    </row>
    <row r="222" spans="11:15" x14ac:dyDescent="0.2">
      <c r="N222" s="39"/>
      <c r="O222" s="39"/>
    </row>
    <row r="223" spans="11:15" x14ac:dyDescent="0.2">
      <c r="N223" s="39"/>
      <c r="O223" s="39"/>
    </row>
    <row r="224" spans="11:15" x14ac:dyDescent="0.2">
      <c r="N224" s="39"/>
      <c r="O224" s="39"/>
    </row>
    <row r="225" spans="14:15" x14ac:dyDescent="0.2">
      <c r="N225" s="39"/>
      <c r="O225" s="39"/>
    </row>
    <row r="226" spans="14:15" x14ac:dyDescent="0.2">
      <c r="N226" s="39"/>
      <c r="O226" s="39"/>
    </row>
    <row r="227" spans="14:15" x14ac:dyDescent="0.2">
      <c r="N227" s="39"/>
      <c r="O227" s="39"/>
    </row>
    <row r="228" spans="14:15" x14ac:dyDescent="0.2">
      <c r="N228" s="39"/>
      <c r="O228" s="39"/>
    </row>
    <row r="229" spans="14:15" x14ac:dyDescent="0.2">
      <c r="N229" s="39"/>
      <c r="O229" s="39"/>
    </row>
    <row r="230" spans="14:15" x14ac:dyDescent="0.2">
      <c r="N230" s="39"/>
      <c r="O230" s="39"/>
    </row>
    <row r="231" spans="14:15" x14ac:dyDescent="0.2">
      <c r="N231" s="39"/>
      <c r="O231" s="39"/>
    </row>
    <row r="232" spans="14:15" x14ac:dyDescent="0.2">
      <c r="N232" s="39"/>
      <c r="O232" s="39"/>
    </row>
    <row r="233" spans="14:15" x14ac:dyDescent="0.2">
      <c r="N233" s="39"/>
      <c r="O233" s="39"/>
    </row>
    <row r="234" spans="14:15" x14ac:dyDescent="0.2">
      <c r="N234" s="39"/>
      <c r="O234" s="39"/>
    </row>
    <row r="235" spans="14:15" x14ac:dyDescent="0.2">
      <c r="N235" s="39"/>
      <c r="O235" s="39"/>
    </row>
    <row r="236" spans="14:15" x14ac:dyDescent="0.2">
      <c r="N236" s="39"/>
      <c r="O236" s="39"/>
    </row>
    <row r="237" spans="14:15" x14ac:dyDescent="0.2">
      <c r="N237" s="39"/>
      <c r="O237" s="39"/>
    </row>
    <row r="238" spans="14:15" x14ac:dyDescent="0.2">
      <c r="N238" s="39"/>
      <c r="O238" s="39"/>
    </row>
    <row r="239" spans="14:15" x14ac:dyDescent="0.2">
      <c r="N239" s="39"/>
      <c r="O239" s="39"/>
    </row>
    <row r="240" spans="14:15" x14ac:dyDescent="0.2">
      <c r="N240" s="39"/>
      <c r="O240" s="39"/>
    </row>
    <row r="241" spans="14:15" x14ac:dyDescent="0.2">
      <c r="N241" s="39"/>
      <c r="O241" s="39"/>
    </row>
    <row r="242" spans="14:15" x14ac:dyDescent="0.2">
      <c r="N242" s="39"/>
      <c r="O242" s="39"/>
    </row>
    <row r="243" spans="14:15" x14ac:dyDescent="0.2">
      <c r="N243" s="39"/>
      <c r="O243" s="39"/>
    </row>
    <row r="244" spans="14:15" x14ac:dyDescent="0.2">
      <c r="N244" s="39"/>
      <c r="O244" s="39"/>
    </row>
    <row r="245" spans="14:15" x14ac:dyDescent="0.2">
      <c r="N245" s="39"/>
      <c r="O245" s="39"/>
    </row>
    <row r="246" spans="14:15" x14ac:dyDescent="0.2">
      <c r="N246" s="39"/>
      <c r="O246" s="39"/>
    </row>
    <row r="247" spans="14:15" x14ac:dyDescent="0.2">
      <c r="N247" s="39"/>
      <c r="O247" s="39"/>
    </row>
    <row r="248" spans="14:15" x14ac:dyDescent="0.2">
      <c r="N248" s="39"/>
      <c r="O248" s="39"/>
    </row>
    <row r="249" spans="14:15" x14ac:dyDescent="0.2">
      <c r="N249" s="39"/>
      <c r="O249" s="39"/>
    </row>
    <row r="250" spans="14:15" x14ac:dyDescent="0.2">
      <c r="N250" s="39"/>
      <c r="O250" s="39"/>
    </row>
    <row r="251" spans="14:15" x14ac:dyDescent="0.2">
      <c r="N251" s="39"/>
      <c r="O251" s="39"/>
    </row>
    <row r="252" spans="14:15" x14ac:dyDescent="0.2">
      <c r="N252" s="39"/>
      <c r="O252" s="39"/>
    </row>
    <row r="253" spans="14:15" x14ac:dyDescent="0.2">
      <c r="N253" s="39"/>
      <c r="O253" s="39"/>
    </row>
    <row r="254" spans="14:15" x14ac:dyDescent="0.2">
      <c r="N254" s="39"/>
      <c r="O254" s="39"/>
    </row>
    <row r="255" spans="14:15" x14ac:dyDescent="0.2">
      <c r="N255" s="39"/>
      <c r="O255" s="39"/>
    </row>
    <row r="256" spans="14:15" x14ac:dyDescent="0.2">
      <c r="N256" s="39"/>
      <c r="O256" s="39"/>
    </row>
    <row r="257" spans="14:15" x14ac:dyDescent="0.2">
      <c r="N257" s="39"/>
      <c r="O257" s="39"/>
    </row>
    <row r="258" spans="14:15" x14ac:dyDescent="0.2">
      <c r="N258" s="39"/>
      <c r="O258" s="39"/>
    </row>
    <row r="259" spans="14:15" x14ac:dyDescent="0.2">
      <c r="N259" s="39"/>
      <c r="O259" s="39"/>
    </row>
    <row r="260" spans="14:15" x14ac:dyDescent="0.2">
      <c r="N260" s="39"/>
      <c r="O260" s="39"/>
    </row>
    <row r="261" spans="14:15" x14ac:dyDescent="0.2">
      <c r="N261" s="39"/>
      <c r="O261" s="39"/>
    </row>
    <row r="262" spans="14:15" x14ac:dyDescent="0.2">
      <c r="N262" s="39"/>
      <c r="O262" s="39"/>
    </row>
    <row r="263" spans="14:15" x14ac:dyDescent="0.2">
      <c r="N263" s="39"/>
      <c r="O263" s="39"/>
    </row>
    <row r="264" spans="14:15" x14ac:dyDescent="0.2">
      <c r="N264" s="39"/>
      <c r="O264" s="39"/>
    </row>
    <row r="265" spans="14:15" x14ac:dyDescent="0.2">
      <c r="N265" s="39"/>
      <c r="O265" s="39"/>
    </row>
    <row r="266" spans="14:15" x14ac:dyDescent="0.2">
      <c r="N266" s="39"/>
      <c r="O266" s="39"/>
    </row>
    <row r="267" spans="14:15" x14ac:dyDescent="0.2">
      <c r="N267" s="39"/>
      <c r="O267" s="39"/>
    </row>
    <row r="268" spans="14:15" x14ac:dyDescent="0.2">
      <c r="N268" s="39"/>
      <c r="O268" s="39"/>
    </row>
    <row r="269" spans="14:15" x14ac:dyDescent="0.2">
      <c r="N269" s="39"/>
      <c r="O269" s="39"/>
    </row>
    <row r="270" spans="14:15" x14ac:dyDescent="0.2">
      <c r="N270" s="39"/>
      <c r="O270" s="39"/>
    </row>
    <row r="271" spans="14:15" x14ac:dyDescent="0.2">
      <c r="N271" s="39"/>
      <c r="O271" s="39"/>
    </row>
    <row r="272" spans="14:15" x14ac:dyDescent="0.2">
      <c r="N272" s="39"/>
      <c r="O272" s="39"/>
    </row>
    <row r="273" spans="14:15" x14ac:dyDescent="0.2">
      <c r="N273" s="39"/>
      <c r="O273" s="39"/>
    </row>
    <row r="274" spans="14:15" x14ac:dyDescent="0.2">
      <c r="N274" s="39"/>
      <c r="O274" s="39"/>
    </row>
    <row r="275" spans="14:15" x14ac:dyDescent="0.2">
      <c r="N275" s="39"/>
      <c r="O275" s="39"/>
    </row>
    <row r="276" spans="14:15" x14ac:dyDescent="0.2">
      <c r="N276" s="39"/>
      <c r="O276" s="39"/>
    </row>
    <row r="277" spans="14:15" x14ac:dyDescent="0.2">
      <c r="N277" s="39"/>
      <c r="O277" s="39"/>
    </row>
    <row r="278" spans="14:15" x14ac:dyDescent="0.2">
      <c r="N278" s="39"/>
      <c r="O278" s="39"/>
    </row>
    <row r="279" spans="14:15" x14ac:dyDescent="0.2">
      <c r="N279" s="39"/>
      <c r="O279" s="39"/>
    </row>
    <row r="280" spans="14:15" x14ac:dyDescent="0.2">
      <c r="N280" s="39"/>
      <c r="O280" s="39"/>
    </row>
    <row r="281" spans="14:15" x14ac:dyDescent="0.2">
      <c r="N281" s="39"/>
      <c r="O281" s="39"/>
    </row>
    <row r="282" spans="14:15" x14ac:dyDescent="0.2">
      <c r="N282" s="39"/>
      <c r="O282" s="39"/>
    </row>
    <row r="283" spans="14:15" x14ac:dyDescent="0.2">
      <c r="N283" s="39"/>
      <c r="O283" s="39"/>
    </row>
    <row r="284" spans="14:15" x14ac:dyDescent="0.2">
      <c r="N284" s="39"/>
      <c r="O284" s="39"/>
    </row>
    <row r="285" spans="14:15" x14ac:dyDescent="0.2">
      <c r="N285" s="39"/>
      <c r="O285" s="39"/>
    </row>
    <row r="286" spans="14:15" x14ac:dyDescent="0.2">
      <c r="N286" s="39"/>
      <c r="O286" s="39"/>
    </row>
    <row r="287" spans="14:15" x14ac:dyDescent="0.2">
      <c r="N287" s="39"/>
      <c r="O287" s="39"/>
    </row>
    <row r="288" spans="14:15" x14ac:dyDescent="0.2">
      <c r="N288" s="39"/>
      <c r="O288" s="39"/>
    </row>
    <row r="289" spans="14:15" x14ac:dyDescent="0.2">
      <c r="N289" s="39"/>
      <c r="O289" s="39"/>
    </row>
    <row r="290" spans="14:15" x14ac:dyDescent="0.2">
      <c r="N290" s="39"/>
      <c r="O290" s="39"/>
    </row>
    <row r="291" spans="14:15" x14ac:dyDescent="0.2">
      <c r="N291" s="39"/>
      <c r="O291" s="39"/>
    </row>
    <row r="292" spans="14:15" x14ac:dyDescent="0.2">
      <c r="N292" s="39"/>
      <c r="O292" s="39"/>
    </row>
    <row r="293" spans="14:15" x14ac:dyDescent="0.2">
      <c r="N293" s="39"/>
      <c r="O293" s="39"/>
    </row>
    <row r="294" spans="14:15" x14ac:dyDescent="0.2">
      <c r="N294" s="39"/>
      <c r="O294" s="39"/>
    </row>
    <row r="295" spans="14:15" x14ac:dyDescent="0.2">
      <c r="N295" s="39"/>
      <c r="O295" s="39"/>
    </row>
    <row r="296" spans="14:15" x14ac:dyDescent="0.2">
      <c r="N296" s="39"/>
      <c r="O296" s="39"/>
    </row>
    <row r="297" spans="14:15" x14ac:dyDescent="0.2">
      <c r="N297" s="39"/>
      <c r="O297" s="39"/>
    </row>
    <row r="298" spans="14:15" x14ac:dyDescent="0.2">
      <c r="N298" s="39"/>
      <c r="O298" s="39"/>
    </row>
    <row r="299" spans="14:15" x14ac:dyDescent="0.2">
      <c r="N299" s="39"/>
      <c r="O299" s="39"/>
    </row>
    <row r="300" spans="14:15" x14ac:dyDescent="0.2">
      <c r="N300" s="39"/>
      <c r="O300" s="39"/>
    </row>
    <row r="301" spans="14:15" x14ac:dyDescent="0.2">
      <c r="N301" s="39"/>
      <c r="O301" s="39"/>
    </row>
    <row r="302" spans="14:15" x14ac:dyDescent="0.2">
      <c r="N302" s="39"/>
      <c r="O302" s="39"/>
    </row>
    <row r="303" spans="14:15" x14ac:dyDescent="0.2">
      <c r="N303" s="39"/>
      <c r="O303" s="39"/>
    </row>
    <row r="304" spans="14:15" x14ac:dyDescent="0.2">
      <c r="N304" s="39"/>
      <c r="O304" s="39"/>
    </row>
    <row r="305" spans="14:15" x14ac:dyDescent="0.2">
      <c r="N305" s="39"/>
      <c r="O305" s="39"/>
    </row>
    <row r="306" spans="14:15" x14ac:dyDescent="0.2">
      <c r="N306" s="39"/>
      <c r="O306" s="39"/>
    </row>
    <row r="307" spans="14:15" x14ac:dyDescent="0.2">
      <c r="N307" s="39"/>
      <c r="O307" s="39"/>
    </row>
    <row r="308" spans="14:15" x14ac:dyDescent="0.2">
      <c r="N308" s="39"/>
      <c r="O308" s="39"/>
    </row>
    <row r="309" spans="14:15" x14ac:dyDescent="0.2">
      <c r="N309" s="39"/>
      <c r="O309" s="39"/>
    </row>
    <row r="310" spans="14:15" x14ac:dyDescent="0.2">
      <c r="N310" s="39"/>
      <c r="O310" s="39"/>
    </row>
    <row r="311" spans="14:15" x14ac:dyDescent="0.2">
      <c r="N311" s="39"/>
      <c r="O311" s="39"/>
    </row>
    <row r="312" spans="14:15" x14ac:dyDescent="0.2">
      <c r="N312" s="39"/>
      <c r="O312" s="39"/>
    </row>
    <row r="313" spans="14:15" x14ac:dyDescent="0.2">
      <c r="N313" s="39"/>
      <c r="O313" s="39"/>
    </row>
    <row r="314" spans="14:15" x14ac:dyDescent="0.2">
      <c r="N314" s="39"/>
      <c r="O314" s="39"/>
    </row>
    <row r="315" spans="14:15" x14ac:dyDescent="0.2">
      <c r="N315" s="39"/>
      <c r="O315" s="39"/>
    </row>
    <row r="316" spans="14:15" x14ac:dyDescent="0.2">
      <c r="N316" s="39"/>
      <c r="O316" s="39"/>
    </row>
    <row r="317" spans="14:15" x14ac:dyDescent="0.2">
      <c r="N317" s="39"/>
      <c r="O317" s="39"/>
    </row>
    <row r="318" spans="14:15" x14ac:dyDescent="0.2">
      <c r="N318" s="39"/>
      <c r="O318" s="39"/>
    </row>
    <row r="319" spans="14:15" x14ac:dyDescent="0.2">
      <c r="N319" s="39"/>
      <c r="O319" s="39"/>
    </row>
    <row r="320" spans="14:15" x14ac:dyDescent="0.2">
      <c r="N320" s="39"/>
      <c r="O320" s="39"/>
    </row>
    <row r="321" spans="14:15" x14ac:dyDescent="0.2">
      <c r="N321" s="39"/>
      <c r="O321" s="39"/>
    </row>
    <row r="322" spans="14:15" x14ac:dyDescent="0.2">
      <c r="N322" s="39"/>
      <c r="O322" s="39"/>
    </row>
    <row r="323" spans="14:15" x14ac:dyDescent="0.2">
      <c r="N323" s="39"/>
      <c r="O323" s="39"/>
    </row>
    <row r="324" spans="14:15" x14ac:dyDescent="0.2">
      <c r="N324" s="39"/>
      <c r="O324" s="39"/>
    </row>
    <row r="325" spans="14:15" x14ac:dyDescent="0.2">
      <c r="N325" s="39"/>
      <c r="O325" s="39"/>
    </row>
    <row r="326" spans="14:15" x14ac:dyDescent="0.2">
      <c r="N326" s="39"/>
      <c r="O326" s="39"/>
    </row>
    <row r="327" spans="14:15" x14ac:dyDescent="0.2">
      <c r="N327" s="39"/>
      <c r="O327" s="39"/>
    </row>
    <row r="328" spans="14:15" x14ac:dyDescent="0.2">
      <c r="N328" s="39"/>
      <c r="O328" s="39"/>
    </row>
    <row r="329" spans="14:15" x14ac:dyDescent="0.2">
      <c r="N329" s="39"/>
      <c r="O329" s="39"/>
    </row>
    <row r="330" spans="14:15" x14ac:dyDescent="0.2">
      <c r="N330" s="39"/>
      <c r="O330" s="39"/>
    </row>
    <row r="331" spans="14:15" x14ac:dyDescent="0.2">
      <c r="N331" s="39"/>
      <c r="O331" s="39"/>
    </row>
    <row r="332" spans="14:15" x14ac:dyDescent="0.2">
      <c r="N332" s="39"/>
      <c r="O332" s="39"/>
    </row>
    <row r="333" spans="14:15" x14ac:dyDescent="0.2">
      <c r="N333" s="39"/>
      <c r="O333" s="39"/>
    </row>
    <row r="334" spans="14:15" x14ac:dyDescent="0.2">
      <c r="N334" s="39"/>
      <c r="O334" s="39"/>
    </row>
    <row r="335" spans="14:15" x14ac:dyDescent="0.2">
      <c r="N335" s="39"/>
      <c r="O335" s="39"/>
    </row>
    <row r="336" spans="14:15" x14ac:dyDescent="0.2">
      <c r="N336" s="39"/>
      <c r="O336" s="39"/>
    </row>
    <row r="337" spans="14:15" x14ac:dyDescent="0.2">
      <c r="N337" s="39"/>
      <c r="O337" s="39"/>
    </row>
    <row r="338" spans="14:15" x14ac:dyDescent="0.2">
      <c r="N338" s="39"/>
      <c r="O338" s="39"/>
    </row>
    <row r="339" spans="14:15" x14ac:dyDescent="0.2">
      <c r="N339" s="39"/>
      <c r="O339" s="39"/>
    </row>
    <row r="340" spans="14:15" x14ac:dyDescent="0.2">
      <c r="N340" s="39"/>
      <c r="O340" s="39"/>
    </row>
    <row r="341" spans="14:15" x14ac:dyDescent="0.2">
      <c r="N341" s="39"/>
      <c r="O341" s="39"/>
    </row>
    <row r="342" spans="14:15" x14ac:dyDescent="0.2">
      <c r="N342" s="39"/>
      <c r="O342" s="39"/>
    </row>
    <row r="343" spans="14:15" x14ac:dyDescent="0.2">
      <c r="N343" s="39"/>
      <c r="O343" s="39"/>
    </row>
    <row r="344" spans="14:15" x14ac:dyDescent="0.2">
      <c r="N344" s="39"/>
      <c r="O344" s="39"/>
    </row>
    <row r="345" spans="14:15" x14ac:dyDescent="0.2">
      <c r="N345" s="39"/>
      <c r="O345" s="39"/>
    </row>
    <row r="346" spans="14:15" x14ac:dyDescent="0.2">
      <c r="N346" s="39"/>
      <c r="O346" s="39"/>
    </row>
    <row r="347" spans="14:15" x14ac:dyDescent="0.2">
      <c r="N347" s="39"/>
      <c r="O347" s="39"/>
    </row>
    <row r="348" spans="14:15" x14ac:dyDescent="0.2">
      <c r="N348" s="39"/>
      <c r="O348" s="39"/>
    </row>
    <row r="349" spans="14:15" x14ac:dyDescent="0.2">
      <c r="N349" s="39"/>
      <c r="O349" s="39"/>
    </row>
    <row r="350" spans="14:15" x14ac:dyDescent="0.2">
      <c r="N350" s="39"/>
      <c r="O350" s="39"/>
    </row>
    <row r="351" spans="14:15" x14ac:dyDescent="0.2">
      <c r="N351" s="39"/>
      <c r="O351" s="39"/>
    </row>
    <row r="352" spans="14:15" x14ac:dyDescent="0.2">
      <c r="N352" s="39"/>
      <c r="O352" s="39"/>
    </row>
    <row r="353" spans="14:15" x14ac:dyDescent="0.2">
      <c r="N353" s="39"/>
      <c r="O353" s="39"/>
    </row>
    <row r="354" spans="14:15" x14ac:dyDescent="0.2">
      <c r="N354" s="39"/>
      <c r="O354" s="39"/>
    </row>
    <row r="355" spans="14:15" x14ac:dyDescent="0.2">
      <c r="N355" s="39"/>
      <c r="O355" s="39"/>
    </row>
    <row r="356" spans="14:15" x14ac:dyDescent="0.2">
      <c r="N356" s="39"/>
      <c r="O356" s="39"/>
    </row>
    <row r="357" spans="14:15" x14ac:dyDescent="0.2">
      <c r="N357" s="39"/>
      <c r="O357" s="39"/>
    </row>
    <row r="358" spans="14:15" x14ac:dyDescent="0.2">
      <c r="N358" s="39"/>
      <c r="O358" s="39"/>
    </row>
    <row r="359" spans="14:15" x14ac:dyDescent="0.2">
      <c r="N359" s="39"/>
      <c r="O359" s="39"/>
    </row>
    <row r="360" spans="14:15" x14ac:dyDescent="0.2">
      <c r="N360" s="39"/>
      <c r="O360" s="39"/>
    </row>
    <row r="361" spans="14:15" x14ac:dyDescent="0.2">
      <c r="N361" s="39"/>
      <c r="O361" s="39"/>
    </row>
    <row r="362" spans="14:15" x14ac:dyDescent="0.2">
      <c r="N362" s="39"/>
      <c r="O362" s="39"/>
    </row>
    <row r="363" spans="14:15" x14ac:dyDescent="0.2">
      <c r="N363" s="39"/>
      <c r="O363" s="39"/>
    </row>
    <row r="364" spans="14:15" x14ac:dyDescent="0.2">
      <c r="N364" s="39"/>
      <c r="O364" s="39"/>
    </row>
    <row r="365" spans="14:15" x14ac:dyDescent="0.2">
      <c r="N365" s="39"/>
      <c r="O365" s="39"/>
    </row>
    <row r="366" spans="14:15" x14ac:dyDescent="0.2">
      <c r="N366" s="39"/>
      <c r="O366" s="39"/>
    </row>
    <row r="367" spans="14:15" x14ac:dyDescent="0.2">
      <c r="N367" s="39"/>
      <c r="O367" s="39"/>
    </row>
    <row r="368" spans="14:15" x14ac:dyDescent="0.2">
      <c r="N368" s="39"/>
      <c r="O368" s="39"/>
    </row>
    <row r="369" spans="14:15" x14ac:dyDescent="0.2">
      <c r="N369" s="39"/>
      <c r="O369" s="39"/>
    </row>
    <row r="370" spans="14:15" x14ac:dyDescent="0.2">
      <c r="N370" s="39"/>
      <c r="O370" s="39"/>
    </row>
    <row r="371" spans="14:15" x14ac:dyDescent="0.2">
      <c r="N371" s="39"/>
      <c r="O371" s="39"/>
    </row>
    <row r="372" spans="14:15" x14ac:dyDescent="0.2">
      <c r="N372" s="39"/>
      <c r="O372" s="39"/>
    </row>
    <row r="373" spans="14:15" x14ac:dyDescent="0.2">
      <c r="N373" s="39"/>
      <c r="O373" s="39"/>
    </row>
    <row r="374" spans="14:15" x14ac:dyDescent="0.2">
      <c r="N374" s="39"/>
      <c r="O374" s="39"/>
    </row>
    <row r="375" spans="14:15" x14ac:dyDescent="0.2">
      <c r="N375" s="39"/>
      <c r="O375" s="39"/>
    </row>
    <row r="376" spans="14:15" x14ac:dyDescent="0.2">
      <c r="N376" s="39"/>
      <c r="O376" s="39"/>
    </row>
    <row r="377" spans="14:15" x14ac:dyDescent="0.2">
      <c r="N377" s="39"/>
      <c r="O377" s="39"/>
    </row>
    <row r="378" spans="14:15" x14ac:dyDescent="0.2">
      <c r="N378" s="39"/>
      <c r="O378" s="39"/>
    </row>
    <row r="379" spans="14:15" x14ac:dyDescent="0.2">
      <c r="N379" s="39"/>
      <c r="O379" s="39"/>
    </row>
    <row r="380" spans="14:15" x14ac:dyDescent="0.2">
      <c r="N380" s="39"/>
      <c r="O380" s="39"/>
    </row>
    <row r="381" spans="14:15" x14ac:dyDescent="0.2">
      <c r="N381" s="39"/>
      <c r="O381" s="39"/>
    </row>
    <row r="382" spans="14:15" x14ac:dyDescent="0.2">
      <c r="N382" s="39"/>
      <c r="O382" s="39"/>
    </row>
    <row r="383" spans="14:15" x14ac:dyDescent="0.2">
      <c r="N383" s="39"/>
      <c r="O383" s="39"/>
    </row>
    <row r="384" spans="14:15" x14ac:dyDescent="0.2">
      <c r="N384" s="39"/>
      <c r="O384" s="39"/>
    </row>
    <row r="385" spans="14:15" x14ac:dyDescent="0.2">
      <c r="N385" s="39"/>
      <c r="O385" s="39"/>
    </row>
    <row r="386" spans="14:15" x14ac:dyDescent="0.2">
      <c r="N386" s="39"/>
      <c r="O386" s="39"/>
    </row>
    <row r="387" spans="14:15" x14ac:dyDescent="0.2">
      <c r="N387" s="39"/>
      <c r="O387" s="39"/>
    </row>
    <row r="388" spans="14:15" x14ac:dyDescent="0.2">
      <c r="N388" s="39"/>
      <c r="O388" s="39"/>
    </row>
    <row r="389" spans="14:15" x14ac:dyDescent="0.2">
      <c r="N389" s="39"/>
      <c r="O389" s="39"/>
    </row>
    <row r="390" spans="14:15" x14ac:dyDescent="0.2">
      <c r="N390" s="39"/>
      <c r="O390" s="39"/>
    </row>
    <row r="391" spans="14:15" x14ac:dyDescent="0.2">
      <c r="N391" s="39"/>
      <c r="O391" s="39"/>
    </row>
    <row r="392" spans="14:15" x14ac:dyDescent="0.2">
      <c r="N392" s="39"/>
      <c r="O392" s="39"/>
    </row>
    <row r="393" spans="14:15" x14ac:dyDescent="0.2">
      <c r="N393" s="39"/>
      <c r="O393" s="39"/>
    </row>
    <row r="394" spans="14:15" x14ac:dyDescent="0.2">
      <c r="N394" s="39"/>
      <c r="O394" s="39"/>
    </row>
    <row r="395" spans="14:15" x14ac:dyDescent="0.2">
      <c r="N395" s="39"/>
      <c r="O395" s="39"/>
    </row>
    <row r="396" spans="14:15" x14ac:dyDescent="0.2">
      <c r="N396" s="39"/>
      <c r="O396" s="39"/>
    </row>
    <row r="397" spans="14:15" x14ac:dyDescent="0.2">
      <c r="N397" s="39"/>
      <c r="O397" s="39"/>
    </row>
    <row r="398" spans="14:15" x14ac:dyDescent="0.2">
      <c r="N398" s="39"/>
      <c r="O398" s="39"/>
    </row>
    <row r="399" spans="14:15" x14ac:dyDescent="0.2">
      <c r="N399" s="39"/>
      <c r="O399" s="39"/>
    </row>
    <row r="400" spans="14:15" x14ac:dyDescent="0.2">
      <c r="N400" s="39"/>
      <c r="O400" s="39"/>
    </row>
    <row r="401" spans="14:15" x14ac:dyDescent="0.2">
      <c r="N401" s="39"/>
      <c r="O401" s="39"/>
    </row>
    <row r="402" spans="14:15" x14ac:dyDescent="0.2">
      <c r="N402" s="39"/>
      <c r="O402" s="39"/>
    </row>
    <row r="403" spans="14:15" x14ac:dyDescent="0.2">
      <c r="N403" s="39"/>
      <c r="O403" s="39"/>
    </row>
    <row r="404" spans="14:15" x14ac:dyDescent="0.2">
      <c r="N404" s="39"/>
      <c r="O404" s="39"/>
    </row>
    <row r="405" spans="14:15" x14ac:dyDescent="0.2">
      <c r="N405" s="39"/>
      <c r="O405" s="39"/>
    </row>
    <row r="406" spans="14:15" x14ac:dyDescent="0.2">
      <c r="N406" s="39"/>
      <c r="O406" s="39"/>
    </row>
    <row r="407" spans="14:15" x14ac:dyDescent="0.2">
      <c r="N407" s="39"/>
      <c r="O407" s="39"/>
    </row>
    <row r="408" spans="14:15" x14ac:dyDescent="0.2">
      <c r="N408" s="39"/>
      <c r="O408" s="39"/>
    </row>
    <row r="409" spans="14:15" x14ac:dyDescent="0.2">
      <c r="N409" s="39"/>
      <c r="O409" s="39"/>
    </row>
    <row r="410" spans="14:15" x14ac:dyDescent="0.2">
      <c r="N410" s="39"/>
      <c r="O410" s="39"/>
    </row>
    <row r="411" spans="14:15" x14ac:dyDescent="0.2">
      <c r="N411" s="39"/>
      <c r="O411" s="39"/>
    </row>
    <row r="412" spans="14:15" x14ac:dyDescent="0.2">
      <c r="N412" s="39"/>
      <c r="O412" s="39"/>
    </row>
    <row r="413" spans="14:15" x14ac:dyDescent="0.2">
      <c r="N413" s="39"/>
      <c r="O413" s="39"/>
    </row>
    <row r="414" spans="14:15" x14ac:dyDescent="0.2">
      <c r="N414" s="39"/>
      <c r="O414" s="39"/>
    </row>
    <row r="415" spans="14:15" x14ac:dyDescent="0.2">
      <c r="N415" s="39"/>
      <c r="O415" s="39"/>
    </row>
    <row r="416" spans="14:15" x14ac:dyDescent="0.2">
      <c r="N416" s="39"/>
      <c r="O416" s="39"/>
    </row>
    <row r="417" spans="14:15" x14ac:dyDescent="0.2">
      <c r="N417" s="39"/>
      <c r="O417" s="39"/>
    </row>
    <row r="418" spans="14:15" x14ac:dyDescent="0.2">
      <c r="N418" s="39"/>
      <c r="O418" s="39"/>
    </row>
    <row r="419" spans="14:15" x14ac:dyDescent="0.2">
      <c r="N419" s="39"/>
      <c r="O419" s="39"/>
    </row>
    <row r="420" spans="14:15" x14ac:dyDescent="0.2">
      <c r="N420" s="39"/>
      <c r="O420" s="39"/>
    </row>
    <row r="421" spans="14:15" x14ac:dyDescent="0.2">
      <c r="N421" s="39"/>
      <c r="O421" s="39"/>
    </row>
    <row r="422" spans="14:15" x14ac:dyDescent="0.2">
      <c r="N422" s="39"/>
      <c r="O422" s="39"/>
    </row>
    <row r="423" spans="14:15" x14ac:dyDescent="0.2">
      <c r="N423" s="39"/>
      <c r="O423" s="39"/>
    </row>
    <row r="424" spans="14:15" x14ac:dyDescent="0.2">
      <c r="N424" s="39"/>
      <c r="O424" s="39"/>
    </row>
    <row r="425" spans="14:15" x14ac:dyDescent="0.2">
      <c r="N425" s="39"/>
      <c r="O425" s="39"/>
    </row>
    <row r="426" spans="14:15" x14ac:dyDescent="0.2">
      <c r="N426" s="39"/>
      <c r="O426" s="39"/>
    </row>
    <row r="427" spans="14:15" x14ac:dyDescent="0.2">
      <c r="N427" s="39"/>
      <c r="O427" s="39"/>
    </row>
    <row r="428" spans="14:15" x14ac:dyDescent="0.2">
      <c r="N428" s="39"/>
      <c r="O428" s="39"/>
    </row>
    <row r="429" spans="14:15" x14ac:dyDescent="0.2">
      <c r="N429" s="39"/>
      <c r="O429" s="39"/>
    </row>
    <row r="430" spans="14:15" x14ac:dyDescent="0.2">
      <c r="N430" s="39"/>
      <c r="O430" s="39"/>
    </row>
    <row r="431" spans="14:15" x14ac:dyDescent="0.2">
      <c r="N431" s="39"/>
      <c r="O431" s="39"/>
    </row>
    <row r="432" spans="14:15" x14ac:dyDescent="0.2">
      <c r="N432" s="39"/>
      <c r="O432" s="39"/>
    </row>
    <row r="433" spans="14:15" x14ac:dyDescent="0.2">
      <c r="N433" s="39"/>
      <c r="O433" s="39"/>
    </row>
    <row r="434" spans="14:15" x14ac:dyDescent="0.2">
      <c r="N434" s="39"/>
      <c r="O434" s="39"/>
    </row>
    <row r="435" spans="14:15" x14ac:dyDescent="0.2">
      <c r="N435" s="39"/>
      <c r="O435" s="39"/>
    </row>
    <row r="436" spans="14:15" x14ac:dyDescent="0.2">
      <c r="N436" s="39"/>
      <c r="O436" s="39"/>
    </row>
    <row r="437" spans="14:15" x14ac:dyDescent="0.2">
      <c r="N437" s="39"/>
      <c r="O437" s="39"/>
    </row>
    <row r="438" spans="14:15" x14ac:dyDescent="0.2">
      <c r="N438" s="39"/>
      <c r="O438" s="39"/>
    </row>
    <row r="439" spans="14:15" x14ac:dyDescent="0.2">
      <c r="N439" s="39"/>
      <c r="O439" s="39"/>
    </row>
    <row r="440" spans="14:15" x14ac:dyDescent="0.2">
      <c r="N440" s="39"/>
      <c r="O440" s="39"/>
    </row>
    <row r="441" spans="14:15" x14ac:dyDescent="0.2">
      <c r="N441" s="39"/>
      <c r="O441" s="39"/>
    </row>
    <row r="442" spans="14:15" x14ac:dyDescent="0.2">
      <c r="N442" s="39"/>
      <c r="O442" s="39"/>
    </row>
    <row r="443" spans="14:15" x14ac:dyDescent="0.2">
      <c r="N443" s="39"/>
      <c r="O443" s="39"/>
    </row>
    <row r="444" spans="14:15" x14ac:dyDescent="0.2">
      <c r="N444" s="39"/>
      <c r="O444" s="39"/>
    </row>
    <row r="445" spans="14:15" x14ac:dyDescent="0.2">
      <c r="N445" s="39"/>
      <c r="O445" s="39"/>
    </row>
    <row r="446" spans="14:15" x14ac:dyDescent="0.2">
      <c r="N446" s="39"/>
      <c r="O446" s="39"/>
    </row>
    <row r="447" spans="14:15" x14ac:dyDescent="0.2">
      <c r="N447" s="39"/>
      <c r="O447" s="39"/>
    </row>
    <row r="448" spans="14:15" x14ac:dyDescent="0.2">
      <c r="N448" s="39"/>
      <c r="O448" s="39"/>
    </row>
    <row r="449" spans="14:15" x14ac:dyDescent="0.2">
      <c r="N449" s="39"/>
      <c r="O449" s="39"/>
    </row>
    <row r="450" spans="14:15" x14ac:dyDescent="0.2">
      <c r="N450" s="39"/>
      <c r="O450" s="39"/>
    </row>
    <row r="451" spans="14:15" x14ac:dyDescent="0.2">
      <c r="N451" s="39"/>
      <c r="O451" s="39"/>
    </row>
    <row r="452" spans="14:15" x14ac:dyDescent="0.2">
      <c r="N452" s="39"/>
      <c r="O452" s="39"/>
    </row>
    <row r="453" spans="14:15" x14ac:dyDescent="0.2">
      <c r="N453" s="39"/>
      <c r="O453" s="39"/>
    </row>
    <row r="454" spans="14:15" x14ac:dyDescent="0.2">
      <c r="N454" s="39"/>
      <c r="O454" s="39"/>
    </row>
    <row r="455" spans="14:15" x14ac:dyDescent="0.2">
      <c r="N455" s="39"/>
      <c r="O455" s="39"/>
    </row>
    <row r="456" spans="14:15" x14ac:dyDescent="0.2">
      <c r="N456" s="39"/>
      <c r="O456" s="39"/>
    </row>
    <row r="457" spans="14:15" x14ac:dyDescent="0.2">
      <c r="N457" s="39"/>
      <c r="O457" s="39"/>
    </row>
    <row r="458" spans="14:15" x14ac:dyDescent="0.2">
      <c r="N458" s="39"/>
      <c r="O458" s="39"/>
    </row>
    <row r="459" spans="14:15" x14ac:dyDescent="0.2">
      <c r="N459" s="39"/>
      <c r="O459" s="39"/>
    </row>
    <row r="460" spans="14:15" x14ac:dyDescent="0.2">
      <c r="N460" s="39"/>
      <c r="O460" s="39"/>
    </row>
    <row r="461" spans="14:15" x14ac:dyDescent="0.2">
      <c r="N461" s="39"/>
      <c r="O461" s="39"/>
    </row>
    <row r="462" spans="14:15" x14ac:dyDescent="0.2">
      <c r="N462" s="39"/>
      <c r="O462" s="39"/>
    </row>
    <row r="463" spans="14:15" x14ac:dyDescent="0.2">
      <c r="N463" s="39"/>
      <c r="O463" s="39"/>
    </row>
    <row r="464" spans="14:15" x14ac:dyDescent="0.2">
      <c r="N464" s="39"/>
      <c r="O464" s="39"/>
    </row>
    <row r="465" spans="14:15" x14ac:dyDescent="0.2">
      <c r="N465" s="39"/>
      <c r="O465" s="39"/>
    </row>
    <row r="466" spans="14:15" x14ac:dyDescent="0.2">
      <c r="N466" s="39"/>
      <c r="O466" s="39"/>
    </row>
    <row r="467" spans="14:15" x14ac:dyDescent="0.2">
      <c r="N467" s="39"/>
      <c r="O467" s="39"/>
    </row>
    <row r="468" spans="14:15" x14ac:dyDescent="0.2">
      <c r="N468" s="39"/>
      <c r="O468" s="39"/>
    </row>
    <row r="469" spans="14:15" x14ac:dyDescent="0.2">
      <c r="N469" s="39"/>
      <c r="O469" s="39"/>
    </row>
    <row r="470" spans="14:15" x14ac:dyDescent="0.2">
      <c r="N470" s="39"/>
      <c r="O470" s="39"/>
    </row>
    <row r="471" spans="14:15" x14ac:dyDescent="0.2">
      <c r="N471" s="39"/>
      <c r="O471" s="39"/>
    </row>
    <row r="472" spans="14:15" x14ac:dyDescent="0.2">
      <c r="N472" s="39"/>
      <c r="O472" s="39"/>
    </row>
    <row r="473" spans="14:15" x14ac:dyDescent="0.2">
      <c r="N473" s="39"/>
      <c r="O473" s="39"/>
    </row>
    <row r="474" spans="14:15" x14ac:dyDescent="0.2">
      <c r="N474" s="39"/>
      <c r="O474" s="39"/>
    </row>
    <row r="475" spans="14:15" x14ac:dyDescent="0.2">
      <c r="N475" s="39"/>
      <c r="O475" s="39"/>
    </row>
    <row r="476" spans="14:15" x14ac:dyDescent="0.2">
      <c r="N476" s="39"/>
      <c r="O476" s="39"/>
    </row>
    <row r="477" spans="14:15" x14ac:dyDescent="0.2">
      <c r="N477" s="39"/>
      <c r="O477" s="39"/>
    </row>
    <row r="478" spans="14:15" x14ac:dyDescent="0.2">
      <c r="N478" s="39"/>
      <c r="O478" s="39"/>
    </row>
    <row r="479" spans="14:15" x14ac:dyDescent="0.2">
      <c r="N479" s="39"/>
      <c r="O479" s="39"/>
    </row>
    <row r="480" spans="14:15" x14ac:dyDescent="0.2">
      <c r="N480" s="39"/>
      <c r="O480" s="39"/>
    </row>
    <row r="481" spans="14:15" x14ac:dyDescent="0.2">
      <c r="N481" s="39"/>
      <c r="O481" s="39"/>
    </row>
    <row r="482" spans="14:15" x14ac:dyDescent="0.2">
      <c r="N482" s="39"/>
      <c r="O482" s="39"/>
    </row>
    <row r="483" spans="14:15" x14ac:dyDescent="0.2">
      <c r="N483" s="39"/>
      <c r="O483" s="39"/>
    </row>
    <row r="484" spans="14:15" x14ac:dyDescent="0.2">
      <c r="N484" s="39"/>
      <c r="O484" s="39"/>
    </row>
    <row r="485" spans="14:15" x14ac:dyDescent="0.2">
      <c r="N485" s="39"/>
      <c r="O485" s="39"/>
    </row>
    <row r="486" spans="14:15" x14ac:dyDescent="0.2">
      <c r="N486" s="39"/>
      <c r="O486" s="39"/>
    </row>
    <row r="487" spans="14:15" x14ac:dyDescent="0.2">
      <c r="N487" s="39"/>
      <c r="O487" s="39"/>
    </row>
    <row r="488" spans="14:15" x14ac:dyDescent="0.2">
      <c r="N488" s="39"/>
      <c r="O488" s="39"/>
    </row>
    <row r="489" spans="14:15" x14ac:dyDescent="0.2">
      <c r="N489" s="39"/>
      <c r="O489" s="39"/>
    </row>
    <row r="490" spans="14:15" x14ac:dyDescent="0.2">
      <c r="N490" s="39"/>
      <c r="O490" s="39"/>
    </row>
    <row r="491" spans="14:15" x14ac:dyDescent="0.2">
      <c r="N491" s="39"/>
      <c r="O491" s="39"/>
    </row>
    <row r="492" spans="14:15" x14ac:dyDescent="0.2">
      <c r="N492" s="39"/>
      <c r="O492" s="39"/>
    </row>
    <row r="493" spans="14:15" x14ac:dyDescent="0.2">
      <c r="N493" s="39"/>
      <c r="O493" s="39"/>
    </row>
    <row r="494" spans="14:15" x14ac:dyDescent="0.2">
      <c r="N494" s="39"/>
      <c r="O494" s="39"/>
    </row>
    <row r="495" spans="14:15" x14ac:dyDescent="0.2">
      <c r="N495" s="39"/>
      <c r="O495" s="39"/>
    </row>
    <row r="496" spans="14:15" x14ac:dyDescent="0.2">
      <c r="N496" s="39"/>
      <c r="O496" s="39"/>
    </row>
    <row r="497" spans="14:15" x14ac:dyDescent="0.2">
      <c r="N497" s="39"/>
      <c r="O497" s="39"/>
    </row>
    <row r="498" spans="14:15" x14ac:dyDescent="0.2">
      <c r="N498" s="39"/>
      <c r="O498" s="39"/>
    </row>
    <row r="499" spans="14:15" x14ac:dyDescent="0.2">
      <c r="N499" s="39"/>
      <c r="O499" s="39"/>
    </row>
    <row r="500" spans="14:15" x14ac:dyDescent="0.2">
      <c r="N500" s="39"/>
      <c r="O500" s="39"/>
    </row>
    <row r="501" spans="14:15" x14ac:dyDescent="0.2">
      <c r="N501" s="39"/>
      <c r="O501" s="39"/>
    </row>
    <row r="502" spans="14:15" x14ac:dyDescent="0.2">
      <c r="N502" s="39"/>
      <c r="O502" s="39"/>
    </row>
    <row r="503" spans="14:15" x14ac:dyDescent="0.2">
      <c r="N503" s="39"/>
      <c r="O503" s="39"/>
    </row>
    <row r="504" spans="14:15" x14ac:dyDescent="0.2">
      <c r="N504" s="39"/>
      <c r="O504" s="39"/>
    </row>
    <row r="505" spans="14:15" x14ac:dyDescent="0.2">
      <c r="N505" s="39"/>
      <c r="O505" s="39"/>
    </row>
    <row r="506" spans="14:15" x14ac:dyDescent="0.2">
      <c r="N506" s="39"/>
      <c r="O506" s="39"/>
    </row>
    <row r="507" spans="14:15" x14ac:dyDescent="0.2">
      <c r="N507" s="39"/>
      <c r="O507" s="39"/>
    </row>
    <row r="508" spans="14:15" x14ac:dyDescent="0.2">
      <c r="N508" s="39"/>
      <c r="O508" s="39"/>
    </row>
    <row r="509" spans="14:15" x14ac:dyDescent="0.2">
      <c r="N509" s="39"/>
      <c r="O509" s="39"/>
    </row>
    <row r="510" spans="14:15" x14ac:dyDescent="0.2">
      <c r="N510" s="39"/>
      <c r="O510" s="39"/>
    </row>
    <row r="511" spans="14:15" x14ac:dyDescent="0.2">
      <c r="N511" s="39"/>
      <c r="O511" s="39"/>
    </row>
    <row r="512" spans="14:15" x14ac:dyDescent="0.2">
      <c r="N512" s="39"/>
      <c r="O512" s="39"/>
    </row>
    <row r="513" spans="14:15" x14ac:dyDescent="0.2">
      <c r="N513" s="39"/>
      <c r="O513" s="39"/>
    </row>
    <row r="514" spans="14:15" x14ac:dyDescent="0.2">
      <c r="N514" s="39"/>
      <c r="O514" s="39"/>
    </row>
    <row r="515" spans="14:15" x14ac:dyDescent="0.2">
      <c r="N515" s="39"/>
      <c r="O515" s="39"/>
    </row>
    <row r="516" spans="14:15" x14ac:dyDescent="0.2">
      <c r="N516" s="39"/>
      <c r="O516" s="39"/>
    </row>
    <row r="517" spans="14:15" x14ac:dyDescent="0.2">
      <c r="N517" s="39"/>
      <c r="O517" s="39"/>
    </row>
    <row r="518" spans="14:15" x14ac:dyDescent="0.2">
      <c r="N518" s="39"/>
      <c r="O518" s="39"/>
    </row>
    <row r="519" spans="14:15" x14ac:dyDescent="0.2">
      <c r="N519" s="39"/>
      <c r="O519" s="39"/>
    </row>
    <row r="520" spans="14:15" x14ac:dyDescent="0.2">
      <c r="N520" s="39"/>
      <c r="O520" s="39"/>
    </row>
    <row r="521" spans="14:15" x14ac:dyDescent="0.2">
      <c r="N521" s="39"/>
      <c r="O521" s="39"/>
    </row>
    <row r="522" spans="14:15" x14ac:dyDescent="0.2">
      <c r="N522" s="39"/>
      <c r="O522" s="39"/>
    </row>
    <row r="523" spans="14:15" x14ac:dyDescent="0.2">
      <c r="N523" s="39"/>
      <c r="O523" s="39"/>
    </row>
    <row r="524" spans="14:15" x14ac:dyDescent="0.2">
      <c r="N524" s="39"/>
      <c r="O524" s="39"/>
    </row>
    <row r="525" spans="14:15" x14ac:dyDescent="0.2">
      <c r="N525" s="39"/>
      <c r="O525" s="39"/>
    </row>
    <row r="526" spans="14:15" x14ac:dyDescent="0.2">
      <c r="N526" s="39"/>
      <c r="O526" s="39"/>
    </row>
    <row r="527" spans="14:15" x14ac:dyDescent="0.2">
      <c r="N527" s="39"/>
      <c r="O527" s="39"/>
    </row>
    <row r="528" spans="14:15" x14ac:dyDescent="0.2">
      <c r="N528" s="39"/>
      <c r="O528" s="39"/>
    </row>
    <row r="529" spans="14:15" x14ac:dyDescent="0.2">
      <c r="N529" s="39"/>
      <c r="O529" s="39"/>
    </row>
    <row r="530" spans="14:15" x14ac:dyDescent="0.2">
      <c r="N530" s="39"/>
      <c r="O530" s="39"/>
    </row>
    <row r="531" spans="14:15" x14ac:dyDescent="0.2">
      <c r="N531" s="39"/>
      <c r="O531" s="39"/>
    </row>
    <row r="532" spans="14:15" x14ac:dyDescent="0.2">
      <c r="N532" s="39"/>
      <c r="O532" s="39"/>
    </row>
    <row r="533" spans="14:15" x14ac:dyDescent="0.2">
      <c r="N533" s="39"/>
      <c r="O533" s="39"/>
    </row>
    <row r="534" spans="14:15" x14ac:dyDescent="0.2">
      <c r="N534" s="39"/>
      <c r="O534" s="39"/>
    </row>
    <row r="535" spans="14:15" x14ac:dyDescent="0.2">
      <c r="N535" s="39"/>
      <c r="O535" s="39"/>
    </row>
    <row r="536" spans="14:15" x14ac:dyDescent="0.2">
      <c r="N536" s="39"/>
      <c r="O536" s="39"/>
    </row>
    <row r="537" spans="14:15" x14ac:dyDescent="0.2">
      <c r="N537" s="39"/>
      <c r="O537" s="39"/>
    </row>
    <row r="538" spans="14:15" x14ac:dyDescent="0.2">
      <c r="N538" s="39"/>
      <c r="O538" s="39"/>
    </row>
    <row r="539" spans="14:15" x14ac:dyDescent="0.2">
      <c r="N539" s="39"/>
      <c r="O539" s="39"/>
    </row>
    <row r="540" spans="14:15" x14ac:dyDescent="0.2">
      <c r="N540" s="39"/>
      <c r="O540" s="39"/>
    </row>
    <row r="541" spans="14:15" x14ac:dyDescent="0.2">
      <c r="N541" s="39"/>
      <c r="O541" s="39"/>
    </row>
    <row r="542" spans="14:15" x14ac:dyDescent="0.2">
      <c r="N542" s="39"/>
      <c r="O542" s="39"/>
    </row>
    <row r="543" spans="14:15" x14ac:dyDescent="0.2">
      <c r="N543" s="39"/>
      <c r="O543" s="39"/>
    </row>
    <row r="544" spans="14:15" x14ac:dyDescent="0.2">
      <c r="N544" s="39"/>
      <c r="O544" s="39"/>
    </row>
    <row r="545" spans="14:15" x14ac:dyDescent="0.2">
      <c r="N545" s="39"/>
      <c r="O545" s="39"/>
    </row>
    <row r="546" spans="14:15" x14ac:dyDescent="0.2">
      <c r="N546" s="39"/>
      <c r="O546" s="39"/>
    </row>
    <row r="547" spans="14:15" x14ac:dyDescent="0.2">
      <c r="N547" s="39"/>
      <c r="O547" s="39"/>
    </row>
    <row r="548" spans="14:15" x14ac:dyDescent="0.2">
      <c r="N548" s="39"/>
      <c r="O548" s="39"/>
    </row>
    <row r="549" spans="14:15" x14ac:dyDescent="0.2">
      <c r="N549" s="39"/>
      <c r="O549" s="39"/>
    </row>
    <row r="550" spans="14:15" x14ac:dyDescent="0.2">
      <c r="N550" s="39"/>
      <c r="O550" s="39"/>
    </row>
    <row r="551" spans="14:15" x14ac:dyDescent="0.2">
      <c r="N551" s="39"/>
      <c r="O551" s="39"/>
    </row>
    <row r="552" spans="14:15" x14ac:dyDescent="0.2">
      <c r="N552" s="39"/>
      <c r="O552" s="39"/>
    </row>
    <row r="553" spans="14:15" x14ac:dyDescent="0.2">
      <c r="N553" s="39"/>
      <c r="O553" s="39"/>
    </row>
    <row r="554" spans="14:15" x14ac:dyDescent="0.2">
      <c r="N554" s="39"/>
      <c r="O554" s="39"/>
    </row>
    <row r="555" spans="14:15" x14ac:dyDescent="0.2">
      <c r="N555" s="39"/>
      <c r="O555" s="39"/>
    </row>
    <row r="556" spans="14:15" x14ac:dyDescent="0.2">
      <c r="N556" s="39"/>
      <c r="O556" s="39"/>
    </row>
    <row r="557" spans="14:15" x14ac:dyDescent="0.2">
      <c r="N557" s="39"/>
      <c r="O557" s="39"/>
    </row>
    <row r="558" spans="14:15" x14ac:dyDescent="0.2">
      <c r="N558" s="39"/>
      <c r="O558" s="39"/>
    </row>
    <row r="559" spans="14:15" x14ac:dyDescent="0.2">
      <c r="N559" s="39"/>
      <c r="O559" s="39"/>
    </row>
    <row r="560" spans="14:15" x14ac:dyDescent="0.2">
      <c r="N560" s="39"/>
      <c r="O560" s="39"/>
    </row>
    <row r="561" spans="14:15" x14ac:dyDescent="0.2">
      <c r="N561" s="39"/>
      <c r="O561" s="39"/>
    </row>
    <row r="562" spans="14:15" x14ac:dyDescent="0.2">
      <c r="N562" s="39"/>
      <c r="O562" s="39"/>
    </row>
    <row r="563" spans="14:15" x14ac:dyDescent="0.2">
      <c r="N563" s="39"/>
      <c r="O563" s="39"/>
    </row>
    <row r="564" spans="14:15" x14ac:dyDescent="0.2">
      <c r="N564" s="39"/>
      <c r="O564" s="39"/>
    </row>
    <row r="565" spans="14:15" x14ac:dyDescent="0.2">
      <c r="N565" s="39"/>
      <c r="O565" s="39"/>
    </row>
    <row r="566" spans="14:15" x14ac:dyDescent="0.2">
      <c r="N566" s="39"/>
      <c r="O566" s="39"/>
    </row>
    <row r="567" spans="14:15" x14ac:dyDescent="0.2">
      <c r="N567" s="39"/>
      <c r="O567" s="39"/>
    </row>
    <row r="568" spans="14:15" x14ac:dyDescent="0.2">
      <c r="N568" s="39"/>
      <c r="O568" s="39"/>
    </row>
    <row r="569" spans="14:15" x14ac:dyDescent="0.2">
      <c r="N569" s="39"/>
      <c r="O569" s="39"/>
    </row>
    <row r="570" spans="14:15" x14ac:dyDescent="0.2">
      <c r="N570" s="39"/>
      <c r="O570" s="39"/>
    </row>
    <row r="571" spans="14:15" x14ac:dyDescent="0.2">
      <c r="N571" s="39"/>
      <c r="O571" s="39"/>
    </row>
    <row r="572" spans="14:15" x14ac:dyDescent="0.2">
      <c r="N572" s="39"/>
      <c r="O572" s="39"/>
    </row>
    <row r="573" spans="14:15" x14ac:dyDescent="0.2">
      <c r="N573" s="39"/>
      <c r="O573" s="39"/>
    </row>
    <row r="574" spans="14:15" x14ac:dyDescent="0.2">
      <c r="N574" s="39"/>
      <c r="O574" s="39"/>
    </row>
    <row r="575" spans="14:15" x14ac:dyDescent="0.2">
      <c r="N575" s="39"/>
      <c r="O575" s="39"/>
    </row>
    <row r="576" spans="14:15" x14ac:dyDescent="0.2">
      <c r="N576" s="39"/>
      <c r="O576" s="39"/>
    </row>
    <row r="577" spans="14:15" x14ac:dyDescent="0.2">
      <c r="N577" s="39"/>
      <c r="O577" s="39"/>
    </row>
    <row r="578" spans="14:15" x14ac:dyDescent="0.2">
      <c r="N578" s="39"/>
      <c r="O578" s="39"/>
    </row>
    <row r="579" spans="14:15" x14ac:dyDescent="0.2">
      <c r="N579" s="39"/>
      <c r="O579" s="39"/>
    </row>
    <row r="580" spans="14:15" x14ac:dyDescent="0.2">
      <c r="N580" s="39"/>
      <c r="O580" s="39"/>
    </row>
    <row r="581" spans="14:15" x14ac:dyDescent="0.2">
      <c r="N581" s="39"/>
      <c r="O581" s="39"/>
    </row>
    <row r="582" spans="14:15" x14ac:dyDescent="0.2">
      <c r="N582" s="39"/>
      <c r="O582" s="39"/>
    </row>
    <row r="583" spans="14:15" x14ac:dyDescent="0.2">
      <c r="N583" s="39"/>
      <c r="O583" s="39"/>
    </row>
    <row r="584" spans="14:15" x14ac:dyDescent="0.2">
      <c r="N584" s="39"/>
      <c r="O584" s="39"/>
    </row>
    <row r="585" spans="14:15" x14ac:dyDescent="0.2">
      <c r="N585" s="39"/>
      <c r="O585" s="39"/>
    </row>
    <row r="586" spans="14:15" x14ac:dyDescent="0.2">
      <c r="N586" s="39"/>
      <c r="O586" s="39"/>
    </row>
    <row r="587" spans="14:15" x14ac:dyDescent="0.2">
      <c r="N587" s="39"/>
      <c r="O587" s="39"/>
    </row>
    <row r="588" spans="14:15" x14ac:dyDescent="0.2">
      <c r="N588" s="39"/>
      <c r="O588" s="39"/>
    </row>
    <row r="589" spans="14:15" x14ac:dyDescent="0.2">
      <c r="N589" s="39"/>
      <c r="O589" s="39"/>
    </row>
    <row r="590" spans="14:15" x14ac:dyDescent="0.2">
      <c r="N590" s="39"/>
      <c r="O590" s="39"/>
    </row>
    <row r="591" spans="14:15" x14ac:dyDescent="0.2">
      <c r="N591" s="39"/>
      <c r="O591" s="39"/>
    </row>
    <row r="592" spans="14:15" x14ac:dyDescent="0.2">
      <c r="N592" s="39"/>
      <c r="O592" s="39"/>
    </row>
    <row r="593" spans="14:15" x14ac:dyDescent="0.2">
      <c r="N593" s="39"/>
      <c r="O593" s="39"/>
    </row>
    <row r="594" spans="14:15" x14ac:dyDescent="0.2">
      <c r="N594" s="39"/>
      <c r="O594" s="39"/>
    </row>
    <row r="595" spans="14:15" x14ac:dyDescent="0.2">
      <c r="N595" s="39"/>
      <c r="O595" s="39"/>
    </row>
    <row r="596" spans="14:15" x14ac:dyDescent="0.2">
      <c r="N596" s="39"/>
      <c r="O596" s="39"/>
    </row>
    <row r="597" spans="14:15" x14ac:dyDescent="0.2">
      <c r="N597" s="39"/>
      <c r="O597" s="39"/>
    </row>
    <row r="598" spans="14:15" x14ac:dyDescent="0.2">
      <c r="N598" s="39"/>
      <c r="O598" s="39"/>
    </row>
    <row r="599" spans="14:15" x14ac:dyDescent="0.2">
      <c r="N599" s="39"/>
      <c r="O599" s="39"/>
    </row>
    <row r="600" spans="14:15" x14ac:dyDescent="0.2">
      <c r="N600" s="39"/>
      <c r="O600" s="39"/>
    </row>
    <row r="601" spans="14:15" x14ac:dyDescent="0.2">
      <c r="N601" s="39"/>
      <c r="O601" s="39"/>
    </row>
    <row r="602" spans="14:15" x14ac:dyDescent="0.2">
      <c r="N602" s="39"/>
      <c r="O602" s="39"/>
    </row>
    <row r="603" spans="14:15" x14ac:dyDescent="0.2">
      <c r="N603" s="39"/>
      <c r="O603" s="39"/>
    </row>
    <row r="604" spans="14:15" x14ac:dyDescent="0.2">
      <c r="N604" s="39"/>
      <c r="O604" s="39"/>
    </row>
    <row r="605" spans="14:15" x14ac:dyDescent="0.2">
      <c r="N605" s="39"/>
      <c r="O605" s="39"/>
    </row>
    <row r="606" spans="14:15" x14ac:dyDescent="0.2">
      <c r="N606" s="39"/>
      <c r="O606" s="39"/>
    </row>
    <row r="607" spans="14:15" x14ac:dyDescent="0.2">
      <c r="N607" s="39"/>
      <c r="O607" s="39"/>
    </row>
    <row r="608" spans="14:15" x14ac:dyDescent="0.2">
      <c r="N608" s="39"/>
      <c r="O608" s="39"/>
    </row>
    <row r="609" spans="14:15" x14ac:dyDescent="0.2">
      <c r="N609" s="39"/>
      <c r="O609" s="39"/>
    </row>
    <row r="610" spans="14:15" x14ac:dyDescent="0.2">
      <c r="N610" s="39"/>
      <c r="O610" s="39"/>
    </row>
    <row r="611" spans="14:15" x14ac:dyDescent="0.2">
      <c r="N611" s="39"/>
      <c r="O611" s="39"/>
    </row>
    <row r="612" spans="14:15" x14ac:dyDescent="0.2">
      <c r="N612" s="39"/>
      <c r="O612" s="39"/>
    </row>
    <row r="613" spans="14:15" x14ac:dyDescent="0.2">
      <c r="N613" s="39"/>
      <c r="O613" s="39"/>
    </row>
    <row r="614" spans="14:15" x14ac:dyDescent="0.2">
      <c r="N614" s="39"/>
      <c r="O614" s="39"/>
    </row>
    <row r="615" spans="14:15" x14ac:dyDescent="0.2">
      <c r="N615" s="39"/>
      <c r="O615" s="39"/>
    </row>
    <row r="616" spans="14:15" x14ac:dyDescent="0.2">
      <c r="N616" s="39"/>
      <c r="O616" s="39"/>
    </row>
    <row r="617" spans="14:15" x14ac:dyDescent="0.2">
      <c r="N617" s="39"/>
      <c r="O617" s="39"/>
    </row>
    <row r="618" spans="14:15" x14ac:dyDescent="0.2">
      <c r="N618" s="39"/>
      <c r="O618" s="39"/>
    </row>
    <row r="619" spans="14:15" x14ac:dyDescent="0.2">
      <c r="N619" s="39"/>
      <c r="O619" s="39"/>
    </row>
    <row r="620" spans="14:15" x14ac:dyDescent="0.2">
      <c r="N620" s="39"/>
      <c r="O620" s="39"/>
    </row>
    <row r="621" spans="14:15" x14ac:dyDescent="0.2">
      <c r="N621" s="39"/>
      <c r="O621" s="39"/>
    </row>
    <row r="622" spans="14:15" x14ac:dyDescent="0.2">
      <c r="N622" s="39"/>
      <c r="O622" s="39"/>
    </row>
    <row r="623" spans="14:15" x14ac:dyDescent="0.2">
      <c r="N623" s="39"/>
      <c r="O623" s="39"/>
    </row>
    <row r="624" spans="14:15" x14ac:dyDescent="0.2">
      <c r="N624" s="39"/>
      <c r="O624" s="39"/>
    </row>
    <row r="625" spans="14:15" x14ac:dyDescent="0.2">
      <c r="N625" s="39"/>
      <c r="O625" s="39"/>
    </row>
    <row r="626" spans="14:15" x14ac:dyDescent="0.2">
      <c r="N626" s="39"/>
      <c r="O626" s="39"/>
    </row>
    <row r="627" spans="14:15" x14ac:dyDescent="0.2">
      <c r="N627" s="39"/>
      <c r="O627" s="39"/>
    </row>
    <row r="628" spans="14:15" x14ac:dyDescent="0.2">
      <c r="N628" s="39"/>
      <c r="O628" s="39"/>
    </row>
    <row r="629" spans="14:15" x14ac:dyDescent="0.2">
      <c r="N629" s="39"/>
      <c r="O629" s="39"/>
    </row>
    <row r="630" spans="14:15" x14ac:dyDescent="0.2">
      <c r="N630" s="39"/>
      <c r="O630" s="39"/>
    </row>
    <row r="631" spans="14:15" x14ac:dyDescent="0.2">
      <c r="N631" s="39"/>
      <c r="O631" s="39"/>
    </row>
    <row r="632" spans="14:15" x14ac:dyDescent="0.2">
      <c r="N632" s="39"/>
      <c r="O632" s="39"/>
    </row>
    <row r="633" spans="14:15" x14ac:dyDescent="0.2">
      <c r="N633" s="39"/>
      <c r="O633" s="39"/>
    </row>
    <row r="634" spans="14:15" x14ac:dyDescent="0.2">
      <c r="N634" s="39"/>
      <c r="O634" s="39"/>
    </row>
    <row r="635" spans="14:15" x14ac:dyDescent="0.2">
      <c r="N635" s="39"/>
      <c r="O635" s="39"/>
    </row>
    <row r="636" spans="14:15" x14ac:dyDescent="0.2">
      <c r="N636" s="39"/>
      <c r="O636" s="39"/>
    </row>
    <row r="637" spans="14:15" x14ac:dyDescent="0.2">
      <c r="N637" s="39"/>
      <c r="O637" s="39"/>
    </row>
    <row r="638" spans="14:15" x14ac:dyDescent="0.2">
      <c r="N638" s="39"/>
      <c r="O638" s="39"/>
    </row>
    <row r="639" spans="14:15" x14ac:dyDescent="0.2">
      <c r="N639" s="39"/>
      <c r="O639" s="39"/>
    </row>
    <row r="640" spans="14:15" x14ac:dyDescent="0.2">
      <c r="N640" s="39"/>
      <c r="O640" s="39"/>
    </row>
    <row r="641" spans="14:15" x14ac:dyDescent="0.2">
      <c r="N641" s="39"/>
      <c r="O641" s="39"/>
    </row>
    <row r="642" spans="14:15" x14ac:dyDescent="0.2">
      <c r="N642" s="39"/>
      <c r="O642" s="39"/>
    </row>
    <row r="643" spans="14:15" x14ac:dyDescent="0.2">
      <c r="N643" s="39"/>
      <c r="O643" s="39"/>
    </row>
    <row r="644" spans="14:15" x14ac:dyDescent="0.2">
      <c r="N644" s="39"/>
      <c r="O644" s="39"/>
    </row>
    <row r="645" spans="14:15" x14ac:dyDescent="0.2">
      <c r="N645" s="39"/>
      <c r="O645" s="39"/>
    </row>
    <row r="646" spans="14:15" x14ac:dyDescent="0.2">
      <c r="N646" s="39"/>
      <c r="O646" s="39"/>
    </row>
    <row r="647" spans="14:15" x14ac:dyDescent="0.2">
      <c r="N647" s="39"/>
      <c r="O647" s="39"/>
    </row>
    <row r="648" spans="14:15" x14ac:dyDescent="0.2">
      <c r="N648" s="39"/>
      <c r="O648" s="39"/>
    </row>
    <row r="649" spans="14:15" x14ac:dyDescent="0.2">
      <c r="N649" s="39"/>
      <c r="O649" s="39"/>
    </row>
    <row r="650" spans="14:15" x14ac:dyDescent="0.2">
      <c r="N650" s="39"/>
      <c r="O650" s="39"/>
    </row>
    <row r="651" spans="14:15" x14ac:dyDescent="0.2">
      <c r="N651" s="39"/>
      <c r="O651" s="39"/>
    </row>
    <row r="652" spans="14:15" x14ac:dyDescent="0.2">
      <c r="N652" s="39"/>
      <c r="O652" s="39"/>
    </row>
    <row r="653" spans="14:15" x14ac:dyDescent="0.2">
      <c r="N653" s="39"/>
      <c r="O653" s="39"/>
    </row>
    <row r="654" spans="14:15" x14ac:dyDescent="0.2">
      <c r="N654" s="39"/>
      <c r="O654" s="39"/>
    </row>
    <row r="655" spans="14:15" x14ac:dyDescent="0.2">
      <c r="N655" s="39"/>
      <c r="O655" s="39"/>
    </row>
    <row r="656" spans="14:15" x14ac:dyDescent="0.2">
      <c r="N656" s="39"/>
      <c r="O656" s="39"/>
    </row>
    <row r="657" spans="14:15" x14ac:dyDescent="0.2">
      <c r="N657" s="39"/>
      <c r="O657" s="39"/>
    </row>
    <row r="658" spans="14:15" x14ac:dyDescent="0.2">
      <c r="N658" s="39"/>
      <c r="O658" s="39"/>
    </row>
    <row r="659" spans="14:15" x14ac:dyDescent="0.2">
      <c r="N659" s="39"/>
      <c r="O659" s="39"/>
    </row>
    <row r="660" spans="14:15" x14ac:dyDescent="0.2">
      <c r="N660" s="39"/>
      <c r="O660" s="39"/>
    </row>
    <row r="661" spans="14:15" x14ac:dyDescent="0.2">
      <c r="N661" s="39"/>
      <c r="O661" s="39"/>
    </row>
    <row r="662" spans="14:15" x14ac:dyDescent="0.2">
      <c r="N662" s="39"/>
      <c r="O662" s="39"/>
    </row>
    <row r="663" spans="14:15" x14ac:dyDescent="0.2">
      <c r="N663" s="39"/>
      <c r="O663" s="39"/>
    </row>
    <row r="664" spans="14:15" x14ac:dyDescent="0.2">
      <c r="N664" s="39"/>
      <c r="O664" s="39"/>
    </row>
    <row r="665" spans="14:15" x14ac:dyDescent="0.2">
      <c r="N665" s="39"/>
      <c r="O665" s="39"/>
    </row>
    <row r="666" spans="14:15" x14ac:dyDescent="0.2">
      <c r="N666" s="39"/>
      <c r="O666" s="39"/>
    </row>
    <row r="667" spans="14:15" x14ac:dyDescent="0.2">
      <c r="N667" s="39"/>
      <c r="O667" s="39"/>
    </row>
    <row r="668" spans="14:15" x14ac:dyDescent="0.2">
      <c r="N668" s="39"/>
      <c r="O668" s="39"/>
    </row>
    <row r="669" spans="14:15" x14ac:dyDescent="0.2">
      <c r="N669" s="39"/>
      <c r="O669" s="39"/>
    </row>
    <row r="670" spans="14:15" x14ac:dyDescent="0.2">
      <c r="N670" s="39"/>
      <c r="O670" s="39"/>
    </row>
    <row r="671" spans="14:15" x14ac:dyDescent="0.2">
      <c r="N671" s="39"/>
      <c r="O671" s="39"/>
    </row>
    <row r="672" spans="14:15" x14ac:dyDescent="0.2">
      <c r="N672" s="39"/>
      <c r="O672" s="39"/>
    </row>
    <row r="673" spans="14:15" x14ac:dyDescent="0.2">
      <c r="N673" s="39"/>
      <c r="O673" s="39"/>
    </row>
    <row r="674" spans="14:15" x14ac:dyDescent="0.2">
      <c r="N674" s="39"/>
      <c r="O674" s="39"/>
    </row>
    <row r="675" spans="14:15" x14ac:dyDescent="0.2">
      <c r="N675" s="39"/>
      <c r="O675" s="39"/>
    </row>
    <row r="676" spans="14:15" x14ac:dyDescent="0.2">
      <c r="N676" s="39"/>
      <c r="O676" s="39"/>
    </row>
    <row r="677" spans="14:15" x14ac:dyDescent="0.2">
      <c r="N677" s="39"/>
      <c r="O677" s="39"/>
    </row>
    <row r="678" spans="14:15" x14ac:dyDescent="0.2">
      <c r="N678" s="39"/>
      <c r="O678" s="39"/>
    </row>
    <row r="679" spans="14:15" x14ac:dyDescent="0.2">
      <c r="N679" s="39"/>
      <c r="O679" s="39"/>
    </row>
    <row r="680" spans="14:15" x14ac:dyDescent="0.2">
      <c r="N680" s="39"/>
      <c r="O680" s="39"/>
    </row>
    <row r="681" spans="14:15" x14ac:dyDescent="0.2">
      <c r="N681" s="39"/>
      <c r="O681" s="39"/>
    </row>
    <row r="682" spans="14:15" x14ac:dyDescent="0.2">
      <c r="N682" s="39"/>
      <c r="O682" s="39"/>
    </row>
    <row r="683" spans="14:15" x14ac:dyDescent="0.2">
      <c r="N683" s="39"/>
      <c r="O683" s="39"/>
    </row>
    <row r="684" spans="14:15" x14ac:dyDescent="0.2">
      <c r="N684" s="39"/>
      <c r="O684" s="39"/>
    </row>
    <row r="685" spans="14:15" x14ac:dyDescent="0.2">
      <c r="N685" s="39"/>
      <c r="O685" s="39"/>
    </row>
    <row r="686" spans="14:15" x14ac:dyDescent="0.2">
      <c r="N686" s="39"/>
      <c r="O686" s="39"/>
    </row>
    <row r="687" spans="14:15" x14ac:dyDescent="0.2">
      <c r="N687" s="39"/>
      <c r="O687" s="39"/>
    </row>
    <row r="688" spans="14:15" x14ac:dyDescent="0.2">
      <c r="N688" s="39"/>
      <c r="O688" s="39"/>
    </row>
    <row r="689" spans="14:15" x14ac:dyDescent="0.2">
      <c r="N689" s="39"/>
      <c r="O689" s="39"/>
    </row>
    <row r="690" spans="14:15" x14ac:dyDescent="0.2">
      <c r="N690" s="39"/>
      <c r="O690" s="39"/>
    </row>
    <row r="691" spans="14:15" x14ac:dyDescent="0.2">
      <c r="N691" s="39"/>
      <c r="O691" s="39"/>
    </row>
    <row r="692" spans="14:15" x14ac:dyDescent="0.2">
      <c r="N692" s="39"/>
      <c r="O692" s="39"/>
    </row>
    <row r="693" spans="14:15" x14ac:dyDescent="0.2">
      <c r="N693" s="39"/>
      <c r="O693" s="39"/>
    </row>
    <row r="694" spans="14:15" x14ac:dyDescent="0.2">
      <c r="N694" s="39"/>
      <c r="O694" s="39"/>
    </row>
    <row r="695" spans="14:15" x14ac:dyDescent="0.2">
      <c r="N695" s="39"/>
      <c r="O695" s="39"/>
    </row>
    <row r="696" spans="14:15" x14ac:dyDescent="0.2">
      <c r="N696" s="39"/>
      <c r="O696" s="39"/>
    </row>
    <row r="697" spans="14:15" x14ac:dyDescent="0.2">
      <c r="N697" s="39"/>
      <c r="O697" s="39"/>
    </row>
    <row r="698" spans="14:15" x14ac:dyDescent="0.2">
      <c r="N698" s="39"/>
      <c r="O698" s="39"/>
    </row>
    <row r="699" spans="14:15" x14ac:dyDescent="0.2">
      <c r="N699" s="39"/>
      <c r="O699" s="39"/>
    </row>
    <row r="700" spans="14:15" x14ac:dyDescent="0.2">
      <c r="N700" s="39"/>
      <c r="O700" s="39"/>
    </row>
    <row r="701" spans="14:15" x14ac:dyDescent="0.2">
      <c r="N701" s="39"/>
      <c r="O701" s="39"/>
    </row>
    <row r="702" spans="14:15" x14ac:dyDescent="0.2">
      <c r="N702" s="39"/>
      <c r="O702" s="39"/>
    </row>
    <row r="703" spans="14:15" x14ac:dyDescent="0.2">
      <c r="N703" s="39"/>
      <c r="O703" s="39"/>
    </row>
    <row r="704" spans="14:15" x14ac:dyDescent="0.2">
      <c r="N704" s="39"/>
      <c r="O704" s="39"/>
    </row>
    <row r="705" spans="14:15" x14ac:dyDescent="0.2">
      <c r="N705" s="39"/>
      <c r="O705" s="39"/>
    </row>
    <row r="706" spans="14:15" x14ac:dyDescent="0.2">
      <c r="N706" s="39"/>
      <c r="O706" s="39"/>
    </row>
    <row r="707" spans="14:15" x14ac:dyDescent="0.2">
      <c r="N707" s="39"/>
      <c r="O707" s="39"/>
    </row>
    <row r="708" spans="14:15" x14ac:dyDescent="0.2">
      <c r="N708" s="39"/>
      <c r="O708" s="39"/>
    </row>
    <row r="709" spans="14:15" x14ac:dyDescent="0.2">
      <c r="N709" s="39"/>
      <c r="O709" s="39"/>
    </row>
    <row r="710" spans="14:15" x14ac:dyDescent="0.2">
      <c r="N710" s="39"/>
      <c r="O710" s="39"/>
    </row>
    <row r="711" spans="14:15" x14ac:dyDescent="0.2">
      <c r="N711" s="39"/>
      <c r="O711" s="39"/>
    </row>
    <row r="712" spans="14:15" x14ac:dyDescent="0.2">
      <c r="N712" s="39"/>
      <c r="O712" s="39"/>
    </row>
    <row r="713" spans="14:15" x14ac:dyDescent="0.2">
      <c r="N713" s="39"/>
      <c r="O713" s="39"/>
    </row>
    <row r="714" spans="14:15" x14ac:dyDescent="0.2">
      <c r="N714" s="39"/>
      <c r="O714" s="39"/>
    </row>
    <row r="715" spans="14:15" x14ac:dyDescent="0.2">
      <c r="N715" s="39"/>
      <c r="O715" s="39"/>
    </row>
    <row r="716" spans="14:15" x14ac:dyDescent="0.2">
      <c r="N716" s="39"/>
      <c r="O716" s="39"/>
    </row>
    <row r="717" spans="14:15" x14ac:dyDescent="0.2">
      <c r="N717" s="39"/>
      <c r="O717" s="39"/>
    </row>
    <row r="718" spans="14:15" x14ac:dyDescent="0.2">
      <c r="N718" s="39"/>
      <c r="O718" s="39"/>
    </row>
    <row r="719" spans="14:15" x14ac:dyDescent="0.2">
      <c r="N719" s="39"/>
      <c r="O719" s="39"/>
    </row>
    <row r="720" spans="14:15" x14ac:dyDescent="0.2">
      <c r="N720" s="39"/>
      <c r="O720" s="39"/>
    </row>
    <row r="721" spans="14:15" x14ac:dyDescent="0.2">
      <c r="N721" s="39"/>
      <c r="O721" s="39"/>
    </row>
    <row r="722" spans="14:15" x14ac:dyDescent="0.2">
      <c r="N722" s="39"/>
      <c r="O722" s="39"/>
    </row>
    <row r="723" spans="14:15" x14ac:dyDescent="0.2">
      <c r="N723" s="39"/>
      <c r="O723" s="39"/>
    </row>
    <row r="724" spans="14:15" x14ac:dyDescent="0.2">
      <c r="N724" s="39"/>
      <c r="O724" s="39"/>
    </row>
    <row r="725" spans="14:15" x14ac:dyDescent="0.2">
      <c r="N725" s="39"/>
      <c r="O725" s="39"/>
    </row>
    <row r="726" spans="14:15" x14ac:dyDescent="0.2">
      <c r="N726" s="39"/>
      <c r="O726" s="39"/>
    </row>
    <row r="727" spans="14:15" x14ac:dyDescent="0.2">
      <c r="N727" s="39"/>
      <c r="O727" s="39"/>
    </row>
    <row r="728" spans="14:15" x14ac:dyDescent="0.2">
      <c r="N728" s="39"/>
      <c r="O728" s="39"/>
    </row>
    <row r="729" spans="14:15" x14ac:dyDescent="0.2">
      <c r="N729" s="39"/>
      <c r="O729" s="39"/>
    </row>
    <row r="730" spans="14:15" x14ac:dyDescent="0.2">
      <c r="N730" s="39"/>
      <c r="O730" s="39"/>
    </row>
    <row r="731" spans="14:15" x14ac:dyDescent="0.2">
      <c r="N731" s="39"/>
      <c r="O731" s="39"/>
    </row>
    <row r="732" spans="14:15" x14ac:dyDescent="0.2">
      <c r="N732" s="39"/>
      <c r="O732" s="39"/>
    </row>
    <row r="733" spans="14:15" x14ac:dyDescent="0.2">
      <c r="N733" s="39"/>
      <c r="O733" s="39"/>
    </row>
    <row r="734" spans="14:15" x14ac:dyDescent="0.2">
      <c r="N734" s="39"/>
      <c r="O734" s="39"/>
    </row>
    <row r="735" spans="14:15" x14ac:dyDescent="0.2">
      <c r="N735" s="39"/>
      <c r="O735" s="39"/>
    </row>
    <row r="736" spans="14:15" x14ac:dyDescent="0.2">
      <c r="N736" s="39"/>
      <c r="O736" s="39"/>
    </row>
    <row r="737" spans="14:15" x14ac:dyDescent="0.2">
      <c r="N737" s="39"/>
      <c r="O737" s="39"/>
    </row>
    <row r="738" spans="14:15" x14ac:dyDescent="0.2">
      <c r="N738" s="39"/>
      <c r="O738" s="39"/>
    </row>
    <row r="739" spans="14:15" x14ac:dyDescent="0.2">
      <c r="N739" s="39"/>
      <c r="O739" s="39"/>
    </row>
    <row r="740" spans="14:15" x14ac:dyDescent="0.2">
      <c r="N740" s="39"/>
      <c r="O740" s="39"/>
    </row>
    <row r="741" spans="14:15" x14ac:dyDescent="0.2">
      <c r="N741" s="39"/>
      <c r="O741" s="39"/>
    </row>
    <row r="742" spans="14:15" x14ac:dyDescent="0.2">
      <c r="N742" s="39"/>
      <c r="O742" s="39"/>
    </row>
    <row r="743" spans="14:15" x14ac:dyDescent="0.2">
      <c r="N743" s="39"/>
      <c r="O743" s="39"/>
    </row>
    <row r="744" spans="14:15" x14ac:dyDescent="0.2">
      <c r="N744" s="39"/>
      <c r="O744" s="39"/>
    </row>
    <row r="745" spans="14:15" x14ac:dyDescent="0.2">
      <c r="N745" s="39"/>
      <c r="O745" s="39"/>
    </row>
    <row r="746" spans="14:15" x14ac:dyDescent="0.2">
      <c r="N746" s="39"/>
      <c r="O746" s="39"/>
    </row>
    <row r="747" spans="14:15" x14ac:dyDescent="0.2">
      <c r="N747" s="39"/>
      <c r="O747" s="39"/>
    </row>
    <row r="748" spans="14:15" x14ac:dyDescent="0.2">
      <c r="N748" s="39"/>
      <c r="O748" s="39"/>
    </row>
    <row r="749" spans="14:15" x14ac:dyDescent="0.2">
      <c r="N749" s="39"/>
      <c r="O749" s="39"/>
    </row>
    <row r="750" spans="14:15" x14ac:dyDescent="0.2">
      <c r="N750" s="39"/>
      <c r="O750" s="39"/>
    </row>
    <row r="751" spans="14:15" x14ac:dyDescent="0.2">
      <c r="N751" s="39"/>
      <c r="O751" s="39"/>
    </row>
    <row r="752" spans="14:15" x14ac:dyDescent="0.2">
      <c r="N752" s="39"/>
      <c r="O752" s="39"/>
    </row>
    <row r="753" spans="14:15" x14ac:dyDescent="0.2">
      <c r="N753" s="39"/>
      <c r="O753" s="39"/>
    </row>
    <row r="754" spans="14:15" x14ac:dyDescent="0.2">
      <c r="N754" s="39"/>
      <c r="O754" s="39"/>
    </row>
    <row r="755" spans="14:15" x14ac:dyDescent="0.2">
      <c r="N755" s="39"/>
      <c r="O755" s="39"/>
    </row>
    <row r="756" spans="14:15" x14ac:dyDescent="0.2">
      <c r="N756" s="39"/>
      <c r="O756" s="39"/>
    </row>
    <row r="757" spans="14:15" x14ac:dyDescent="0.2">
      <c r="N757" s="39"/>
      <c r="O757" s="39"/>
    </row>
    <row r="758" spans="14:15" x14ac:dyDescent="0.2">
      <c r="N758" s="39"/>
      <c r="O758" s="39"/>
    </row>
    <row r="759" spans="14:15" x14ac:dyDescent="0.2">
      <c r="N759" s="39"/>
      <c r="O759" s="39"/>
    </row>
    <row r="760" spans="14:15" x14ac:dyDescent="0.2">
      <c r="N760" s="39"/>
      <c r="O760" s="39"/>
    </row>
    <row r="761" spans="14:15" x14ac:dyDescent="0.2">
      <c r="N761" s="39"/>
      <c r="O761" s="39"/>
    </row>
    <row r="762" spans="14:15" x14ac:dyDescent="0.2">
      <c r="N762" s="39"/>
      <c r="O762" s="39"/>
    </row>
    <row r="763" spans="14:15" x14ac:dyDescent="0.2">
      <c r="N763" s="39"/>
      <c r="O763" s="39"/>
    </row>
    <row r="764" spans="14:15" x14ac:dyDescent="0.2">
      <c r="N764" s="39"/>
      <c r="O764" s="39"/>
    </row>
    <row r="765" spans="14:15" x14ac:dyDescent="0.2">
      <c r="N765" s="39"/>
      <c r="O765" s="39"/>
    </row>
    <row r="766" spans="14:15" x14ac:dyDescent="0.2">
      <c r="N766" s="39"/>
      <c r="O766" s="39"/>
    </row>
    <row r="767" spans="14:15" x14ac:dyDescent="0.2">
      <c r="N767" s="39"/>
      <c r="O767" s="39"/>
    </row>
    <row r="768" spans="14:15" x14ac:dyDescent="0.2">
      <c r="N768" s="39"/>
      <c r="O768" s="39"/>
    </row>
    <row r="769" spans="14:15" x14ac:dyDescent="0.2">
      <c r="N769" s="39"/>
      <c r="O769" s="39"/>
    </row>
    <row r="770" spans="14:15" x14ac:dyDescent="0.2">
      <c r="N770" s="39"/>
      <c r="O770" s="39"/>
    </row>
    <row r="771" spans="14:15" x14ac:dyDescent="0.2">
      <c r="N771" s="39"/>
      <c r="O771" s="39"/>
    </row>
    <row r="772" spans="14:15" x14ac:dyDescent="0.2">
      <c r="N772" s="39"/>
      <c r="O772" s="39"/>
    </row>
    <row r="773" spans="14:15" x14ac:dyDescent="0.2">
      <c r="N773" s="39"/>
      <c r="O773" s="39"/>
    </row>
    <row r="774" spans="14:15" x14ac:dyDescent="0.2">
      <c r="N774" s="39"/>
      <c r="O774" s="39"/>
    </row>
    <row r="775" spans="14:15" x14ac:dyDescent="0.2">
      <c r="N775" s="39"/>
      <c r="O775" s="39"/>
    </row>
    <row r="776" spans="14:15" x14ac:dyDescent="0.2">
      <c r="N776" s="39"/>
      <c r="O776" s="39"/>
    </row>
    <row r="777" spans="14:15" x14ac:dyDescent="0.2">
      <c r="N777" s="39"/>
      <c r="O777" s="39"/>
    </row>
    <row r="778" spans="14:15" x14ac:dyDescent="0.2">
      <c r="N778" s="39"/>
      <c r="O778" s="39"/>
    </row>
    <row r="779" spans="14:15" x14ac:dyDescent="0.2">
      <c r="N779" s="39"/>
      <c r="O779" s="39"/>
    </row>
    <row r="780" spans="14:15" x14ac:dyDescent="0.2">
      <c r="N780" s="39"/>
      <c r="O780" s="39"/>
    </row>
    <row r="781" spans="14:15" x14ac:dyDescent="0.2">
      <c r="N781" s="39"/>
      <c r="O781" s="39"/>
    </row>
    <row r="782" spans="14:15" x14ac:dyDescent="0.2">
      <c r="N782" s="39"/>
      <c r="O782" s="39"/>
    </row>
    <row r="783" spans="14:15" x14ac:dyDescent="0.2">
      <c r="N783" s="39"/>
      <c r="O783" s="39"/>
    </row>
    <row r="784" spans="14:15" x14ac:dyDescent="0.2">
      <c r="N784" s="39"/>
      <c r="O784" s="39"/>
    </row>
    <row r="785" spans="14:15" x14ac:dyDescent="0.2">
      <c r="N785" s="39"/>
      <c r="O785" s="39"/>
    </row>
    <row r="786" spans="14:15" x14ac:dyDescent="0.2">
      <c r="N786" s="39"/>
      <c r="O786" s="39"/>
    </row>
    <row r="787" spans="14:15" x14ac:dyDescent="0.2">
      <c r="N787" s="39"/>
      <c r="O787" s="39"/>
    </row>
    <row r="788" spans="14:15" x14ac:dyDescent="0.2">
      <c r="N788" s="39"/>
      <c r="O788" s="39"/>
    </row>
    <row r="789" spans="14:15" x14ac:dyDescent="0.2">
      <c r="N789" s="39"/>
      <c r="O789" s="39"/>
    </row>
    <row r="790" spans="14:15" x14ac:dyDescent="0.2">
      <c r="N790" s="39"/>
      <c r="O790" s="39"/>
    </row>
    <row r="791" spans="14:15" x14ac:dyDescent="0.2">
      <c r="N791" s="39"/>
      <c r="O791" s="39"/>
    </row>
    <row r="792" spans="14:15" x14ac:dyDescent="0.2">
      <c r="N792" s="39"/>
      <c r="O792" s="39"/>
    </row>
    <row r="793" spans="14:15" x14ac:dyDescent="0.2">
      <c r="N793" s="39"/>
      <c r="O793" s="39"/>
    </row>
    <row r="794" spans="14:15" x14ac:dyDescent="0.2">
      <c r="N794" s="39"/>
      <c r="O794" s="39"/>
    </row>
    <row r="795" spans="14:15" x14ac:dyDescent="0.2">
      <c r="N795" s="39"/>
      <c r="O795" s="39"/>
    </row>
    <row r="796" spans="14:15" x14ac:dyDescent="0.2">
      <c r="N796" s="39"/>
      <c r="O796" s="39"/>
    </row>
    <row r="797" spans="14:15" x14ac:dyDescent="0.2">
      <c r="N797" s="39"/>
      <c r="O797" s="39"/>
    </row>
    <row r="798" spans="14:15" x14ac:dyDescent="0.2">
      <c r="N798" s="39"/>
      <c r="O798" s="39"/>
    </row>
    <row r="799" spans="14:15" x14ac:dyDescent="0.2">
      <c r="N799" s="39"/>
      <c r="O799" s="39"/>
    </row>
    <row r="800" spans="14:15" x14ac:dyDescent="0.2">
      <c r="N800" s="39"/>
      <c r="O800" s="39"/>
    </row>
    <row r="801" spans="14:15" x14ac:dyDescent="0.2">
      <c r="N801" s="39"/>
      <c r="O801" s="39"/>
    </row>
    <row r="802" spans="14:15" x14ac:dyDescent="0.2">
      <c r="N802" s="39"/>
      <c r="O802" s="39"/>
    </row>
    <row r="803" spans="14:15" x14ac:dyDescent="0.2">
      <c r="N803" s="39"/>
      <c r="O803" s="39"/>
    </row>
    <row r="804" spans="14:15" x14ac:dyDescent="0.2">
      <c r="N804" s="39"/>
      <c r="O804" s="39"/>
    </row>
    <row r="805" spans="14:15" x14ac:dyDescent="0.2">
      <c r="N805" s="39"/>
      <c r="O805" s="39"/>
    </row>
    <row r="806" spans="14:15" x14ac:dyDescent="0.2">
      <c r="N806" s="39"/>
      <c r="O806" s="39"/>
    </row>
    <row r="807" spans="14:15" x14ac:dyDescent="0.2">
      <c r="N807" s="39"/>
      <c r="O807" s="39"/>
    </row>
    <row r="808" spans="14:15" x14ac:dyDescent="0.2">
      <c r="N808" s="39"/>
      <c r="O808" s="39"/>
    </row>
    <row r="809" spans="14:15" x14ac:dyDescent="0.2">
      <c r="N809" s="39"/>
      <c r="O809" s="39"/>
    </row>
    <row r="810" spans="14:15" x14ac:dyDescent="0.2">
      <c r="N810" s="39"/>
      <c r="O810" s="39"/>
    </row>
    <row r="811" spans="14:15" x14ac:dyDescent="0.2">
      <c r="N811" s="39"/>
      <c r="O811" s="39"/>
    </row>
    <row r="812" spans="14:15" x14ac:dyDescent="0.2">
      <c r="N812" s="39"/>
      <c r="O812" s="39"/>
    </row>
    <row r="813" spans="14:15" x14ac:dyDescent="0.2">
      <c r="N813" s="39"/>
      <c r="O813" s="39"/>
    </row>
    <row r="814" spans="14:15" x14ac:dyDescent="0.2">
      <c r="N814" s="39"/>
      <c r="O814" s="39"/>
    </row>
    <row r="815" spans="14:15" x14ac:dyDescent="0.2">
      <c r="N815" s="39"/>
      <c r="O815" s="39"/>
    </row>
    <row r="816" spans="14:15" x14ac:dyDescent="0.2">
      <c r="N816" s="39"/>
      <c r="O816" s="39"/>
    </row>
    <row r="817" spans="14:15" x14ac:dyDescent="0.2">
      <c r="N817" s="39"/>
      <c r="O817" s="39"/>
    </row>
    <row r="818" spans="14:15" x14ac:dyDescent="0.2">
      <c r="N818" s="39"/>
      <c r="O818" s="39"/>
    </row>
    <row r="819" spans="14:15" x14ac:dyDescent="0.2">
      <c r="N819" s="39"/>
      <c r="O819" s="39"/>
    </row>
    <row r="820" spans="14:15" x14ac:dyDescent="0.2">
      <c r="N820" s="39"/>
      <c r="O820" s="39"/>
    </row>
    <row r="821" spans="14:15" x14ac:dyDescent="0.2">
      <c r="N821" s="39"/>
      <c r="O821" s="39"/>
    </row>
    <row r="822" spans="14:15" x14ac:dyDescent="0.2">
      <c r="N822" s="39"/>
      <c r="O822" s="39"/>
    </row>
    <row r="823" spans="14:15" x14ac:dyDescent="0.2">
      <c r="N823" s="39"/>
      <c r="O823" s="39"/>
    </row>
    <row r="824" spans="14:15" x14ac:dyDescent="0.2">
      <c r="N824" s="39"/>
      <c r="O824" s="39"/>
    </row>
    <row r="825" spans="14:15" x14ac:dyDescent="0.2">
      <c r="N825" s="39"/>
      <c r="O825" s="39"/>
    </row>
    <row r="826" spans="14:15" x14ac:dyDescent="0.2">
      <c r="N826" s="39"/>
      <c r="O826" s="39"/>
    </row>
    <row r="827" spans="14:15" x14ac:dyDescent="0.2">
      <c r="N827" s="39"/>
      <c r="O827" s="39"/>
    </row>
    <row r="828" spans="14:15" x14ac:dyDescent="0.2">
      <c r="N828" s="39"/>
      <c r="O828" s="39"/>
    </row>
    <row r="829" spans="14:15" x14ac:dyDescent="0.2">
      <c r="N829" s="39"/>
      <c r="O829" s="39"/>
    </row>
    <row r="830" spans="14:15" x14ac:dyDescent="0.2">
      <c r="N830" s="39"/>
      <c r="O830" s="39"/>
    </row>
    <row r="831" spans="14:15" x14ac:dyDescent="0.2">
      <c r="N831" s="39"/>
      <c r="O831" s="39"/>
    </row>
    <row r="832" spans="14:15" x14ac:dyDescent="0.2">
      <c r="N832" s="39"/>
      <c r="O832" s="39"/>
    </row>
    <row r="833" spans="14:15" x14ac:dyDescent="0.2">
      <c r="N833" s="39"/>
      <c r="O833" s="39"/>
    </row>
    <row r="834" spans="14:15" x14ac:dyDescent="0.2">
      <c r="N834" s="39"/>
      <c r="O834" s="39"/>
    </row>
    <row r="835" spans="14:15" x14ac:dyDescent="0.2">
      <c r="N835" s="39"/>
      <c r="O835" s="39"/>
    </row>
    <row r="836" spans="14:15" x14ac:dyDescent="0.2">
      <c r="N836" s="39"/>
      <c r="O836" s="39"/>
    </row>
    <row r="837" spans="14:15" x14ac:dyDescent="0.2">
      <c r="N837" s="39"/>
      <c r="O837" s="39"/>
    </row>
    <row r="838" spans="14:15" x14ac:dyDescent="0.2">
      <c r="N838" s="39"/>
      <c r="O838" s="39"/>
    </row>
    <row r="839" spans="14:15" x14ac:dyDescent="0.2">
      <c r="N839" s="39"/>
      <c r="O839" s="39"/>
    </row>
    <row r="840" spans="14:15" x14ac:dyDescent="0.2">
      <c r="N840" s="39"/>
      <c r="O840" s="39"/>
    </row>
    <row r="841" spans="14:15" x14ac:dyDescent="0.2">
      <c r="N841" s="39"/>
      <c r="O841" s="39"/>
    </row>
    <row r="842" spans="14:15" x14ac:dyDescent="0.2">
      <c r="N842" s="39"/>
      <c r="O842" s="39"/>
    </row>
    <row r="843" spans="14:15" x14ac:dyDescent="0.2">
      <c r="N843" s="39"/>
      <c r="O843" s="39"/>
    </row>
    <row r="844" spans="14:15" x14ac:dyDescent="0.2">
      <c r="N844" s="39"/>
      <c r="O844" s="39"/>
    </row>
    <row r="845" spans="14:15" x14ac:dyDescent="0.2">
      <c r="N845" s="39"/>
      <c r="O845" s="39"/>
    </row>
    <row r="846" spans="14:15" x14ac:dyDescent="0.2">
      <c r="N846" s="39"/>
      <c r="O846" s="39"/>
    </row>
    <row r="847" spans="14:15" x14ac:dyDescent="0.2">
      <c r="N847" s="39"/>
      <c r="O847" s="39"/>
    </row>
    <row r="848" spans="14:15" x14ac:dyDescent="0.2">
      <c r="N848" s="39"/>
      <c r="O848" s="39"/>
    </row>
    <row r="849" spans="14:15" x14ac:dyDescent="0.2">
      <c r="N849" s="39"/>
      <c r="O849" s="39"/>
    </row>
    <row r="850" spans="14:15" x14ac:dyDescent="0.2">
      <c r="N850" s="39"/>
      <c r="O850" s="39"/>
    </row>
    <row r="851" spans="14:15" x14ac:dyDescent="0.2">
      <c r="N851" s="39"/>
      <c r="O851" s="39"/>
    </row>
    <row r="852" spans="14:15" x14ac:dyDescent="0.2">
      <c r="N852" s="39"/>
      <c r="O852" s="39"/>
    </row>
    <row r="853" spans="14:15" x14ac:dyDescent="0.2">
      <c r="N853" s="39"/>
      <c r="O853" s="39"/>
    </row>
    <row r="854" spans="14:15" x14ac:dyDescent="0.2">
      <c r="N854" s="39"/>
      <c r="O854" s="39"/>
    </row>
    <row r="855" spans="14:15" x14ac:dyDescent="0.2">
      <c r="N855" s="39"/>
      <c r="O855" s="39"/>
    </row>
    <row r="856" spans="14:15" x14ac:dyDescent="0.2">
      <c r="N856" s="39"/>
      <c r="O856" s="39"/>
    </row>
    <row r="857" spans="14:15" x14ac:dyDescent="0.2">
      <c r="N857" s="39"/>
      <c r="O857" s="39"/>
    </row>
    <row r="858" spans="14:15" x14ac:dyDescent="0.2">
      <c r="N858" s="39"/>
      <c r="O858" s="39"/>
    </row>
    <row r="859" spans="14:15" x14ac:dyDescent="0.2">
      <c r="N859" s="39"/>
      <c r="O859" s="39"/>
    </row>
    <row r="860" spans="14:15" x14ac:dyDescent="0.2">
      <c r="N860" s="39"/>
      <c r="O860" s="39"/>
    </row>
    <row r="861" spans="14:15" x14ac:dyDescent="0.2">
      <c r="N861" s="39"/>
      <c r="O861" s="39"/>
    </row>
    <row r="862" spans="14:15" x14ac:dyDescent="0.2">
      <c r="N862" s="39"/>
      <c r="O862" s="39"/>
    </row>
    <row r="863" spans="14:15" x14ac:dyDescent="0.2">
      <c r="N863" s="39"/>
      <c r="O863" s="39"/>
    </row>
    <row r="864" spans="14:15" x14ac:dyDescent="0.2">
      <c r="N864" s="39"/>
      <c r="O864" s="39"/>
    </row>
    <row r="865" spans="14:15" x14ac:dyDescent="0.2">
      <c r="N865" s="39"/>
      <c r="O865" s="39"/>
    </row>
    <row r="866" spans="14:15" x14ac:dyDescent="0.2">
      <c r="N866" s="39"/>
      <c r="O866" s="39"/>
    </row>
    <row r="867" spans="14:15" x14ac:dyDescent="0.2">
      <c r="N867" s="39"/>
      <c r="O867" s="39"/>
    </row>
    <row r="868" spans="14:15" x14ac:dyDescent="0.2">
      <c r="N868" s="39"/>
      <c r="O868" s="39"/>
    </row>
    <row r="869" spans="14:15" x14ac:dyDescent="0.2">
      <c r="N869" s="39"/>
      <c r="O869" s="39"/>
    </row>
    <row r="870" spans="14:15" x14ac:dyDescent="0.2">
      <c r="N870" s="39"/>
      <c r="O870" s="39"/>
    </row>
    <row r="871" spans="14:15" x14ac:dyDescent="0.2">
      <c r="N871" s="39"/>
      <c r="O871" s="39"/>
    </row>
    <row r="872" spans="14:15" x14ac:dyDescent="0.2">
      <c r="N872" s="39"/>
      <c r="O872" s="39"/>
    </row>
    <row r="873" spans="14:15" x14ac:dyDescent="0.2">
      <c r="N873" s="39"/>
      <c r="O873" s="39"/>
    </row>
    <row r="874" spans="14:15" x14ac:dyDescent="0.2">
      <c r="N874" s="39"/>
      <c r="O874" s="39"/>
    </row>
    <row r="875" spans="14:15" x14ac:dyDescent="0.2">
      <c r="N875" s="39"/>
      <c r="O875" s="39"/>
    </row>
    <row r="876" spans="14:15" x14ac:dyDescent="0.2">
      <c r="N876" s="39"/>
      <c r="O876" s="39"/>
    </row>
    <row r="877" spans="14:15" x14ac:dyDescent="0.2">
      <c r="N877" s="39"/>
      <c r="O877" s="39"/>
    </row>
    <row r="878" spans="14:15" x14ac:dyDescent="0.2">
      <c r="N878" s="39"/>
      <c r="O878" s="39"/>
    </row>
    <row r="879" spans="14:15" x14ac:dyDescent="0.2">
      <c r="N879" s="39"/>
      <c r="O879" s="39"/>
    </row>
    <row r="880" spans="14:15" x14ac:dyDescent="0.2">
      <c r="N880" s="39"/>
      <c r="O880" s="39"/>
    </row>
    <row r="881" spans="14:15" x14ac:dyDescent="0.2">
      <c r="N881" s="39"/>
      <c r="O881" s="39"/>
    </row>
    <row r="882" spans="14:15" x14ac:dyDescent="0.2">
      <c r="N882" s="39"/>
      <c r="O882" s="39"/>
    </row>
    <row r="883" spans="14:15" x14ac:dyDescent="0.2">
      <c r="N883" s="39"/>
      <c r="O883" s="39"/>
    </row>
    <row r="884" spans="14:15" x14ac:dyDescent="0.2">
      <c r="N884" s="39"/>
      <c r="O884" s="39"/>
    </row>
    <row r="885" spans="14:15" x14ac:dyDescent="0.2">
      <c r="N885" s="39"/>
      <c r="O885" s="39"/>
    </row>
    <row r="886" spans="14:15" x14ac:dyDescent="0.2">
      <c r="N886" s="39"/>
      <c r="O886" s="39"/>
    </row>
    <row r="887" spans="14:15" x14ac:dyDescent="0.2">
      <c r="N887" s="39"/>
      <c r="O887" s="39"/>
    </row>
    <row r="888" spans="14:15" x14ac:dyDescent="0.2">
      <c r="N888" s="39"/>
      <c r="O888" s="39"/>
    </row>
    <row r="889" spans="14:15" x14ac:dyDescent="0.2">
      <c r="N889" s="39"/>
      <c r="O889" s="39"/>
    </row>
    <row r="890" spans="14:15" x14ac:dyDescent="0.2">
      <c r="N890" s="39"/>
      <c r="O890" s="39"/>
    </row>
    <row r="891" spans="14:15" x14ac:dyDescent="0.2">
      <c r="N891" s="39"/>
      <c r="O891" s="39"/>
    </row>
    <row r="892" spans="14:15" x14ac:dyDescent="0.2">
      <c r="N892" s="39"/>
      <c r="O892" s="39"/>
    </row>
    <row r="893" spans="14:15" x14ac:dyDescent="0.2">
      <c r="N893" s="39"/>
      <c r="O893" s="39"/>
    </row>
    <row r="894" spans="14:15" x14ac:dyDescent="0.2">
      <c r="N894" s="39"/>
      <c r="O894" s="39"/>
    </row>
    <row r="895" spans="14:15" x14ac:dyDescent="0.2">
      <c r="N895" s="39"/>
      <c r="O895" s="39"/>
    </row>
    <row r="896" spans="14:15" x14ac:dyDescent="0.2">
      <c r="N896" s="39"/>
      <c r="O896" s="39"/>
    </row>
    <row r="897" spans="14:15" x14ac:dyDescent="0.2">
      <c r="N897" s="39"/>
      <c r="O897" s="39"/>
    </row>
    <row r="898" spans="14:15" x14ac:dyDescent="0.2">
      <c r="N898" s="39"/>
      <c r="O898" s="39"/>
    </row>
    <row r="899" spans="14:15" x14ac:dyDescent="0.2">
      <c r="N899" s="39"/>
      <c r="O899" s="39"/>
    </row>
    <row r="900" spans="14:15" x14ac:dyDescent="0.2">
      <c r="N900" s="39"/>
      <c r="O900" s="39"/>
    </row>
    <row r="901" spans="14:15" x14ac:dyDescent="0.2">
      <c r="N901" s="39"/>
      <c r="O901" s="39"/>
    </row>
    <row r="902" spans="14:15" x14ac:dyDescent="0.2">
      <c r="N902" s="39"/>
      <c r="O902" s="39"/>
    </row>
    <row r="903" spans="14:15" x14ac:dyDescent="0.2">
      <c r="N903" s="39"/>
      <c r="O903" s="39"/>
    </row>
    <row r="904" spans="14:15" x14ac:dyDescent="0.2">
      <c r="N904" s="39"/>
      <c r="O904" s="39"/>
    </row>
    <row r="905" spans="14:15" x14ac:dyDescent="0.2">
      <c r="N905" s="39"/>
      <c r="O905" s="39"/>
    </row>
    <row r="906" spans="14:15" x14ac:dyDescent="0.2">
      <c r="N906" s="39"/>
      <c r="O906" s="39"/>
    </row>
    <row r="907" spans="14:15" x14ac:dyDescent="0.2">
      <c r="N907" s="39"/>
      <c r="O907" s="39"/>
    </row>
    <row r="908" spans="14:15" x14ac:dyDescent="0.2">
      <c r="N908" s="39"/>
      <c r="O908" s="39"/>
    </row>
    <row r="909" spans="14:15" x14ac:dyDescent="0.2">
      <c r="N909" s="39"/>
      <c r="O909" s="39"/>
    </row>
    <row r="910" spans="14:15" x14ac:dyDescent="0.2">
      <c r="N910" s="39"/>
      <c r="O910" s="39"/>
    </row>
    <row r="911" spans="14:15" x14ac:dyDescent="0.2">
      <c r="N911" s="39"/>
      <c r="O911" s="39"/>
    </row>
    <row r="912" spans="14:15" x14ac:dyDescent="0.2">
      <c r="N912" s="39"/>
      <c r="O912" s="39"/>
    </row>
    <row r="913" spans="14:15" x14ac:dyDescent="0.2">
      <c r="N913" s="39"/>
      <c r="O913" s="39"/>
    </row>
    <row r="914" spans="14:15" x14ac:dyDescent="0.2">
      <c r="N914" s="39"/>
      <c r="O914" s="39"/>
    </row>
    <row r="915" spans="14:15" x14ac:dyDescent="0.2">
      <c r="N915" s="39"/>
      <c r="O915" s="39"/>
    </row>
    <row r="916" spans="14:15" x14ac:dyDescent="0.2">
      <c r="N916" s="39"/>
      <c r="O916" s="39"/>
    </row>
    <row r="917" spans="14:15" x14ac:dyDescent="0.2">
      <c r="N917" s="39"/>
      <c r="O917" s="39"/>
    </row>
    <row r="918" spans="14:15" x14ac:dyDescent="0.2">
      <c r="N918" s="39"/>
      <c r="O918" s="39"/>
    </row>
    <row r="919" spans="14:15" x14ac:dyDescent="0.2">
      <c r="N919" s="39"/>
      <c r="O919" s="39"/>
    </row>
    <row r="920" spans="14:15" x14ac:dyDescent="0.2">
      <c r="N920" s="39"/>
      <c r="O920" s="39"/>
    </row>
    <row r="921" spans="14:15" x14ac:dyDescent="0.2">
      <c r="N921" s="39"/>
      <c r="O921" s="39"/>
    </row>
    <row r="922" spans="14:15" x14ac:dyDescent="0.2">
      <c r="N922" s="39"/>
      <c r="O922" s="39"/>
    </row>
    <row r="923" spans="14:15" x14ac:dyDescent="0.2">
      <c r="N923" s="39"/>
      <c r="O923" s="39"/>
    </row>
    <row r="924" spans="14:15" x14ac:dyDescent="0.2">
      <c r="N924" s="39"/>
      <c r="O924" s="39"/>
    </row>
    <row r="925" spans="14:15" x14ac:dyDescent="0.2">
      <c r="N925" s="39"/>
      <c r="O925" s="39"/>
    </row>
    <row r="926" spans="14:15" x14ac:dyDescent="0.2">
      <c r="N926" s="39"/>
      <c r="O926" s="39"/>
    </row>
    <row r="927" spans="14:15" x14ac:dyDescent="0.2">
      <c r="N927" s="39"/>
      <c r="O927" s="39"/>
    </row>
    <row r="928" spans="14:15" x14ac:dyDescent="0.2">
      <c r="N928" s="39"/>
      <c r="O928" s="39"/>
    </row>
    <row r="929" spans="14:15" x14ac:dyDescent="0.2">
      <c r="N929" s="39"/>
      <c r="O929" s="39"/>
    </row>
    <row r="930" spans="14:15" x14ac:dyDescent="0.2">
      <c r="N930" s="39"/>
      <c r="O930" s="39"/>
    </row>
    <row r="931" spans="14:15" x14ac:dyDescent="0.2">
      <c r="N931" s="39"/>
      <c r="O931" s="39"/>
    </row>
    <row r="932" spans="14:15" x14ac:dyDescent="0.2">
      <c r="N932" s="39"/>
      <c r="O932" s="39"/>
    </row>
    <row r="933" spans="14:15" x14ac:dyDescent="0.2">
      <c r="N933" s="39"/>
      <c r="O933" s="39"/>
    </row>
    <row r="934" spans="14:15" x14ac:dyDescent="0.2">
      <c r="N934" s="39"/>
      <c r="O934" s="39"/>
    </row>
    <row r="935" spans="14:15" x14ac:dyDescent="0.2">
      <c r="N935" s="39"/>
      <c r="O935" s="39"/>
    </row>
    <row r="936" spans="14:15" x14ac:dyDescent="0.2">
      <c r="N936" s="39"/>
      <c r="O936" s="39"/>
    </row>
    <row r="937" spans="14:15" x14ac:dyDescent="0.2">
      <c r="N937" s="39"/>
      <c r="O937" s="39"/>
    </row>
    <row r="938" spans="14:15" x14ac:dyDescent="0.2">
      <c r="N938" s="39"/>
      <c r="O938" s="39"/>
    </row>
    <row r="939" spans="14:15" x14ac:dyDescent="0.2">
      <c r="N939" s="39"/>
      <c r="O939" s="39"/>
    </row>
    <row r="940" spans="14:15" x14ac:dyDescent="0.2">
      <c r="N940" s="39"/>
      <c r="O940" s="39"/>
    </row>
    <row r="941" spans="14:15" x14ac:dyDescent="0.2">
      <c r="N941" s="39"/>
      <c r="O941" s="39"/>
    </row>
    <row r="942" spans="14:15" x14ac:dyDescent="0.2">
      <c r="N942" s="39"/>
      <c r="O942" s="39"/>
    </row>
    <row r="943" spans="14:15" x14ac:dyDescent="0.2">
      <c r="N943" s="39"/>
      <c r="O943" s="39"/>
    </row>
    <row r="944" spans="14:15" x14ac:dyDescent="0.2">
      <c r="N944" s="39"/>
      <c r="O944" s="39"/>
    </row>
    <row r="945" spans="14:15" x14ac:dyDescent="0.2">
      <c r="N945" s="39"/>
      <c r="O945" s="39"/>
    </row>
    <row r="946" spans="14:15" x14ac:dyDescent="0.2">
      <c r="N946" s="39"/>
      <c r="O946" s="39"/>
    </row>
    <row r="947" spans="14:15" x14ac:dyDescent="0.2">
      <c r="N947" s="39"/>
      <c r="O947" s="39"/>
    </row>
    <row r="948" spans="14:15" x14ac:dyDescent="0.2">
      <c r="N948" s="39"/>
      <c r="O948" s="39"/>
    </row>
    <row r="949" spans="14:15" x14ac:dyDescent="0.2">
      <c r="N949" s="39"/>
      <c r="O949" s="39"/>
    </row>
    <row r="950" spans="14:15" x14ac:dyDescent="0.2">
      <c r="N950" s="39"/>
      <c r="O950" s="39"/>
    </row>
    <row r="951" spans="14:15" x14ac:dyDescent="0.2">
      <c r="N951" s="39"/>
      <c r="O951" s="39"/>
    </row>
    <row r="952" spans="14:15" x14ac:dyDescent="0.2">
      <c r="N952" s="39"/>
      <c r="O952" s="39"/>
    </row>
    <row r="953" spans="14:15" x14ac:dyDescent="0.2">
      <c r="N953" s="39"/>
      <c r="O953" s="39"/>
    </row>
    <row r="954" spans="14:15" x14ac:dyDescent="0.2">
      <c r="N954" s="39"/>
      <c r="O954" s="39"/>
    </row>
    <row r="955" spans="14:15" x14ac:dyDescent="0.2">
      <c r="N955" s="39"/>
      <c r="O955" s="39"/>
    </row>
    <row r="956" spans="14:15" x14ac:dyDescent="0.2">
      <c r="N956" s="39"/>
      <c r="O956" s="39"/>
    </row>
    <row r="957" spans="14:15" x14ac:dyDescent="0.2">
      <c r="N957" s="39"/>
      <c r="O957" s="39"/>
    </row>
    <row r="958" spans="14:15" x14ac:dyDescent="0.2">
      <c r="N958" s="39"/>
      <c r="O958" s="39"/>
    </row>
    <row r="959" spans="14:15" x14ac:dyDescent="0.2">
      <c r="N959" s="39"/>
      <c r="O959" s="39"/>
    </row>
    <row r="960" spans="14:15" x14ac:dyDescent="0.2">
      <c r="N960" s="39"/>
      <c r="O960" s="39"/>
    </row>
    <row r="961" spans="14:15" x14ac:dyDescent="0.2">
      <c r="N961" s="39"/>
      <c r="O961" s="39"/>
    </row>
    <row r="962" spans="14:15" x14ac:dyDescent="0.2">
      <c r="N962" s="39"/>
      <c r="O962" s="39"/>
    </row>
    <row r="963" spans="14:15" x14ac:dyDescent="0.2">
      <c r="N963" s="39"/>
      <c r="O963" s="39"/>
    </row>
    <row r="964" spans="14:15" x14ac:dyDescent="0.2">
      <c r="N964" s="39"/>
      <c r="O964" s="39"/>
    </row>
    <row r="965" spans="14:15" x14ac:dyDescent="0.2">
      <c r="N965" s="39"/>
      <c r="O965" s="39"/>
    </row>
    <row r="966" spans="14:15" x14ac:dyDescent="0.2">
      <c r="N966" s="39"/>
      <c r="O966" s="39"/>
    </row>
    <row r="967" spans="14:15" x14ac:dyDescent="0.2">
      <c r="N967" s="39"/>
      <c r="O967" s="39"/>
    </row>
    <row r="968" spans="14:15" x14ac:dyDescent="0.2">
      <c r="N968" s="39"/>
      <c r="O968" s="39"/>
    </row>
    <row r="969" spans="14:15" x14ac:dyDescent="0.2">
      <c r="N969" s="39"/>
      <c r="O969" s="39"/>
    </row>
    <row r="970" spans="14:15" x14ac:dyDescent="0.2">
      <c r="N970" s="39"/>
      <c r="O970" s="39"/>
    </row>
    <row r="971" spans="14:15" x14ac:dyDescent="0.2">
      <c r="N971" s="39"/>
      <c r="O971" s="39"/>
    </row>
    <row r="972" spans="14:15" x14ac:dyDescent="0.2">
      <c r="N972" s="39"/>
      <c r="O972" s="39"/>
    </row>
    <row r="973" spans="14:15" x14ac:dyDescent="0.2">
      <c r="N973" s="39"/>
      <c r="O973" s="39"/>
    </row>
    <row r="974" spans="14:15" x14ac:dyDescent="0.2">
      <c r="N974" s="39"/>
      <c r="O974" s="39"/>
    </row>
    <row r="975" spans="14:15" x14ac:dyDescent="0.2">
      <c r="N975" s="39"/>
      <c r="O975" s="39"/>
    </row>
    <row r="976" spans="14:15" x14ac:dyDescent="0.2">
      <c r="N976" s="39"/>
      <c r="O976" s="39"/>
    </row>
    <row r="977" spans="14:15" x14ac:dyDescent="0.2">
      <c r="N977" s="39"/>
      <c r="O977" s="39"/>
    </row>
    <row r="978" spans="14:15" x14ac:dyDescent="0.2">
      <c r="N978" s="39"/>
      <c r="O978" s="39"/>
    </row>
    <row r="979" spans="14:15" x14ac:dyDescent="0.2">
      <c r="N979" s="39"/>
      <c r="O979" s="39"/>
    </row>
    <row r="980" spans="14:15" x14ac:dyDescent="0.2">
      <c r="N980" s="39"/>
      <c r="O980" s="39"/>
    </row>
    <row r="981" spans="14:15" x14ac:dyDescent="0.2">
      <c r="N981" s="39"/>
      <c r="O981" s="39"/>
    </row>
    <row r="982" spans="14:15" x14ac:dyDescent="0.2">
      <c r="N982" s="39"/>
      <c r="O982" s="39"/>
    </row>
    <row r="983" spans="14:15" x14ac:dyDescent="0.2">
      <c r="N983" s="39"/>
      <c r="O983" s="39"/>
    </row>
    <row r="984" spans="14:15" x14ac:dyDescent="0.2">
      <c r="N984" s="39"/>
      <c r="O984" s="39"/>
    </row>
    <row r="985" spans="14:15" x14ac:dyDescent="0.2">
      <c r="N985" s="39"/>
      <c r="O985" s="39"/>
    </row>
    <row r="986" spans="14:15" x14ac:dyDescent="0.2">
      <c r="N986" s="39"/>
      <c r="O986" s="39"/>
    </row>
    <row r="987" spans="14:15" x14ac:dyDescent="0.2">
      <c r="N987" s="39"/>
      <c r="O987" s="39"/>
    </row>
    <row r="988" spans="14:15" x14ac:dyDescent="0.2">
      <c r="N988" s="39"/>
      <c r="O988" s="39"/>
    </row>
    <row r="989" spans="14:15" x14ac:dyDescent="0.2">
      <c r="N989" s="39"/>
      <c r="O989" s="39"/>
    </row>
    <row r="990" spans="14:15" x14ac:dyDescent="0.2">
      <c r="N990" s="39"/>
      <c r="O990" s="39"/>
    </row>
    <row r="991" spans="14:15" x14ac:dyDescent="0.2">
      <c r="N991" s="39"/>
      <c r="O991" s="39"/>
    </row>
    <row r="992" spans="14:15" x14ac:dyDescent="0.2">
      <c r="N992" s="39"/>
      <c r="O992" s="39"/>
    </row>
    <row r="993" spans="14:15" x14ac:dyDescent="0.2">
      <c r="N993" s="39"/>
      <c r="O993" s="39"/>
    </row>
    <row r="994" spans="14:15" x14ac:dyDescent="0.2">
      <c r="N994" s="39"/>
      <c r="O994" s="39"/>
    </row>
    <row r="995" spans="14:15" x14ac:dyDescent="0.2">
      <c r="N995" s="39"/>
      <c r="O995" s="39"/>
    </row>
    <row r="996" spans="14:15" x14ac:dyDescent="0.2">
      <c r="N996" s="39"/>
      <c r="O996" s="39"/>
    </row>
    <row r="997" spans="14:15" x14ac:dyDescent="0.2">
      <c r="N997" s="39"/>
      <c r="O997" s="39"/>
    </row>
    <row r="998" spans="14:15" x14ac:dyDescent="0.2">
      <c r="N998" s="39"/>
      <c r="O998" s="39"/>
    </row>
    <row r="999" spans="14:15" x14ac:dyDescent="0.2">
      <c r="N999" s="39"/>
      <c r="O999" s="39"/>
    </row>
    <row r="1000" spans="14:15" x14ac:dyDescent="0.2">
      <c r="N1000" s="39"/>
      <c r="O1000" s="39"/>
    </row>
    <row r="1001" spans="14:15" x14ac:dyDescent="0.2">
      <c r="N1001" s="39"/>
      <c r="O1001" s="39"/>
    </row>
    <row r="1002" spans="14:15" x14ac:dyDescent="0.2">
      <c r="N1002" s="39"/>
      <c r="O1002" s="39"/>
    </row>
    <row r="1003" spans="14:15" x14ac:dyDescent="0.2">
      <c r="N1003" s="39"/>
      <c r="O1003" s="39"/>
    </row>
    <row r="1004" spans="14:15" x14ac:dyDescent="0.2">
      <c r="N1004" s="39"/>
      <c r="O1004" s="39"/>
    </row>
    <row r="1005" spans="14:15" x14ac:dyDescent="0.2">
      <c r="N1005" s="39"/>
      <c r="O1005" s="39"/>
    </row>
    <row r="1006" spans="14:15" x14ac:dyDescent="0.2">
      <c r="N1006" s="39"/>
      <c r="O1006" s="39"/>
    </row>
    <row r="1007" spans="14:15" x14ac:dyDescent="0.2">
      <c r="N1007" s="39"/>
      <c r="O1007" s="39"/>
    </row>
    <row r="1008" spans="14:15" x14ac:dyDescent="0.2">
      <c r="N1008" s="39"/>
      <c r="O1008" s="39"/>
    </row>
    <row r="1009" spans="14:15" x14ac:dyDescent="0.2">
      <c r="N1009" s="39"/>
      <c r="O1009" s="39"/>
    </row>
    <row r="1010" spans="14:15" x14ac:dyDescent="0.2">
      <c r="N1010" s="39"/>
      <c r="O1010" s="39"/>
    </row>
    <row r="1011" spans="14:15" x14ac:dyDescent="0.2">
      <c r="N1011" s="39"/>
      <c r="O1011" s="39"/>
    </row>
    <row r="1012" spans="14:15" x14ac:dyDescent="0.2">
      <c r="N1012" s="39"/>
      <c r="O1012" s="39"/>
    </row>
    <row r="1013" spans="14:15" x14ac:dyDescent="0.2">
      <c r="N1013" s="39"/>
      <c r="O1013" s="39"/>
    </row>
    <row r="1014" spans="14:15" x14ac:dyDescent="0.2">
      <c r="N1014" s="39"/>
      <c r="O1014" s="39"/>
    </row>
    <row r="1015" spans="14:15" x14ac:dyDescent="0.2">
      <c r="N1015" s="39"/>
      <c r="O1015" s="39"/>
    </row>
    <row r="1016" spans="14:15" x14ac:dyDescent="0.2">
      <c r="N1016" s="39"/>
      <c r="O1016" s="39"/>
    </row>
    <row r="1017" spans="14:15" x14ac:dyDescent="0.2">
      <c r="N1017" s="39"/>
      <c r="O1017" s="39"/>
    </row>
    <row r="1018" spans="14:15" x14ac:dyDescent="0.2">
      <c r="N1018" s="39"/>
      <c r="O1018" s="39"/>
    </row>
    <row r="1019" spans="14:15" x14ac:dyDescent="0.2">
      <c r="N1019" s="39"/>
      <c r="O1019" s="39"/>
    </row>
    <row r="1020" spans="14:15" x14ac:dyDescent="0.2">
      <c r="N1020" s="39"/>
      <c r="O1020" s="39"/>
    </row>
    <row r="1021" spans="14:15" x14ac:dyDescent="0.2">
      <c r="N1021" s="39"/>
      <c r="O1021" s="39"/>
    </row>
    <row r="1022" spans="14:15" x14ac:dyDescent="0.2">
      <c r="N1022" s="39"/>
      <c r="O1022" s="39"/>
    </row>
    <row r="1023" spans="14:15" x14ac:dyDescent="0.2">
      <c r="N1023" s="39"/>
      <c r="O1023" s="39"/>
    </row>
  </sheetData>
  <mergeCells count="5">
    <mergeCell ref="B2:E2"/>
    <mergeCell ref="G2:K2"/>
    <mergeCell ref="H10:J10"/>
    <mergeCell ref="H13:J13"/>
    <mergeCell ref="H17:J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properties xmlns="http://schemas.myeducator.com/properties/myeducator/atlas_meta">H4sIAAAAAAAAAyXJSwqAIBhF4b3ccYLxZz62EiFmBpEh+KBBtPeCzuiDc8PV6IotNTdfWw4wN66UjyWlw+4rDEhpQeQGpvko2TAGxZat58x7ITVJwYMjdDjT2mKwcS8VZgL/6oX+xi+F+XleMEJIZm4AAAA=</properties>
</file>

<file path=customXml/item2.xml><?xml version="1.0" encoding="utf-8"?>
<properties xmlns="http://schemas.myeducator.com/symphony/msoffice/properties/officeprops">[obf3]3VIMxzPu4LsxSLIKXKPYbL0dbENMeTBxnzU5vK03QKhux6Zu3zUD3LNKXKhLhTB53LUMbd25Iz~KqT2dDLPpI60TqdU9P6ZxbLP5mKh9Y</properties>
</file>

<file path=customXml/item3.xml><?xml version="1.0" encoding="utf-8"?>
<properties xmlns="http://schemas.myeducator.com/symphony/msoffice/properties/submission">[obf3]e5LedNup~8md-8L4A4uvM8y2MI3eBkid_NFnE4ytb4cp6ku6tgVptNF1t834A4EE1Zu115YpjJntoNL4_4cpdgVptNF1t834A4c8ckint8FeM2RnLNY4CkR218uzLgykC2F6ugVdM8un.4MBMkcGtNmZM9MeRHmnMNmQMsiz</properties>
</file>

<file path=customXml/item4.xml><?xml version="1.0" encoding="utf-8"?>
<properties xmlns="http://schemas.myeducator.com/properties/myeducator/atlas_meta_I9AKcoEkb84x">H4sIAAAAAAAAA+1cC0/byBb+K76RtruVckOc4DwQ9IqGAHahVEB3tVpV0RBPyKi2x/KMgdxe/vs9M34mcWJv1qZGohXCj3l8npnznXM+m/nRQIyRe8fGDm8cOL5lNRs2NX0LNw5+hEcTx7fvsNc4aLThn6oNGs2G6xHqTRDn2HY5axy0mw0PisLRX1ANM4buoYXGKbEsbCp3C2XmO1NOqAN1HWSLezdzjLmCnwjjTEGOqUyxZcGRh5UptV0LcwyFGcdu0GrcwkGDiaoTqDORdQQe5CFblGt8vNTh/FxrnvcOjEHTUFX40eBncGCow8a3Z/jfbHDEvgfNmpgjAm0cNA5968OhRT58ZVgZ7R+MOu2ugpjC5xhA3ftiiJQZ9ZQF9b34eVqHe1ANejQpiUdwTsRoCij/O9fgHjHh7Pg4efYR9aEEwKZQEvruwPBh5lKH4VPq2b6FoNCReLjo8m/Q2L/OtfeN9ECH7YqGkzG/BbwPyPKxQhw5psq5phCmOJTDwHoenvIECNwKy7LUzQiWKsYfcV+Mjpy6GcbmHZp+h/O42AVlXC6A4HSMPAcDLvW5GQP8uAZwFjxlGqJJcQDSwzPsYWcaz8IS3PguS90uB7BYF/hJzJxYAmLeR1dfP9/Gc51Gy6kyRdYUnoEHRQMjUehMgYUiSoqLDImF3IKuH4iJabjg2NQjbriUb2EhKjfU8kPjmJFocl1oWgwTFPoygju+Z8HhnHOXHeztIW4h1rIX2PSniFOvBTaz90BsTFtzblv/IebRvqr1Bqqmae9gTDx+1Ibf1D1S99+Z2EKLI7WlvZtRGAHyX3zUeccJt/CRwPNLp/2XMJB/B8/07Z0YlaPgkiz1rSEmNwXwEk13R9jVOtUjvHIs4uDaDaNYcgsXS06jj/L8ybak2bi4TUlDkImJvzqcWIKRRalLKN59hoqijZhysOVGxyZ1sCCjGbIYbjam1JmR++gmWJhYYMEJDM4NShpxPTo7TzUE/E9mi+hs2bIY5n5c8N4nJgKbjIuiB3zljCIaj5Bstb+OmLFNLNqLWfRjwgbHD9gDSlH+wOR+nuatbkE67WXR6cdcOu1tptPeNjrt/gN26maw0/Hv4+vjs3EGP/XW+QmFg/UoB0vwlLhaV65StcDKOr3aklWVEMtjq3JRvjxdxeFZzdmru429+jF7jVLxLz/BD7tzVz+Lu0a53NXfzF39bdzV+Qfc1UlCwVFGKLjGXlsxwvKAFeEw5eb2ZPx766bC6C/sIRPhGr8G9KkAAMdEnqmY+IEgWSuk2tdBvJ1+wBf7ndoSb5UQyyPeclG+Ee924k2SeGopYqSOUJzLt1ttLU7kLXcus86VJB6KXsdppyg4FRm6KJWYubmUUEdNBBzdOtyjW2WAQewCTlIygL7O/1pB/h9k8f9JLv8PNnPr4AWkgJMi/L8VY8z/o6vPp/rJ+PNo3Pp8dX1ZAdZRvmwxSGSLEJgCqy0bcHCjbJAnfwtkoq2cL6NMySrnVcAc7wqzvxFmv1LhZ2lxZS7StRBgqP2iSBI1JXToA3tgUlI0zIwAauLz97uBq9KGtfX5VUIsz+eXi/JNG4pNVNuSXemJNjRe14bOd8yv9ExtaJznX/XN2pBeD21I36INzV9FitILFdhefemqSojl0VW5KN9SlF20IT3Rhk5XtaGduStTGzrN5a7Nuov+EtrQaYHcYDvGOmhD+i7a0Osg3n7IF4P6akNVQiyPeMtF+Ua8r1sb0hNt6GxJG1rj/4LakJ6pDZ3l8v9m3UV/CW3orAj/b8X4ctrQWb42pOdpQ3rV2tBZvjak52pDeuXa0Fm+NpQNU+9vgqn/VG1I30EbWosAauLzB6GkMazvi/gqIZbn88tF+aYNFdKGjEQbOl/XhoJPRf9mcmVkCkPnec7V2CwMGfUQhowtwhA8eN2Tk2H4vlVt92vLVJViLI+qSob5lp/sIgwZiTCkrwpDuxFXpiqk5xLXZsXFeAlVSC+QFWzHWAdVyNhFFXoFrKu2ByFXdOorClULssRvNUvG+Ua8r1sYMhJhyFgShpb5v6AqZGSqQkYu/29WXIyXUIWMIvy/FePLqUJGvipk5KlCRtWqkJGvChm5qpBRuSpk5KtC2TCN/iaYxk9VhYwdVKHlCKAuPr8TShlqd1Bfn18pyBJ9fsk434ShYsKQqsa+9VPKt15dX48vwo9y5R8lr72D2S/obVU1y91+ynW3qrrZl8G96h3upyIONwdlyuWKAa0AZAFPCziK/E2xKFfhHxUnkAv43WzIJ/sHJ9sgJ/erc27SLjLXATg1iKSxZwMjKkQ6K0+uUCRSW04YJ+D0AK8lk1s2J65yh/kjxk76zYcwttfxJzJqdxhStlZfqbFakCX6v5JxvuW8m+x6f2vOmySyBrF/ZZFVJoa+H2XDgQcSEepTRgqMXHhI1yMiwp2COdrgBGYeteVNE3GkcHRn4aXGWBzvfnfoo6M8/RpsCBKcLX5leZtsGGqyy8ZFQpOnV9fj0fHNbeTPJY5dP6qAPrIc+kW+Q9+8+4a4V71Dvyjk0LejjB16NKatC/3z+Pi6ArRFPHvmbiGwRpdBp1M/ea9sqEU8erGNTVbgVhaEXBTIqrMhZwQh2ssGIStLL3sRQzTietgkUx4S2WPK9uckIra6hBJapPj26/sxe7Ugy9zqoFycb6n0Siq9tlPWR4jMfQj2wei8FSF8XdOKlC9hsR4SWQIURY4yF+++pvA0zr3yGwy4+B2G/WF0QGfvN7YKBzQQ1VPt58cLYmOwYRwzXKYUgKQPPewjRWm9orFCptZ+mR8rbBGy1ZdQ2y/zt+oSQDK9r7YMdsn7ViAQXxYJFLKF7MFGpPJW2UDXw4TVaR9umfbhS0x7kbBgWGDah9VP++muUJenfVjRtCdxi+6EWxqKNSbyGei0qfhhNEMcATugw5U3huiO+nwj44lcKQxqlqQXUd6ij0Croi/fdeEIGnLMJL3a9rpBcmgYOoXfICwFUKkgqy7B0yDaim1YYx2mUpAlBk8l43wLnmJO6KU44dD98JGaC+USMQYBhomfFBExvA/0UhsjGU+FAugMcbkVKmUkMkmkgFkz6oBd3kE7LeWPORgYxFAPImzCDvXv5/KOrAyNEqjuceRIskjVnmNk8XkzqskpVWx/Og/6hKhsigRRMewR6kelgR7onYVt1pIvJoVDSkjLZ6KdVA+Pia4b5lyKbkI71qIpq8OM+5YJHQKpRHqwOmhpskZnvzVsKYd77gcYMcHxgWpEnfi16CP1vst9YBNtIltNDgdVbN8aMCGKvrwK9upsKWMED24jAVq0PEcwFxajgAo7S7wMjcJDW4SJM4FFgIphRqsi+BLMt23kLZSbSAJn4SME4xRvLtqMPshtRh+PNWU/Iz3Ob2G4V3R4USAWt+JiYobxE4qdQabivj4rjdjgGitLE+5YFJ5/YuKH2ADS1iFPJsgEd2L6dnR1amHk+BtsDTzMvYfMxDLDjXvDs0iTa0ubBdfMJuCgwAYD9xKUglibe2SavrRqp4IMhLndeR/kj0kexBQdQkXq3MOKEqYhTO52DEP459XXa+Xmk35xcaMk+yFDFhEWDyf4CzwYTIRo+0BeCtOgP8F9gx1hJWqeP1JFPiWsmXCL5LitYGkSS7wRmWICtaTnjapGX1wziPVwXAmgQD9RX7bPeLxHclBdWIPYZlmcMGzNmtAFn0dhhOBQsdqpyLpY0tjxDAIAGX0w/84mHJgDrBwKyjZXnqApC0rk8mHRVEyPWHRij2bRufzNfXA4BIIKGSHI+7J7URmCEehffO8Io7AQWz2DqS3k6JkxuUjkIcY9MW9xmgYH+MmFABibE1jlxPbtiYecezyBqEVGbt1oCX2BFQl2lmLjTZlt+zna8XoCcExYqNzzgdLlBEwgL43XlPBvDK5YFnKZqPuj0Y5Kq9FBJzroRgf70YEWHfSig350MIgOhnGDSdNx22rY+HOEZQaDABz4M6E8/x8DLxDUQlwAAA==</properties>
</file>

<file path=customXml/item5.xml><?xml version="1.0" encoding="utf-8"?>
<properties xmlns="http://schemas.myeducator.com/properties/myeducator/atlas_meta_I9AKcoEkb89N">H4sIAAAAAAAAA+1ca2/bOBb9K1xjp5sCHlcPP4Omgzyc1tM8iiSd+TAoDMaiHW71Akkl9XTz3/eSetqWZSeRAi3WLYzIIkUdUbznXN5L+mcDc05nrkNc0dh3A9tuNhzPCmzS2P8ZHY3dwLklrLHf0OCf3hk0mg2fUY+NsRDE8QVv7GvNBoOqcPQXXEY4xzNooXFKbZtY6HaOpoE7EdRz4VoXO7Ls+o4QgcgPygVH2LXQhNg2HDGCJp7j20QQqMwF8cNWkxb2G1xeOoZrxuoaiQcz7Mh6jSPMyS22bTg5ajdH3eao3xzpGnwM+MAZHU7pcM7Q4QPfjV5zZMKxacKn0/j2CP+bDYH59/C+FhGYwk32G+8D+8N7m364IlPCiDshiGF3RtCwvT80TURdNPcChibYngQ2llhbgMLyaNK1d1R2c4LxP6M2VKAWnDo8THvm2AtcgfTBQJNP5sE1cHcDephw33M5OfWYAzeAmgfy+ePTe3Gz/xi13zayLyS6g7xF+m5u7gi6x3ZAJHDZDhq1EeXI9QS8AMbIRKSQoCiqyzOFGWxcYBHITlKveEqIdYsn3+F7Uu3M40INlPDrEDOXAC5D9Tb5IftllABpooATJADi8eXXi5tk+CDhJf0bloeDE3lTdH52hASBYSAfSPae7P17ahEveo98wqgfDaEbeL/o2rODaFBOadxZPjQ9hR6GSl+OoSRgNhzeCeHz/XfvsLAxbzlzYgUTLDzWgrH67p46xGvdCcf+jVoHbb2rDbr9XucNdAoTBxr89fwDXX9jERvPD/RW583Ugy6gf5MD442gwiYHEs8vhvaXHHe/hs/07Y3sloPwlKr1rfHYXAB4jifPRtgz9V71CC9dm7rkWSD7Xa2v6Wa3CpByzM19orjEe1Dffzi2shOfaB5tSFu1yFdXUFsyoax1DtXNR7hQtpFYNLH9+NjyXCJtfYptTpqNiedO6SwuBLOSAyz8Ap1zjdNGfOZNP2UaAt6l03n8bdG0OBFBUnEWUAsDESVV8T25dI9j+oyRbDDA5jYkd9LeP3kmyXUTkjtaJjlD0wfPJbluHskdbSS57nqS674qyXVfTHKy92pCcroRmqdRX5arEmJ5NFcuyh3PLfFcEU/1E546Tknh8J4w4JJld8x8ClP185jqeCNT9dczVb+IqcwXMJWZx1T9lKkO/xheHX4cFnAVjjqMYxszcPw9pk7X0TMzIlsD46sraVUJsTzSKhfl65NW4v7UnMPMjRymawmJnayS2JK79SQS07U8FjvZyGK6tp7GoOw1eUzXyiSyGnlfZi+0v/agtkRWJcTyiKxclDsiewGRGQmRDTNBQ3FC7pd9sfaTaMzIo7HhZhozCmjMqG7i2EwgHq1ATLhrW5QwWGB8uBxd35wM/2h9qXJ6qxsp2Ua3KyBbuLdrYWYhi9xTFVZQhPsgwdbLaexEgahuu7ZcWyXE8ri2XJQ7rl1nne3NXJumIU6XuXbJZXwa1+bmIU43c21BIkKvMBORcO3pVlxbjPJVubZdItfWyK/tdkKK6NXXr60SYnlcWy7KHdcWc22aTPFsJHvqAEc5FTBEOHOHRZ4RAptg5BDMA0ZkrB96DXHqUJh+IipIOOvEyKZcqDT5HhTM8swZKgLoOQK75HELVMzftiSIa2IDVyHo6zvClGOFwPil0aMp8xzFEBbz/F8t78ENb5ZSXrf1/p1nf9iU8dHTlM/HlBX/lO1AdwIYrrr/WWkfPTfv83GzqBQkfvSnZX54MJkAY8sXHg2KZxK4fCoLeVFOLWdIZNJsvIkeCIvjD44Hh8ngAJInDM7CoMl6zPLFRoT+Wz0IvR/5fAOttoReJcTyCL1clLs00RPSRHqaJ/qUzWcDbYSWuuwzd55Eb7nJok+b6a0gW6QXpotK8pk/beUzF6NMfObjy6ur4VkGpP4CkHoG5PEqyPCVLGC0PBKiZMkqiHD9wyLcpJSnxWUDPnku4NP2/mkB4KS4HMB5k5J+doGDfJ8LcxLwkkCzgA4Rnco6jIQOUGxF/I766JaIB0LcpUUQSuOwUkJEFIRY5tRCQhW8j/5KOpSXxJH7f/Eonl+TGc5Aj5Y1ab3aKmKlGMuTxJJh7iY566y9s1EiDT2RyFG+RC6F8J8kkYaeJ5GjjRJp6OvFB8qql8jRNhK5AWXlEjnaQiIBR47ihOugF+FmFCcpLhvwFhKZD/hje/9jAeCkuDKJNPTXlUg1KfxfkUZd60eEbpi11cZqQZa4rLBknDt1LFbHlfXUUdhtId4WcOrOCgNuRrv1/l2wOeBmpBmc3/MF9+WBNyM3m/P7ZtktyJMYr7OvhKtOzqXNkCiBEqNlPlwwz50RVt8Ymm60I1M265uCrhZkmcuty8W5i6Rtv7FEOSGh1WFHbQdJOaOfzuR9eAqfUZm9VFtRVHhblpzjf4NxnhE8AwKJeQpdyxYpCY36T2ndt3N0I/0ggW9taE/uMZwFcscjV3lPFXuP3a6Nm1mMXsK0n1MiA/YkE8yz5NV9Erf28rj182Zu7RVwa+8VpjSft5rSFKNMpjSnl1fD48Prm9bZ6GJ4eFX+VOHzNnObXt5UAUbkIujMPCEsKxvqNrOaXKgrkcpFtCdmNZHKz8PnAl6JVC4CPjWrjlQavXQatjQG18zHZGrWwe4czQByMtGaeIFtIfLDl54e1AffIglM0pyJFnoAMvqn3tGamqY+LVQTF8OM1gvoNV7lVi3IEl2MknHuXIzEmruFyy2+gklrLa0jJV95ErZ/h5FN7omd7GPFLrbnnPLWqmuSdTyyeXjlNKjgiZo2rCbt49sVeBlbraIw0yjqWWZSN1JezXM9DTM3eHq20dMwC8KS5msET8+28TQ2oMwETy9ORyfDi+Nh6+Ly6rx8NTzL8TSejRbGcAUIt3AwzNywqdrQncGZdYW6FQDdwrFYA1QtbF2DVJVV5lKYC5HdhcG2xqWQNQedX5CiXkvhh7sQBpZV1+WZerysUO/X2E2oFGSJbkLJOHduwlo3YSUSocTZZ8SiqzPXOA6RZ5cZt2CR1SPvIuKp7WK4ao4TUt55SltffZ8wdDzKkNWTtm2aZp7en2/We7NAm8wivS+J9s9z9H6F9s38uXpvEezCXL1XAdQtwgproCofbw1UVVadQpnNpX0BgRpqNnWoSHa7FimSGuJyjpuxHHk+mg37eC7TG9n5rewOHsfnoijenGBWK1Hrxzw8qHHasVKQJYpayTh3ora0hbb2otZJRO0iZboz7+FlotbJE7WLzaLWKRC1ziuI2sU2otbZQtQ6lYvaxTailg91UdQ6rylqnWVRs9VQ+78XtUGU5jS0GotapSBLFLWSce5ELfdnW27Ugje50c3U1uR6987Pjt6GO6JaSDJUmOL1QiNMqj147Lv6zVi1uiaMziarxdUiDzBr5kFNeUIav/AEoFWGT/DkLrT9Peg2qoLDWHIJ8ES4F0tty8KWRSyEp0Alqn3VLCeYe+7bFli5Q9Rv902xy8Pft8Vwm1sywXGUyA6fTfGpTQW8VhkfYmSW+UWaMEvuTZEDb3ce3R6whyHpiINUT0Cj6lYyCB0hTn+8JtyA6JPICXDgXUQtPlDZXRGJqfMqwSWbBFl8UPktPxBRO2q/IHdkFzuYfSfQtXuZO8h1h+EeREbuiRuQtwjOYmRRjq177ApQlhaKB0iID+yCy+dWcfm/1cLH7A2iG8tBsdpUIzGH7K8A2x4Iwtgi98m4zA5a9WUsX55rBU58dgIvww3WmAAIw4xhKzWY6LeHo2/ximZNmRJoHh+DtoBphKwf1gKfRjA6yZ5aNh9po6EMhnoMB2FmkVhjh7rUCZyxWg8xBp1SYtqO7/4FHgZUKmNf69aqaY/x7z2PGcEWPKNgARgpBw+IjCde+pTqzcAZ28Y+l9f+bGhxbT0+MOIDMz5oxwed+KAbH/Tig358MEgaTJtO2taTxvWo9ccY1RS6A+y7HqAe/wu810DjVFsAAA==</properties>
</file>

<file path=customXml/item6.xml><?xml version="1.0" encoding="utf-8"?>
<properties xmlns="http://schemas.myeducator.com/properties/myeducator/atlas_integrity">H4sIAAAAAAAAA+1XS4/TMBD+Lz4nKI7jOO6NImBThLSCG2gVOcm0DZvHksd2H+p/Z+y2WbeUotXuBdEeXM/D45lv/DnJI8masmnJhHjee8HeEYd0WXMDSdbU82KB+li+/YTC8KVdLNE6dNDaxql4e/F5efeBT3fGIn8ywMPHr1zHHNKq6LqiqUdzfX+fvVt++9GgGXcsIE8yKMuOTL4/kpsWsiVk10lfVEAmNIxoSFlABQ/FX6Ktrxxyq8oiVz06kMkjmX6O9V8LqH0YtZAXPW5GI4cUdV7cFvmgymSr/U4udNoXoR6EHiIcYi3GWoy1ONPiTIszI1JqRm7GjUYSzKaDnwPUGehdMezEbL2J/jQX1jx6mseWT2z5xJbPzPKZWT4z2weTswRuC3tucies12uHTFUHqSrLE/iFx/GLgxEwAx31zOib0dioMRqgYp+a0eh9AzAzGsbMyA9hxOjHIbKhwy0twbcFezm119tg6KwswV7j261gthtmbAncQhPhVHW3ghbxeUShavKhBAOWhz/KNRKb2d6xSSp1o2vemczi3QoU1poQVaXae+21TyXPIUjmOlk17XXaNNfJbdGUpoVonKuyA4e0ql7ArnEswMRA1UkHSPK8S1LoV4AR9rw4c4gOmVRFPfS6Bua9QV2LKRctbr/18w5VieFtvTAmrcH486aFJC+6m1JhBX60TXkMHZjQvequ8d4Z6h59xEbukm7ZrPA0huvtor5ZQL+EViMx1mzuCBZJzpgKXOmFwg1CiNx0Tj03y7iQTHAPlD5rY1N2cLtPvTl9MR67lFbfgruPbHZ/6mo8eaGONXS96gedltZoADcF42xzYRY1eujDsinWC1I5T8FNFfhYrJ+6UoWpmwIA9aQCGQVkB5l1w3qRFAH3HbIE1fYpKN1EaaVRK+1MpjjXTC5V1yej73hPMyp8iQcpL+ZzaKHuk22RpnvY+fEUWrpG9208qJuqjmIqLu4eLi8vyX6WlJ7A+PdCmWAyipyDQyJyD3weImRRwNxAgHJVJnNXUZnTDIBJHv6lK4cHSJDj8NE/wxd4jEvxggfx2nkedN6zoAs9xkT4atCZRPse8tcBjzGfU/4S8K40fK/DJ4avLFHED+B+Pp+2Uc58OvPpP+eT9IV+sryQT9soZz6d+fS/84n5wcufT9soZz6d+fQv8gkZhd+pWVNVUOf4qTovlfmsulr/AnA7PaYfEwAA</properties>
</file>

<file path=customXml/item7.xml><?xml version="1.0" encoding="utf-8"?>
<properties xmlns="http://schemas.myeducator.com/properties/myeducator/atlas_log_common">H4sIAAAAAAAAA+y9CXfjOJIu+lc0nnvnds9Nu7AQBJDT0/O8W/KS3uStuo8OSIASrYVKUZIt18n//gIkJZFabNlW1qm+p2qmqi0uYCAiEPEFEAH8ttGK6htff/1tw9/4ir9smI2vG6eRHrRMCcE/mMlSuRP2Q9UKX4ze+LLRh8dcgV2MhGQM0y8beuNrZ9BqfdlowLsuI5ohpSjm2jeuFsb1NBaeQ5gbEK2Y9ojRgaM0Jb5R/saPLws+vTMIW/3Zj3HuJh/7baOdPDX9q9YZtD3Tg/czmu2rYd8+srGjYuOpVmvjx4+UQg5EBI4jiC8IV8pIzzMUuQoFQhjGEZPGdTkLJAp8qaWaofC8F3VNrx+auFTtatWfY4pLJM/o/D4wcT+MOvbvEK5slOX2sR/tNz0hz+A1v2eSBuBl7joIMcE4I19sr8IgzG4IKZCLHYc40KrqK9uYatWjXthvtEPf/hyqXqi8lolTSUBH/UYU+vb3bxu1WtTTplergZT/aW9Fnb7pAMUbQAF8Jwj9Qas/2viK7M+421LwNzRg/KZ9YNBTaRfgtmmZNryaNhtEvbayzfQ1hgdrvSjqZ53cofGpjl62b+7gRuHnlBGFZxoqtqJhUnKfEIG0cD3f8YzHDCZKEEx9x/ENJ45yMOHwRi+y0k31rj/qWsnYjqmwA3pg+696cUJzywxNK/kr7o9y7zzH5vvG102Q6hPwJ322q3oJZ8aP9MO2SZ+xBCofmL2hfMb8gPvckVhRLUkQII19HylPKEQMxSbgHtJZr1qRfYlR3wfhupJypDD3A+iPTynRgitfuEow4mtNAkt5S8VxrRXGGR1Wbc1z3/Q6qlXzI217ehZ1DDxa76nkpxlVGt6hH34LKzunj1Vyhf3wZLfS8tqnk2sXqLJ3Um1cn13vj8odtHVcPxtdt9s3nVMaXpuz7887lXCzFQtx+LRvGpWzZy/cpwNOH+PovjPo3tCjoXcYN05G7mX7+NuxvLl/OrlQ9Zf7XRK/tGpGRjs77jC6bR6fPBw/X8ZbJ+f35fjkrosvcbw5PBzssEbTvdhCbuu+sX/6/eX5FPdp82a48xw3r1H5uMdHvWP9LPo1/nBUFRe70bcGM4NK9ez7dlx5UDfVM7m3c7B1gfzDU+/0bHNz+5s72ryoXjuPsTq/uQhoB50dk47Cbnj5cLB3uw8saoXtsJ+M3bHNyJmIrur7Vu22//PrPzqlko7C/teS5bn91Qi1qXb6Yetryf4sleJG9HRqvpaofTMKk2HAQGl6qqOjNljHja/93sCAnnVU1yp6fZCoeh0HATaMORy0wMC3n+1wyXRW9UHcBH5/9zJiyuLg5KV5fHv5wly4Hhs/HX4bYIfGbxmzmbwI9wfdVqTsZ67h2/aRbs8Mw2gQj7W4O/BAmRpmYqVVz2+Ew9zvTifqJ2M8ziyqHS8bF2Pb9SVvXn77YfURNDSsd9q5sZLZYbBnejThgx/1TKaymVlKPIQntKHSw672REBdLYXkgUsC6QpKg8DBPhVSMwIPKhhKiz1EKkXxinNyKcEzzolJL+ACY0dQRBEhUhmNOXI5Ii6jQgvBHMHA1IC7MjKQqzsnl0lnReck8s4p0qPSKbAT+qHN88RHGfBImPJAayBEE4IxYwHVAVBJAk+4PHA8JAMhsUgY+V4fxRFHb/so53mJj6JiiY9K4MC/kI9qPw27o6mPSn/O+KjxM/9CPko42hcAXbgKDA244oga7CM34BwT8FrSl6BWOCj4KM087RPkMZe4XAYY/p8o5TmUahgWJDCOxgQs2O/noy6jw8p3FV07cbwZ78RnFz3aO1Tbo2D/An176e3Rp/L3l5FmzpV0Xx6O7kRotvW3aymvhzw8ffJP0Yl5PhvsnjUHfKeiho2dWv8+rPid6+vtRvXyeat27cZ+d+/kZLvBNo8GDXMUs9v61n14Vr/eic+v0bf4W68ed76fcnN+f2qi8sshe37qHpXRyHtWqr172B8e1MKHp4PerjzbPzW0vVOTW5u7F6dn5Zt+K3o+O/cPv1ea507YPew/X5Vl/2JIWrvVweP2Y2Pkn77mo0TeRyUuCiw1eKC/eb2/J//qcPj3v3X//re434s69b9fN8K4BP+vStf7V9el+2/Vy9LVcfnk5Ko0tdhbf/sle/xvv3Tt2+ctAxA5bTq5NGj9/W+t8O/30aDUUENTGjfff4pKiTh1SfX7pt3tx5O2SuAES09hq1XqGd+AeymNokFv8io001N1U0pcwuQlIAW+M/5WexD3S37U7rZMP3sdtL5Z8kbJj9i0gi/wiX4jGvRL/YYpNUyrW4qCUgQ/evG0se0ANNG+U4oHHrC25MET9sGkzZkefEkeTChPOgsDyIA57keluG+69uPJ//YHfTBmqlUaAiyIkvvJ5+3LAzDdvbhvOaA6oxKMTxUnNxpKl7q9CIxeO04oz2j8xcrtH51/dH4X4EFVgD2K/gQehjMfbB/En4jiAKAF9QCSg91mvoFYVDpSOx5AD6yEYoTPhqZXfdUDR1ja1jrszPpThknmT8GYghFMrXL+PrYs7cE4mLvn2JAvYWsNBsbA7w96CXyw2u9FUbOWSBMIY5QqZ1MCXtl0XCM2vQCjTQgsOIQVDBllFSTjR2qbf82B3bFJse41/VjYsUrrm6x95Hgy8MympwyB9om3KZXrbXrGGIwAKUnhbCSeOQjrE4ebig1eT4YaSCeRm+qGVmJWXu1+3p92nh6c50NaGRWBRcoJKhhGRWCRsYgwiXPAohM/mV6cfWGowpbywlbYTzz3MIxDz9pQaAlAUIoJ9CBjOMcOlxI4YX1YFKePgTkY+Jka/vrbZIhtEgbEhJ1B3+ofRkigH/+0BjmOM2/8K/wcdEDgzexHz3wfhKB60AD4QgNdD1QrNiklNSvL7IqFOABauxYW/gavxYBukkGQWKdaemGs4nGqeJOfiVHLXUgt2nRUTbiTuOX3wKEn1RueTuFQ+nMGDo2fyeAQJoQ5DIJibFxAqNzxBJaOpj6gJA+Gk3R9VwMCWQyHrH5sZpYmXhMkAkcBDSY3FqMj7XkQeRjhuMiFYINABGKooCBhX3ocQUgOKMf4qICOqFYewR6nLgA/MKqBFtI4BsZeADhcBEhTQzxkh0jOLmfiX4SXAmO0pwC/An9BD/wU7qbCzRn66ZUxUI+nYyB/G2xeL+n3a230AaXlf7fCjtXdDetzkuDjM3DtDL343kNwdft0f3dz0x60LunBw85gb9jZrDRHR9X9u3PRuDqu1K4PuwfDo6iP0f63UFawP3o+3nzYfypfvTzW7uMqLT89VfYqu+zoQpneVXC9txf1eXnrrH2DUUeUq2xQPdjervX7on7ytPWw06YDdd+4l9XWduX6YFgbjJ4pN42d/cHlw9UFql01L+rdW594dy+bA3Pb26xSYujpw+CARcfy8SAizdseLovTSlUf7zcebrTouAdPLwZ958PIP9/h7eNdRofbW1fbLdTf7PQfrg9vzmonowiVX04OD1j5rN8RV56IXi6Og53h9vDb/cbsyKz3ogH4540TABhRp4TR19KV9X8gVd8qf5gLZQtGUdp7qWtI5b8BsK3c/49e/H0Q/VcM0O2pZBXdohJQNItfEqgD2KPes7/CTgKYEjXc+o+OF3f/yyK9f/QAhMC/0Np28lpiKSyAKWljHS14uzzQqatB3bzWdKnaaYVNA3cVkOqbCfr5Yh9KoJHFmRZkAc5THbDyY4S16Y02E6SV72nJM6MIYJX9Ql/FTUuW3wu76U1o3KIxPaYhecJiH7NV2gdHO+o3wk49obxj0q40E1ZFU5hplN9IX/RVBz5XCiKAc+MWLaqAJuIE3WbID2wo3AOUPQBxleAHPNvthfCHvRBbnJkQAyPNGvyt0mEU6VJr4DeTVhKQGQw6/zYjgAS7T+FNAuM1eB/QDtMD4gex7Ytt+XS0D/5KAR6FJ/QmfN6SdBr6vSiOgn5p/9k3ra3SN3A5EAl4LdVplsZQwhKb3E9oSS1l0qjqAjehG+CRMxVKqHjlq1u2A+PoJbFJUwiQmXBwjIDVk78V4OfM6nxFP+xbcQ3ugRxMzcIiUJbaoNcaDxV7OwY9841O0El2tR8mCOsj70ZAQQMwYScetAGDNc1ocidtKs6mHrqqHnYm6AYsM1xIcULmpzzQiubEtJsOcN83U78+NroYZRA9tIadEAfwkyQcU44kyzmJ2sT9jZuEcZWQPwEVKRgALAq6mbIzQbiTDqu4Xxsk8zwTvGsfANFl6CJqDTIsnwViib9IGiM/Jh2bm4kphgRASuG3lXgWcKT4oBg/2AEA/G5F1kv9+0HyD1z20uYnNxBiO9iCEesLrYXs6LmbP6YTZlM7VbpKqS7hjanPZwvmqxwXcHPBff46O8c1sywz/tmOtcr9fNa8M/3Zlmfei2XKvLtfPvP1m/WxRVs+xgNpF3LagBYEdFoGnCDpKR64NqAjG1O3kvK/El77tylQtzHz+Ppj5YQ1d+2EgrXMwwQsjyV24HV3nydvdAZtC+s4oCEF/3jw/zasUNYO1aaNupVh379+qAf3u7O3py1Yyb2FXuNRu9uIOqMi6ChXX8r4LKzILbjYvL+7bJQfu7zcOWPe3U7kEcbuiMT68Gzo3d4E+lD2Hm4d+2LLVLvRfVM/qqrsXjVbN6bZfL5ut46/XbHk3u312ZV/eNn39nZaN+S5d3XbHaqbs6ra19Wro51R9WVHqduzg+vHy4q6093b6zI7vT0bXLefGzf4oHtNWsdXTXlw28QtoOXkZv/y1m8duA+kdXqBouf7l8qtuT24q962zlW1e3yNbobm8LJ80ak0bm4b+9e3/TN1+3B50pLkqnWKVZXtPpCz09Pb6rPZf4hPycFp9UYeXx/q7/5LZXBWvWl51Qv6gBsNff3wzSPCIrEXc4uf1KEcmBs51HeXj4BOW3f0ZuTtlt1yu4H00c7Lt1AM7+92nk7amD3cXuJ7coA8Wh7cE9k/oVNentCdoU8vA5/ehN5t68UnraEHzIfvYHV7Yfla+bb/cGra/ZPLduXpgtYtDYCdb0bT+9EzfLOnqo290+ZpGFxsHV+Wg/veJebbj+rm4oG22wf93cMzcVh7wi/H5/5R22nGO8Cgb3apZqwIE9vej5o2fluqFo17etnV7RYyt61m+TEKr64bh9dH3d4Vegj9/TOnHD6F0FXsd85axW6AWPZuehcvK3WjNqxcsfBsp+6fYIOfD1pUnVzUKif1x5h02L5p7/H6nRq4Z1G0qBuJa9po9Pvd+Osvv4Cj3WqPTOZLt+CJX8Zv/NKNwJAXAumx2ZvixNI1mLHSvcVgV82w1YpL29M5kXSGJDOQ8wMcnELX1NKY3Jqx7wPl0IpoWLsc9wcaXpreTWL1YYfG0fjNNPSfrBB0Bpe9esPOBIETzt3b4dtHp43nA7aT3ZteNS+HV2w2lCnY4j8XIf5chPhzEeLPRYg/FyH+XIT4oy5CFKKFPzO7/szs+jOz68/Mrv9HMrsKUx+zti2bD1lk21xniW2jawDjG3XiMoU8Dwc6UMnEh53hmL/K7HzMooeTybOxcbyHL/xY/HrhubMoWRKZXgCcshfqxKuaTjJ/Bi7eetu+8Rud0AfPDJHbwCRuNp0kbiVz/f+TzZX+RJv8/btpHk1tcvpzxiaPnxnb5MBzsfaQZ9fEBXW4Fzg+8qUhro+0H2jkSLBieGKTp7liE31tm822/xOs8jxrpnY68LjvMSqUdH3tBZoHRvgCbLfLNAANyZHnCO7jgp2Wxg884wvfYOY5EI4gl7keNIID36cY+5JTiDTEinb6kzb6hu4F9PTxaQ/L7fPepcbHQ31XrVzulOn+9/u47yscbepvx9/Ob1mfP5D7Cu4dHvc32eGt3+7WAvoyqvju0Q5vnt745HK/eV9v1M93yeN+HF093J5vseNT//Jls9l/ahz6le1rIpXbr2/1Dzunj51QN7/tlYMbXr9t9h/VxclRtS5P/Zo8rInuY/v5ae/0TpRPrivbF6R119j2vw++yXC0Xz6MWrQbPD0/HNSrziV5PKsOQqfbHOw89s2w7ZyGd+qpcXQlNptnZ87NSXzdYdWLbWXqo329V9k0d7sPqLl7Q0/u0BWtt7erwQMzQb95fXU0+BbXv7fMxaE5OOODi+7ppjvc9r3d9p1zWbnjyL0abtfwjnM8ONPuS+cBYrLtzc1Kw+zebm+19p73RttcthvNg8G2ki/yqbzZfjxtPT73WoHcKX9/vry8vN+thdsFzzE29mjRLO6ssZ8zFzlj34YxHULMkBqw9xr9dBD9zhY+mc2etfDZFPciC8/ZEgvvkLVZeECIrnEJKlr4/FW28Kq78CpfeFVMfUTxcwXbj0ubpX0Vj6aOokhF4WGy+Cm3+BSFJrez5ZeFz/Pi887ip0TxKQat7o3dyry/qiYLeApiXtUypaAXtUvYxo2s9Bdc8oy9CYHiKL2U/rYrp6WJp/rrVukoepr+hr9SDxiEycJsumqZTTn+Dn4uvj33DqZ+Lv054+fGz/yL+zntMAnjjHrSo44FtkRY90V8L0BSSQQuz9Nqxs8pTiinGl5TNmZhgVLcOjyCDFNOwAKHGeYx9fv4uXhHP4UPdMivT0N6c1mpu1e7t5tnm2BtTs4vWuTEfbmpsdPO80trs3Z92fP53dXVtnvV60rjhmCTTzpDdnxzftP2nqoX6sU/7Dj9+K7bK988Mlz7tnV3gJHTum0/VogOHgJ5h83+1fbWJX7wnIfDvlu7fuq1WbVcvmr1K+Xu84FhzftoFH+7P9b0zh82j6JG7HqjKmMCExrv10at7uZjDZmno+79weGtu7l9c3zeq6Djo5uz/YZ7LM7oWdwJefVbfROLAe4+Mk0P99CZRCENz5411uZkf1+Njr4NG53vuzSilePL7f5V9UpsH6jw4vRb4xihYaWu/cv7p+tHfLAzeNq7frh+GR3r0X0LHX3brZ1ekhE+Ono4V97hzfBus+M0vvnNcNQOdHdzr/tI1HkYfquf7usub5vRzuiiRV/u/XIf0EELnbQva9XNx/7hUL7cREe9I//iwWfnz6eD4TW59LYPbhUpmyF+lKL/7bFyoZ7LBwft1rN3q9X99nf5/a5y5fNINTQ7PZfDW/W4O+T0hMTopfkNdc53yjumfvEUk+9Hp7vxPWCnTbfeHzaN+7hTrlx1mjUn3HlqXh7dX1T5fbN6GXUvdbm+tbtZOYoeR6zOWojfy6M+26sdtU6eD0b3jy1ET/ZuW/Xm8EC3m84n/XTeYv5L++l0mXnGT6cXF/tpiZb4aYbXPcs0nbfNUnGSYKgbxWHfTr5GvVLH1FXy9zjbLZuStHOcXjqFOgmStt5yHvCUGn3KefRfzsnl1HmkP2ecx/iZzHm40nCPBpgBzhFEYakNEoHvceUTV4COuS7yuee/4TySxLuf6T7GzJm6D6qwCCCmEUJoW9OEKKEiAFcALhBzJBzqSmR00X14gnhaUgRGzHFczZkLAN1IDT4TQiVNHKqIhwLn93Ef2+fX7YeT492m2ewen5QrwQl9qT4q3neeL8hxb3D7eN3TPf9BnX3vBdXI798fdvzLfjR4fC7XEdiHi1O/PXRp7Xz3ksXNm6uO5zbPDpxWjQXy4La1dem15ctR3N2uPZ/fDssPnfrF94enrdroKrr0whOwZ5V27enyfvMhEM1TQx4D9/AG1021Vh1+r7hmIHfq/U7tUB60js+Hd6cVd/fmolz1GYsetuvm5QCV215v0L6oXmiftGqHXu26L/nty3Mz3lQX+/fnj+VeoKOe2CfnLxePl7jpn98Onqpnh9/IQzAcNV/qT/unLefl+qGnB87lXYRHI656NX2x4w4fb+pbBy+jnZdH/6b1/BC8qGq7YgQ6kJf1PaSekNuVe0+Pg0F16H67m5k1U8+1lunU+41Uxxaa2MXTXqmFZdolBIsZCzvWw/ca1mSA/C6m9cfSd67yS++tdjxd1BYQSN+Zq8cLzGcanM2J+rHKGvyylfTEtD5P3pom7by2cv/+5fc68K9T66h2UtSoGgbsu+nCjUC1w9ZofGe30VBezyJF01ahZVDbTy6x/0/Fgy2jBzadKFvCSnPVXs8iyNLj4zT7LtWtyTVwIX7fpn2liXQ/vvxZmfhnUsCfSQF/JgX8mRTwZ1LAH3/hzJb9TZLGQaFC/ZwMnHhRbnSc3AVGfV/k176P71p/Mm4HXOZcEd1m/sXNSbWcA0YSmllUc/eTsgOnuGnui6/AqDUnFS4BTzYFedDtRr3+VLpZhZxFLPkyrHFR1bhqa1xRlf0ea3j2M/1Y9iMrpJoU9/WftwcWWf+2YRkOnEmkMayr72Hd8yjutT3hUxm0Sc8VtB3EIw/Alx1GpjctokjphTFznsbXvbTmsVDsausaQDShn2Kh9GLKoSlaKPApB5skBp2hVmcW1V1Sxlw5hU1JnUFLDTp2UOafwbYGwV6uZUUFjpsOiFYWA3bDrKh1I9GlXthNClx9sKtR21Ka4S6wju24Zg1dN6HQVorYWqFBp5/rh3NXabwOSt8NcF/RUrhluZkN4wrud5vh0S6xWe+hpdVOb4zZDqy1wwSscVbMGQ2647qSqULXYtNPixByWv3PpVanamUJDdSibq78L/9oYoDyA6Yo+PGwWSB4ieQSwUs3h5cTzxNOi2yT2o5+VIu7xlhlGKt9UkU0nPkEZsmNlO6c/fltwxuELUsneChbsmuLaewftdnmU+ZmN7tqEOfKbcbFFFFvQYs/JjVD8zfsIDKLXpp8KQCFb/gqgbeWhB/5qt1ff9vItOgKvm3A9cfpqzoxExv5jO9wK3sNwDRYEPt8kvhduPrLEM9cAOMD2HojK9mYKBm0lwZQGyIeRdrbHFX6wd5mIHc8l4rqZbdq7UjahlWzacnMvr0G96ZXygA1xlcPLfwY/zg1OlTjHzeheRr/fZWas/TnP21BdNgZQrSUFRu1DaAgy0zwXZaJOpHBuwxH1KurTviSedONXOHZlUURafCS9CzzSnbsjBPl//M/k/K2X64uTkqT9/5CEKGlq66tiCptlnbskpkahvFfN36s4IXmLagtMAMEFT1NXcWSgZ8nsWDZE5PwitVJW5iU8eeaecVK7KaN5d18boqCbauj4+GMcbjtD6MTvdA4UC5yeYlzVWh4UoWGZ0rQ0haoyySmNFe7dWj6fSuB8UYKU0ktqmkY24lkLjztQPvy6CYsdGB/9/7uTkg+3wHGmSMJ/UQHOCeUYJLrwK6xtFk0fQvwHwCk6cel83Gt63mKp3MEu3fbJ0GlQHDljB1VLkfz5lgiTGW6Y9UygunrBEsCgRljOEfwQTLJkDB9SvvV23T3g7PL2zzd4uzq/i44q+JZugkDNnMkX6P7dUZDC1zYRnJ0XwFaS9atgdyDsAWwwP56jWKxc5xiuAnFvfPjM/1YOZqjWDggXPKqbpMJxWjLOsJ5ogWTjoD/yxGd1tXuqPjNKp0J2cI9vS7k2e2IQeM5xke9xjzZwsGM4tcYTV5ntJAYo+KQvDQBuJsOuPeE17uq5Q9aqXF5jd3ivnK93y3QPTwf7d25e8E83RID4XYvjY8qCKBTKojM8/pq0G6r3ihXP/8aufxcnZN6kdzG/ej4oTpYQK7dFkJ83HBAC9Bj4uQNx0HYUR3fBukH4O3eZC8P+dX+boHeJ/nitwfsegG90kEud1fVZpvGM0+zNZiIMmfGdoAupIoxJXs1xfacUIrCzi8Vr//0fHHJ4tkeCIEoZqv6GrRFxIIOABdclxHpFsZjv6dKu+CZw34J54iT+LH6YArENSqH8uDJb88T5yK7boY+POoE9A9z5OTN204ECEZ1VlMG2Wh7z36B2sfDCr6P3O/z1ArEKUHiw8or7D8wWlGO2nKwGqHbJ25bFtxzpenyh7rbnzNm8BHpYOK+xtY3CAVbRhDlLEco3WJz6vm1NGb2SVQP/USZywfTDuUZfXbzwAv4qNI5FEOneThPv8QERh7iH1cLwCaOy3DeWwN8A1UFqla1E9ukEmyLAsXfb5y47R7KeYodu1rHP47ohGQIYybIIvexAr2nh6di//nhwinSOwqVfjk6mKeXgRElzmt2DRfs2kKSuVW0gpI4C5Ukz3qrIgs6luc7gJPzfFLGTrV6clMnj3szuE4gu9OojbI/6k+SFpjgLst3Yi/ZpgPovLa7vqykKzvezVN8VqD5hjx6nfa9XkAzpxKg5CdoZo7LuczTfA1B/Yqk7t72zwuoqHprxbN7GsyTyhgMJf5Ri2dbABtPGUYz7P2S8PZLyuUi6au5wN3rIQmKSvLwIu7MQ+Nxvheg7mAMXhuczuu9kMhBAFxkwZy0Bu1OabcB0daU3zkK9+53D08KKK7qXTweNu/ub+YohPYZk+gTamyBPiYijz4BvflNCATfpnS7IcOCoavqazOo3zt4nlLiYsf9zIADfWJgLPOG7jw0r5C3+/3Sudotkhew8EY2BwvIE8RuOfgJ8ijIWqC8wp6EnVfpY3V86Bfpe6r6cZfdzdMHIYbkzsrR0bzdtY3YPVd4ITpKqLNR3GqjZ1/Sw9siyUHne2fk7czbAHBMrnDlaq5iEUsZAgviOE6epdfJ6s4ibu5Xj49PC1F9NdqpXoaN3pwyQsPCMuOj0bFtgVL4T2FgZ6StxsgD8lTZPslTq+8Ojy9uq8ezZghDAGDzJZwPU2tbsMjIzcPwJCAuONjcrMQC9h5cBZWeUyT4vukN3eN4AcGSc+J+2PpDCy7ExFKwZTBsSqo9R0KXonT/rG52/0a1Bou15PD26f62X+xGo31z6ZLT+W6AxUISy890AywrYfkg4xSeLm3rod3hU7+D/4du9UBWioT3Bv39HdVYQDhF7icJZxC60RX4v5q6H+3uV91qgfr7/aB30ejIBdRzhMWHJzltCxxT63fz6m4XE5JZzq5dYUgmCUundpL2VcxTqTw+nLtFuuvbh/s7oj1PN8euw+RHY1LbgnAYhZg5ry5ZZvSKU5tHD483vcKUin4Ytoejw2M6T69wBEkysz5Mr5QEO0wUMZqywy/UyXTVq7QO8H2jAH21d25OnNHZ5RytDkKEUrJaYAfujy4gF9tNxyhmtDAaQQNWV2PvSTi793mSzaVWjjm5mrceEgnAVStGdmjL7qa7iMdg9wUp6kRhBoXktbX/3T/Jb9az0xlc8kdWN7PBBHaRYDDG2Mel72LkIhhnThE5rjDvl6U25MnMZS0s2H/Yka+Rucq+e+/dsClZun1jZTdbwkxXy2uqazd7yy2kfhnfsRuD4tzPPzdW+3Njtf2pPgzymUjjpB/QrVrb5mzXTS3LpPIsYNuEG5vp2uymTdEFHc6eHppelulzcl3exF27TXI/ilrTvTUn+4pn2V7aCahGWm6yAJlNR/py0wsCuSmQEYhIJhQWCxoJIpsTbLfmrmVpG1n+ZrYMvOSjuS1iF64eL/jMtEt0CyeVR+miNHjwGEZYMhprOvIHdrzV+qpXtwkcG2HQsxkAix/vmf6g13l787c0DeGXJ+P9MrvnYpbQVJvKbZoQPt4jtGYTj9In+pGOsiXr8SuFbBW7L2oXehqlmTG1JElmJj9m9pmU8cVUmdlHwPDlWyktfDTJLgZJJkk7wKnQLt8sTt7JlvfBhKZr3rOdfaeJnfLxozkC4+yadF/STAt/22gYcC0bCO1zatlrbJsbXwGqYLsO8SM9c0Aqhl3XZR7XvucHQgfIdR0UcEOZr1zPl8LBvqTE4wQLzcdnDsj0zAG7iS+g92sV22zy/sRXSWjFHZ8ytyA31+5oPM4itH+PE54SR2Y50mqpbmyd3ziPJql14oxqD0h0sCaBkp6gDsFgjOxZSW7gCONq7HJFkMMcLSanDpGU2EvVqRvgaDh73pB0gCc0ozbBlhYon5ZtMpj9larrbwIfQCy3Qzb3dxjdlNuO3JR4n2zuYMzkHtnfAzJ+2OwGre3W0/DKkc3GCLKFqo2vv/66sfHPf9rkTBuVjX9nnYNIhQZJmCW5a6gvZUB9BiZIYWMPYeAQ/WpMA+Uz4dmCrtU6B2CP4snBhD+3c/+9+616dv2XXefrLkH0rzN9JQhNOksY4tRXWLvc11hwl4KegRyxYMRzBaPG58hlPqckYIIGM2pn9a10YDefbsz11k3Xlz6meMG4zTShKjuQEZTZ1mH7AQ8QRvCH8LA9QcADYQnkBFgq1xFYI6rgqllZMo5AFP0MybhzktkGtALh2jLZYE63rBmYCMj17EkJPrJSkZhBcIMcx2XCFy5hMMRAIzk2GHoQBEIoZ3UB2WlatIKAcEFA2cYEpVsT1htLJYUc4oGHct0Aa1ty4zIOXeAiUIohyYgyjk+54zMXYgkwhKtZM6CZO2wNNC8xa4q7nEOUroTlqjQiwAoJCJtQICWinoCfoHQOREYgJ2chr+2u9Yv57ZJ0CmFt/M6TLjkSxHBoy8NMuSwQyHPBHHNHmoC6EqIWq0K+gxiFPnmrq4nrcGf2ONV1qYmUSknFPQPmFNQXS08h5BnPQ4FySXLCH6gJ9YDrRCpHrTqgsfV67GcMaD43oK+u9/Zvtq6WDWhKthzQWQSoAVCbpJOB7ThgVLndoEERh3P4L9KMBS5xKQfJKRUYTT1KfAb/4/PVJQYeFPRgBYmRgsSu+ntm+Ia8POr4AEmkzwGMuphqxwH3QSX2sevgAOxToMHywj8cbIsfrCovB7iDnZ8hL7HANZ4dlPf2z3b3t86+XZ7+BW0h9uWIfzlis6JzthzpMpcRKu2xj2QiOgYeCPuO8gIwaAIjBbGJp11HKV9qhiUnQoP/M2DlmFaariw6B0asswpao0WnWX5DbsZLIJonHGb/sOcrG+O5GsIH5IGDEUi7PtgFkCGD7jiryo3ZxfOfMc7Kyx3nnvN1b8E442gLMzKVkfTsWo/wFLbeUlHmBWDIqWKe60nf4Uxru10jaCqxRfqrAxv4SLq8+ZaMnIUG8eh1gyhAkwJNwAwa5FCHBkZxRrgd1J4CvROEKV9xH3OFJZUrCwpMkEt+hqCWG8QlgsJbwnUI6JxLwHSQKdLBMJQMhDs+0BpIj2jXVfCAqymAOkDg0BVwDASMY0CUo9nqEmM03V3wLYmxBQbxdXkR7GlNPMkYAMjA4cLnzFWBNAqwTeAA6gG7KJCPiA64ctDK8uKgtD8Fkf4Ug0iF40gvIOCmPFBWZYiPHXsmLcIQHDoWgfhESwgGfYDlcuWQicF/3Z8RD5bF18qKnCjzL2XgxJcltyv8S2WOURv/flY9/Td4J/3fKZ8cx26UYY8TA13WFCtNHCa0SwUB/G6dIJdCeb4L8AdRtiqfXIQJlz+FTyszaV5d0BaBkJEj5roY4ICUEz7AuHYBXkNICdT7EMl5Pg08lzK771bggHtVcF3LIAEzbGUzB9CJ4J8xbH4SH7TjIqMllyBv4xtKCFg/65+pZyRzYTAxSWBkCQAZvjKrAwkIuTBZJfp2Z4HEG/YOIgrMhT2nj1LGmONpowjY7cDTgIIgQFeGu5RSjaBXZGUg4YIzmGDWdQqushxI7Dtf9xfNjjhbnLvuREaAkyDkxsbX4H59Pwi0QxxhGEG+JB71pEu03RYORrChkr1DRm622vWWjPhCIJFyZ6GUXOIQYCh4JkI8hACEeuD+qfAI4swT1kUx5cFdDu7UWx1FwH+F8zPMcWU5ilgiJWcL9M+RtvoGdN2ZhlVGuMynABjs/KQDYS+RFEaV3ebLRQ4AD64YBjxg96Whvuut2ncOgY78KRq6ommpLDYtLrLrpjbtzgW1mXoaCJh9N3CQMIFAEK1pgEEGjCtwJAAeIYWVnToLvMAApFod/nIkBFsluhQLwNQrOutj6gFyAKDnKiUM4DsMhPLAhVHmuASAIRgUh2A7Cwt3Vkd/gJ0FWYVgOWsKX6HW4QELFEQCCkYTRMIO8NWHkAMFxkfaTrAAp23ituECIrpVJ8AxGB7u/AycXkmOTptVs8vL/ZPxxMWXJXgdbVE75cjAf0HEARZgCtgZeALsu9IJpG98l/uBtP+xecFYE0plYOzskd1iGWSoVxcZtzvUrDLnNDN5nHQoi4WThNzXvRk3XAtOGITyTPuOD9IEPxyA5DDiBiAY+DTNIDqWgFcEIjMd2LUHAy+YpQRnzTBbhfzinNnBt8v93e2r63EHkk1YjxbMWeYDRhi+gLYh0KC+XV5woBuB5mCnXWCjB7E8/Edon1ANdDlmxYlWga0m/cQuFFaTXCsDBFEdNZwqzXzmEAm8d7RdcuFKaEWF6zIHnvG0u+pgApvoyJ/irvD8isu451sn5bP97cu/VLDz5Y2RhTnZ4oD8AfbZ9Ljc/BLyHAAbrtG2eND6ORh6vqul8gwzPsBm7TMNQafCYCLxrF4uH1gSIzBK6xbrwrFFDXMgIIbRH7iCaTCDEjQVgK3k2hDsC+oLAsEiwF4kkZldAVg2tiSmaGIgX+1BcXYzqXjWSaFG2e7GD1JYOqbskdRAo13eZDzwiVBgApDlOnYA4UGsizWXiBPtuUCWv+KYAtIFXcksvJP0/FjijEofrCdyPdAUbhzAARBIIC9QxsEABRxqARH00EiDkZqh/So96NXWAM/QLrlYaRXgbdrHo94Bk+UCKY4tvyEaTC9ydKCpBLRqkJJKeSKZAhKe8uYc/lJKCYykVdz96pTCaASzynztUeU5vl3XgnDHADzxlAC3AIE8t12x8x3SmdqnNynF4BrXSimXVAWOodSH0QeMBGUNfCBLWVdASAB2XQP0kwbUAwK3lddTbHjj/oz5+QqeR79gXTePxKytdMUWcSBmgpDFQXQangG+5RCKAd4HwA8InSGwjfA5AYKgdimJewq6AEEcBXPJV45I7eI/+RlTKhUsF3X5/853mfMtsNZccoYIEtNZA6oMBi004BUhgIRfNAgIJsxF2JZ+uwwr6WuldEAI8jha1T3YTZDparhrFQu1eGEYm4AJqahSYKUCA6gfOca1W8Z6nnY8IsBW+QClifSwlrN4ZclYIhRBlLBkilfmKV+QbVACWaPxCAoEMNDgwJdMKi58T3EA+R6F1g3EJoRR7jIOo0tgLgI+uwS8xPYTahMillil1ehbavG1T42GIJD6SBlgpqNlENilgoCCzgecgbnyqSO1b6xmrDqnSKitwppb21ExGL2E+flRABrPqHtAN7f3D8TmNnbQJjgZZ3OXuTvuLiEHB/t7MxNqzoJwxOas2Hifzk/KTAc8QAdkHNCgAIwyRwoAIQf8bhTAdogSFURgYPd8LbAd/nRWg5ZrP2Uc0yXzMavKaKHOYwiYXfAdYIldixhshZvQGnmekKD2TNOAcrtcBaDOGLnqdAyh3C4U/zQJzc+cpRKyaHZeQnSaUyS1I8CB25RuraRggVEQQHEUQBgCUCrgytW+7zFPeBgHbOWUFQJBwDQ97DUJ4QUSIig1vAsnzAB2aF8KGgCipoGrqS30RL6xaxc4kGBKPWunwGyZwO4is6KEwGGR+cSitUlo3nfm5zbnZQTujyOMydZ00c3O5HIbwhsiDPPs5qhCSy/w7EwvxPOGC4sWELH1/tJbedoFui7ksiC4IKuiKxnPbr42ngIX++AkTOAiGDi+ASePHTv7DEES+C+uXbtPBQLUSA2EkatO8YGJZwsmX9YmLYxeXdNeIC6r7zbLa0tQ+09ugDEIgpAgwpcOh/8iDywftyvZPDCOwlRhx1OAYqjnSSxWFxoFOLuK0OhCob02xLgyNuSzcQjhLuIejHzJA1tghAOItgiE/J4fKAHBoDRs1SCfOHby4OcZQUyWzEyf/+XQ+Xo4LzSxJaRjp69snajDp/PSFAOs8DDiEEYIwQQYE9/RPob+gvsCAOsQ31DfoiMsVk/QAgZI8CgryKyYj5BOyL42zBi4WCQDwjFTBP4Lvko5ykBEnMgO0BFFTMIjFAfYeYfEIJQQc8h6fRKbRxZjiR04Xw8WDDO2BWEolhYAu8KZ4mzopCAUQiqFGfftwglwVLsJSnUCZP2ay8GruwQglnRWx9mO3UlgCc4uiGxRQsJrg4xCuOe4gRDgX5OJWayZQNwFYOPaaSMRUE1txhbAReRrvKrIGLc7xvw8kc1CDdvH2ZxlnAuAAPkhm7VLHN9lhPkA/7l2uIJgQkhXcbggtBeAsJgGGLuyYJhgBK1i/4rLprdhJ9n1WfXCONn0d3FuDxg9Cl4JU2onMhV4WRhMJPDA7vlg8xzNwDwwE2gBA84nqwpHYOKynyicRetTycJBOpy+LHZeaMse+GbpkwxRLJ1pRrMmnmIeQ35gp9SI0QFFCgwjeHQCbOEUuxIYbqS1l3h2imq59Oz+9WTJJFVBenwGHvZ6Jt3L7HWQaKx7tOdreXaKQdnsDY3BbrgU0BNFhjs+97FCBhFlVk5aIGALJP159pAsXfhJHdiXxVgRbSGgzw4IBzvgr9HUlfnCDSCKpwSiSsDLgOixDhSxKQtMgQklruEQ2iiOA4KNmZ0Pe0WAnGCyZHK3IECxVICvOTQIOQAs+o6HPEYA2XuOL3yX2hpcgTQCyM89CWE+wBFjs1tXm5IGquF/VrHmcinVBeOxeFI6cCGABAUDTMcxd1XgA8BG1O7CoVwAedoBH+QJwSUon5mb9Fk2MSHszPYqLH8/8flJCuEqRjTFHgxwKjRSELx61GNYU+YiB+CShkCDg6flyHh81coNgPnSRT/P9pFZLPGGY3KIC+NCQlhCkKfthL/Nj3XhGWwPnsAQ94JxB4vnEa3B6q88MiSYNneVyHdFMS2Oq7QOHAT+BwJAAhFE4CPFmI859rXNICZ2KwAAPgB9APaYVadSbWAm5rO71yek+eSRIJpPyNs+3f+faSae8gnDENn6ENs6YMpssZPW4H0doYwMPMpVoLGvWMCplMGqC/gUuS5Apd+zr7MLj2UivrzqmQXZAjDv2J1kbcQ7YQkCwUOvQXchDtFG270p7QHI2KfM84BSIwnRSHo68A10d1XltUUofFnKSHHapjizdhD1jK/ipUuMQgFMsLMzPMDE1haBN8aUIeQhhagymrrChfjfg8gL4Maq1QgUghnKf56+0kUOeVEuIYyZsjsrPbbFJLgrlzNk85hyoBikAjGJBNEZx0hhtIGQ2kUQrtmDTA1RgD91oMHbGc93V551o5iB8VnFv80sGtuqhLATL5MeBMQOGEZDAnDCoF8+DzwHFAxTabTP3cCV0jMu+LkAPMd0VvT1lQBqk4WW1SsVqS1OPFW7XdMr7ZbHCwGegCHgaIilCPDb8SCmIL7NI0OAiIIkFz+we3QBsQA5vNnklqXkMZfSVfztG+Q5GgeCUQ8wjMae1A4WDkQVduXCE3YyBW66dlkAMLhhYhbLLCXPJelmm58kTwCI18rWAxFOIdLRrl3jhfAUoh/GsfI58bFUDJ4ggV59aAJ9bD4Lb31Dk84NzVlH8t85H+IxxZCimkvoAqMBQAF71KPPjG+rtCGQswZUA7z0JJvLE1guA8qXrQu/SwZCYotxAzDlgMIh3nK9gHnGGOkCz7G2O2L5hGsIQBzXXXUxmBJhN0P6PWUAbu//WrM548fEFgVqpHCZIziazmnDkDA2Bc/ACJDcYdhDyDAKQwTALtOgdQwiTEFsSYyr+MoBJvQchu8qK0TLJLPEFAKYsslyrieCwEgAwAgCFYiKPV9KAPgIuY6nAPsLW3fmIbGqpCjmbL58Yn2Sms+CAkltzkuK8y27PC0YBgQJmGMqKe2Cs3aJccEWCBgwzLWzpBwcOuc+uC4IqLXNw3O4bw3wypIC/A3CWkVSxZnsk+jpVUmBSnmBZ48K1AEDXMQJUApgmSuwATJQSvnQTbAL8KdGYnbxsdszm+mBXkVqqSOcFHD8unEWlZ5UrxN26rE9xSHxRbb8WzueVsIY5no+gLQAScdgpQh4H+uSpOMosKiBrbWe+2pkj2XZ7JnkcKPil9m0Sj/ZtWIjt1NFetDTa0de1F47eam26FCh6RFQk9v5U6Dgi6HRNd8eQpCcnQIsS85IrKWHBE45xq18X23tR6qE2cZftoc2fyPZsAmuvkyu2l2r4GNY2CNKdDgM9UC1atnVX9PtFZJK/qT6N6mgShZHk9q3ZBEuqTJIktiTbO402TbNEkwzXGzSxz/tgWTfBzZNwn4Vmv2afDptffo3z/0tpn+Xc8+Uc8+Uc89Ucs9Ucs9U8s8AcbkfLP+j8Jgc/0j2NZmYjeX8cxfzL1nqTxmWsC5ZB0sXVtLJ+nT+N51oTKer0sA7jXZSvJy6BWtyZtgIrS9mUZ518MncD5L/kX8d59/PM8NSlfuRf4fkRUHzjwHFuR8sx80fuaPF7DFdqYFKmDVNthkbq1x/a+30cLzxreTl8RvpibJxet5BOpzzQwlAHQzmTs2eR+hFUbM2DKPWePuw7HCannUkY8HZPNG2UZ1abA+90XHNM/0nAy0UnrJLb7bJWjvsDPq2DxRt0clprXr8HJq9VEvGrT0LyB54ClegffAlpjY5G9XWLyUkT5p2kqatuR4fA0SyqVx7zk70BNpod1hMXupHdWMPVbScmPQ5sRFUSEapcjYlRFGbjmvEphdgtOn7jEsKcZVRVtcmQhmze3Mqm9cN4xsmbqlpfNWgTvoQ91XfnlCYXLEMTDuc+AtrMCf7W6WdRY4nA89sesoQ6CzxNqVyvU0LAzGSCgJFZ2PMspyFRXanGwYWtmFUr+8ZZYUoc2RkDnMH/rYjOdnibvJsHoEQe2ScPf/W7pPer2WdHO+TN9HC3LXkMMyJoqa9WshTfvT8cn5+vlGk0s4iLOXxfEftFuYWzhaVhGtkALIAywCwbDrcqE1b3L9pz3XHvrGVXu4bUplVIL6xmH14OfswgmhMfsIRWyDw81jnIkrtjkZrYl2KjFIQuwbm2eJym4Hyceb984cFqvZ0tXbbdDSYrqClkmE2WQrBHrE7CzgehFLCVXYbJYcSbat77alQtmrMuIE9BIio3Ko+TpFZ3M/2uo7zB4rnu8BRVsGQ7iSZfJNopDkEdC7EdxwbJRjXgcMdIymCHz4F6BlQH6K+QGgzO9GTcjY9xnbmYzbzoICZa51B2zO9jUIS6ORsEj0qnao4LpWBNXaLwO1t++b4FWzPwbSHAdqnwZD0Mhc3OQ7viJWSEMEe9zs+QTN/zObGAXQ521Q06cP0vd70NKKsxuKVN/85PpCz1orsIWl28+7tnTypJE8qXUSq+x5SF35wN/9B+uYH+Qd5w0vZ8dxxKaugfC+he3lCnTyhbBGh4oOEiimhM7Of735/C7FV38kpztGHXuLvZed+np3sLbmXP69oB/kPum9+8IOKVv68oh3mCeVvKVr5g4pW/qSilT+gaOWPKFrxpfK7Fe0oz07xltwrn1e0cv6D8s0PflDRKp9XtErBLaG3NK3yQU2rfFLTKh/QtMpHNK34UuXdmnZc4GfBzzuL+InxBxkKL+Y4anNWVn7vXQhh6atZ4eZ7GXRSYBB5U+HwB5GQfXHCoJl14JUbyKtCmjv53tfex2C2BgafFhhcQFPuQgZ/dEjj4lDBKw6w4mvpnksrvCU/SqX8GJVyZSrnpTCp4jRMuHZfXC5cwQLPFcaxK7hIa84IhHxG2nNtWACPOcx/dwAk0lND8gGQ0QwaxdJjgev4rsukr42LCbYbP2KNuJLM7jmAhSM1myZSZt8cnyq8rXU48zUHy0l5dHIs/cysc3YfQsYhRI2z94SwB5j3IRytpUeNJyfZf2r6aXKu83TpYhyJ2RA0/diHZnzSkHfQm8zittM909PDDOyqveqG6Qyjitv92bMRJvP182cjMOtiZ4+KtzmvxM2dljGdAM0i8v2mJ5znZNjW7QHj9k6qc2A1UV41sxMUkqd0XlWonTIcTyek+pJs6d2Zkr9tBW6e7ULY37p/n4lhS3/ZOS3/1Q4/VWobFYP8SlFQ6jdMKVD9JIMqipMTZ+xlVUq3LP8/ccmDdrZKt40QAuuGGlqFNp1oUG8kd5KXodGwbddfVKdf6kf5txtGtfqNL+M3+1FUag/8RvpN1YF/BzEE7KYXRoPx06VueohFvGW3KUksRnYkL2j2IE7ORJ5+4Wm6I0Yj+XOrVNbQTmv0JXk9bkSDloYPwpDPpnlLWGyx5A3ibMmt0t9+6f4dOHYNvOjbY6XsAUeWMfb1p/FJMFNvZG81pl/NCMiYmpw3XgqiHtAYq7Y9TAb4CVe3SvsKOt5WlmjbcsMeK9uKI6DKdPJdtI1Cp+3wSA9bSoiakLkb2Vb7JqFjwRnAaRdSPtlHksq2L6WsHufLGGmmp/rtlkvB+Ey/rVI1NtkryWYjyaG34+0RJo9ZCZtn1bbHrdmHx1l4cSPsTjg8L5WNbDY7nchN9NUq7Mze2Jn+TgkB2iefLtlcdANyPGKWiAnLkkdTl5kx2z5pL6YSsN+eOs7s27mPL56tGQ9QPB13G4kJz46KgJ9WY7I3p5RBI3aj5IVebtLsSepqxj/3Va+TjHdrzjMCdwoELsQkK5KYrWPnidSRScmctLsY6rxNMLjP53YroblrUBTmyCJvvEySUw26oDomO2gZGvlvS+L4sjVa/2a3hpryJceWuY2YZ7QnU/kF+uPO64/KGss0N7ONK+nSTl6XFgafY47Qd+mS+yldoq+Jhr718oqicfOi2Z2yYWbH5RnBZCZogWD4vGAyK2pxgFY9XdJmGKqxo7IPfEBiu3mJLYzeczr8DonxT0mM5Fi5UyBwwTTBqmN/AYs/Z6F+B63iea3ay3mJ8lKVmpmVWNBvMa9akv3vkj/d4CHMNnhI3PdCzVqkS3t5XVoYjH3Mk4h1eZK9nQKBr0zkfFin1kfr7mJa00mjj/o7MfV3WYvzs1DvIXKvQOTsLNUaqJx65dl5r/eQub+UTL52MvkazQh742W2ohkReTOSY8bcfuWr4obyK7ih8X4vtJ+zHItXRz6EG8p/fNxQLuCGg1ncsEwwS3FD+SO44QMSO8hLbH24obw23HCwUyBwjbjhkzT+HrihXMANhwXcsEyl3sQN5Q/ghjnNWqRLh3ldWh9uKK/NFx/uFAj8CbhhjbTuLqb1U7ihvGbccLhXIHJNuKG8btxwuL+MzPIncMNiMmfXgv8IuKFcwA1H87gh3SpvVdBQeQU02HnA9/ifo5zNWLzM/SHEUPnjI4ZKATGUZxHDQpEshQuVj8CF98qqnJfV+rBCZW1YobxTIHCNWOGTNP4eWKFSwAqVAlZYqExvAoXKB4BCUacWaVElr0XrQwmVtXneyk6BwJ+AEtZI6+5iWj+FEiprRgmVvQKRa0IJlXWjhMr+MjIrn0AJi8mczeP5I6CESgElHOcMyPKd+udMSvLkvMJjbE2JNmAtkmW2MDERPZMu38bjtT4wJAsX3xYvUL7Hdx3nrc7iHKePmR1oa01j+XinSOJ8NtWH7c0aidwtErnOVTzb3vqW8aYk7y0leZrRtF6SF2ZKfWqMO2+87Kw4xjHOD/KTKWdePzVgZpzPpK8t0rhkQbtrM5L8fqkStqeJDUnLjTDOraPPjtaTwmhd32K2bWtNA+Fkp0jiK6l9Hx+266N2t0jtXB7hh/V/4cr7XG7ie0jdW0rqGizMOhMFpiTvLyV5DRZmIcnrtzDrQhG4kNxwmoMRCzeezyxLOe2uVUeR+PgKll9Kg8zehB3LljR4HUWDQm6RFw36yUPLwpLM7BTwh32+lWwfYL81SLZ8gIY6Op5EMq9FOkBDb2zcsoC6YOJywltk3k4L5m2NMRBeW2BxulMkcS5l9cPqvBgPz6bBvofU3aWkJmmy66V0NvP2PYQWLNvC/OEPil2uTez7RRLXJ3a5drEfLCX1c2JfSOn7xf6KqXXfeNld1dTaiO2fr1V5Tow7mvukze29Mb0ki9syKc1hPpuvIZ1xA5OWzk1Hj/cEyHYtqWW7lizan+R9myhMd0aY3UFgbt+D4pYCs7uSoMX7Eqy4DcLSvQ5e2R/hzZ0bVtmo4ccrtd3v3CblX3Qfk5+8v8vq26T8a29g8vts85Jsk/Lqlhjr3ivojV09Fm7CIvKbsMhsE5a5DUhe20vk1f0WJrt6rLxBx4eKQT64q8eijToWbdzwgd04Fu5K8ebeKO/Zf+IDe7hMN8344D4ey7cLsSDkk6wb78bx/xbrxrt4vLZdSLLR14KNZJbsOmMffwdTVizY+tSeQK8pxlvvLt6f5MdcbdakQiqriao1VJyc80Goi1wdYME1tbuH+8RVyAQqQIIF2NgjmyS1e9RjYuyJsipgDkFgPZDRPvUtCVGrBcSurUUroWlVmDxbXBXmiFWqwqSD+Tuqwq6TNQQF/1IEwPcRQvMTo+oQG41de+kvpyc7fy31jbLVV/MFUePHplVRtkopLYmyu4Un8wN2n/pSV40s59IFCLveEPUBziXTAcbWQdlPlP4CUUPo2/kF1Ydbg1765dJTQqfWdsIi6Jt0hiFpNjYqjjp/3SpdRW1TAmJLASDlpHytZRfePJNWlCUzFmnfkvCkBaMJ+tGPIEip5/Iw2sn5WbZoKOqYUfZ5oD0hNFYt1QtNyonYpJ9SPdtoQrFtIX0j+RmD2dLpGgtEDVmLT6FlV7bgklyvg21ImoQg9CmpTevaKZmknWSyN25bFgOgbxpg7V9yXwAL0oFuQcTSM0PTGZi/luCqKgHWVnqoOn0I1LZKhQKxBO4nRXkd1Rq9JGtJ+Q9kH7ZKMd/Uxts1W+NTCYoTU6WyM52OminieqVyy8ozpSdMjzt4q3Kr7KwvB9P5ZF7FTy6Eyobev5WdJdVQhaPgZsXhfloctuG3ip9eT2J+nzg+l5L0+4ljWQXUzGlvswIRU4HMZY4tTRdLDNJoMuf65lDZXTnF9H0J5p+bN/3p6WIT2YgldUQzh7rNygaQ5RqFs2zg5OuG4JPrkw609a8hHoyWFGgUDnCbkw6ZSic7/ewV6SzI50tWOeza4ysjp1Cagcn6zBq0tab0vf2dIokz+Xvnq5M4n5f9aSp/8tr8VIXIq4Ukywa4s0YVWja+C7UieI1ABX8WqSyuFoFm16pCPxFPrVeFnCVVI3NH32VqZF9N9mVI1jUXaMdYfew09pc0mEm9QTuCP+OwHYKnSJKwTA+uAtLKm6NS1Bur1f8sUKtC2QheI+DCbyKueOD7cGFyAFZRCmRWCugdGGz+5XeJ0F2Ssb/g/Ls5WyDy0LiYkPdKEt7SxLspfE6EqtJI1yTdGss1iYoT7JD9bxy+TLZjsc//nziDE28VAZRfXw9/pwZ8DtflDMvRTpHE9SXnfZbI3JLo0W6RyJk8FPqJNJTy4tXwSbMfJHhvKcHpqVhrJ3jS7B8pbWY67MWSmpAFpybODnuCf99hn1j2Dw33fB0JkL2+4U4+l+a6pJLENrvG4f5JInOjp7xbJDI3etJjQj8xesjCvNZJsx8keG8pwenxpmsneNLsH3K4E7ysZGfZUZDjQR+/slFVMlphXGbhe9zvRZ266a2IxiqFwblGkE/+VaYjibOkDiJ3xOGc8eVT47s0ObpghRvRk906bZTOno/Nq59Mn5vnrj1sDJ638+xjiBUuMK+lJxWX/hdm6AtCyb9bpQUyPS7IdI1V/mRtpXvHO0USf0I69WepXVIFYZvNVxSTTySf2bYW1RSTjycdHu8tJXWPfhITLqb2k5jweH8pwQf0k5hwMcFrx4TryO+bmiO+pGJjemTnrDWiBSi4pMpzLh/6tYTnt6aG8gUb8Pn1WRi6NkiXL9iwzf6M3R8+Se2Sgo0Cte+r7PyZFO4VKczbQPcTY5QuBHJJk5+vzpgl9DO1L8sofX/ty+9lSiheUpqRO/NyzpbQLzOzx2m1RCtsh/3ViyUskMkVTKTbySaQp6tGdmPXPIixLB6nKoxLO0cQeS41P6cF80PXt/UMtPUTCipsswXI8JldSKCthZDh3RXGCwsqZklNEj/XTGp6xvYfaDeF6YCh+QFzNmVL7ujRuQHDZgdMWmj0hxowZ4UBs74CS9vWmgbM2U6RxPUNmIUFdZ8ZMGe7y0n93IBZTOofeMCwmYqU6fnFkxmUmVIUsmIpityYpcwR4yvTUpSFmZRpVuFMJqXLNPFdzIWrPRpoHQTMsSduU8oM1w51kJTUE8TXkntUER4w40tNmHGpTxMUNpNJ+ekW85mU7VirxZmUaEHiJBHU8nVJ4uSvG3XiMoU8Dwc6UC6w8zk5m3WOVUQI6s6zCjqiHZ8azX2lA64ICijRSAT2SHJjFHEo9jEPsMFcKs2UpwlXzFWOYsyn86zCWmrsKCQQdwkhzPMF8plkRGmNKfIV9w32FEKKGew42hXCGCIRcNiTbpZFPGbVs+ad1VlFCSPOm6zyCXGNS6zmPfOFrAJecTzHKuMFDve4iw1QCrzgvouMkK6vDHalkS4WnhECa6GwZxyfOC53ncCHXnseS9bzZlhFkGHIgbcdIkCfXM8VwCUMX6fS566vLet9Y6QnBJJYgeq5CmnBOGeO8GWeVW155r28zaqUJ0s4tHEYRfbQx3mG2HKAOYZ4joc0klTYTvjY1S51NAPu+R52XNehjDFOmAZx40Bxw2mAsCGYSOOAai1IWJY0IAp47LgKGIK4IcQwzpSgQjAmA6SkBy/6IEMYFBxz3wOt8hA0ThDReCM5KFINVdhSXtgK+0mZ2TDMzqTJKrjSnPRBlrHPscPt2d1wzW9FcfoY8GrgZ6Vdv045uUkYmLBxaRlGoOTJkSwqjp+ink4yvr9sDDqtyG9mP7JqsloCAzr25PdsOTopHLC55tkVa95UK+ymlSrj4z++ZvKspRdyAuwlEpqcF+Kpvp8kuI+dkE2OhV4n57GH4Iz6qt2d1ChIBEMPbGxn0K7F/aiXdGec4t7/RMvJ+SKLWh4r4CeadfF8s0uPL1npO/B2LTl+Hi38JhWc0/lvFjPi1/IhmZSlLPtQ6jDW8SEwLbZWadmHUnO7lh4RsP9LP5QZq7V8iLpkTi+SmjXTSg84sd+ppZsMQMt9bRFWrRdF/XERB41P9ZPqDW3UXPiZO2sn/8zY0YFzc5jyGTZuQDV3PIGlo6kvwSw5HsjUdzVXPDVzZjx0+6Ou7bI9zGczNpmRgbHfUFaNoZMtMzSt5K+4P8q99xyb72CCcFKlotNnu6qXWO7MKkCX/RTo9Z/TmiT7uKVX+b5lq+dpTxjhuMh1sE9cLQ0VFAyZLz2OBFcU3I2Psk6CGYOXqFYewR6nLrgewwD+CDDgYJdlIAMhAqSpIR6yUyM91dFRO3wxEyvnt8A2ZqcnJZUhP/LwFiyr6fmp70lNTw5NTq98H4DUU2M8PrAof3scjrzaRhbLTX6D27EmeqMBYdrGj7GByrtNWTi8EVsHofTjIO63TVbXVCx6sYS0M41bUgTjIAwxJFyOBl0bakKIYFf90dfcmTgbtnYw7Ie2ZnX6bnqgU1ZX2Jv4Jnt4Urn/H734+yD6LxtMPJWs3JMaiji2xRfZfhZRvWd/ZQFkIpWt/+h4cfe/7Ek9/+j9o2P/hda2k9fSk4FsoYU2cVi3eQHQZMO0uskmHXU1qJvXmi5VO62waeCu8pOqmfExSV/sQ6OkZRv5gFraNdBOCB/w7IKm6W56o037v6V8T0ueGUVZQoKt8rBk+b2wm96ExoehTnMXJk/UB3Bpq7Q/NL1Rv2HDakt5x6RdaSasitJiHFt/khb62BftUU+ejdgGnUmLAIhsFJKuvtpvRePdRCAkHoC4sqXXbi+EP+yFeJoz8dy3bn6rZNFVqTXwm+lRQ2qYzOL+24wAklob4CFw3UohSeXQgDnsCUu9yaFStuXT0T6gFNW38wdab4bpVMJp6PeiOAr6pf1nCOW2St8AaJRUyWupTrM0LnCzxCb30/XkxHCkWV5d4CZ0w85wqIkuvPbVLduBZES1w9TaTgvlMosGcCgapGNGDfpRNggTYAqmoQb3QA6mZs9zA2WpDXqt8ZCyt2PQM9/opOguu9oPk6PhPvJuBBQ0bH1gPGibXq1pRpM7aVNxdq54V9XDzqRqHAxVNwnnrV1OzbYHWtGcWDpjN7LxzRTNTWYGrOWwljFM9jkgjhSOJBzbM8VZzmbWJt5g3CSMq4T8CZRMIaDdgSGpoMRJtaM93A5tWWuVlG4OuhBzmwJwwgm0gyeTQDoBl1FrkPZsIysJSOxouhPDj0kPU99ZA3cDnKol1eXi4OSleXx7+cJcGzsVflvRd9Kq7NRv5m+mJrg23jzi3w+Sf+CylzY/uYEQ20kK+61ptaayo+du/pjOQ0wNVukqpbpkXx77QlYIZyAggxYcF6KUglv5tYgeZzDeDBKbwUszqOafi9ygatWB+/1GO/STiETBAPOSebukUL1o1Md+Mu1CTi2s6mX8tdYNOl+HaDvgBElP8SAJ/m25+Ni/pPyvhNf+bXrU4KAXm/H1x8oJa+7a1WdroodJrDSW2IHX3X2evAHYysIdDihBwT8e/L+d31LWINWmjbqVYd+/fqgH97uzt6ctJHW04+AlF4xYt5gLPmYcZjxqdxtRx1JoRpWGd+iH38JKufpSxmdhRW7Bxeb93WWj/Njl5c4Z8+52Io8wdkck1odnQ+/2JtCHsvdw69gXW6baje6b+lFVZfeq2boxzebzdbt1/O2KJfdur8+u/MPLvre307ohz72r2+5Q3ZxV1b6uXh3tjKovO0rdnh1cP15W1J3u3l6X2ent2eC6/dy4wQfda9I6vmrKg9smbgEtJzf7l7d+68B9IK3TCxQ9379Ubs3twV31tnWuqt3ja3QzNIeX5YtOpXFz29i/vu2fqduHy5OWJFetU6yqbPeBnJ2e3lafzf5DfEoOTqs38vj6UH/3XyqDs+pNy6te0AfcaOjrh28eEeHJbuXF3OIndSgH5kYO9d3lI+C41h29GXm7ZbfcbiB9tPPyLRTD+7udp5M2Zg+3l/ieHCCPlgf3RPZP6JSXJ3Rn6NPLwKc3oXfbevFJa+gB8+E7WN1eWL5Wvu0/nJp2/+SyXXm6oHVLA6DMm9H0fvQM3+ypamPvtHkaBhdbx5fl4L53ifn2o7q5eKDt9kF/9/BMHNae8MvxuX/UdprxDjDom13rGyvCxOz3o6YN6JeqReOeXnZ1u4XMbatZfozCq+vG4fVRt3eFHkJ//8wph08hdBX7nbNWsRsglr2b3sXLSt2oDStXLDzbqfsn2ODngxZVJxe1ykn9MSYdtm/ae7x+pwbuWRQt6kbitTYa/X43/vrLL+CDt9ojk7nZLXjil/EbvwAiBZNQOKU1M4S5YxWvwbCV7i08u2qGduu17Qme2EgOEh2bzPkhn5bPp0eNWsP2faAcWhGNgyQ8G2g7/zO5m9S/Dzs0jsZvLqu7t3X+y8r87b3p1fHGCgXQPxvbZ2FZwWTPmXnBOBXFI1C5kAK52HHsYcWTI1CXGucMxvuNKEy8cNEZWpAwnTvbSPc5CH3w0aNs24NsV6GNZDcU+8DknFf0zvi0/TTsjqbxafpzJj4dPzOu/pcQiBKIw7VwPd/xjMcMJkoQTH3H8Q0njnIwWRKfZlkJIJn1xKaLA1LhaF9oqbgKDA0gWEbUYB+5AeeYYEWlL4nROCgEpJp52ifIYy5xIQjF8P8EfJJDqRbMIYFxNCYQyG4sDj8BhZheR7XANyWTD2dRx2zk4z97FLJqTUPYifR/FJdmfmSYN7ewsVHYXSuZ1QCE8vUfnZINd8zX0t+83t+Tf3U4tAek/i3N4UxRf5K1/f+z9y7eiePKvvC/ws797jl79moylt/uc+4+NxASII9OQt5zZrFkWwYngAkGEjKr//dPJfkhgyEBnD7d+2bWntmxkaVSqVQqSVX1u6y1Lkt3364uSq2jxvFxS9gLUEs7Kh7Bq571CA4Jr5q9mvT++Z89/5906vP9RVz9+Dko8c1oCdMVtj8ch0ldUdqDHiRodog/jTZ28adJyChYmslHlBTaTtxWn+6K060Uv+SkGw3Y0s2YAdDzvtAmxt04oSPbSdINEstcE6aV7bEMCrBR48ZAyaYloCCrc64HX1hBRjnrLBUp2IjSXR3bP0b7ydKY7jjojO7F+zZxI0ttS9o+REWVwGGTSixmW2ZaoZvsWRnlEY2/w7jRvdpg7x9sVN3AH38tgWjBExwmXA3Gfu9rCR5LAOj7fEKHXfRs06SMhUgNP5Jj13keIpqCPWQr7KYCtEJ8dARo02DnPdmRhM0Z2pHFGMlo9BUhZfYhKNxhL8DQzCVtG4oMR2QKoMbxZB1ObDpnuumFAR45XSoZ6fOAyhxO1DMc48ECdh7p7J0vcyZuzqnpnApnZnaeCofzylwVDlc9v5IKD173rm9TFc4f51R4XOYXUuHY0TTHMxxDtajCdi3Z8yQXOY6EbRNLMlEQ8QxbcjMqXFMchw6ubtFNMEaG49H+OIoiu6aBHRNuf2THdWXvf1KFW6IK/xGzXVMNyhfyLzXb46uLzGyPdtF5s11Xl8x2pQCDLeeuHPbFS27Q8wqzs5dYXdzRFr7nf54pdxqwA+b0BV25932XrTNkwE5dWLZiSOnjdAcMK4Fa9xPCFh5+xthjR8X/FR21faCWenoij/VUS/HHOS0Vl4m1lGfryLXprtGiG09FNWxPdSTHIrLuSK7juZJq0XmNEi2V2PaplPdJue98gJ5aZE2quTzbcGxNMbGlO67tuYZHTMek2kzXXLr0WoZkq6bhoIzmsojj2cQxHYI0W6Umq6Rruk0rQZ7jKAg5lqFQa9R8p+bK1VpcSQhCvEQUkwv+BaW2RCaXfbBKKwrfLJ5rzSuyhWYFRdan8upTC5H3a12FxgXkB2uv+D40o72iQ7887WVoS7SXKhemvUT3lVR7iW+13Ld67lsj962Z6r9scxm9hkrlUg2Hs1TgslRkCsv5pfRsKYVWGSW8yS9vZMur+aXMbCmN1rofq8xFXXzF7jYw3eHgHuFpzRimjVb6OyrZBH6k24IZf8Wf4VKplGjh33ZL9eA5faZ/ce3u+ezOil/oREcuP0CHhzdn9kGqw/njnA6Py/ziOtxVNYvOM8W2bDgs1izZBNUsO7YnWdiSqDq3XTynw7EhK4bi0s8wWKiah7EByhz8sbDqaZ6qEc3W8Afo8IXp9JYOX5hS63ygr/uBse4H5o9bVsRmf+llJfF+EZcV/jJ/WbGkJcuKhoreAqeHStGlOrNLh0Hoj+FkKBiVBqSD2d/x0EbnJXAAEwF2JPbq7lu6DnykZ1vpuvHrmXyR6jr+OKfr4jKxz6tFDFvxkEaXZVOGnLpEMj3HpltPWTepjOm65Bi284auYx4lH6ntYuak2k7ByPSoeWmapqs5qiopsmJ6VHNRjY0MyVQV3ZKIm9V2tinbrqVIyCWqqruGpmvEI5ZLVTy1Wl1ZVbBsS566jbab32f/8VfCKDyYYNFJXJo7cVlwoqHC1w7JgEtcfJ3+56p9O35p98igM+4KPu7zmiV/480Vi+bqsozMOcUSs39dfcLk4odolO9Lv2mJF0S9fphevZiP4+db0no4R8ZchfN3+d/fc1O07L6HDfFL8lV62bzqfmn9S6IO5d8gzmB9gruEqjUyBKnCfb83i3+pdrvYHsF6TvrYBwb1HfZK+784nOwSdwLX4NGxMne2WH3XFXn1htx9JHHXiF4CZMYY/BW47H5PL7M+764+764+764+764+765+qdNsOndTR0AqUMwfHbzv8tzcwthb/SlP0z/Fv4KGjeuhq8gCokBZ/LCcOEQhZMGA5AEQfJBbR2pKLLS4wrIo2BtkiT3BQlaGHJgqHt0oICQvEkpbcNrOiyLj6AzvRiqgumwOnasEGF6/cZXYp7NyMkoyqHmYKxu2oeLwgrg0pAQHg38PqcZwZ7ulm67fI6AW2MnTIJh0uuwX9jGo2j50GA9YGiHh6y7BvXH3S/zlOAiocnO6vE0MqT4hcwhlL0yXqHSiKHYZvjuECacAjJPoYCxp4TkFao4QXksNl9bTm31hn1OVAUmOPEjZHyetQuauxr6Q1V1rtxRp/0W4Bvp5itSQ5MTIh4eOmMq91Hn8NMeHZugIZLBbqoE7N917UKKhZroAl+iKGFCqyCCDMQk+3iFDhuB5UhlRCZkZeIIWRy4TfPWjLqTO0Sxf/Zc4EfeXKDdt6wtrp9pIsnaAh3w2oR8USIB6k2IwwuQFJ4lc8tOCLYzKzttYCKn8XuXn2o8jlevaqrT770LoFhuvFxeRXi8sIF2EJqgXi0tbLxKW9oPzpJ00/lbXliA2xGnob5bgRi/knk8YoC9PQ78B2rsI4VBfmVF4rUT09e0gHD48Dz0MzTL0Bp4+fNnARCooZ2CMnPThXIvm5ImOxmiDEROBHerFZairF5agrlrJEDiXWLy1xtzPYfF2GuoHSJWxBHcCcpAtEamliceSfpuLorUqLUquZL2FQ1EvDl25Xlie5v1KhsAPyERWIK3VfFrXy0M2v94JuZmjGqMKNyRyP0OkCAVcEJUCEvAWZNaWkrlFQpslZK6dzuaDs96CGjGXwKPEdkN9XbuhscJu6K6/CtXeDf20HoDNz283ZFGfFmBHlg3MUruhsYndsMGIZTBJCsxsW5jdkEEkKdRu2JLGH2E3NIwlSCTUblgmUm/aDY0N7IYFycqTpcN3g4utlxOtsLX4sJIh8CMymBZHazWf1q3shkbBdsPhfobIguyGRtF2w2FtGZmNbRLh5ZLZ+AnthizsnYCGE9sNtNAaRkNzhdEA54DrrD8idE2zOIuh+fNbDE19CVYJtxhyh2SpudDcxFxYd6xE3JFmcbZCszBbQUQdaRZqK2xJ44+wFZrGMjCMRr4wvWkoNDcwFLIylSdFIkBGszgroVnYytusZAj8ACuhQFqr+bRuZSU0C7YSmvsZIguyEppFWwnN2jIym1tYCflkNn9CK6FpLsFtiS7PbtIbsOV7jyxuVsIEhFZhaIXxXR/uLcfTWrygXGftEiFcgJrC1A4qDBBAhHCBaovDzCqSyGqWyCJv8aC+4q7xchFc5kgGqJWPIDmtt6g5XgTAKcxxhJagoSTX4tE0ZxE6y+b5UoimlC/sQjtKwF5q+v3UsYHVDN5s6T36KjgUqKq42VrYbfZxJUviBwAuFUltNUutuLhtg+EBdeUtb+tjeOTiosyRWoCGKdJRIBchZY7kAjRMLsnFa5iirAikLQFJqabbhka0bUg1SwT/AOJosjW+iawUhMkfcPdnn2MsZ3yL7NhldCn2Elc7C3hNHFYC2uKILDYkwQvfjzAhoEtQSySj4oTBewtupbkar3dN9VbYxuKkkiUxozC2sdrzYWV5ndvDrcyRWt8CS24JpfXNoeROMprNKnDYrcKGvZYlsbhhtwof9oOlpG437LmUrj/sHwxKxVStOYcWkvWQFZW7tNDku0BDUkYmy0BSUwoaQt+MAnCtb48IdxOGwHCeTFSSaoYCMzRNIv89bgx0otBQnBEGAoO4FyhUBD6W7ThrqsE84zukTVUvOztTIyfMNjjSDxjrnGDoE7fNlpMEjqCdAAqo0q7ColAe03cKexeFFrlx5RCCQ/9q24QKCWkn0TrguJwt22bO2xEvWHNxCuD21A96sR98FC/SJ3gACUcDuty0oy1uO9MtTfnOfbTbsQu66KZNZ7/vJq7ycLbH0s1CLuvkbVQRAh9rSirIMLyua7Q6+I1WU9eFvw3hbzP9uyGUaQhlGkKZplCmKZRpimUQEh808SFTzIofWMJW15/67gT3Yr78scPOd+o6J5nRyohk1DGyGD2MEEYBb5q3yRvjrfwJEQcJus5y/ulZ/jXUJbwReYYk8UEWH8TPkfi9yIWGjMQH8RtZHANFLKYo4oP2BhsbasI3MyKZ08qJ5NRxsjg9nBBOAW+at8kb+5MFcDCBXRZxkJ2VAPdBFyqIemvzsK8kMEA1TFkMiEimQBoTATqPx1osi32Ix6zd51EzsZJhyifWMzz6kk3XcdAhcCAVxapw3RQXLKcqaumchFogdznrGq9S6JZkWoYKOda6BI/GNsEs9T1PSYyBTFalIqm25dmkbGMil1VdtssW1u2yTQhBkoWJZcIQJKolWvwq9G8YOJaYOmkg5SgyZIuqSRZJleglTuh8V423upjtFQDWmGa2V0h6QxAS8lkbhisRWdNpd01VKasGwWXsWG4ZAsYBlUexeLjP6tHOExaj/vJ6dna2hGFoOcOQJDOgkOSzxHyAN6DlwQjZknW6pCiG/q/GOgCHQloe69K00zB5k0UxXtglHhsLxta4HfGA/wDF12CKYlqaomC1bEm6QecQMcu2h6Sy42iGpRiaRLCyGVPSgKxVgvHWt1TpMfwKl+pCr4eZwmBr0SIcFI+QmoOD0mRFl3TXQ6bhKpaMiSPrWCIe9iRT8xDBqulZimIpFpKJLWEVe5oqS1R7SMR1lBw4qK1rzKYNSLFDouQsMW4If4wNUv7EN//87wgrJIFpGr/sTSDZwF87EHBH+cnYOe3gJ79j2woa9W3TUSyvL490U+l74cz2cB/sVdjjx8AIPLBs4rtnPNPGiC8BADUxi1sGrALKYt/hA8Bf8gi5NH46EycnBJJbiA6XQhX8XE69CE9E03QrDSRn06aHJwMIyhTLIJhS8DqWe1XnAZG9KBvE0HfGk1H0EI5H/pDZI84kHAd9oDSKs4MDjrANga5DRiGgPwD+x2QwFvqh3jZBzlfE6a8d878iSpH+BNyMwjibaDx89OtVGTYFPtDKU1BE4kJtahgLDFbCXzzJfhiF0qcBjdR6HnM8AUEV/Lk06vQKxpJW0A6GAsKNWDSxX+I+ZAc+MWIWB96CpSJ34C1dyCDAIo/9FC6NwTSMg3Y4JASEIRZ7hgwynWsCVCr9gdMtxJ/+tWNP/B7QGbIYORjSAfzRnq+eMzf6cQghimmTMS5CMMqp8XuCA7L4A0wikvdR0hLVcGHXwSzgH0hgii7GX6P2R+LxQvdX3QCogk9dpiR2xFTt/m70GZlCOCKUZxnbM29/n6K5F6BtRwzfKiNktD6eU2LHDGeBa5dnzbG3X/asiq0r5tXF8Ar0CK8DxCxFv6jBO/pb+qYxJv347SEEucYPJ9TYxvHDtU+e479bXJ3xxz9Be/qDaeA7EW5InxqiATAzgef6/mVNxRGMOniQbGZ2BDCZFkSR83QOrGdRVPKOcIjwj38wyJrfW+fHpeS7v8uSrJRaQwA3KZVLFcj1hqd++NvO93dEIS9qUACN6WI3eE6TKCyZ+CKJGc3OVMIKrcNriFI7ZKpZoSWqvDIxzDtMs7Zoe7h+NJ1TDjfjaXDs5ioHxTCF9MkrkGXQAqwM1KDomkUNAQGG5ZCMxzACLQ7uUUpHKg+MINYTLCsW70D/on7tZzpQq97d3tLtyWIHNENTLVnZogOGISsykoUOVNkZP5y538RhyGHpLMavOuNh0gLB+u3esdfMENw81erNi9miOrYkRK0UGa0gWFlNsCVTQ17TkEDwAbt3YExPaW+9TffYO724Eek2T1t3t97pFZqnW9Yomw2q5DdmNK3BMKESge5WMGJEs4hnv0fNAnhaRbFZOeL2W0Lx6Ozo1H1o1hcoNlU6uPJK2ZZF1CQ9j2hTs+jGxVQFojlWVgWHb8JrJGSb+sllJvlxxZx0X0JUH3UXyTZVpCloFaPl1Yw2LYSk7JS8SI+dWfh5dDPF4spXsNu8a17Whhm6p2ez/Vt931uk20KUcEBF3VRAqHWqmLIl8jonzn4FucYZPpM7WXK7d7Oj+6tJDrmAfGhurjhoDbTHsioqjgN/gAcOJGk5SML2V9HrG61aNUPvs/Xq9CfaZQ69lko3i/p7pRnyzy7SDApTUjR1TndQWeCCkZL9PsG2Vd8yx2IPmvb4+eX8Qgvne2CakoK096410q68iGJGK7EsXddkS8/Mx/EIl6pwzzkuIYE4Cz1c3ZMMcd3moXXw7PQXidMlyKAnbTzrTNo/ZEiqqN4qAbVg8OB9wmB1+/aLk6H24bCJ7gL9aZFaUzIUWTI3Fl4T/qGzVRKobXjvI3TvWO9bmeW5+agb9x19vKDMaCOWimR9FVvfIJTqMllSDE0gVNnVFsTzaylm9nHQ8R0mzI2DtEMio0+v742MfdQcHJpT9fFwkX4LyXTmAXztpmJBbRNV15C4WlPzzWUpX96rJ/bkprdnZih+ulbDvn5oLVKsQgJDY3OLzrQ0CSHNlPOWj3fQe3J4YtZe7s/VLL0zH7uv9YNFejWqRGV1lV7LYBsauSQbIGgZIVFzhURkPYhITsdEvlPj5ExMz1q5ujq+7sgP+3N2nSmppiLBLnvT9YTVoJmGromd2GfQm5TOS0ByfZesVOzr5/A0Q/O1/GAP+nfzcO7QoqFY1JTcgmZN1Q3DEmm+pJv6d5JavRmfZayiqxsYnuqJt0iqptGpZGyq8aAGquMVDUlz7P3CeMuz8syR/r4lsHo5lb2skNy/mrfkvvuw2Asq7lQZrJqc6upeWJIqUcPFyqiT3qQ/KFW7dLeV8lugcP+uenicseKu7POHw8fbu+sFCmn9mmZJW4gxGPpINkXrk1pvziPdCL5N6V7X8jOK7sq9JJPOnYoWKZV1pOrbTDgqTxpVlqKiO/PJCvKqTxdqq5olz9P8a+txkkOeSfWwssXcshQ61qYkCuwxeIWtoE/roEMnS9/zlRMOtdtF+ugWwzLUd++OFvUuVALwqUZmd8Sog13c+2ZPzVIOb7Ike4OnwcyuLOoAujDppm69b6nIY6kmUQ2iqqrI0kuW3S+Pm7Wro6OTzK7+KqhcXfjd0YIw0opNYMamu2OoQVHofzITOyLtfYw8kJ+be8cite7t4dH5zdXRvBpCdAMAGWTVjamFGsAy0kUznG2IMwuscCqRw96DltccqVmC7x7tqX4U5hBsGYasb6z9aQ063RNbprbMDEtJBXcLlv4N9vnD6PdrcGXLlZLDm+e7m3G2G93+9YUunyx2g2osyULWNt2gmlXWxE3GCS1d2nOncEPvrsH/Q/3qwGpmCR9NxrUK7uYQrkj6loRrdOumvIP/7xP3erV2pV9lqL+reaPz7sDKod6QkLnxISfUYCAF1l1R3OEygZ1yDuGGgecqPIFD2pU2T7P5cH+mZ+nu7B3WKmZ/kW4D6apmbbonhRpMVVPonlkUlwgj4Z1Hm/X7h+tR5kjFvZ/2p7PDI2WRXlM1ZZaremN6LUtGqmZmbTQM0y/yJVtJ6wTddTOmr2ufkWN1dnqxQKsqSbKiyO/b2NHlT8khFwF+uII0JTMbqQS8X4ztZ1Ot3okkkwsXq+S4tag9LMmkdtU7d3bSLjWXF4+AoBoVTkUzMpE5QZFFaR0/Occiym5lMLkwHrQOmd9MIF0yNTrHtM1Hn/mb0HmmZi3Hd5z7RaltRTKFrLVzPguSSeXUWkWmlJDJ7+UzlMY32GsiLbOr2zdudqMrTH5b3sZDwG0XLlK/xL+ALwcSHj8R0T8R0WupPEzETNRx0mcqW+3IpbwdZdK2wWAr0x/K/G62DN7CVIaj0tPY63rn+LJRRkPwvRwHAeSbH4STPviQxX6BUbZvV/UUV3KtsuZJpKxajlW2Pc8qmxIxJdnSTMwcNecr8QJASXAnzrgduW1EGe2ja+AljbokdEb+cOntcU4zaZeUXeY/Gl1K0xU8pDOM+3q5gTOB+dYe41EHHDh2fG8EHgD5xUdkPBkN3kZt524Ivz8T+3dkSJKD6T82/d9OktC6nY5bipFBm6IahXYXHI94iXHgBlk3vqy3Ss8P2zxNM/N/aTMnmTn/mPkynPFZV5n5IhNwQU5rKeUWZQGGdCSZ0w7llM8d5POcd6LrfapC+Z33fGfXVLEpHzf1EWBKGJzNbM2VZbqfs2zL04iCbFehysF0JFmlW1BMTTJVIbZsm55ruNjUmaulw1a1iGB2773nUgMRJDFeesA/TTJg2xX5yMS0RwsN99ZsZ9y+2EoUzYho7QESLWwCJbJLl11s2i5ByMS6g1VKqE4fZGpum45s2oaqE0/y1iGRTtWIRObbNef6HP1OpY9Op8XfVPACggT9be6vw9zB/trM/zHiR+wckWLxxq7O4FzBG9vIR5k7ZSRgJtzJYuermOeeueHsMG88nhNfsDFmM6favX/IsTEU2kFdNRddrtgPhgjVJcab4CmdNDh1v6Ji6YOnUhyvwT1QJxHDDaQalkU5AfggQciLuaB0IqvijzTbfRlswSSQhBquJnNZHVIZjJBOAOhmMqAD/hg9RLEjbRZSOABFGPnAMDdhGEvBDTL2loqtqcg7hqq8dmpeRdzlaA9CvFPiQgRmFV2kxrg/TBmmSjJ4bw8m1NIBjyqg/zv7ejROkRxSz93oRZzKfw4KgFtaa2HWPOPRFKzxzKMgB2KZyFsVybKmatjRENHpmmiotoks1VUcy3Bs1VYs3dFdAy/BrAFBK0fgF+wspADcmpB22eG2bT6EjWvbrm0SE27FVWqX6K5FFFOhouJYtiGZBlYcQhxpR4SwUVxM9Y1tKLrkmkRTPNe0iEroJPYszzQ9yVWIbEsw1xaR/fJAbUQPXSpQDgew4IO7k/rlpm9iNKUwnUziz4lf76o6ouDe5Dny8d0BGBS2y4jAI0TzunLycCW3kANWXM/unyTvzqXm/vFV9/L0sjZrDKTdU+fmoX8mK9bV2dXL80Fz8O3eDuqdo2/mpXGkOm11tD+ptR4PFLV5fzGuoKAxaUqh2TtwzyvB9ayzV7nr2bO953P/cFS2HsNhBZPJtdN9sMKHymj6snvfeT6vKcbZ5PypbJyeHrwo04f7vd2BicuN+we1tTe9nOnu0clg1Oo2HwK93Ljbrz3ejA6PO9j6di2XwxspeD4/dr0H/+Z87/aoVb86IOPr21dZKw8PpF6ndbFvNYZt+wZV7y4ubgx9alxYe73e4PX+eEotSmrq3J0cl93GZL+MK+e2d3LUsIO+Uh5VRv2O3W+2z+vl1q18cmIEO/MzkznAgZHJUAJLSPoqOHuAD97AB3c7KjhZJapZqU8oH39A32iM/20UPk2C/4DIyOcSCDpDxmC7qDggOuiM4CnKxsLEcPffBnY4/A+Aevjv0X8P4F9aW+qdFgKmTomanHTFpsumiL3TwZMOWVV16WrQ8x8BRTHawMY4G1+gEEPrYWGc4ADdH+IBXS5i0J+yPSsz8B+xpyWbzAIGJgu4GeFjSbCEwxir0Y1pYCXAQCe7pRpg1Y67YPkA5QPCu/LIWBWkyEcEEDPYh4AVYkP46WSQ1AjmCQQRsSuzCIyIh6P7YWlChwugIWlZamLRP+BFGCfBgZkGK8du6TAI3FJv4jxyrArAPfImg7/NDcBlhJcb2UksD49LlzGA6BglqCRQs2D/Y9ct0+aBpBPfGQVh4I25D+Ju6Rtdu0q4ZPfw4LEU2yRALHfqAlq4puTpAsHNmXaD3cImsrCq1RjlkgFqMZ2U2hKRCqcrbDDhmhhPxkGkdZgLPNjR9Dc6DgB7OJpSYeEbi+gcAvxRmYHsMjMnestPDTb6NoCggnSTxLyNo194VbEH6xB3/EGKe0RGQxabLCUgTTaVisdEtRPIhOCQ1EBIwpylCDWKuU7ruqJrpoUUVaH2nLBGtJPVLwXU49QnxskqH4FFz6HElGCOGFAy8mOGenuTaBMZpYdk6wY/sPqedJDbCiIGdwbr6c8v2WcY+QgLS9yOx8BQbJ8SBx//rwP2D31t8+qTHyRJq7DAUFgTQVMO3IUfhcOoVF+VWpzqEnwcr/1aDrggXOApmWX0j3mYqvTROhUe+6GLhccICj0DYftn3rK/HKaQBTpmdXpsF/AuCGIh5WCNuZZnyJJlY8NjgPPyTrq8ROeZ/qVzwy1/gHNb3G4zD3xmfc8foPAvqBUK5t3cBr6PQR+100r15nTsXN53vLvq/M9pDTvvsGI/z/Y+z/bY2V4sCImOHweP7FRnmVh075SLodvvSeSm99h4CPzWZffwsj4ctaR736mdqg3/2addRc7gtJftBh2W/evR+eu7utGeNluaf1rpOMeIoJeDnoKPz9vN485DKA+0GunvG51bPNFPgyCvG2+em8Vf/D4MqEbP7MzXPYP/MFi8YvHtMluajC5ON52/CmJs2IVEG5+IsQvb7Z8PMXaj3e391Hp82r+r3d3PXvWn8737i4FP1bX7Ujs6Hjx3rkj5/KwjKfvXodXsfutNX/de/M7pZVeaPfWsu/pLedojXqt/1xiguj0kLf/mbqRdPrp2/0Kzx5q16w2OtfLRYDTwqu2n22ezp47v0flu17yY2tK+7x9+U261i7uLg3JwFtiDu9ten5zfzMzBw7Ehnzp679R9vD05nx55+Fm9aZPKt+lF9dHbfbq8f9l3+op2PBjbF7NQs6s3d9VT1XyVzxrlE3RRPbnFV/fVB0+KzfmdT3zcT3zcT3zcndX4uJndwuKCxbYQeQsW5B3JXbBk9ddasILXvevbdMHij3MLVlzmF1qwsKNpjmc4hmrR5cm1ZM+TXOQ4ErZNLMlEQcQzbMnNLFia4jh0cHVLMSSMDMej/XEURXZNAzumjk1NdlxX9n7cgqVNmg8vh3bXuOh5jTtj2pMdas3eGc1T+a77OrxRXyfe612zGYaapRw+3tyNX799e2xOVdU670h4Il2Vr2e6d2xNFLf92MatVtDpX0y13vPV0eTp28OueVq+lHrf9Jeb4On5+Pjaub+6r3R2u5eNp9NWfXTRfT5qj+/wrOJXLfNbvfNCpurJ47DWDI+/7ct3g+Nw/+axHjRmR/2Tfv8MS5e+LHvX1Bae7nktvXZ/aL1ePlxfKHsX3W57WJ2+nnS12zHqoKGvOp295/rjqgXLEhesH6HbNNWgUkD+pXQbO/qY123ReUiebtPVJbpNKcAY3+nIuoYl20ae62F28AEnHItvNTiPySvMTtFi5XhHW/ie/3mm3GnArkbSF9RO2fddtqqSATs/Y3lLZ6UxcboDljWd7twmhC2z/LC4x878/ys6M12qk1kCrq108tMTeaynOpk/zunkuEyskz1bR64t2Yply6aiGranOpJjEVl3JNfxXEm1qBZDiU5O9m2plPdJue98gFZeZE2qpz3bcGxNMbGlO67tuYZHTMekulvXXGpoWIZkq6bhoIyetojj2cQxHYI0W6XbEUnXdJtWgjzHURByLEOhOw3znXp6Sx2NLpVOR21Uyp43xXazpuPH8PxIaqKaYQ+IsbdvNR8qL/LN5XHtcPZABshpjLzTk3LVOrl6uifnt63J+MmbnAxqJ/Vzc9jpmtrhtF0PfcO9vLy2H3fL5vTJq1wd109qo2u9WjkdG3uD512jeVk5GF2eXB099c+Hruv1Lg7P9641u99EJ7IXONbhwcPTsXNsD+x+Weneai/h4djyHo+954Z5qZUPyjeurJX9YduXG3uzrtn3b16P24bVJE/fpscPNWfwMFFe968uT4+vOtPH127Z7J+X+9qgf6kql5f9+56+d2FKr90DZ7J32hheH55dhWfBa/N0hk316MbRTrrHp+dNLI+n+2bLCF/Ke/d1Z3w1nT2e1pteo3rzclt/7uDyo/w0e6zVD+/Pd9uXd8OHgwYenT2dn8h3N4e6dHTfHl/XWyfPr62Xw2+y9PR0fHKuhdmtTqzspbxT3Hllv6AuBGXfj1yOuQJbV+nzSfSDNTw7zZ7X8NERd56Gh2jrXA2vyoVpeGoh6kSXpayGF99quW/13LdG7lszXSOyzWV0PyqVSzUcztKFIktFprCcX0rPllJolRHOV355I1tezS9lZktp4N0VLyuL69UVu8jDdM+Le4Rn/GcIIFrp76hkE/iRbhRn/BV/hhvUUrJS/bZbqgfP6TP9i6+Ans8uaPntZXTk+APWufDmzD5I1zn+OLfOxWV+8XXOVTWLzjPFtmxFBcNWNmH5kh3bkyxsSXTJs108t85hQ1YMxaWfYdizaB7GBix4skQ0rHqap2pEszX8Y9a5AZbCeuP15WY6ePDGQyWoo29nrftXidyPOnf2OZBydoNvzUl7VL6uyDfubPBNru3rL5VR6ya8LI9fmkOrfnxxED4qyql/OTyaDknv4OhSDRvWN39XaV8+1U6q9qnm30mGFajf1Pb18651cas8K/eT8OQ59B6eLo+fDDTtXEgV7bxmVl7HldbxERo1O3SPUpOQGmiHeKyoivbgPxzvneKB5Dl4YJ2dqZ1XHz3rT5dVtf5wfno0Gd63FWf29OC/Tk66p+QBX3cP5cG+7Fbv9k6fThz0eHjwuF+/DL2zJ3l8r10/Nr/1Dtz9ciCPro+9WevB0KcDG92dq9NwWEEd9dI7eal1Bld7SqN1Nzv8tid3LOlS7b1cjHzl4B7tVy66dLk2b/b9u/rLpe08nA2n551vandvOrsLH/VXv3yzLx/hy/rx7BkdDltYP79th63u7P5+agZhtTdzrkYVfDMZ+JNLW73wj5zjp7Nzjbb+Ik/Vx+Z4NK3d6SO01x3sPbX6rdHsxj88HL9eO5Oj5sXj09PRQJsERH351h35E2t/f6b4r08S6nrVrtLzn0djt+cpo5O92aBvngVX1/t73YbVv7fUl2nHuNu/u6kev9TU893Dy0tcGczCoWWbrxeTvdvW1f5Tt9Zq7F+GZfngybx/GDbsb6dXJ89brtOixvyl12l+zTy3TvOX+es0BFPlrtMaKvqUKT23jVxy2GZoGIQ+JHkDH5kB6WD2d+z1Fh1JwhlnhBeRbJJ231o8wLd/ttXiMX49ky/SxYM/zi0ecZlo8dAtYtiKhzRq55gypHQlkuk5toEdWTepjOm65Bi288biwRzwPnL5iJmTLh8KRqZH9zSmabqao6qQ/MX06FJAl0BkSKaq6JZE3OzyYZuy7VqKhFyiqrpraLpGPGK5dM2kWyVXVhUs25Kn/pjl47ktSRNc6frK4LGi6/hB32teqI26f374NHi8P+/0W5ezm2mnXblWTgZN5fV2Ur0uD90BNdDppmfy2K1cy1fHt8c1dyaf3gYv5GUWvrQGwfS1ffQi6bvl8ZU3Pkb7NVnduznrHxhkb6zv7V6da5ZlS6ZxQfYPr65unve0sNm8eLgxxhX/MTjbvx4e1eTyycGRMyVDv64/2t7k5du3xvndXXk4OjQbx/7JqdYcuMbZ6LB1eO5OvUel39Wk41un458j/+DWH7XG/W/lnnHnTVBLdW9raqt+NzrGj5dyQ72ZkFt8X7f38Ti8kkd7e90HvY2+VWV1evJtzzhoPnp1ZXZ/VtutOFfEqZ62JP2w1rx5LHvysP16LQfGyclTtzO9uuxN6J44HChmJ3tqhl/aPTLoQGpXaZmKzT/24hpWcyENizmnYWM5XFexsgnyQ1Tr96XftMSr9xUZDcUK532ivr/nDn7ZTXoU3rHotLPq5n796/e1c8quyE8bX2GlqDpziZZzYhM1JAT8Jv5B0e8Wtccgp4TgKJQ6t7FsE7F37dzrjAPeLxtn8FO7h6dcAAdEutBHTOUsdx8m4ZhLvSR2hM9Tnm57nHi8MeyAlU4nEdtC7rTJVVHyDoBOWKZczrjvKSM+fUg+fUg+fUg+fUg+fUg+fUh+2ntWCDtNYg2oQPnuC/fwz3OlD9mvlFFPeevaU/wrrCdxPXTJXAjiLIsflpOAVmSqsJ3Li/n8IGfS1MxeaHGF1V2wD+oSWxs81idDDp42F1gJplwevkYc7BdbWtFzLOHRI28sevjE2PjE2PjE2PjE2PjE2PjE2PjE2PjE2PjE2Hgvoz8xNjJkf2JsfGJsfGJsfGJspNR+Ymx8Ymx8Ymx8YmwInfjE2EhI/cTY+MTY+MTY+MTY+MTY+MTY2ITgT4yNT4yNT4yNT4yNnU+MjU+MjdUYG2vla/wE2/hMyPezJeT7BNv4BNvY+QTb2AJsI+Iqy2cbSeFfO11C15gdSaoZCrCXQJ07X6nNguBC4jsHv0AGJrbsuRiprmtZ2JUQxpKLJU1XMaHj7IHTtokgOb2kqjgGv7Ai8Aue4RlucXdE6AtVQgjF0Bc5eXMgIzZzIdT535HPyo0/YA6teOTTQdmJaDSQ4SDkEk02bc9BumybuqyahNCOSBhphixTy0YixPEUhah2TKPMabzAgw6hjPTHHBdBIFJFyIiIZLYl3xcSG7PusFdcVP9CNVlT9AOlvFc7MMt7dGNUBoSOclXTK3pVlg8OavvfwcXBdSFtOUg3ApdKL7qu2vn6xx/IsqQ//wQnTdidpW+ibjqqoXuGonqqpxPLclUZWcQ2sazppm44qkx01zFoAcl1XKw4c0NBZ3c5DbRIO4kMXZZZJ//YOQ1Kz3g0gJTj4LMBrdLqLQO5nmpbMpEcoptUHAzXpdJGTNWWLIeqQknC2KLGkmd6C60G4IRFdfCQhxZkWrZUK2JvnGo5EUfu1rnKwaW9ys+ynedCmDp8Jj9nkEWCoU/ctgMuBzzUZkRYNHwWeoXSrenGG7V95+MYmfnQw8pJg5tnkGE/eQs2KoTvmOCQ5PpT353gXjt6+8dOHciug6DUwVmkDqqzAY8NeGzAYxMem/DYZI8siXUTaey//I0FgxnCKjhw2NSn1X5lTfPa078N4W8z/bshlGkIZRpCmaZQpimUaYplKHHCgyY+ZIpZ8QNTXsmcW84/PZ9/DTVhGGMdkth/ZfZf9hubhQ3GqIaM2H/ZexZv0lDYG0Vh/9Xm2Uhrz2eRyDrapPAgiw/i50j8XmQGUCU8iN/I4lAoYjFKsfCgCdz8/iULhMOVb5iC/gAnYkUs9Lfd567w8U/s4/gLHm4Ycu8GPp3FqRTFurUTZKKpH/TiPUKcdR60cDxwCvj1EjyALOTBwA3bNhk/E1pDppSmsDCex3YSBadIu0oSm+XG5aT5V202b8HzD8Kb6BtavwfYT0kkFNzWM5KTqlVWNaxFsdMf7LbhGbzqgmcqjXCewj4aB9TA6nIvzS3QmMJ0SSynY7NaMeYpJSEIcqlqXKlQkz4kOELwBhjIO8zWCxZ3uQk0FGeZoGEl0zJUSFLZJXg0tul2N2TrSUJGZA1U6N/yTrShTcqme1pkyOAgDtFucCtKN728kzHyZCKFwjsW+pIIKu9VLk+N+svr2dnZTpZK8HNayuPFjsKFJSAuZYXEcCVCF3XKMlNVyqpBcBk7lluGoH/kEKJYLBpj1ajMC5Cxk88+tJx9Kjum3mIhBkNgHdZJa7FOlxQF3IcKYl0a5VsI8xRF1sC+3Zx5fwL7iplPCjVZTFObY/f68ymq5XM+fc6n/8fnkyUbsLJsOZ+iWj7n0+d8+n99PnEw023nE6/lcz59zqdfcT79yaL7eHoSl25VvR7uxCFXcBKnIs21sC3Zju1KyDZdGUuKajmS5kiuIlk20h1TUzxV0jXNUOahkll+GzgczgL7CMdaFndJieN32fGvSgyZYEQZq6vIpq0qpqcbju6oDpFc2cGa62qagyUsmVjS5k7/OGd5koJsYzJCqpk5/20PJn2bjHbEXA2p57k7K53gMCw1KGvg3mdvD76MP0FiEhi6cRxFRxpJsGNdK7FTVUjmEMdHi0HUOwe0y9GVMetD+t0ojTWpql+rsqSs+PLPONy63QsgBA5cs/YqIqmySKqSR6q+Dqm5DVbFBpU3GzQ25I1RipKvhKXW5X7tere1LqH7IqGqSKiWR6i5IaFmSmj12+lBY792Wq3tnn67OFn7+11Je+83guDUN/rIWJedNZGd2lvj3the0A7EBvU3G9xQ0BrbC9qhSKjxlqA1NhS0xpaC1thA0BqbCFr2o8baglYX2Wm+Ne7N7QWtITZovdnghoLW3F7QmpllSXpL0pobSlpzS0lrbiBpzU0kLftRc21JO8rwM7POq3n8RGhDhtIPBY5eXNSO3/3dWhbC0k/31a/7GxgXxxkGyW8KHNrQEoIPEwYdfLuoVfdal7vHjdPa3sW7KxBFgV2/rf3ZegzWCmDwSYbBGWtKz2XwplMaZacKeucEy37Gbojf85W1KZXWZlRa76ZycRSiDZCiKQ7d3UiehSBg1FElR1J1C0nYkR1DlW1dNSy6j8UK1hQsyetugGBPYs1tgCyVSLqtOogoHpYchE3VszTXMBDCqqHqjo0kGxP6ue55dOs512acM2LPdf351lSZxSWBeLGkQ3NeBtHvADBOd43zvyHIos0yh7V5IhmWp2ir68Yka0fqhhPvxGALyhvb6MSHb3mTnJI8+wf9nLuqQnwEHvr8Rpln6hI8X0X/jKznq0J7p6vmYiIgyh9ZE0OB0gvvbM4ymLYLGUW1hZyh3xdSvdKh0UyZYUqP0/xsSY7NiPy9nSSj6X8O/zm3hy39vXLS+I0nF+wTHNLxg4x6kIbPwzxtH8tfHgzgNS5xP7R/D0s2rWe3dNP16ca6i6cMOWMQTDpd9gv7GJIW9sHfBg/GkFhP+LpLcG/c/RJ/OQ6CUn/idHmbeED/nYR0w05GkHguKp2k3NstUZqZxogSLlDJnkTAHkkLz8TvdMcsALHL/twtNVxaT2/2hX0edoNJz6UN0ikfXeuXkLmrsS9kddfaLUV5FC8pL1huIwhfAcbA58+xn3+6GvHUhUmrEQERU1k2mZIXjAB8BEMuROAnfbtbqmHa8T4GoqHmLiQN6IUBpYoMxC5CpZAdnk4PHkrDiErIrMYZFoGOnAwPvAucT1Ck+u3q9PJLae+6drF3WPsSW5o8ZrPaKHlxxOZu6Sok0SdgkPCUBtHSmxaDESYvuA/BdFB4RCLfiq4/TDi8OCo7kfdCmjB5DwQ2zjHGTkgT+U0JobQnTZfAHY/QcaxrQETCMlaUL5kRs6EkvOQjAG2nC2fUttB4/mlNklc5nXc7TIVH/r/0ESQm+jKljFYyCMb5q1xS7TFfauLHGh4N2Hxnp9ycwEqGwFyb5J0kRk5/IpFuQDiZSb35ps7bBNPl86XfYzQPiRT4AlnyGx/LzFV1SEWHRGk0aCX/B0iMX4PS+ltd+20n5YvAlghVqHTDJGxReiKRz5EffVF+4gynkeRGuvFdslQRZSl38xlzRFlLlvStZElZNTTKWx+/c2h0cWiqKRta430yXTowkQrKGRhjcWAiLcrys+KRW3LJ1MfxQgUFNhixqjhiubt3QYbXGDFjqxGTBVZWMgTmHBO8d+7nsHg7DfUDpMoQpWpfWCUaS0Vq7lQip9/momhZ2v8uMWPRZRqQ5amnI8qW71zJypOlfVGWcjdjm60kZlEryX4lQ+CKg5yNZao4Wqv5tPJDo03XOzNd76IaF0+h1iFyP0Pk/ClVAVSmq/L8udc6ZNaWkmkUTqZRoBrR3vhYe6caMUU1IjAjthvq69oNjRV2Q3f9VagmaI7825GN7IbGz283NDJ2w8G83bBsYJbaDY1N7IYNRuxAHLHi7IZGYXbDQSVDYIF2w5Y0/gi7oZGxGw4zdsMykXrTbmhsYDcsSFaeLB2KslSc3dAobC0+rGQI/AC7oUBaq/m0bmU3NAq2Gw73M0QWZDc0irYbDmvLyGxsYTfkkzl/F/wz2A2NjN1QX7QbILTu/UZDc4XRAOeA66w/dUFn5F9zb2QxNH9+i6GZsRga8xZD7pAsNReam5gL645VQxyr4myFZmG2QqOSIbBAW2FLGn+ErdDM2ArNjK2QK0xvGgrNDQyFrEzlSVFTlKLirIRmYStvs5Ih8AOshAJprebTupWV0CzYSmjuZ4gsyEpoFm0lNGvLyGxuYSXkkznvx/MzWAnNjJVwJCgQfnl2k96ALd97sJKLAo8QqBKXANAPXLP5TEWMCL++DeO7PtzLv3zLv6BcZ+06ErVOvo/TZmqH1lXQXD6qZElc9KbaWN8USGQ1S2SRt3hQX3HXeCnJ+0tJTj2aiiU511NqqzmuvvGx+s45jpA4yY9TziTX4tE090ZBf+k8n3Nfy5M4dqE9BI8kZ1xq+v3UsYHVDLiQ6T36/Gw9zszW4i6zoa6CJsJxJUviCte+zadtcdRWs9Qu+BFuLP+5N+8LvonrkLq/lNQCNEyRjgIpybWlJBegYXJJLl7DFGVFoIxzw4lgRqTbhka0bUg1S4N3F8TRZGt8E1lfSpNI30CSNkgIC7MDYExF3yI7Bl9dti2J1E7G/oDyveCZjFhbk+GQ/kUrGrhhspNZtdNhsK2Rcos21BkVJwxenno7yai3AvdAqLCNxUklS+KCy+rG4pxvD8+7wa5DanUpqcxNtlhK5z1v1yE0o9ly/Yc3HHarsGGvZUksbtitwof9YCmp2w17LqXrD/sKVau/8bH+XlULO7Y/V0V5JspdWmgSfHuv47yXCdL36WIM6dwykNR0RgZunAMqylLXjrLU5eWjWy9pVpoJaz5j1EKeq2wKqfksdFJ+Hqp3pr1amttqRT6sNzN1vScx1/cVsd1rpsX7RfPWfXA+v/enxfu1E9b9mLR+YorU/BRoReeGfCOLW27SPVNMumdFSfcWEs6tyh23Mt9CksXt3QnZNgoG2TCLW16ijrzEDRtk48hN6PFmLrx18k9skLMvTZqxYR6P5elCwAjZknVxNo7chB6/LOviLB6r0oWwxK45iWSWZJ0BXr87IdsPmU9R05/z6XM+/evMp/yEbD9kPkVNf86nz/n0LzSfchOy/Zj5xJv+nE+f8+lXnE9/rsWUdwbob5Xze5VgvAWJkJ+P7vtiLH4cER/FwLe7OOTQHDrxEDZdx3FU7HrYUCRXMV3JI8TUiI5drDu2oSLbdrFp07K652gyBnhMJNuAIjMKeoBAVliNMEJpFgDrdJssAABot0YWgEvmM4Lpv4pUOsEPwah0THBnQkrxUU7p7yfHld9KY4Ih2n4xAD4ulkbBQ1Q6D4GXJWSx+yBADSkN8Qw4xx1OwL8kGOMevx4iEPcOTZT+PggYBtm4i8f0p8mIt1x6ZnS6LlxQeWPCb5RYtSHBYTD4bbfUCvqkRIkteXgQsnQFPXC0sgnPIMBuqHjf2HF0j84m2o9xUBqRjuB324d5w4LEgwGZRc1T2hmhIe7hkU84J0LCm8IjqJRRDDXwL9hjSNWWy31qgnAc1fjsA7siBxv2vkN1A6vSpx1luQiGcAXH6mGX+2EfWNzHo0dAE/y70ALVIAParTCkvZiSwYT8VqJvccn1QwyQlWPcIbulTEIAdrzLkjAMcG/2ynyHxAaihkEoFqvaeTtGnw3LzvxFZKmhptePc0H7KyL1YTw5PZRhUPFbkfoNtbiYG3VLP9oPDnyPpt7fGuqS6Hc+HDALc4ZD33o4oOK3gt1XB62tNxzbuaD/uOFYFvEeBwcsmR9mOiALkQJLwwOYQpold+xvTpXqu0OK1gso3O6e/MPDA5KxMZfEjcdjs2SyUMuywMFZNnHEOHHaZHGjQ+v6NYYHSUsCcnkMx5KZg+R0dHhowtmK0cmJ32BeLeBrtmLmZEJxkVycWqN1FRSuUatkSZyL1zh7P4mLcXhbU/nBvpipCMkrA4eXTXC1QBFaNr8zscGoQEMFbWup5EcH02oLFaEPtKeKFSF1SZTwHNpjIkYJpD3zY8uRjlh8wG3hC9/M8NWgD+Dyod/36UrBnO7JiL6llpaojkrBKBar/8oRq0yYMCrQ4EJvWlzhxHHoC+Bw5Ivxk9hgSF8SoVmFnvCRWKoLTNE0zgZgrAi6WBpokZrPbFAx3+kS1q14XNmumNkO0f+H/muSfg/K/3sYmRNvBX02Vvs/rikB29l1gmKpV7IkFheMsS2RggtcvZolcs7vWNnC7biR7/2YVLshwftLCT5Qvx58AMFJtT+Tm3Q67c0lMcDitF9iRcrox057ptk3mu5i3DAlu7jpLm8X1rQkchiqLXC6b0mkMHsa1SyRwuypqV9rW80eOTeOKal2Q4L3lxJ8qH49/ACCk2p/yukuo2Uh2sJ0zzPYGuGKxKRsttJ5GW3fw/EoGHTI6J3WWDMzOQs08uVf5ThSVpfEvdJPiYNDIf4tVb5GqnyXBsNltHA3eIZUuTN+eh6rV4cdn5OXIYC80/Jwzh6bWH6Oei0947D0/yFN+iJJ7N/dUs6YHmXGtMCsTnJhqRqOKlkSPyB8bltql0S9QrViBhl5i2ADqCsvh4y8eZDJ0f5SUveVLW3CfGq3tAmPaksJPlC2tAnzCS7cJiwiniNVR8aSCF3IFUpnSI42UjKm4JKsHgvxb6sC3N46GhIDdGnzxWkYpTCTTgzQhWo/ItvXltQuCdDNULteJo+PpHA/S6GoA/Ut5qiSa8ixKrePxp0ndJtY52WUrh/r/KNUiYKWhOJesYDXaiNPlyhf5k6PeXRsz+/74/cHx4IhIwTIcvgAZvIM8QwS+YtGDLA4dlWIU3nM6M5zqfo5yagfpbhUg7SuDwighWozJsM2WedoXbkmw9oZZXIDaOdJZYE+BZPK6vyZsmelE0YRJ8xpypZjFiueP2G0+QnDA8t/qglzmpkwxSXUgLoKmjCnlSyJxU2Y3AQK20yY0+pyUrebMPmk/sQTRpuLQI4jKoUTlA1Dj62decryQo9zPSm5V+GcJ6WtqoYiqbKKDUM2ZWQ7iukZuk1UjSiyZJi2ZSjERLaObc+xZcnDCvFcQ/dsYmAH7JE5T8qtaxQ9Kfuhi/M9KaUcx0mkGJa01HHyj52OrGtYsm3kuR7WKTtfNAirXmAVUiVLX2CV7mmqqzoKcQ0Hu56BKemK7EqmpzuyQQiWVQU5yPAQQYaFXQ3brmxgTccq1jRHWWQVci0XqVgyJUOXZVmzHVNyNEuTsesiRXKw4RBkY0nCGkGq6uqmSYhsSZor25YeeRHHrHpxjcEarNJMZbmPacwqR5Z1ossgeS9GPqt0ZCxKFbE91bANHRFKKeWF4egSMS3dwQTpFrF0ZNrENJFrYkQFw5FV3dBVz6G9tm2N3efNsUqWiCap9GtVNjXV023dpFxCsmkolmPojgusdwixbNOULIRtxdOx5JqaYWiqCQBqKav61qn9+jarOE+WcGjnMAgA5DuHIboh5UwzW3IlSzGhEw7SXV1RXU1RZMdGqq6riqZphqy5dLiRhw1iKJ6EiIxki6hUtJxFhliKJ2PKY1XHlCGSQWSZaIaGTcU0Nc3yJGzZ9EOHjqGiSQYyHJtKlS3RymVJdtEOAwbHU+z3sO33/DFLKzD1IwzCKGKfK6ZJ5LFvINWwLFhtd5xeEPJilFcTJwrl/yPlZFmmYpGkEkASFXIGwYfD8DkYuczj+8vOZNALnMfoIcoe0GZmwICMk+toFjgAvubRG1BvuOcPeWRyDPf2NRrPNn8hAMLZeOwwj/Z41QFvWNpNGECIR6Dv+0MhlFGSIZ5jMOm3w3EwYvR//8KB/mCoN63X0hBkZlioNwkK2LRmAKYDds/XHEvyFtUqOYxYinv3rnbo123ffWGyk9emZKk5bWZd6wtpCJlWDs+yK08RDSEVGcbyhrjeLqQhXTLkpQ1FWq+YhjRzoUcs2QHpcWQ8aKfNs1PRmscumGrtURCM42gQJTxxn/FoCtvvzKMA0iiWiVdMgGDUsKMhonuKa6i2iSzVVRyL6jfVVugSo7sGNri+JLHaHs+G0GVAgSyHJNJWVIl0MYgx7WSPTEmP/RWOZ8J3LyF5oroMsXAXl5cd4hFbAqL1gXbZ4Qbc+IUHN0FxoBc7DrDVtl3bJKaqS7qKHFl3LaKYCtWIjmUbkmlgha5bjhR1kupD+pHiYpuaToai0zWMaIrnmnQloAre8izPND3JVYhsS3DGMsIDN+j7ryRRl06PKtkIdpOFmHwX7WSqosnI4YsYVz2CWZq+eZrQUedaPUa6FH+O9zUr64g2hckzXb9A1+906X5v53usoMT1F0nMmo2RcNkjdh8m4bhPogipbPgMUNKPRG5ZOI2sGAheB5MhbFrpZgP8B6SvApriDkQh+mMfsp0I3wIUqBZlpBglqxzAbjbG/zYKnybBf8C25LkEA8+iMcIQwjiiTGhBZwRP0VaUDcvuvw3scPgfgPH436P/HsC/tLY99hnHlISQDZeEfgc8DGiVXdIbsvRuHTzpkFVVl64GPf+R0F+xw+JvYoDNL1BoxmqGPRSVS7hNHfi0ARuuRsmwbM/K8P8lsaclm8yCyLUB4kWALGfkD/mPtPKp73IviKREZ0Jf7ZZqUzKajbuwQQfKB4R35ZGxKuBhPRDJwkOG4EMACbVh7zcZJDVS0wr2M/weF9oK4jx0dHM9ocMVXeIORz79A16EqffFyxgMht0S2Gml3sR55CCVeMrOg/82NwAsaofykHIdRoE5hbjUegFszlECRwo1n8xq1N7BYziJcN2yzw8lTnxnFISBNy7VXuimcLf0jZosJVyye3jwWIpD5YBY9ju/mWaag/uLDSk3aTfgrAQnsrCq1V3oAJtSfZ+r2zTkLlJp1LAKJnzO4Mk4iGYhM3GpbmjT3+g4kDYgAVNhaU9GvXhKwc8hlTOHuCx8L3o79hmo8CbfBpSCLkQahpM+GbUfySz5hVfFTMDvoFw7/iDJN0Q11ZAdDIBi5nrbplLxmKg6AikQHZLahRlFAqrRB7Wh6wpdsiyqDBS6lRF0ZjtZDeIa6bRi1Cc2aWxLxsm2WNgkoCJLu5YVxYBOhnTzTkSVo1rqd16S7ciZlRr0JrxjO1FsAdOjvNbvSQf52tmmyw1lVJulJTIPjl8fj24uXjUdNmGZZxj5AU/nw9dN8Ueugttx1rH/dcD+oa9tXn3ygyRpFZYRCjQraMqBu/Dj9/RAI9VXpRanugQfx2uhltkX0Z0drUHV6XYns6z8kbUe52y8OUtszl6as2r+zFsGca9DuT/u9n2HbW0wnV82OwBkGY6yOj1eJ3kXBLEAyYv4C8qNdr5Dt+2eQe1UGxseO0WAuPN4eeH8b/qXzg3HqJ6MQhK/f2gea49VuMYGDT1lm654xA7sYfUl+YLaVmDuGNRKwPQfm/4PDsow6KN2WqnenI6dy/uOd1ed/zmtYUfcvAibERllNh9z62U46w+7wQAoJLNm1z50/G9+s3H12kCnftPapS8f724vuo2HodEYnGr2bSWwZU27lS3kHp5O7Ztrzz20Rvc3KnzYI1fD4O7RfcBX1rD12Lsmj48vl/3e0beWxn67uTxtOYcXY3u/0ruWX0atm+EUX59e4Zp71apXZlevFYxvTg8uHy6a+NYd3lw2tJOb08ll/6V7jQ6Gl3LvqPVoHdw8oh6l5fi6dnHj9A70e7l3ci4FL3evzRtyc3B7ddM7w1fDo0vpekoOLxrng2b3+qZbu7wZn+Kb+4vjniW3eicIX2nVe/n05OTm6oXU7sMT+eDk6to6ujx0n5zX5uT06rpnX50r96jbdS/vv9my6R9Xm6/kBj3jQ2tCrq2pe3vxQO243q1yPbOrDb3R70puvfL6zTend7eV5+M+0u5vLtCdfCDZSmNyJ1vjYyXl5bFSmTrKheco175903t15N7Upsyn7SB8cw58bX6r3Z+Q/vj4ot98Plc6QAO1Mq9n6e/BC21zhK+6+yePJ753vnt00fDuRhfI2HvA1+f3Sr9/MK4enpqH7Wf0enTm1PvqY1ihDPoGl4axICRafxw8wsnAUrHo3ikXQ7ffk8hN77HxEPity+7hZX04akn3vlM7VRv+s0+7ipzBaS/bDTos+9ej89d3daM9bbY0/7TScY4RQS8HPQUfn7ebx52HUB5oNdLfNzq3eKKfBkFeN9iitdMdj4fh199/p0vwbn9GolV2l5b4Pf7id2qQUpWQrK87qSIU8LgvqWIr3YF11nr0IWfvXmJO7DAE+lhlLk55HofPMepBsT1NsKo0ze4B255NXDhISn5lQfjTgRIG8ZfLAvghYcCyfAHwW/o2ztCQMfrn9/bRtiyjshfUvKkZcGRA95i+50c/mJYp6UhVkcIPudmOYqlyjqx4pxv4bBXOLoZgI6SHcDs8YYLv0DV6FuVPiNJR7oRdyLkJp1ejyJ6Q1tyf9p+nw1m6P+WPc/vTuEy0P9UsuhGVZZPu2nTbUW1iawTJ2JSR4qiqQwxZxSqSl+xPI/cGOjLF7E3zN6Sm6jqma2EDe0Tx6GZZUghyJN0zDLokYMVyLJm4yMtsSF3Ndh1ZsjVd1ukmFNH/yXRNUhXFNTVV9ojqIpluZHfyt5/UCiGjAe7RtYkdPpwGA7Ij7v/o6kQ3X+kWNh59sMHEO57vkckr3JDsZNKyslMNaqF8/e9BCXY75GvpP+3RP9m/rj/9JzX2/5M7g3Kjn7l/X9Zal6W7b1cXpdZR4/i4JWwFqKEdFQeLm3591iM4JLxq9mrS++d/9vx/0qnPtxdx9ePnoMT3oiVMV9j+cBwmdUX5E3qA7OEQfxrt6+JPk9hTsDSTjygptJ24rT7dFKc7KX5bSvcZsKObMQOg532hTYy7cSZwtpGk+yOWAidMK9tjqRhgn8aNgZJNS0BBVudcD76wgoxy1lkqUrAPpZs6tn2MtpOlMd1w0Bndi7dt4j6W2pa0fQivKoHnJ5VYzHbMtEI32bIyyiMaf4dxo1u1wd4/2Ki6gT/+WgLRgic4TLgajP3e1xI8lkqQ8/aEDrvoIqdJGQuRGn4kx67zPEQ0BXvIVtiVB2iF+OhoTKUa7LwnO5KwOUM7shgjGY2+IqTMPgSFO+wFGJq5pG1DkeGITP0gvVoYTmw6Z7rpzQMeOV0qGenzgMocTtQzHOPBAnYe6eydL3Mmbs6p6ZwKZ2Z2ngqHpJy5KlxWfy0VHrzuXd+mKpw/zqnwuMwvpMKxo2mOZziGalGF7Vqy50kuchwJ2yaWZKIg4hm25GZUuKY4Dh1c3VIMCSPD8Wh/HEWRXdPAjgnXSLLjurL3P6nCLVGF/4jZrqkG5Qv5l5rt8dVFZrZHu+i82a6rS2a7UoDBlnPpDvviJVfxeYXZ2UusLu5oC9/zP8+UOw3YAXP6gq7c+77L1hkyYKcuDOYCcgM53QED2aLW/YSwhYcfMfbYSfF/RSdtS7UUy9e8lZZ6eiKP9VRL8cc5LRWXibWUZ+vItemu0aIbT0U1bE91JMcisu5IruO5kmrReY0SLZXY9qmU90m573yAnlpkTaq5PNtwbE0xsaU7ru25hkdMx6TaTNdcuvRahmSrpuGgjOayiOPZxDEdgjRbpSarpGu6TStBnuMoCDmWoVBr1Hyn5srVWlxJCEK8RBQTT4EFpbZEJpd98H2FVhS+WTzXmldkC80KiqxP5dWnFiLv17oKjQvID9Ze8X1oRntFh3552gvcT3K1lyoXpr1EP5hUe4lvtdy3eu5bI/etmeq/bHMZvYZK5VINh7NU4LJUZArL+aX0bCmFVhllzskvb2TLq/mlzGwpjda6H6vMRV18xa42MN3h4B7h+dEYGKJW+jsq2QR+pNuCGX/Fn+FOqZRo4d92S/XgOX2mf3Ht7vnsyorf50RHLj9Ah4c3Z/ZBqsP545wOj8v84jrcVTWLzjPFtmxFBaNNNkE1y47tSRa2JKrObRfP6XBsyIqhuPQzDBaq5mFsgDIHxy6sepqnakSzNfwBOnxhOr2lwxem1Dof6Ot+YKz7gfnjlhWx2V96WUm8X8Rlhb/MX1bAkTR3WdFQ0Vvg9FApulNndukwCP0xnAwFo9KAdDD7Ox7a6LwEDmAipLfEXt19S9eBs/VsK103fj2TL1Jdxx/ndF1cJnaetYhhKx7S6LJsypCcl0im59h06ynrJpUxXZccw3be0HXMo+QjtV3MnFTbKRiZHjUvTdN0NUdVJUVWTI9qLhNgWSRTVXRLIm5W29mmbLuWIiGXqKruGpquEY9YLlXx1Gp1ZVXBsi156jbabmGf/VfCKDyYYNHbXJo7cVnwoaHC1w7JgEtcfJu+ct+OX9o9MuiMu4Kz/Lxmyd94c8WiubosI3NOscTsX1efMLn4IRrl+9JvWuIFUa8fplcv5uP4+Za0Hs6RMVfh/F3+9/fcFC2772FD/JJ8lV42r7pfWv+SqEP5N4hTYZ/gLqFqjQxBqnDf783iX6rdLrZHsJ6TPvaBQX2HvdL+Lw4nu8SdwDV4dKycBuXMZZme86+WTMXUkJRq4Ll7bcmSkMoc2xfutcFUgV/m3MPi1xnHkV/WLfoXcfOzzC29/L4zsKuVV6MR20LubJR490QvAZpvDO4tnHPfU058XnV+XnV+XnV+XnV+XnX+UpcfdO6mbqNUoFj4Arix5XlFhnFww1Oepn+KfwUNG9dDV5EFJIuy+GE58Z+DIBZaTR7wxQd5AaWW50KLKwzRgp2HlpifLMJpyAFw49GN4oc2R8jgqCDvRsigumwOBbgEWMG/cZXYp7NyMkoy93mYKxu2/+Yw5rhEjSm6t/73kGoMd7Zbuun6PQJqgR1UDoJJp8t+YR+Dqu1Dh/GApa8Svu4S3Bt3v8RfjoOAKjeny9vEkGIWMtZQ9sJ0iUonimK3RGlm4ekp0PskOkdNWoiw1pmzO/tzt9RwaT292Rf2OVUZkFzLA6iIOFkaMnc19oWs7lq7pUj7L8KE0M9ThJAkFwtXuEmrEQERU3lMA4/bDzFocIbKQQa7pRo4/9OtKiUaaqYLcImuiAGligwyWPYQERAyRBKen5cRlZCZgcVocYRkIbIj6kLqSs9wEr7ECeC/RDmRW19YO9VGki0G4imyiSShQJyIKy0GI0xecJJAKD8d3cKo7LyNwZHK71U+xkMcIV/XVsE9UGbHERV8BN5C36gXlwmhXlgiBBESo55JLlBVv1ZlaYuEWPXc/AJptUXlGCgiP99J4291bQlSSAx/cMMkbFF6FjAPEgboy+EPIsmNdOO7ZEmEDqmvzGS9FgBCfTvokA/HP4ChWYYawtPWLxuYSAXlDIyRk7aea9Gc/OTRGG0wYiKgSL24zIj1whIjVisZAucS2rfWmPs5LN5OQ/0AqTKW4J1A7rslIrU04V3Sb3NRtFal48mVrLfwT+ors5ivt5IUlh98v5Ih8AMy4BVIazWf1vXy382vd0JO8KjGqMINidzPECkszfWCqExX5foWZNaWkrlFIqUlZK6dRumDsy2DGjGXwPLEdkN9XbuhscJu6K6/CtXeDTm2HnDSz283ZNHGFuBulg3MUruhsYndsMGIZbBwCsyoXJjdkEHCKdRu2JLGH2E3NIwlCDjUblgmUm/aDY0N7IYFycqTpcN3g9qtl4uvsLX4sJIh8CMy5xZHazWf1q3shkbBdsPhfobIguyGRtF2w2FtGZmNbRIw5pLZ+AnthizcooDCFNsNtNAaRkNzhdEA54DrrD8iZFKzOIuh+fNbDE19CUYOtxhyh2SpudDcxFxYd6xEvJtmcbZCszBbQUS7aRZqK2xJ44+wFZrGMhCWRr4wvWkoNDcwFLIylSdFIjBLszgroVnYytusZAj8ACuhQFqr+bRuZSU0C7YSmvsZIguyEppFWwnN2jIym1tYCflkNn9CK6FpLsELii7PbtIbsOV7jyxeW8IEhFZht4XxXR/uLcdxW7ygXGftEqGDgJrC1A4qDIhChA6CaovDaiuSyGqWyCJv8aC+4q7xcpGD5kgGiJ+PIDmtt6g5XgSwLsxxhJag8CTX4tE0ZwFdy+b5UmiwlC/sQjtK/F9q+v3UsYHVDN5s6T36KhgeqKq42VrYbfZxJUviBwB9FUltNUutuLhtgx0DdeUtb+tjx+Ti8cyRWoCGKdJRIBeZZ47kAjRMLsnFa5iirAikLQHnqabbhka0bUg1SwQ7AuJosjW+iawU/MsfcPdnn2N7Z3yL7NhldCnmF1c7CzhhHM4E2uJIQDbkTAzfj2wioJpQSySj4oTBewvmp7kaJ3pN9VbYxuKkkiUxozC2sdrz4Yx5ndvD/MyRWt8Cw3AJpfXNIQxPMprNKnDYrcKGvZYlsbhhtwof9oOlpG437LmUrj/sHwyGxlStOYdSk/WQFZW7tNDku8BqUkauAquhb0YBuNa3R4S7CUMeAZ57VpJqhgIzNMUc+B43BjpRaChOIASBQdwLFCoCH8t2nGTXYJ7xHdKmqpednamRE2YbHOkHjHVOMPSJ22bLSRLv1U4itlRpV2FRKI/pO4W9i0KL3LhyCMGhf7VtQoWEtJNoHdmcL9tmztsRL1hzccLo9tQPerEffBQv0id4APlpA7rctKMtbjvTLU35zn2027ELuuimTWe/7yau8nC2x7ITQ+bz5G1UETLB2f9pAjIMr+sarQ5+o9XUdeFvQ/jbTP9uCGUaQpmGUKYplGkKZZpiGYTEB018yBSz4geW39f1p747wb2YL3/ssPOdus5JZrQyIhl1jCxGDyOEUcCb5m3yxngrf0LEQYLqtJx/epZ/DXUJb0SeIUl8kMUH8XMkfi9yoSEj8UH8RhbHQBGLKYr4oL3Bxoaa8M2MSOa0ciI5dZwsTg8nhFPAm+Zt8sb+ZAEcTGCXRRxkZyXEU9KFChJTtHnYV4JMYWi6IQZEJFMgjYlgoYMs1mJZ7EM8Zu0+j5qJlQxTPrGe4cG6bLqOgw6BA6koVoXrprhgOVVRS+ck1AKZ7lnXeJVCtyTTMlRIydcleDS2CWYhlDyDNQYyWZWKpNqWZ5OyjYlcVnXZLltYt8s2IQRJFiaWCUOQqJZo8avQv2HgWB7zpIE0PBYZskXVJIukSvQSJ3S+q8ZbXcz2SjEUC3B2xF4h9IYgJOSzNgxXIrKm0+6aqlJWDYLL2LHcMuQXADQoxeLhPqtHO0dYno36y+vZ2dkShqHlDFMlRbMM4bPEfIA3oOXBCNmSdbqkKIY+xzrpV2edosga0vJYl0Zzw+RNFsV4YZd4bCwYW+N2xAP+A/B6gX0K1ROmqc2x7wfNp6jpz/n0OZ/+deaTJRuwSPxPzKeo6c/59Dmf/oXmkyKr/0PrU9T053z6nE+/4nz6cy2mKKalKQpWy5akG3QOEbNse0gqO45mWIqhSQQrmzElzWC0SjBWb1ThnIjnvXHp3tfrYbZBZGcPi+jOPCJ+DnbWQDrxEDZdx3FU7HrYUCRXMV3JI8TUiI5drDu2oSLbdrFp07K652gyNiXVQrINkENzsLNb15jNKpbmHIpyN8b5hvhjfADJn/hlD/87yjGUwMGOX/YmkIvsrx1IsED5ydg57eAnv2PbChr1bdNRLK8vj3RT6XvhzPZwn/ZvCHc6MWwaTyQw8d0znohvxLf8AEQ3i1sGJDPKYt/hA8Bf8owIab6cTF4EIXGQhehwKXRDP5dyO8ptpWm6lSYOYtOmhycDSMIhlkEwpeB1LPeqzhNgsHNc6JTvjCej6CEcj/whO39yJuE46AOlUV4FuNAK25DYZMgoBGw4QAecDMZCP9TbJsj5ijRea6cEW5GVgv4E3IzSdjTRePjo16syHAL7QCvPUBeJy4hAWgwfw6nQXxyDK4xSJ6UJLNohJM36I6sK/lyaZeQKxpJW0A6GQmYssWhyXhX3ITvwyaHV4sBbkrVk4AFwPMkYxTLN+Gn+MYbiNg7a4ZAQEIZY7Blu4HSuCVCp9AdOt5Bv5K8de+L3gM6Q5USAIR3AH+356jlzox+HkJIibTKGTQtGOTV+T1ACF3+ASUTyPkpaohou7DqYJXgCEpiii3Geqf2ReDgHI9INgCr41GVKYkdEcvJ3o8/IFNJPQHkG6JR5+/sUzb0AbTti8LcZIaP18RxiO2Y4C1y7PGuOvf2yZ1VsXTGvLoZXoEd4HSBmKTheDd7R39I3jTHpx28PIalJ/HBCXB/HD9c+eY7/bnF1xh//BO3pD6aB70Swgn0y7gbAzAS99/uXNRVHMOrgQXJ4vSNATbYgaxBP38V6FmWh2REujf7xDwZo+Xvr/LiUfPd3WZKVUmsI2IelcqkCqaDx1A9/2/n+jqwzixoUICW72A2e06RZSya+SGJGszOVsELr8BqiVF6ZalZoiSqvTEzrE6ZJHbU9XD+azimHm/E0OHZzlYNimAK6ygLwJEqAJ9EC6iTUoOiaRW0qAaXxkIzHMAItniOxlI5UHlZZrCdY0lzegf5F/drPdKBWvbu9NS1jsQOaoamWrGzRAcOQFRnJQgeqzKcDfCxu4rQzYeksRrc942lxBIL1271jr5khuHmq1ZsXs0V1bEkI9jpoBcHKaoItmRrymoYEgg+Ynwljekp76226x97pxY1It3naurv1Tq/QPN2yRtlsUCW/MaNpDYYJlQh0t4IRI5pluPF71CyAp1UUm5Ujbr8lFI/Ojk7dh2Z9gWKTWn6mvFK2M6Cqeh7RpmbRjYupCkRzJN0KDt9E30vINvWTyww2SsWcdF9CVB91F8k2VaQpaBWj5dWMNi2EpOyUvEjdDFi6ocgTieURWsFu8655WRtm6J6ezfZv9X1vkW4LUcIhzeimAkKtU8WULZHXOXmVVpBrnOEzuZMlt3s3O7q/muSQC8Do5uaKg9ZAeyyrouI48Ad44EBSvoMkTdMqen2jVatm6H22Xp3+RLvModdS6WZRf680AzzFIs2gMCVFU+d0B5UFLhgp2e8TbFv1LXMs9qBpj59fzi+0cL4HpikpSHvvWiPtgr/CQgcoF3Rdky09Mx/HI1yqgl/buIQE4iz0cHVPMsR1m4fWwbPTXyROlyDBtrTxrDNp/5AhqaJ6qwTUgsGD9wmD1e3bL06G2ofDJroL9KdFak3JUGTJ3Fh4TfiHzlZJoLbhvY/QvWO9b2WW5+ajbtx39PGCMqONWCqS9VVsfYNQqstkSTE0gVBlV1sQz6+lmNnHQcd3mDA3DtIOiYw+vb43MvZRc3BoTtXHw0X6LSTTmScZm4sFtU1UXUPiak3NN5el+HuvntiTm96emaH4/y/tap8T5YH4v3Jzn88eIQmQj9Uq9QVbUUD94vBaUFDru87c//4kyD0S4TzPdpzOVNLll81ms5vdZD9NtE4klRQRI3a/ufy4RacQLACAFbFs+bgDr6ZqSv0w7iEe7zGyvdNro4gXA1a2/JZeA5xeK4UsM0HjhASVCkme9UxESjqW5zs1Tt7z1RuqhtExP8Tpy5VdpwhIgQLzsh9dT1IKWJElnO/ECzvAyHAOouQe3lPMVcfcr7scZlOcOvNk5JVgliGhpuQXMGMkyTLJYx5Qp/5OqDVr885ZRYbFhqemBUWoGNOpJD+q8RgFquMhBsIVe3+kvD3fwngF/b4lsDbYiQEvJOOTMvTH4bTYCyruVBncmpzodi+IgARquBBOncTbZP6tFlJv68LvHMKXUU3tcFac4fSm6mw4MgsIKX2MifAFMWaGPhCVvPVJrTd3Rh3BvyN9DknEKTrDG/jbjxECRaSiBJD0lQlH5QlTZZlXdO+RfwNe7VNH/RoPL8CRSWbbEngK1cPwC3OLQDrWipAX2A47BXADH/4Aqsvj2xvueomHRXzUxSAyuts7KupdRoQubWz7IC+NDB3z4u6bPXUCVYuHHMw/50enWtQBdGGSFInct1SUsRQLVIMghPIsHaS3OZdxs2602xrn1RuLqqFH4aogjJSwwpjxqHfMKEBIf3ETO4N2HyMb4r713Mmj9YZqu2cZ7Ws1BKgDwCoGoIfRMgrMMpLyZnjqEHMLbG5XooS9jX7QWiEe8Gjm7KT2ugQwkWVRelj7UwoS9YmJgv9khl2gsvTa9Lpf5ucvs+cmO7pQKiWqtR9ZG74bYWLqkqgVu0E1lkAA+Uo3qGYVcd7J0Gjrb8/ejkXovX/gvyoZDdLiga+2m3rVDkuAQ0H6InBMXTd4B//vE/fXWt2QDA79qB6seuGclKCXBaA8vMnJKMgs4I44cWfBhHSXc8kiDOe7qTW2SXvT5mm1puN3icf98azWq0pSxC0DCWHyqE/KKCgIQ+oz58UlK6F259bm63hqrrgtFW+8S3ZHtQ2LeBWkiGltkofxEiIChBXeRrPZ9MvODtzEugWjkDN9Pefd76BjVy9gRYIgQije59jR5Q+WwAWCgBEEGHKzkUrA/WLs7BVUG+Uh+7pnI7/TL2oPIijUrrrTsxOeqLlc3AJiZBDbFeVkgttBEfPSuvl0O4c8vPlWl6f4w792JoAkKJjOMfz46Kf5JnSeId5yvGPfLytlkIeZq1JQUsoJkfuWEjrwxV2o3+WbRM6pzyG9PfS//h7izWKZ57D5xF5S2z0fUf3x+wlL6gC5P4/JMlzM03Jyx1boqG70FrWaxqkJulGLPNEvZ6OhHjanS7k572JnWF041FofigR4anfnWGbgqWQ1thD7x9g3lovRzJvaBln2Z7Hpz2aHQRK33/o4fWYNun1X1TfOSzU2xcOqby13ttk17Lpn9F+rR+NUtW2r2xhM9ZY99JbWoIk1q7sdJIfQBI3lQIzb/RlpWDMQUywds65bbtyQxmKs9YTFYXRqWb7VGBpW/G4by/ZAMHe+qjd781ZoWmF9YG26tjXWOzER+7EGbAPXxmJX0yzj4NfHa01saIZJ2gPV+3RPrW3XMGPH6MExCENvMH5zRCXq1Fon3wJ7WyVb3yQ7b6hPHRHEQ2genVpTaiah4L1WT2+RshsNq/tOAvDY0sFIbAgObG5HItl04IWXHVjduVAPXGhGjhWfXDHeOZT59D3AtnqMr623+ljzk01HT1r7HvxgGIArmsfL88WBvnNlG+GLNtOioPfU1pvBaKUD+Xlqm70xTJLGpqZ2FXWyB6f2u/uaoNm6Shn0Vr/IwzbLZeCqfVDZmmRnCSdZCRWHWW4V+qByDtJW2DExKsNZ693v43bfO4NmBSzZoZvNYsEKDc3X24Qlk/1OEMzKvHgogJ7gkQoOBL+CiEsqThCQiiL4iiASrNjpCZ1rIsGClcdi5csmWf5GVsooiwf/4aWev3ZX0fKPYeSS11y6BJ/Sg0NZdJou5Ws6w85JX97C3bL5NtnYqw+WyfE9ClYsFaC8+crfbFfzyXYVczkBy6fk6GeI0mSAcz7Cz73v/ASyILg2/XHo5/v/lUwml3G71NKjr6IahXaXZSCdW2wW3oLP5+PTVuJoPTnX50gTYSZptsxVosx1mzPj+ZyZ6yZbdvbsQuVbadP0Zgk6kmn2DuVUdD4ZWZbFk8X5qQo9B7+vO/uPKvbCx0eTBVIlzLLO6FJMbBc6siC6QCaeItiB52EPIl+GGMgOQVAQqeEDPZ8QhaUN/voPnbtMoltPAwA=</properties>
</file>

<file path=customXml/itemProps1.xml><?xml version="1.0" encoding="utf-8"?>
<ds:datastoreItem xmlns:ds="http://schemas.openxmlformats.org/officeDocument/2006/customXml" ds:itemID="{D1BBE846-7A51-F949-A934-3C728180C7D8}">
  <ds:schemaRefs>
    <ds:schemaRef ds:uri="http://schemas.myeducator.com/properties/myeducator/atlas_meta"/>
  </ds:schemaRefs>
</ds:datastoreItem>
</file>

<file path=customXml/itemProps2.xml><?xml version="1.0" encoding="utf-8"?>
<ds:datastoreItem xmlns:ds="http://schemas.openxmlformats.org/officeDocument/2006/customXml" ds:itemID="{3AFC398A-3BCD-0645-8A13-2ECF23EDF4D0}">
  <ds:schemaRefs>
    <ds:schemaRef ds:uri="http://schemas.myeducator.com/symphony/msoffice/properties/officeprops"/>
  </ds:schemaRefs>
</ds:datastoreItem>
</file>

<file path=customXml/itemProps3.xml><?xml version="1.0" encoding="utf-8"?>
<ds:datastoreItem xmlns:ds="http://schemas.openxmlformats.org/officeDocument/2006/customXml" ds:itemID="{BA7E5250-928F-2046-9650-CD4AA35D1B01}">
  <ds:schemaRefs>
    <ds:schemaRef ds:uri="http://schemas.myeducator.com/symphony/msoffice/properties/submission"/>
  </ds:schemaRefs>
</ds:datastoreItem>
</file>

<file path=customXml/itemProps4.xml><?xml version="1.0" encoding="utf-8"?>
<ds:datastoreItem xmlns:ds="http://schemas.openxmlformats.org/officeDocument/2006/customXml" ds:itemID="{71C8D944-B835-EA4A-8F68-E649AB8D8411}">
  <ds:schemaRefs>
    <ds:schemaRef ds:uri="http://schemas.myeducator.com/properties/myeducator/atlas_meta_I9AKcoEkb84x"/>
  </ds:schemaRefs>
</ds:datastoreItem>
</file>

<file path=customXml/itemProps5.xml><?xml version="1.0" encoding="utf-8"?>
<ds:datastoreItem xmlns:ds="http://schemas.openxmlformats.org/officeDocument/2006/customXml" ds:itemID="{6739BF2F-FE87-6345-ACFA-AFA5E516B3A8}">
  <ds:schemaRefs>
    <ds:schemaRef ds:uri="http://schemas.myeducator.com/properties/myeducator/atlas_meta_I9AKcoEkb89N"/>
  </ds:schemaRefs>
</ds:datastoreItem>
</file>

<file path=customXml/itemProps6.xml><?xml version="1.0" encoding="utf-8"?>
<ds:datastoreItem xmlns:ds="http://schemas.openxmlformats.org/officeDocument/2006/customXml" ds:itemID="{7DF51948-AC70-604F-868A-496C2CFA77FC}">
  <ds:schemaRefs>
    <ds:schemaRef ds:uri="http://schemas.myeducator.com/properties/myeducator/atlas_integrity"/>
  </ds:schemaRefs>
</ds:datastoreItem>
</file>

<file path=customXml/itemProps7.xml><?xml version="1.0" encoding="utf-8"?>
<ds:datastoreItem xmlns:ds="http://schemas.openxmlformats.org/officeDocument/2006/customXml" ds:itemID="{29EAE55D-9337-EE4E-A016-47D4F72A03E0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Baseball</vt:lpstr>
      <vt:lpstr>BMI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2023-04-16T02:08:01Z</dcterms:created>
  <dcterms:modified xsi:type="dcterms:W3CDTF">2023-04-16T02:50:37Z</dcterms:modified>
</cp:coreProperties>
</file>