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esktop\Mahesh\PowerBI and Excel\HR_dataset\"/>
    </mc:Choice>
  </mc:AlternateContent>
  <xr:revisionPtr revIDLastSave="0" documentId="13_ncr:1_{7AE4FDA1-D442-477F-908A-4CF0C080F013}" xr6:coauthVersionLast="47" xr6:coauthVersionMax="47" xr10:uidLastSave="{00000000-0000-0000-0000-000000000000}"/>
  <bookViews>
    <workbookView xWindow="-108" yWindow="-108" windowWidth="23256" windowHeight="12576" activeTab="7" xr2:uid="{00000000-000D-0000-FFFF-FFFF00000000}"/>
  </bookViews>
  <sheets>
    <sheet name="Dashboard" sheetId="3" r:id="rId1"/>
    <sheet name="Sheet1" sheetId="4" state="hidden" r:id="rId2"/>
    <sheet name="Sheet1 (8)" sheetId="13" state="hidden" r:id="rId3"/>
    <sheet name="Sheet1 (2)" sheetId="5" state="hidden" r:id="rId4"/>
    <sheet name="Sheet1 (3)" sheetId="6" state="hidden" r:id="rId5"/>
    <sheet name="Sheet1 (4)" sheetId="7" state="hidden" r:id="rId6"/>
    <sheet name="Sheet1 (5)" sheetId="8" state="hidden" r:id="rId7"/>
    <sheet name="HRDataset_v14" sheetId="1" r:id="rId8"/>
    <sheet name="Sheet1 (6)" sheetId="9" state="hidden" r:id="rId9"/>
    <sheet name="Sheet1 (7)" sheetId="10" state="hidden" r:id="rId10"/>
  </sheets>
  <definedNames>
    <definedName name="_xlnm._FilterDatabase" localSheetId="7" hidden="1">HRDataset_v14!$A$1:$AH$312</definedName>
    <definedName name="male">'Sheet1 (5)'!$B$5</definedName>
    <definedName name="Slicer_ManagerNam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J23" i="1" l="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 i="1"/>
  <c r="AJ4" i="1"/>
  <c r="AJ5" i="1"/>
  <c r="AJ6" i="1"/>
  <c r="AJ7" i="1"/>
  <c r="AJ8" i="1"/>
  <c r="AJ9" i="1"/>
  <c r="AJ10" i="1"/>
  <c r="AJ11" i="1"/>
  <c r="AJ12" i="1"/>
  <c r="AJ13" i="1"/>
  <c r="AJ14" i="1"/>
  <c r="AJ15" i="1"/>
  <c r="AJ16" i="1"/>
  <c r="AJ17" i="1"/>
  <c r="AJ18" i="1"/>
  <c r="AJ19" i="1"/>
  <c r="AJ20" i="1"/>
  <c r="AJ21" i="1"/>
  <c r="AJ22" i="1"/>
  <c r="AJ2" i="1"/>
  <c r="AI173" i="1"/>
  <c r="AI176" i="1"/>
  <c r="AI177" i="1"/>
  <c r="AI180" i="1"/>
  <c r="AI187" i="1"/>
  <c r="AI190" i="1"/>
  <c r="AI200" i="1"/>
  <c r="AI201" i="1"/>
  <c r="AI207" i="1"/>
  <c r="AI208" i="1"/>
  <c r="AI213" i="1"/>
  <c r="AI214" i="1"/>
  <c r="AI215" i="1"/>
  <c r="AI216" i="1"/>
  <c r="AI217" i="1"/>
  <c r="AI218" i="1"/>
  <c r="AI219" i="1"/>
  <c r="AI220" i="1"/>
  <c r="AI223" i="1"/>
  <c r="AI226" i="1"/>
  <c r="AI228" i="1"/>
  <c r="AI229" i="1"/>
  <c r="AI231" i="1"/>
  <c r="AI233" i="1"/>
  <c r="AI235" i="1"/>
  <c r="AI236" i="1"/>
  <c r="AI237" i="1"/>
  <c r="AI238" i="1"/>
  <c r="AI241" i="1"/>
  <c r="AI244" i="1"/>
  <c r="AI246" i="1"/>
  <c r="AI249" i="1"/>
  <c r="AI251" i="1"/>
  <c r="AI258" i="1"/>
  <c r="AI261" i="1"/>
  <c r="AI267" i="1"/>
  <c r="AI278" i="1"/>
  <c r="AI279" i="1"/>
  <c r="AI281" i="1"/>
  <c r="AI282" i="1"/>
  <c r="AI286" i="1"/>
  <c r="AI287" i="1"/>
  <c r="AI288" i="1"/>
  <c r="AI291" i="1"/>
  <c r="AI294" i="1"/>
  <c r="AI295" i="1"/>
  <c r="AI298" i="1"/>
  <c r="AI299" i="1"/>
  <c r="AI302" i="1"/>
  <c r="AI303" i="1"/>
  <c r="AI304" i="1"/>
  <c r="AI305" i="1"/>
  <c r="AI306" i="1"/>
  <c r="AI309" i="1"/>
  <c r="AI170" i="1"/>
  <c r="AI160" i="1"/>
  <c r="AI163" i="1"/>
  <c r="AI165" i="1"/>
  <c r="AI159" i="1"/>
  <c r="AI154" i="1"/>
  <c r="AI153" i="1"/>
  <c r="AI149" i="1"/>
  <c r="AI148" i="1"/>
  <c r="AI145" i="1"/>
  <c r="AI139" i="1"/>
  <c r="AI138" i="1"/>
  <c r="AI134" i="1"/>
  <c r="AI131" i="1"/>
  <c r="AI129" i="1"/>
  <c r="AI126" i="1"/>
  <c r="AI123" i="1"/>
  <c r="AI121" i="1"/>
  <c r="AI114" i="1"/>
  <c r="AI110" i="1"/>
  <c r="AI107" i="1"/>
  <c r="AI106" i="1"/>
  <c r="AI105" i="1"/>
  <c r="AI97" i="1"/>
  <c r="AI96" i="1"/>
  <c r="AI95" i="1"/>
  <c r="AI91" i="1"/>
  <c r="AI88" i="1"/>
  <c r="AI87" i="1"/>
  <c r="AI86" i="1"/>
  <c r="AI82" i="1"/>
  <c r="AI70" i="1"/>
  <c r="AI67" i="1"/>
  <c r="AI55" i="1"/>
  <c r="AI52" i="1"/>
  <c r="AI51" i="1"/>
  <c r="AI48" i="1"/>
  <c r="AI34" i="1"/>
  <c r="AI30" i="1"/>
  <c r="AI29" i="1"/>
  <c r="AI27" i="1"/>
  <c r="AI26" i="1"/>
  <c r="AI20" i="1"/>
  <c r="AI17" i="1"/>
  <c r="AI16" i="1"/>
  <c r="AI13" i="1"/>
  <c r="AI12" i="1"/>
  <c r="AI6" i="1"/>
  <c r="AI4" i="1"/>
  <c r="AI3" i="1"/>
  <c r="U2" i="1"/>
  <c r="AI2" i="1" s="1"/>
  <c r="U5" i="1"/>
  <c r="AI5" i="1" s="1"/>
  <c r="U7" i="1"/>
  <c r="AI7" i="1" s="1"/>
  <c r="U8" i="1"/>
  <c r="AI8" i="1" s="1"/>
  <c r="U9" i="1"/>
  <c r="AI9" i="1" s="1"/>
  <c r="U10" i="1"/>
  <c r="AI10" i="1" s="1"/>
  <c r="U11" i="1"/>
  <c r="AI11" i="1" s="1"/>
  <c r="U14" i="1"/>
  <c r="AI14" i="1" s="1"/>
  <c r="U15" i="1"/>
  <c r="AI15" i="1" s="1"/>
  <c r="U18" i="1"/>
  <c r="AI18" i="1" s="1"/>
  <c r="U19" i="1"/>
  <c r="AI19" i="1" s="1"/>
  <c r="U21" i="1"/>
  <c r="AI21" i="1" s="1"/>
  <c r="U22" i="1"/>
  <c r="AI22" i="1" s="1"/>
  <c r="U23" i="1"/>
  <c r="AI23" i="1" s="1"/>
  <c r="U24" i="1"/>
  <c r="AI24" i="1" s="1"/>
  <c r="U25" i="1"/>
  <c r="AI25" i="1" s="1"/>
  <c r="U28" i="1"/>
  <c r="AI28" i="1" s="1"/>
  <c r="U31" i="1"/>
  <c r="AI31" i="1" s="1"/>
  <c r="U32" i="1"/>
  <c r="AI32" i="1" s="1"/>
  <c r="U33" i="1"/>
  <c r="AI33" i="1" s="1"/>
  <c r="U35" i="1"/>
  <c r="AI35" i="1" s="1"/>
  <c r="U36" i="1"/>
  <c r="AI36" i="1" s="1"/>
  <c r="U37" i="1"/>
  <c r="AI37" i="1" s="1"/>
  <c r="U38" i="1"/>
  <c r="AI38" i="1" s="1"/>
  <c r="U39" i="1"/>
  <c r="AI39" i="1" s="1"/>
  <c r="U40" i="1"/>
  <c r="AI40" i="1" s="1"/>
  <c r="U41" i="1"/>
  <c r="AI41" i="1" s="1"/>
  <c r="U42" i="1"/>
  <c r="AI42" i="1" s="1"/>
  <c r="U43" i="1"/>
  <c r="AI43" i="1" s="1"/>
  <c r="U44" i="1"/>
  <c r="AI44" i="1" s="1"/>
  <c r="U45" i="1"/>
  <c r="AI45" i="1" s="1"/>
  <c r="U46" i="1"/>
  <c r="AI46" i="1" s="1"/>
  <c r="U47" i="1"/>
  <c r="AI47" i="1" s="1"/>
  <c r="U49" i="1"/>
  <c r="AI49" i="1" s="1"/>
  <c r="U50" i="1"/>
  <c r="AI50" i="1" s="1"/>
  <c r="U53" i="1"/>
  <c r="AI53" i="1" s="1"/>
  <c r="U54" i="1"/>
  <c r="AI54" i="1" s="1"/>
  <c r="U56" i="1"/>
  <c r="AI56" i="1" s="1"/>
  <c r="U57" i="1"/>
  <c r="AI57" i="1" s="1"/>
  <c r="U58" i="1"/>
  <c r="AI58" i="1" s="1"/>
  <c r="U59" i="1"/>
  <c r="AI59" i="1" s="1"/>
  <c r="U60" i="1"/>
  <c r="AI60" i="1" s="1"/>
  <c r="U61" i="1"/>
  <c r="AI61" i="1" s="1"/>
  <c r="U62" i="1"/>
  <c r="AI62" i="1" s="1"/>
  <c r="U63" i="1"/>
  <c r="AI63" i="1" s="1"/>
  <c r="U64" i="1"/>
  <c r="AI64" i="1" s="1"/>
  <c r="U65" i="1"/>
  <c r="AI65" i="1" s="1"/>
  <c r="U66" i="1"/>
  <c r="AI66" i="1" s="1"/>
  <c r="U68" i="1"/>
  <c r="AI68" i="1" s="1"/>
  <c r="U69" i="1"/>
  <c r="AI69" i="1" s="1"/>
  <c r="U71" i="1"/>
  <c r="AI71" i="1" s="1"/>
  <c r="U72" i="1"/>
  <c r="AI72" i="1" s="1"/>
  <c r="U73" i="1"/>
  <c r="AI73" i="1" s="1"/>
  <c r="U74" i="1"/>
  <c r="AI74" i="1" s="1"/>
  <c r="U75" i="1"/>
  <c r="AI75" i="1" s="1"/>
  <c r="U76" i="1"/>
  <c r="AI76" i="1" s="1"/>
  <c r="U77" i="1"/>
  <c r="AI77" i="1" s="1"/>
  <c r="U78" i="1"/>
  <c r="AI78" i="1" s="1"/>
  <c r="U79" i="1"/>
  <c r="AI79" i="1" s="1"/>
  <c r="U80" i="1"/>
  <c r="AI80" i="1" s="1"/>
  <c r="U81" i="1"/>
  <c r="AI81" i="1" s="1"/>
  <c r="U83" i="1"/>
  <c r="AI83" i="1" s="1"/>
  <c r="U84" i="1"/>
  <c r="AI84" i="1" s="1"/>
  <c r="U85" i="1"/>
  <c r="AI85" i="1" s="1"/>
  <c r="U89" i="1"/>
  <c r="AI89" i="1" s="1"/>
  <c r="U90" i="1"/>
  <c r="AI90" i="1" s="1"/>
  <c r="U92" i="1"/>
  <c r="AI92" i="1" s="1"/>
  <c r="U93" i="1"/>
  <c r="AI93" i="1" s="1"/>
  <c r="U94" i="1"/>
  <c r="AI94" i="1" s="1"/>
  <c r="U98" i="1"/>
  <c r="AI98" i="1" s="1"/>
  <c r="U99" i="1"/>
  <c r="AI99" i="1" s="1"/>
  <c r="U100" i="1"/>
  <c r="AI100" i="1" s="1"/>
  <c r="U101" i="1"/>
  <c r="AI101" i="1" s="1"/>
  <c r="U102" i="1"/>
  <c r="AI102" i="1" s="1"/>
  <c r="U103" i="1"/>
  <c r="AI103" i="1" s="1"/>
  <c r="U104" i="1"/>
  <c r="AI104" i="1" s="1"/>
  <c r="U108" i="1"/>
  <c r="AI108" i="1" s="1"/>
  <c r="U109" i="1"/>
  <c r="AI109" i="1" s="1"/>
  <c r="U111" i="1"/>
  <c r="AI111" i="1" s="1"/>
  <c r="U112" i="1"/>
  <c r="AI112" i="1" s="1"/>
  <c r="U113" i="1"/>
  <c r="AI113" i="1" s="1"/>
  <c r="U115" i="1"/>
  <c r="AI115" i="1" s="1"/>
  <c r="U116" i="1"/>
  <c r="AI116" i="1" s="1"/>
  <c r="U117" i="1"/>
  <c r="AI117" i="1" s="1"/>
  <c r="U118" i="1"/>
  <c r="AI118" i="1" s="1"/>
  <c r="U119" i="1"/>
  <c r="AI119" i="1" s="1"/>
  <c r="U120" i="1"/>
  <c r="AI120" i="1" s="1"/>
  <c r="U122" i="1"/>
  <c r="AI122" i="1" s="1"/>
  <c r="U124" i="1"/>
  <c r="AI124" i="1" s="1"/>
  <c r="U125" i="1"/>
  <c r="AI125" i="1" s="1"/>
  <c r="U127" i="1"/>
  <c r="AI127" i="1" s="1"/>
  <c r="U128" i="1"/>
  <c r="AI128" i="1" s="1"/>
  <c r="U130" i="1"/>
  <c r="AI130" i="1" s="1"/>
  <c r="U132" i="1"/>
  <c r="AI132" i="1" s="1"/>
  <c r="U133" i="1"/>
  <c r="AI133" i="1" s="1"/>
  <c r="U135" i="1"/>
  <c r="AI135" i="1" s="1"/>
  <c r="U136" i="1"/>
  <c r="AI136" i="1" s="1"/>
  <c r="U137" i="1"/>
  <c r="AI137" i="1" s="1"/>
  <c r="U140" i="1"/>
  <c r="AI140" i="1" s="1"/>
  <c r="U141" i="1"/>
  <c r="AI141" i="1" s="1"/>
  <c r="U142" i="1"/>
  <c r="AI142" i="1" s="1"/>
  <c r="U143" i="1"/>
  <c r="AI143" i="1" s="1"/>
  <c r="U144" i="1"/>
  <c r="AI144" i="1" s="1"/>
  <c r="U146" i="1"/>
  <c r="AI146" i="1" s="1"/>
  <c r="U147" i="1"/>
  <c r="AI147" i="1" s="1"/>
  <c r="U150" i="1"/>
  <c r="AI150" i="1" s="1"/>
  <c r="U151" i="1"/>
  <c r="AI151" i="1" s="1"/>
  <c r="U152" i="1"/>
  <c r="AI152" i="1" s="1"/>
  <c r="U155" i="1"/>
  <c r="AI155" i="1" s="1"/>
  <c r="U156" i="1"/>
  <c r="AI156" i="1" s="1"/>
  <c r="U157" i="1"/>
  <c r="AI157" i="1" s="1"/>
  <c r="U158" i="1"/>
  <c r="AI158" i="1" s="1"/>
  <c r="U161" i="1"/>
  <c r="AI161" i="1" s="1"/>
  <c r="U162" i="1"/>
  <c r="AI162" i="1" s="1"/>
  <c r="U164" i="1"/>
  <c r="AI164" i="1" s="1"/>
  <c r="U166" i="1"/>
  <c r="AI166" i="1" s="1"/>
  <c r="U167" i="1"/>
  <c r="AI167" i="1" s="1"/>
  <c r="U168" i="1"/>
  <c r="AI168" i="1" s="1"/>
  <c r="U169" i="1"/>
  <c r="AI169" i="1" s="1"/>
  <c r="U171" i="1"/>
  <c r="AI171" i="1" s="1"/>
  <c r="U172" i="1"/>
  <c r="AI172" i="1" s="1"/>
  <c r="U174" i="1"/>
  <c r="AI174" i="1" s="1"/>
  <c r="U175" i="1"/>
  <c r="AI175" i="1" s="1"/>
  <c r="U178" i="1"/>
  <c r="AI178" i="1" s="1"/>
  <c r="U179" i="1"/>
  <c r="AI179" i="1" s="1"/>
  <c r="U181" i="1"/>
  <c r="AI181" i="1" s="1"/>
  <c r="U182" i="1"/>
  <c r="AI182" i="1" s="1"/>
  <c r="U183" i="1"/>
  <c r="AI183" i="1" s="1"/>
  <c r="U184" i="1"/>
  <c r="AI184" i="1" s="1"/>
  <c r="U185" i="1"/>
  <c r="AI185" i="1" s="1"/>
  <c r="U186" i="1"/>
  <c r="AI186" i="1" s="1"/>
  <c r="U188" i="1"/>
  <c r="AI188" i="1" s="1"/>
  <c r="U189" i="1"/>
  <c r="AI189" i="1" s="1"/>
  <c r="U191" i="1"/>
  <c r="AI191" i="1" s="1"/>
  <c r="U192" i="1"/>
  <c r="AI192" i="1" s="1"/>
  <c r="U193" i="1"/>
  <c r="AI193" i="1" s="1"/>
  <c r="U194" i="1"/>
  <c r="AI194" i="1" s="1"/>
  <c r="U195" i="1"/>
  <c r="AI195" i="1" s="1"/>
  <c r="U196" i="1"/>
  <c r="AI196" i="1" s="1"/>
  <c r="U197" i="1"/>
  <c r="AI197" i="1" s="1"/>
  <c r="U198" i="1"/>
  <c r="AI198" i="1" s="1"/>
  <c r="U199" i="1"/>
  <c r="AI199" i="1" s="1"/>
  <c r="U202" i="1"/>
  <c r="AI202" i="1" s="1"/>
  <c r="U203" i="1"/>
  <c r="AI203" i="1" s="1"/>
  <c r="U204" i="1"/>
  <c r="AI204" i="1" s="1"/>
  <c r="U205" i="1"/>
  <c r="AI205" i="1" s="1"/>
  <c r="U206" i="1"/>
  <c r="AI206" i="1" s="1"/>
  <c r="U209" i="1"/>
  <c r="AI209" i="1" s="1"/>
  <c r="U210" i="1"/>
  <c r="AI210" i="1" s="1"/>
  <c r="U211" i="1"/>
  <c r="AI211" i="1" s="1"/>
  <c r="U212" i="1"/>
  <c r="AI212" i="1" s="1"/>
  <c r="U221" i="1"/>
  <c r="AI221" i="1" s="1"/>
  <c r="U222" i="1"/>
  <c r="AI222" i="1" s="1"/>
  <c r="U224" i="1"/>
  <c r="AI224" i="1" s="1"/>
  <c r="U225" i="1"/>
  <c r="AI225" i="1" s="1"/>
  <c r="U227" i="1"/>
  <c r="AI227" i="1" s="1"/>
  <c r="U230" i="1"/>
  <c r="AI230" i="1" s="1"/>
  <c r="U232" i="1"/>
  <c r="AI232" i="1" s="1"/>
  <c r="U234" i="1"/>
  <c r="AI234" i="1" s="1"/>
  <c r="U239" i="1"/>
  <c r="AI239" i="1" s="1"/>
  <c r="U240" i="1"/>
  <c r="AI240" i="1" s="1"/>
  <c r="U242" i="1"/>
  <c r="AI242" i="1" s="1"/>
  <c r="U243" i="1"/>
  <c r="AI243" i="1" s="1"/>
  <c r="U245" i="1"/>
  <c r="AI245" i="1" s="1"/>
  <c r="U247" i="1"/>
  <c r="AI247" i="1" s="1"/>
  <c r="U248" i="1"/>
  <c r="AI248" i="1" s="1"/>
  <c r="U250" i="1"/>
  <c r="AI250" i="1" s="1"/>
  <c r="U252" i="1"/>
  <c r="AI252" i="1" s="1"/>
  <c r="U253" i="1"/>
  <c r="AI253" i="1" s="1"/>
  <c r="U254" i="1"/>
  <c r="AI254" i="1" s="1"/>
  <c r="U255" i="1"/>
  <c r="AI255" i="1" s="1"/>
  <c r="U256" i="1"/>
  <c r="AI256" i="1" s="1"/>
  <c r="U257" i="1"/>
  <c r="AI257" i="1" s="1"/>
  <c r="U259" i="1"/>
  <c r="AI259" i="1" s="1"/>
  <c r="U260" i="1"/>
  <c r="AI260" i="1" s="1"/>
  <c r="U262" i="1"/>
  <c r="AI262" i="1" s="1"/>
  <c r="U263" i="1"/>
  <c r="AI263" i="1" s="1"/>
  <c r="U264" i="1"/>
  <c r="AI264" i="1" s="1"/>
  <c r="U265" i="1"/>
  <c r="AI265" i="1" s="1"/>
  <c r="U266" i="1"/>
  <c r="AI266" i="1" s="1"/>
  <c r="U268" i="1"/>
  <c r="AI268" i="1" s="1"/>
  <c r="U269" i="1"/>
  <c r="AI269" i="1" s="1"/>
  <c r="U270" i="1"/>
  <c r="AI270" i="1" s="1"/>
  <c r="U271" i="1"/>
  <c r="AI271" i="1" s="1"/>
  <c r="U272" i="1"/>
  <c r="AI272" i="1" s="1"/>
  <c r="U273" i="1"/>
  <c r="AI273" i="1" s="1"/>
  <c r="U274" i="1"/>
  <c r="AI274" i="1" s="1"/>
  <c r="U275" i="1"/>
  <c r="AI275" i="1" s="1"/>
  <c r="U276" i="1"/>
  <c r="AI276" i="1" s="1"/>
  <c r="U277" i="1"/>
  <c r="AI277" i="1" s="1"/>
  <c r="U280" i="1"/>
  <c r="AI280" i="1" s="1"/>
  <c r="U283" i="1"/>
  <c r="AI283" i="1" s="1"/>
  <c r="U284" i="1"/>
  <c r="AI284" i="1" s="1"/>
  <c r="U285" i="1"/>
  <c r="AI285" i="1" s="1"/>
  <c r="U289" i="1"/>
  <c r="AI289" i="1" s="1"/>
  <c r="U290" i="1"/>
  <c r="AI290" i="1" s="1"/>
  <c r="U292" i="1"/>
  <c r="AI292" i="1" s="1"/>
  <c r="U293" i="1"/>
  <c r="AI293" i="1" s="1"/>
  <c r="U296" i="1"/>
  <c r="AI296" i="1" s="1"/>
  <c r="U297" i="1"/>
  <c r="AI297" i="1" s="1"/>
  <c r="U300" i="1"/>
  <c r="AI300" i="1" s="1"/>
  <c r="U301" i="1"/>
  <c r="AI301" i="1" s="1"/>
  <c r="U307" i="1"/>
  <c r="AI307" i="1" s="1"/>
  <c r="U308" i="1"/>
  <c r="AI308" i="1" s="1"/>
  <c r="U310" i="1"/>
  <c r="AI310" i="1" s="1"/>
  <c r="U311" i="1"/>
  <c r="AI311" i="1" s="1"/>
  <c r="U312" i="1"/>
  <c r="AI312" i="1" s="1"/>
  <c r="B10" i="8"/>
  <c r="C10" i="8"/>
  <c r="C8" i="8"/>
</calcChain>
</file>

<file path=xl/sharedStrings.xml><?xml version="1.0" encoding="utf-8"?>
<sst xmlns="http://schemas.openxmlformats.org/spreadsheetml/2006/main" count="4184" uniqueCount="504">
  <si>
    <t>Employee_Name</t>
  </si>
  <si>
    <t>EmpID</t>
  </si>
  <si>
    <t>MarriedID</t>
  </si>
  <si>
    <t>MaritalStatusID</t>
  </si>
  <si>
    <t>GenderID</t>
  </si>
  <si>
    <t>EmpStatusID</t>
  </si>
  <si>
    <t>DeptID</t>
  </si>
  <si>
    <t>PerfScoreID</t>
  </si>
  <si>
    <t>Salary</t>
  </si>
  <si>
    <t>Termd</t>
  </si>
  <si>
    <t>PositionID</t>
  </si>
  <si>
    <t>Position</t>
  </si>
  <si>
    <t>State</t>
  </si>
  <si>
    <t>Zip</t>
  </si>
  <si>
    <t>DOB</t>
  </si>
  <si>
    <t>Sex</t>
  </si>
  <si>
    <t>MaritalDesc</t>
  </si>
  <si>
    <t>CitizenDesc</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</si>
  <si>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</si>
  <si>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</si>
  <si>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</si>
  <si>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</si>
  <si>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</si>
  <si>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</si>
  <si>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</si>
  <si>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</si>
  <si>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</si>
  <si>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</si>
  <si>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</si>
  <si>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</si>
  <si>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</si>
  <si>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</si>
  <si>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</si>
  <si>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</si>
  <si>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</si>
  <si>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</si>
  <si>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</si>
  <si>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</si>
  <si>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</si>
  <si>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</si>
  <si>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White</t>
  </si>
  <si>
    <t>Active</t>
  </si>
  <si>
    <t xml:space="preserve">Production       </t>
  </si>
  <si>
    <t>Michael Albert</t>
  </si>
  <si>
    <t>LinkedIn</t>
  </si>
  <si>
    <t>Exceeds</t>
  </si>
  <si>
    <t xml:space="preserve">Ait Sidi, Karthikeyan   </t>
  </si>
  <si>
    <t>Sr. DBA</t>
  </si>
  <si>
    <t>Married</t>
  </si>
  <si>
    <t>career change</t>
  </si>
  <si>
    <t>Voluntarily Terminated</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</si>
  <si>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</si>
  <si>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</si>
  <si>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</si>
  <si>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</si>
  <si>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</si>
  <si>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</si>
  <si>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</si>
  <si>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</si>
  <si>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</si>
  <si>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</si>
  <si>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</si>
  <si>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</si>
  <si>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</si>
  <si>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</si>
  <si>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</si>
  <si>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</si>
  <si>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</si>
  <si>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</si>
  <si>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</si>
  <si>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</si>
  <si>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</si>
  <si>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</si>
  <si>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</si>
  <si>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</si>
  <si>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</si>
  <si>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</si>
  <si>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</si>
  <si>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</si>
  <si>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</si>
  <si>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</si>
  <si>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</si>
  <si>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</si>
  <si>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</si>
  <si>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</si>
  <si>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</si>
  <si>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</si>
  <si>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</si>
  <si>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</si>
  <si>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</si>
  <si>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</si>
  <si>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</si>
  <si>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</si>
  <si>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</si>
  <si>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</si>
  <si>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</si>
  <si>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</si>
  <si>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</si>
  <si>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</si>
  <si>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</si>
  <si>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</si>
  <si>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</si>
  <si>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</si>
  <si>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</si>
  <si>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</si>
  <si>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</si>
  <si>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</si>
  <si>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</si>
  <si>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</si>
  <si>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</si>
  <si>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</si>
  <si>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</si>
  <si>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</si>
  <si>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</si>
  <si>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</si>
  <si>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</si>
  <si>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</si>
  <si>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</si>
  <si>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</si>
  <si>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</si>
  <si>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</si>
  <si>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</si>
  <si>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</si>
  <si>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</si>
  <si>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</si>
  <si>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</si>
  <si>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</si>
  <si>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</si>
  <si>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</si>
  <si>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</si>
  <si>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</si>
  <si>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</si>
  <si>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</si>
  <si>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</si>
  <si>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</si>
  <si>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</si>
  <si>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</si>
  <si>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</si>
  <si>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</si>
  <si>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</si>
  <si>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</si>
  <si>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</si>
  <si>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</si>
  <si>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</si>
  <si>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</si>
  <si>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</si>
  <si>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</si>
  <si>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</si>
  <si>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</si>
  <si>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</si>
  <si>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</si>
  <si>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</si>
  <si>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</si>
  <si>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</si>
  <si>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</si>
  <si>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</si>
  <si>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</si>
  <si>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</si>
  <si>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</si>
  <si>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</si>
  <si>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</si>
  <si>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</si>
  <si>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</si>
  <si>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</si>
  <si>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</si>
  <si>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</si>
  <si>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</si>
  <si>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</si>
  <si>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</si>
  <si>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</si>
  <si>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</si>
  <si>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</si>
  <si>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</si>
  <si>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</si>
  <si>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</si>
  <si>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</si>
  <si>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</si>
  <si>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</si>
  <si>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</si>
  <si>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</si>
  <si>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</si>
  <si>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</si>
  <si>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</si>
  <si>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</si>
  <si>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</si>
  <si>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</si>
  <si>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</si>
  <si>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</si>
  <si>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</si>
  <si>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</si>
  <si>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</si>
  <si>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</si>
  <si>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</si>
  <si>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</si>
  <si>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</si>
  <si>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</si>
  <si>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</si>
  <si>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</si>
  <si>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</si>
  <si>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</si>
  <si>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</si>
  <si>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</si>
  <si>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</si>
  <si>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</si>
  <si>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</si>
  <si>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</si>
  <si>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</si>
  <si>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</si>
  <si>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</si>
  <si>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</si>
  <si>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</si>
  <si>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</si>
  <si>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</si>
  <si>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</si>
  <si>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</si>
  <si>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</si>
  <si>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</si>
  <si>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</si>
  <si>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</si>
  <si>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</si>
  <si>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</si>
  <si>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</si>
  <si>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</si>
  <si>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</si>
  <si>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</si>
  <si>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</si>
  <si>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</si>
  <si>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</si>
  <si>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</si>
  <si>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</si>
  <si>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</si>
  <si>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</si>
  <si>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</si>
  <si>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</si>
  <si>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</si>
  <si>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</si>
  <si>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</si>
  <si>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</si>
  <si>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</si>
  <si>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</si>
  <si>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</si>
  <si>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</si>
  <si>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</si>
  <si>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</si>
  <si>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</si>
  <si>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</si>
  <si>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</si>
  <si>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</si>
  <si>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</si>
  <si>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</si>
  <si>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</si>
  <si>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</si>
  <si>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</si>
  <si>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</si>
  <si>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</si>
  <si>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</si>
  <si>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</si>
  <si>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</si>
  <si>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</si>
  <si>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</si>
  <si>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</si>
  <si>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</si>
  <si>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</si>
  <si>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</si>
  <si>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</si>
  <si>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</si>
  <si>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</si>
  <si>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</si>
  <si>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</si>
  <si>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</si>
  <si>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</si>
  <si>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</si>
  <si>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</si>
  <si>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</si>
  <si>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</si>
  <si>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</si>
  <si>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</si>
  <si>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</si>
  <si>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</si>
  <si>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</si>
  <si>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</si>
  <si>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</si>
  <si>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</si>
  <si>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</si>
  <si>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</si>
  <si>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</si>
  <si>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</si>
  <si>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</si>
  <si>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</si>
  <si>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</si>
  <si>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</si>
  <si>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</si>
  <si>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</si>
  <si>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</si>
  <si>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</si>
  <si>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</si>
  <si>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</si>
  <si>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</si>
  <si>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</si>
  <si>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</si>
  <si>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</si>
  <si>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</si>
  <si>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</si>
  <si>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</si>
  <si>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</si>
  <si>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</si>
  <si>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</si>
  <si>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</si>
  <si>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</si>
  <si>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</si>
  <si>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</si>
  <si>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</si>
  <si>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</si>
  <si>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</si>
  <si>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</si>
  <si>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</si>
  <si>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</si>
  <si>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</si>
  <si>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</si>
  <si>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</si>
  <si>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</si>
  <si>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</si>
  <si>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</si>
  <si>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</si>
  <si>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</si>
  <si>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</si>
  <si>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</si>
  <si>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</si>
  <si>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</si>
  <si>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</si>
  <si>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</si>
  <si>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</si>
  <si>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</si>
  <si>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</si>
  <si>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</si>
  <si>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</si>
  <si>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</si>
  <si>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</si>
  <si>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</si>
  <si>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</si>
  <si>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</si>
  <si>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</si>
  <si>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</si>
  <si>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</si>
  <si>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</si>
  <si>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</si>
  <si>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</si>
  <si>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</si>
  <si>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</si>
  <si>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</si>
  <si>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</si>
  <si>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</si>
  <si>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</si>
  <si>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</si>
  <si>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</si>
  <si>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</si>
  <si>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</si>
  <si>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</si>
  <si>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</si>
  <si>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</si>
  <si>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</si>
  <si>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</si>
  <si>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</si>
  <si>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</si>
  <si>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</si>
  <si>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</si>
  <si>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</si>
  <si>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</si>
  <si>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</si>
  <si>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</si>
  <si>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</si>
  <si>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</si>
  <si>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</si>
  <si>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</si>
  <si>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</si>
  <si>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</si>
  <si>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</si>
  <si>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</si>
  <si>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</si>
  <si>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</si>
  <si>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</si>
  <si>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</si>
  <si>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</si>
  <si>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</si>
  <si>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</si>
  <si>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</si>
  <si>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</si>
  <si>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</si>
  <si>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</si>
  <si>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</si>
  <si>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</si>
  <si>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</si>
  <si>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</si>
  <si>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</si>
  <si>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</si>
  <si>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</si>
  <si>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</si>
  <si>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</si>
  <si>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</si>
  <si>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</si>
  <si>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</si>
  <si>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</si>
  <si>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</si>
  <si>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</si>
  <si>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</si>
  <si>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</si>
  <si>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</si>
  <si>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</si>
  <si>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</si>
  <si>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</si>
  <si>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</si>
  <si>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</si>
  <si>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</si>
  <si>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</si>
  <si>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</si>
  <si>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</si>
  <si>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</si>
  <si>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</si>
  <si>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</si>
  <si>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</si>
  <si>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</si>
  <si>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</si>
  <si>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</si>
  <si>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</si>
  <si>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</si>
  <si>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</si>
  <si>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</si>
  <si>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</si>
  <si>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</si>
  <si>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</si>
  <si>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</si>
  <si>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</si>
  <si>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</si>
  <si>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</si>
  <si>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</si>
  <si>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</si>
  <si>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</si>
  <si>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</si>
  <si>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</si>
  <si>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</si>
  <si>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</si>
  <si>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</si>
  <si>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</si>
  <si>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</si>
  <si>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</si>
  <si>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</si>
  <si>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</si>
  <si>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</si>
  <si>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</si>
  <si>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</si>
  <si>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</si>
  <si>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</si>
  <si>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</si>
  <si>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</si>
  <si>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</si>
  <si>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</si>
  <si>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</si>
  <si>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</si>
  <si>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</si>
  <si>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</si>
  <si>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</si>
  <si>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</si>
  <si>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</si>
  <si>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</si>
  <si>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</si>
  <si>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</si>
  <si>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</si>
  <si>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</si>
  <si>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</si>
  <si>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</si>
  <si>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</si>
  <si>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</si>
  <si>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</si>
  <si>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</si>
  <si>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</si>
  <si>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</si>
  <si>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</si>
  <si>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</si>
  <si>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</si>
  <si>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</si>
  <si>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N-A-StillEmployed</t>
  </si>
  <si>
    <t>IT-IS</t>
  </si>
  <si>
    <t>Tenure</t>
  </si>
  <si>
    <t>Row Labels</t>
  </si>
  <si>
    <t>Grand Total</t>
  </si>
  <si>
    <t>Count of EmpID</t>
  </si>
  <si>
    <t>2006</t>
  </si>
  <si>
    <t>2007</t>
  </si>
  <si>
    <t>2008</t>
  </si>
  <si>
    <t>2009</t>
  </si>
  <si>
    <t>2010</t>
  </si>
  <si>
    <t>2011</t>
  </si>
  <si>
    <t>2012</t>
  </si>
  <si>
    <t>2013</t>
  </si>
  <si>
    <t>2014</t>
  </si>
  <si>
    <t>2015</t>
  </si>
  <si>
    <t>2016</t>
  </si>
  <si>
    <t>2017</t>
  </si>
  <si>
    <t>2018</t>
  </si>
  <si>
    <t>Salary Range</t>
  </si>
  <si>
    <t>$45000 - $55000</t>
  </si>
  <si>
    <t>$55000 - $75000</t>
  </si>
  <si>
    <t>$75000 - $110000</t>
  </si>
  <si>
    <t>&gt;$110000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</si>
</sst>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4" formatCode="0.0"/>
    </dxf>
    <dxf>
      <numFmt numFmtId="19" formatCode="dd/mm/yyyy"/>
    </dxf>
    <dxf>
      <numFmt numFmtId="19" formatCode="dd/mm/yyyy"/>
    </dxf>
    <dxf>
      <numFmt numFmtId="19" formatCode="dd/mm/yyyy"/>
    </dxf>
    <dxf>
      <numFmt numFmtId="19" formatCode="dd/mm/yyyy"/>
    </dxf>
    <dxf>
      <font>
        <b/>
        <i val="0"/>
        <sz val="12"/>
        <name val="Calisto MT"/>
        <family val="1"/>
        <scheme val="none"/>
      </font>
    </dxf>
  </dxfs>
  <tableStyles count="2" defaultTableStyle="TableStyleMedium2" defaultPivotStyle="PivotStyleLight16">
    <tableStyle name="Slicer Style 1" pivot="0" table="0" count="1" xr9:uid="{BC81E66C-1FE0-40A5-9615-6AFB8713A6E4}"/>
    <tableStyle name="Slicer Style 2" pivot="0" table="0" count="2" xr9:uid="{6F1E84A2-E569-4C0F-A749-0E81848F53C4}">
      <tableStyleElement type="headerRow" dxfId="5"/>
    </tableStyle>
  </tableStyles>
  <extLs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[HRDataset_v14.xlsx]Sheet1!PivotTable1</c:name>
    <c:fmtId val="5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Employee count by Department</a:t>
            </a:r>
          </a:p>
        </c:rich>
      </c:tx>
      <c:layout>
        <c:manualLayout>
          <c:xMode val="edge"/>
          <c:yMode val="edge"/>
          <c:x val="0.23802278093616674"/>
          <c:y val="4.4742729306487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Production       </c:v>
                </c:pt>
                <c:pt idx="1">
                  <c:v>IT-IS</c:v>
                </c:pt>
                <c:pt idx="2">
                  <c:v>Sales</c:v>
                </c:pt>
                <c:pt idx="3">
                  <c:v>Software Engineering</c:v>
                </c:pt>
                <c:pt idx="4">
                  <c:v>Admin Offices</c:v>
                </c:pt>
                <c:pt idx="5">
                  <c:v>Executive Office</c:v>
                </c:pt>
              </c:strCache>
            </c:strRef>
          </c:cat>
          <c:val>
            <c:numRef>
              <c:f>Sheet1!$B$4:$B$10</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A8F3-4F05-9881-F5ECA3DEA7A7}"/>
            </c:ext>
          </c:extLst>
        </c:ser>
        <c:dLbls>
          <c:showLegendKey val="0"/>
          <c:showVal val="0"/>
          <c:showCatName val="0"/>
          <c:showSerName val="0"/>
          <c:showPercent val="0"/>
          <c:showBubbleSize val="0"/>
        </c:dLbls>
        <c:gapWidth val="150"/>
        <c:overlap val="100"/>
        <c:axId val="520181048"/>
        <c:axId val="520180088"/>
      </c:barChart>
      <c:catAx>
        <c:axId val="52018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0180088"/>
        <c:crosses val="autoZero"/>
        <c:auto val="1"/>
        <c:lblAlgn val="ctr"/>
        <c:lblOffset val="100"/>
        <c:noMultiLvlLbl val="0"/>
      </c:catAx>
      <c:valAx>
        <c:axId val="52018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018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[HRDataset_v14.xlsx]Sheet1 (2)!PivotTable1</c:name>
    <c:fmtId val="2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Hiring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(2)'!$A$4:$A$17</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'Sheet1 (2)'!$B$4:$B$17</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0-01D0-4A19-9AF8-1A46F3F33CC7}"/>
            </c:ext>
          </c:extLst>
        </c:ser>
        <c:dLbls>
          <c:showLegendKey val="0"/>
          <c:showVal val="0"/>
          <c:showCatName val="0"/>
          <c:showSerName val="0"/>
          <c:showPercent val="0"/>
          <c:showBubbleSize val="0"/>
        </c:dLbls>
        <c:smooth val="0"/>
        <c:axId val="522779984"/>
        <c:axId val="522778704"/>
      </c:lineChart>
      <c:catAx>
        <c:axId val="5227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2778704"/>
        <c:crosses val="autoZero"/>
        <c:auto val="1"/>
        <c:lblAlgn val="ctr"/>
        <c:lblOffset val="100"/>
        <c:noMultiLvlLbl val="0"/>
      </c:catAx>
      <c:valAx>
        <c:axId val="5227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2779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[HRDataset_v14.xlsx]Sheet1 (4)!PivotTable1</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Employees Salary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 (4)'!$B$3</c:f>
              <c:strCache>
                <c:ptCount val="1"/>
                <c:pt idx="0">
                  <c:v>Total</c:v>
                </c:pt>
              </c:strCache>
            </c:strRef>
          </c:tx>
          <c:explosion val="26"/>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95A1-487A-BB3F-41DB023AC304}"/>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95A1-487A-BB3F-41DB023AC304}"/>
              </c:ext>
            </c:extLst>
          </c:dPt>
          <c:dPt>
            <c:idx val="2"/>
            <c:bubble3D val="0"/>
            <c:explosion val="0"/>
            <c:spPr>
              <a:solidFill>
                <a:schemeClr val="accent3"/>
              </a:solidFill>
              <a:ln w="19050">
                <a:solidFill>
                  <a:schemeClr val="lt1"/>
                </a:solidFill>
              </a:ln>
              <a:effectLst/>
            </c:spPr>
            <c:extLst>
              <c:ext xmlns:c16="http://schemas.microsoft.com/office/drawing/2014/chart" uri="{C3380CC4-5D6E-409C-BE32-E72D297353CC}">
                <c16:uniqueId val="{00000005-95A1-487A-BB3F-41DB023AC304}"/>
              </c:ext>
            </c:extLst>
          </c:dPt>
          <c:dPt>
            <c:idx val="3"/>
            <c:bubble3D val="0"/>
            <c:explosion val="24"/>
            <c:spPr>
              <a:solidFill>
                <a:schemeClr val="accent4"/>
              </a:solidFill>
              <a:ln w="19050">
                <a:solidFill>
                  <a:schemeClr val="lt1"/>
                </a:solidFill>
              </a:ln>
              <a:effectLst/>
            </c:spPr>
            <c:extLst>
              <c:ext xmlns:c16="http://schemas.microsoft.com/office/drawing/2014/chart" uri="{C3380CC4-5D6E-409C-BE32-E72D297353CC}">
                <c16:uniqueId val="{00000007-95A1-487A-BB3F-41DB023AC304}"/>
              </c:ext>
            </c:extLst>
          </c:dPt>
          <c:cat>
            <c:strRef>
              <c:f>'Sheet1 (4)'!$A$4:$A$8</c:f>
              <c:strCache>
                <c:ptCount val="4"/>
                <c:pt idx="0">
                  <c:v>$45000 - $55000</c:v>
                </c:pt>
                <c:pt idx="1">
                  <c:v>$55000 - $75000</c:v>
                </c:pt>
                <c:pt idx="2">
                  <c:v>$75000 - $110000</c:v>
                </c:pt>
                <c:pt idx="3">
                  <c:v>&gt;$110000</c:v>
                </c:pt>
              </c:strCache>
            </c:strRef>
          </c:cat>
          <c:val>
            <c:numRef>
              <c:f>'Sheet1 (4)'!$B$4:$B$8</c:f>
              <c:numCache>
                <c:formatCode>General</c:formatCode>
                <c:ptCount val="4"/>
                <c:pt idx="0">
                  <c:v>74</c:v>
                </c:pt>
                <c:pt idx="1">
                  <c:v>174</c:v>
                </c:pt>
                <c:pt idx="2">
                  <c:v>49</c:v>
                </c:pt>
                <c:pt idx="3">
                  <c:v>14</c:v>
                </c:pt>
              </c:numCache>
            </c:numRef>
          </c:val>
          <c:extLst>
            <c:ext xmlns:c16="http://schemas.microsoft.com/office/drawing/2014/chart" uri="{C3380CC4-5D6E-409C-BE32-E72D297353CC}">
              <c16:uniqueId val="{00000008-95A1-487A-BB3F-41DB023AC3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[HRDataset_v14.xlsx]Sheet1 (3)!PivotTable1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 (3)'!$B$3</c:f>
              <c:strCache>
                <c:ptCount val="1"/>
                <c:pt idx="0">
                  <c:v>Total</c:v>
                </c:pt>
              </c:strCache>
            </c:strRef>
          </c:tx>
          <c:spPr>
            <a:solidFill>
              <a:schemeClr val="accent1"/>
            </a:solidFill>
            <a:ln>
              <a:noFill/>
            </a:ln>
            <a:effectLst/>
          </c:spPr>
          <c:cat>
            <c:strRef>
              <c:f>'Sheet1 (3)'!$A$4:$A$36</c:f>
              <c:strCache>
                <c:ptCount val="32"/>
                <c:pt idx="0">
                  <c:v>Accountant I</c:v>
                </c:pt>
                <c:pt idx="1">
                  <c:v>Administrative Assistant</c:v>
                </c:pt>
                <c:pt idx="2">
                  <c:v>Area Sales Manager</c:v>
                </c:pt>
                <c:pt idx="3">
                  <c:v>BI Developer</c:v>
                </c:pt>
                <c:pt idx="4">
                  <c:v>BI Director</c:v>
                </c:pt>
                <c:pt idx="5">
                  <c:v>CIO</c:v>
                </c:pt>
                <c:pt idx="6">
                  <c:v>Data Analyst</c:v>
                </c:pt>
                <c:pt idx="7">
                  <c:v>Data Analyst </c:v>
                </c:pt>
                <c:pt idx="8">
                  <c:v>Data Architect</c:v>
                </c:pt>
                <c:pt idx="9">
                  <c:v>Database Administrator</c:v>
                </c:pt>
                <c:pt idx="10">
                  <c:v>Director of Operations</c:v>
                </c:pt>
                <c:pt idx="11">
                  <c:v>Director of Sales</c:v>
                </c:pt>
                <c:pt idx="12">
                  <c:v>Enterprise Architect</c:v>
                </c:pt>
                <c:pt idx="13">
                  <c:v>IT Director</c:v>
                </c:pt>
                <c:pt idx="14">
                  <c:v>IT Manager - DB</c:v>
                </c:pt>
                <c:pt idx="15">
                  <c:v>IT Manager - Infra</c:v>
                </c:pt>
                <c:pt idx="16">
                  <c:v>IT Manager - Support</c:v>
                </c:pt>
                <c:pt idx="17">
                  <c:v>IT Support</c:v>
                </c:pt>
                <c:pt idx="18">
                  <c:v>Network Engineer</c:v>
                </c:pt>
                <c:pt idx="19">
                  <c:v>President &amp; CEO</c:v>
                </c:pt>
                <c:pt idx="20">
                  <c:v>Principal Data Architect</c:v>
                </c:pt>
                <c:pt idx="21">
                  <c:v>Production Manager</c:v>
                </c:pt>
                <c:pt idx="22">
                  <c:v>Production Technician I</c:v>
                </c:pt>
                <c:pt idx="23">
                  <c:v>Production Technician II</c:v>
                </c:pt>
                <c:pt idx="24">
                  <c:v>Sales Manager</c:v>
                </c:pt>
                <c:pt idx="25">
                  <c:v>Senior BI Developer</c:v>
                </c:pt>
                <c:pt idx="26">
                  <c:v>Shared Services Manager</c:v>
                </c:pt>
                <c:pt idx="27">
                  <c:v>Software Engineer</c:v>
                </c:pt>
                <c:pt idx="28">
                  <c:v>Software Engineering Manager</c:v>
                </c:pt>
                <c:pt idx="29">
                  <c:v>Sr. Accountant</c:v>
                </c:pt>
                <c:pt idx="30">
                  <c:v>Sr. DBA</c:v>
                </c:pt>
                <c:pt idx="31">
                  <c:v>Sr. Network Engineer</c:v>
                </c:pt>
              </c:strCache>
            </c:strRef>
          </c:cat>
          <c:val>
            <c:numRef>
              <c:f>'Sheet1 (3)'!$B$4:$B$36</c:f>
              <c:numCache>
                <c:formatCode>General</c:formatCode>
                <c:ptCount val="32"/>
                <c:pt idx="0">
                  <c:v>3</c:v>
                </c:pt>
                <c:pt idx="1">
                  <c:v>3</c:v>
                </c:pt>
                <c:pt idx="2">
                  <c:v>27</c:v>
                </c:pt>
                <c:pt idx="3">
                  <c:v>4</c:v>
                </c:pt>
                <c:pt idx="4">
                  <c:v>1</c:v>
                </c:pt>
                <c:pt idx="5">
                  <c:v>1</c:v>
                </c:pt>
                <c:pt idx="6">
                  <c:v>7</c:v>
                </c:pt>
                <c:pt idx="7">
                  <c:v>1</c:v>
                </c:pt>
                <c:pt idx="8">
                  <c:v>1</c:v>
                </c:pt>
                <c:pt idx="9">
                  <c:v>5</c:v>
                </c:pt>
                <c:pt idx="10">
                  <c:v>1</c:v>
                </c:pt>
                <c:pt idx="11">
                  <c:v>1</c:v>
                </c:pt>
                <c:pt idx="12">
                  <c:v>1</c:v>
                </c:pt>
                <c:pt idx="13">
                  <c:v>1</c:v>
                </c:pt>
                <c:pt idx="14">
                  <c:v>2</c:v>
                </c:pt>
                <c:pt idx="15">
                  <c:v>1</c:v>
                </c:pt>
                <c:pt idx="16">
                  <c:v>1</c:v>
                </c:pt>
                <c:pt idx="17">
                  <c:v>8</c:v>
                </c:pt>
                <c:pt idx="18">
                  <c:v>5</c:v>
                </c:pt>
                <c:pt idx="19">
                  <c:v>1</c:v>
                </c:pt>
                <c:pt idx="20">
                  <c:v>1</c:v>
                </c:pt>
                <c:pt idx="21">
                  <c:v>14</c:v>
                </c:pt>
                <c:pt idx="22">
                  <c:v>137</c:v>
                </c:pt>
                <c:pt idx="23">
                  <c:v>57</c:v>
                </c:pt>
                <c:pt idx="24">
                  <c:v>3</c:v>
                </c:pt>
                <c:pt idx="25">
                  <c:v>3</c:v>
                </c:pt>
                <c:pt idx="26">
                  <c:v>1</c:v>
                </c:pt>
                <c:pt idx="27">
                  <c:v>10</c:v>
                </c:pt>
                <c:pt idx="28">
                  <c:v>1</c:v>
                </c:pt>
                <c:pt idx="29">
                  <c:v>2</c:v>
                </c:pt>
                <c:pt idx="30">
                  <c:v>2</c:v>
                </c:pt>
                <c:pt idx="31">
                  <c:v>5</c:v>
                </c:pt>
              </c:numCache>
            </c:numRef>
          </c:val>
          <c:extLst>
            <c:ext xmlns:c16="http://schemas.microsoft.com/office/drawing/2014/chart" uri="{C3380CC4-5D6E-409C-BE32-E72D297353CC}">
              <c16:uniqueId val="{00000000-6AC0-4A7F-8667-AE57FC6FEBF6}"/>
            </c:ext>
          </c:extLst>
        </c:ser>
        <c:dLbls>
          <c:showLegendKey val="0"/>
          <c:showVal val="0"/>
          <c:showCatName val="0"/>
          <c:showSerName val="0"/>
          <c:showPercent val="0"/>
          <c:showBubbleSize val="0"/>
        </c:dLbls>
        <c:axId val="520188088"/>
        <c:axId val="520187768"/>
      </c:areaChart>
      <c:catAx>
        <c:axId val="520188088"/>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20187768"/>
        <c:crosses val="autoZero"/>
        <c:auto val="0"/>
        <c:lblAlgn val="ctr"/>
        <c:lblOffset val="100"/>
        <c:noMultiLvlLbl val="0"/>
      </c:catAx>
      <c:valAx>
        <c:axId val="520187768"/>
        <c:scaling>
          <c:orientation val="minMax"/>
        </c:scaling>
        <c:delete val="0"/>
        <c:axPos val="l"/>
        <c:majorGridlines>
          <c:spPr>
            <a:ln w="3175" cap="flat" cmpd="sng" algn="ctr">
              <a:solidFill>
                <a:schemeClr val="tx1">
                  <a:alpha val="48000"/>
                </a:schemeClr>
              </a:solidFill>
              <a:prstDash val="sysDot"/>
              <a:round/>
            </a:ln>
            <a:effectLst/>
          </c:spPr>
        </c:majorGridlines>
        <c:numFmt formatCode="General" sourceLinked="1"/>
        <c:majorTickMark val="none"/>
        <c:minorTickMark val="none"/>
        <c:tickLblPos val="nextTo"/>
        <c:spPr>
          <a:noFill/>
          <a:ln>
            <a:gradFill>
              <a:gsLst>
                <a:gs pos="20000">
                  <a:schemeClr val="accent1">
                    <a:lumMod val="5000"/>
                    <a:lumOff val="95000"/>
                  </a:schemeClr>
                </a:gs>
                <a:gs pos="50000">
                  <a:schemeClr val="accent1">
                    <a:lumMod val="45000"/>
                    <a:lumOff val="55000"/>
                  </a:schemeClr>
                </a:gs>
                <a:gs pos="51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wrap="square" anchor="ctr" anchorCtr="0"/>
          <a:lstStyle/>
          <a:p>
            <a:pPr>
              <a:defRPr sz="900" b="0" i="0" u="none" strike="noStrike" kern="1200" baseline="0">
                <a:solidFill>
                  <a:schemeClr val="dk1"/>
                </a:solidFill>
                <a:latin typeface="+mn-lt"/>
                <a:ea typeface="+mn-ea"/>
                <a:cs typeface="+mn-cs"/>
              </a:defRPr>
            </a:pPr>
            <a:endParaRPr lang="en-US"/>
          </a:p>
        </c:txPr>
        <c:crossAx val="520188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[HRDataset_v14.xlsx]Sheet1!PivotTable1</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count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Production       </c:v>
                </c:pt>
                <c:pt idx="1">
                  <c:v>IT-IS</c:v>
                </c:pt>
                <c:pt idx="2">
                  <c:v>Sales</c:v>
                </c:pt>
                <c:pt idx="3">
                  <c:v>Software Engineering</c:v>
                </c:pt>
                <c:pt idx="4">
                  <c:v>Admin Offices</c:v>
                </c:pt>
                <c:pt idx="5">
                  <c:v>Executive Office</c:v>
                </c:pt>
              </c:strCache>
            </c:strRef>
          </c:cat>
          <c:val>
            <c:numRef>
              <c:f>Sheet1!$B$4:$B$10</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09AC-4362-BA00-91E64C834D07}"/>
            </c:ext>
          </c:extLst>
        </c:ser>
        <c:dLbls>
          <c:showLegendKey val="0"/>
          <c:showVal val="0"/>
          <c:showCatName val="0"/>
          <c:showSerName val="0"/>
          <c:showPercent val="0"/>
          <c:showBubbleSize val="0"/>
        </c:dLbls>
        <c:gapWidth val="150"/>
        <c:overlap val="100"/>
        <c:axId val="520181048"/>
        <c:axId val="520180088"/>
      </c:barChart>
      <c:catAx>
        <c:axId val="52018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0088"/>
        <c:crosses val="autoZero"/>
        <c:auto val="1"/>
        <c:lblAlgn val="ctr"/>
        <c:lblOffset val="100"/>
        <c:noMultiLvlLbl val="0"/>
      </c:catAx>
      <c:valAx>
        <c:axId val="52018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[HRDataset_v14.xlsx]Sheet1 (8)!PivotTable1</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count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(8)'!$B$3</c:f>
              <c:strCache>
                <c:ptCount val="1"/>
                <c:pt idx="0">
                  <c:v>Total</c:v>
                </c:pt>
              </c:strCache>
            </c:strRef>
          </c:tx>
          <c:spPr>
            <a:solidFill>
              <a:schemeClr val="accent1"/>
            </a:solidFill>
            <a:ln>
              <a:noFill/>
            </a:ln>
            <a:effectLst/>
          </c:spPr>
          <c:invertIfNegative val="0"/>
          <c:cat>
            <c:strRef>
              <c:f>'Sheet1 (8)'!$A$4:$A$10</c:f>
              <c:strCache>
                <c:ptCount val="6"/>
                <c:pt idx="0">
                  <c:v>Production       </c:v>
                </c:pt>
                <c:pt idx="1">
                  <c:v>IT-IS</c:v>
                </c:pt>
                <c:pt idx="2">
                  <c:v>Sales</c:v>
                </c:pt>
                <c:pt idx="3">
                  <c:v>Software Engineering</c:v>
                </c:pt>
                <c:pt idx="4">
                  <c:v>Admin Offices</c:v>
                </c:pt>
                <c:pt idx="5">
                  <c:v>Executive Office</c:v>
                </c:pt>
              </c:strCache>
            </c:strRef>
          </c:cat>
          <c:val>
            <c:numRef>
              <c:f>'Sheet1 (8)'!$B$4:$B$10</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2078-4DB8-A7B3-5F899CEC47D3}"/>
            </c:ext>
          </c:extLst>
        </c:ser>
        <c:dLbls>
          <c:showLegendKey val="0"/>
          <c:showVal val="0"/>
          <c:showCatName val="0"/>
          <c:showSerName val="0"/>
          <c:showPercent val="0"/>
          <c:showBubbleSize val="0"/>
        </c:dLbls>
        <c:gapWidth val="150"/>
        <c:overlap val="100"/>
        <c:axId val="520181048"/>
        <c:axId val="520180088"/>
      </c:barChart>
      <c:catAx>
        <c:axId val="52018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0088"/>
        <c:crosses val="autoZero"/>
        <c:auto val="1"/>
        <c:lblAlgn val="ctr"/>
        <c:lblOffset val="100"/>
        <c:noMultiLvlLbl val="0"/>
      </c:catAx>
      <c:valAx>
        <c:axId val="520180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[HRDataset_v14.xlsx]Sheet1 (2)!PivotTable1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 (2)'!$B$3</c:f>
              <c:strCache>
                <c:ptCount val="1"/>
                <c:pt idx="0">
                  <c:v>Total</c:v>
                </c:pt>
              </c:strCache>
            </c:strRef>
          </c:tx>
          <c:spPr>
            <a:ln w="28575" cap="rnd">
              <a:solidFill>
                <a:schemeClr val="accent1"/>
              </a:solidFill>
              <a:round/>
            </a:ln>
            <a:effectLst/>
          </c:spPr>
          <c:marker>
            <c:symbol val="none"/>
          </c:marker>
          <c:cat>
            <c:strRef>
              <c:f>'Sheet1 (2)'!$A$4:$A$17</c:f>
              <c:strCach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strCache>
            </c:strRef>
          </c:cat>
          <c:val>
            <c:numRef>
              <c:f>'Sheet1 (2)'!$B$4:$B$17</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0-815F-4041-9B29-8A437F567234}"/>
            </c:ext>
          </c:extLst>
        </c:ser>
        <c:dLbls>
          <c:showLegendKey val="0"/>
          <c:showVal val="0"/>
          <c:showCatName val="0"/>
          <c:showSerName val="0"/>
          <c:showPercent val="0"/>
          <c:showBubbleSize val="0"/>
        </c:dLbls>
        <c:smooth val="0"/>
        <c:axId val="522779984"/>
        <c:axId val="522778704"/>
      </c:lineChart>
      <c:catAx>
        <c:axId val="5227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78704"/>
        <c:crosses val="autoZero"/>
        <c:auto val="1"/>
        <c:lblAlgn val="ctr"/>
        <c:lblOffset val="100"/>
        <c:noMultiLvlLbl val="0"/>
      </c:catAx>
      <c:valAx>
        <c:axId val="5227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799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[HRDataset_v14.xlsx]Sheet1 (3)!PivotTable1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(3)'!$A$4:$A$36</c:f>
              <c:strCache>
                <c:ptCount val="32"/>
                <c:pt idx="0">
                  <c:v>Accountant I</c:v>
                </c:pt>
                <c:pt idx="1">
                  <c:v>Administrative Assistant</c:v>
                </c:pt>
                <c:pt idx="2">
                  <c:v>Area Sales Manager</c:v>
                </c:pt>
                <c:pt idx="3">
                  <c:v>BI Developer</c:v>
                </c:pt>
                <c:pt idx="4">
                  <c:v>BI Director</c:v>
                </c:pt>
                <c:pt idx="5">
                  <c:v>CIO</c:v>
                </c:pt>
                <c:pt idx="6">
                  <c:v>Data Analyst</c:v>
                </c:pt>
                <c:pt idx="7">
                  <c:v>Data Analyst </c:v>
                </c:pt>
                <c:pt idx="8">
                  <c:v>Data Architect</c:v>
                </c:pt>
                <c:pt idx="9">
                  <c:v>Database Administrator</c:v>
                </c:pt>
                <c:pt idx="10">
                  <c:v>Director of Operations</c:v>
                </c:pt>
                <c:pt idx="11">
                  <c:v>Director of Sales</c:v>
                </c:pt>
                <c:pt idx="12">
                  <c:v>Enterprise Architect</c:v>
                </c:pt>
                <c:pt idx="13">
                  <c:v>IT Director</c:v>
                </c:pt>
                <c:pt idx="14">
                  <c:v>IT Manager - DB</c:v>
                </c:pt>
                <c:pt idx="15">
                  <c:v>IT Manager - Infra</c:v>
                </c:pt>
                <c:pt idx="16">
                  <c:v>IT Manager - Support</c:v>
                </c:pt>
                <c:pt idx="17">
                  <c:v>IT Support</c:v>
                </c:pt>
                <c:pt idx="18">
                  <c:v>Network Engineer</c:v>
                </c:pt>
                <c:pt idx="19">
                  <c:v>President &amp; CEO</c:v>
                </c:pt>
                <c:pt idx="20">
                  <c:v>Principal Data Architect</c:v>
                </c:pt>
                <c:pt idx="21">
                  <c:v>Production Manager</c:v>
                </c:pt>
                <c:pt idx="22">
                  <c:v>Production Technician I</c:v>
                </c:pt>
                <c:pt idx="23">
                  <c:v>Production Technician II</c:v>
                </c:pt>
                <c:pt idx="24">
                  <c:v>Sales Manager</c:v>
                </c:pt>
                <c:pt idx="25">
                  <c:v>Senior BI Developer</c:v>
                </c:pt>
                <c:pt idx="26">
                  <c:v>Shared Services Manager</c:v>
                </c:pt>
                <c:pt idx="27">
                  <c:v>Software Engineer</c:v>
                </c:pt>
                <c:pt idx="28">
                  <c:v>Software Engineering Manager</c:v>
                </c:pt>
                <c:pt idx="29">
                  <c:v>Sr. Accountant</c:v>
                </c:pt>
                <c:pt idx="30">
                  <c:v>Sr. DBA</c:v>
                </c:pt>
                <c:pt idx="31">
                  <c:v>Sr. Network Engineer</c:v>
                </c:pt>
              </c:strCache>
            </c:strRef>
          </c:cat>
          <c:val>
            <c:numRef>
              <c:f>'Sheet1 (3)'!$B$4:$B$36</c:f>
              <c:numCache>
                <c:formatCode>General</c:formatCode>
                <c:ptCount val="32"/>
                <c:pt idx="0">
                  <c:v>3</c:v>
                </c:pt>
                <c:pt idx="1">
                  <c:v>3</c:v>
                </c:pt>
                <c:pt idx="2">
                  <c:v>27</c:v>
                </c:pt>
                <c:pt idx="3">
                  <c:v>4</c:v>
                </c:pt>
                <c:pt idx="4">
                  <c:v>1</c:v>
                </c:pt>
                <c:pt idx="5">
                  <c:v>1</c:v>
                </c:pt>
                <c:pt idx="6">
                  <c:v>7</c:v>
                </c:pt>
                <c:pt idx="7">
                  <c:v>1</c:v>
                </c:pt>
                <c:pt idx="8">
                  <c:v>1</c:v>
                </c:pt>
                <c:pt idx="9">
                  <c:v>5</c:v>
                </c:pt>
                <c:pt idx="10">
                  <c:v>1</c:v>
                </c:pt>
                <c:pt idx="11">
                  <c:v>1</c:v>
                </c:pt>
                <c:pt idx="12">
                  <c:v>1</c:v>
                </c:pt>
                <c:pt idx="13">
                  <c:v>1</c:v>
                </c:pt>
                <c:pt idx="14">
                  <c:v>2</c:v>
                </c:pt>
                <c:pt idx="15">
                  <c:v>1</c:v>
                </c:pt>
                <c:pt idx="16">
                  <c:v>1</c:v>
                </c:pt>
                <c:pt idx="17">
                  <c:v>8</c:v>
                </c:pt>
                <c:pt idx="18">
                  <c:v>5</c:v>
                </c:pt>
                <c:pt idx="19">
                  <c:v>1</c:v>
                </c:pt>
                <c:pt idx="20">
                  <c:v>1</c:v>
                </c:pt>
                <c:pt idx="21">
                  <c:v>14</c:v>
                </c:pt>
                <c:pt idx="22">
                  <c:v>137</c:v>
                </c:pt>
                <c:pt idx="23">
                  <c:v>57</c:v>
                </c:pt>
                <c:pt idx="24">
                  <c:v>3</c:v>
                </c:pt>
                <c:pt idx="25">
                  <c:v>3</c:v>
                </c:pt>
                <c:pt idx="26">
                  <c:v>1</c:v>
                </c:pt>
                <c:pt idx="27">
                  <c:v>10</c:v>
                </c:pt>
                <c:pt idx="28">
                  <c:v>1</c:v>
                </c:pt>
                <c:pt idx="29">
                  <c:v>2</c:v>
                </c:pt>
                <c:pt idx="30">
                  <c:v>2</c:v>
                </c:pt>
                <c:pt idx="31">
                  <c:v>5</c:v>
                </c:pt>
              </c:numCache>
            </c:numRef>
          </c:val>
          <c:smooth val="0"/>
          <c:extLst>
            <c:ext xmlns:c16="http://schemas.microsoft.com/office/drawing/2014/chart" uri="{C3380CC4-5D6E-409C-BE32-E72D297353CC}">
              <c16:uniqueId val="{00000000-20DA-4F70-97BA-E2B1889E306F}"/>
            </c:ext>
          </c:extLst>
        </c:ser>
        <c:dLbls>
          <c:showLegendKey val="0"/>
          <c:showVal val="0"/>
          <c:showCatName val="0"/>
          <c:showSerName val="0"/>
          <c:showPercent val="0"/>
          <c:showBubbleSize val="0"/>
        </c:dLbls>
        <c:smooth val="0"/>
        <c:axId val="520188088"/>
        <c:axId val="520187768"/>
      </c:lineChart>
      <c:catAx>
        <c:axId val="520188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7768"/>
        <c:crosses val="autoZero"/>
        <c:auto val="1"/>
        <c:lblAlgn val="ctr"/>
        <c:lblOffset val="100"/>
        <c:noMultiLvlLbl val="0"/>
      </c:catAx>
      <c:valAx>
        <c:axId val="52018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[HRDataset_v14.xlsx]Sheet1 (4)!PivotTable1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 (4)'!$B$3</c:f>
              <c:strCache>
                <c:ptCount val="1"/>
                <c:pt idx="0">
                  <c:v>Total</c:v>
                </c:pt>
              </c:strCache>
            </c:strRef>
          </c:tx>
          <c:explosion val="26"/>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3-B204-4C8D-9FAD-1A617B620D90}"/>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2-B204-4C8D-9FAD-1A617B620D90}"/>
              </c:ext>
            </c:extLst>
          </c:dPt>
          <c:dPt>
            <c:idx val="2"/>
            <c:bubble3D val="0"/>
            <c:explosion val="0"/>
            <c:spPr>
              <a:solidFill>
                <a:schemeClr val="accent3"/>
              </a:solidFill>
              <a:ln w="19050">
                <a:solidFill>
                  <a:schemeClr val="lt1"/>
                </a:solidFill>
              </a:ln>
              <a:effectLst/>
            </c:spPr>
            <c:extLst>
              <c:ext xmlns:c16="http://schemas.microsoft.com/office/drawing/2014/chart" uri="{C3380CC4-5D6E-409C-BE32-E72D297353CC}">
                <c16:uniqueId val="{00000004-B204-4C8D-9FAD-1A617B620D90}"/>
              </c:ext>
            </c:extLst>
          </c:dPt>
          <c:dPt>
            <c:idx val="3"/>
            <c:bubble3D val="0"/>
            <c:explosion val="24"/>
            <c:spPr>
              <a:solidFill>
                <a:schemeClr val="accent4"/>
              </a:solidFill>
              <a:ln w="19050">
                <a:solidFill>
                  <a:schemeClr val="lt1"/>
                </a:solidFill>
              </a:ln>
              <a:effectLst/>
            </c:spPr>
            <c:extLst>
              <c:ext xmlns:c16="http://schemas.microsoft.com/office/drawing/2014/chart" uri="{C3380CC4-5D6E-409C-BE32-E72D297353CC}">
                <c16:uniqueId val="{00000005-B204-4C8D-9FAD-1A617B620D90}"/>
              </c:ext>
            </c:extLst>
          </c:dPt>
          <c:cat>
            <c:strRef>
              <c:f>'Sheet1 (4)'!$A$4:$A$8</c:f>
              <c:strCache>
                <c:ptCount val="4"/>
                <c:pt idx="0">
                  <c:v>$45000 - $55000</c:v>
                </c:pt>
                <c:pt idx="1">
                  <c:v>$55000 - $75000</c:v>
                </c:pt>
                <c:pt idx="2">
                  <c:v>$75000 - $110000</c:v>
                </c:pt>
                <c:pt idx="3">
                  <c:v>&gt;$110000</c:v>
                </c:pt>
              </c:strCache>
            </c:strRef>
          </c:cat>
          <c:val>
            <c:numRef>
              <c:f>'Sheet1 (4)'!$B$4:$B$8</c:f>
              <c:numCache>
                <c:formatCode>General</c:formatCode>
                <c:ptCount val="4"/>
                <c:pt idx="0">
                  <c:v>74</c:v>
                </c:pt>
                <c:pt idx="1">
                  <c:v>174</c:v>
                </c:pt>
                <c:pt idx="2">
                  <c:v>49</c:v>
                </c:pt>
                <c:pt idx="3">
                  <c:v>14</c:v>
                </c:pt>
              </c:numCache>
            </c:numRef>
          </c:val>
          <c:extLst>
            <c:ext xmlns:c16="http://schemas.microsoft.com/office/drawing/2014/chart" uri="{C3380CC4-5D6E-409C-BE32-E72D297353CC}">
              <c16:uniqueId val="{00000000-B204-4C8D-9FAD-1A617B620D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7620</xdr:colOff>
      <xdr:row>7</xdr:row>
      <xdr:rowOff>129540</xdr:rowOff>
    </xdr:to>
    <xdr:sp macro="" textlink="$B$12">
      <xdr:nvSpPr>
        <xdr:cNvPr id="11" name="Rectangle: Rounded Corners 10">
          <a:extLst>
            <a:ext uri="{FF2B5EF4-FFF2-40B4-BE49-F238E27FC236}">
              <a16:creationId xmlns:a16="http://schemas.microsoft.com/office/drawing/2014/main" id="{EB996DB0-715C-43C7-9E9D-21B50E86D377}"/>
            </a:ext>
          </a:extLst>
        </xdr:cNvPr>
        <xdr:cNvSpPr/>
      </xdr:nvSpPr>
      <xdr:spPr>
        <a:xfrm>
          <a:off x="53340" y="563880"/>
          <a:ext cx="1173480" cy="845820"/>
        </a:xfrm>
        <a:prstGeom prst="roundRect">
          <a:avLst>
            <a:gd name="adj" fmla="val 9887"/>
          </a:avLst>
        </a:prstGeom>
        <a:solidFill>
          <a:schemeClr val="tx2">
            <a:lumMod val="20000"/>
            <a:lumOff val="80000"/>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2A83D5-8B5C-49FF-A31C-D4E7D835C257}" type="TxLink">
            <a:rPr lang="en-US" sz="1100" b="0" i="0" u="none" strike="noStrike">
              <a:solidFill>
                <a:srgbClr val="000000"/>
              </a:solidFill>
              <a:latin typeface="Calibri"/>
              <a:cs typeface="Calibri"/>
            </a:rPr>
            <a:pPr algn="l"/>
            <a:t> </a:t>
          </a:fld>
          <a:endParaRPr lang="en-IN" sz="1100"/>
        </a:p>
      </xdr:txBody>
    </xdr:sp>
    <xdr:clientData/>
  </xdr:twoCellAnchor>
  <xdr:twoCellAnchor>
    <xdr:from>
      <xdr:col>16</xdr:col>
      <xdr:colOff>175260</xdr:colOff>
      <xdr:row>3</xdr:row>
      <xdr:rowOff>30480</xdr:rowOff>
    </xdr:from>
    <xdr:to>
      <xdr:col>23</xdr:col>
      <xdr:colOff>144780</xdr:colOff>
      <xdr:row>17</xdr:row>
      <xdr:rowOff>159360</xdr:rowOff>
    </xdr:to>
    <xdr:graphicFrame macro="">
      <xdr:nvGraphicFramePr>
        <xdr:cNvPr id="4" name="Chart 3">
          <a:extLst>
            <a:ext uri="{FF2B5EF4-FFF2-40B4-BE49-F238E27FC236}">
              <a16:creationId xmlns:a16="http://schemas.microsoft.com/office/drawing/2014/main" id="{CE96D316-84B6-41C9-A6E2-123AC93E6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25</xdr:col>
      <xdr:colOff>243840</xdr:colOff>
      <xdr:row>2</xdr:row>
      <xdr:rowOff>152400</xdr:rowOff>
    </xdr:to>
    <xdr:sp macro="" textlink="">
      <xdr:nvSpPr>
        <xdr:cNvPr id="2" name="TextBox 1">
          <a:extLst>
            <a:ext uri="{FF2B5EF4-FFF2-40B4-BE49-F238E27FC236}">
              <a16:creationId xmlns:a16="http://schemas.microsoft.com/office/drawing/2014/main" id="{BD2927E5-E93E-43E7-9FFA-89B3BBDE81DB}"/>
            </a:ext>
          </a:extLst>
        </xdr:cNvPr>
        <xdr:cNvSpPr txBox="1"/>
      </xdr:nvSpPr>
      <xdr:spPr>
        <a:xfrm>
          <a:off x="0" y="0"/>
          <a:ext cx="15483840" cy="5181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rPr>
            <a:t>                Workforce Dashboard</a:t>
          </a:r>
        </a:p>
      </xdr:txBody>
    </xdr:sp>
    <xdr:clientData/>
  </xdr:twoCellAnchor>
  <xdr:twoCellAnchor editAs="oneCell">
    <xdr:from>
      <xdr:col>0</xdr:col>
      <xdr:colOff>441960</xdr:colOff>
      <xdr:row>0</xdr:row>
      <xdr:rowOff>30480</xdr:rowOff>
    </xdr:from>
    <xdr:to>
      <xdr:col>1</xdr:col>
      <xdr:colOff>243840</xdr:colOff>
      <xdr:row>2</xdr:row>
      <xdr:rowOff>76200</xdr:rowOff>
    </xdr:to>
    <xdr:pic>
      <xdr:nvPicPr>
        <xdr:cNvPr id="6" name="Picture 5">
          <a:extLst>
            <a:ext uri="{FF2B5EF4-FFF2-40B4-BE49-F238E27FC236}">
              <a16:creationId xmlns:a16="http://schemas.microsoft.com/office/drawing/2014/main" id="{1B32A3D2-25D2-4A6A-9465-9A66018519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1960" y="30480"/>
          <a:ext cx="411480" cy="411480"/>
        </a:xfrm>
        <a:prstGeom prst="rect">
          <a:avLst/>
        </a:prstGeom>
      </xdr:spPr>
    </xdr:pic>
    <xdr:clientData/>
  </xdr:twoCellAnchor>
  <xdr:twoCellAnchor>
    <xdr:from>
      <xdr:col>9</xdr:col>
      <xdr:colOff>76200</xdr:colOff>
      <xdr:row>3</xdr:row>
      <xdr:rowOff>22860</xdr:rowOff>
    </xdr:from>
    <xdr:to>
      <xdr:col>16</xdr:col>
      <xdr:colOff>45720</xdr:colOff>
      <xdr:row>17</xdr:row>
      <xdr:rowOff>152400</xdr:rowOff>
    </xdr:to>
    <xdr:graphicFrame macro="">
      <xdr:nvGraphicFramePr>
        <xdr:cNvPr id="7" name="Chart 6">
          <a:extLst>
            <a:ext uri="{FF2B5EF4-FFF2-40B4-BE49-F238E27FC236}">
              <a16:creationId xmlns:a16="http://schemas.microsoft.com/office/drawing/2014/main" id="{0FDDBA42-7C03-4697-83A9-D087A162B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45720</xdr:colOff>
      <xdr:row>3</xdr:row>
      <xdr:rowOff>22860</xdr:rowOff>
    </xdr:from>
    <xdr:to>
      <xdr:col>9</xdr:col>
      <xdr:colOff>0</xdr:colOff>
      <xdr:row>17</xdr:row>
      <xdr:rowOff>152400</xdr:rowOff>
    </xdr:to>
    <xdr:graphicFrame macro="">
      <xdr:nvGraphicFramePr>
        <xdr:cNvPr id="8" name="Chart 7">
          <a:extLst>
            <a:ext uri="{FF2B5EF4-FFF2-40B4-BE49-F238E27FC236}">
              <a16:creationId xmlns:a16="http://schemas.microsoft.com/office/drawing/2014/main" id="{9571631E-4B12-4CB0-8231-90CD38297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91440</xdr:colOff>
      <xdr:row>18</xdr:row>
      <xdr:rowOff>30480</xdr:rowOff>
    </xdr:from>
    <xdr:to>
      <xdr:col>23</xdr:col>
      <xdr:colOff>144780</xdr:colOff>
      <xdr:row>30</xdr:row>
      <xdr:rowOff>121920</xdr:rowOff>
    </xdr:to>
    <xdr:graphicFrame macro="">
      <xdr:nvGraphicFramePr>
        <xdr:cNvPr id="9" name="Chart 8">
          <a:extLst>
            <a:ext uri="{FF2B5EF4-FFF2-40B4-BE49-F238E27FC236}">
              <a16:creationId xmlns:a16="http://schemas.microsoft.com/office/drawing/2014/main" id="{07FB2A98-EA05-4B66-8AA5-D91FBCAD1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83820</xdr:colOff>
      <xdr:row>3</xdr:row>
      <xdr:rowOff>30480</xdr:rowOff>
    </xdr:from>
    <xdr:to>
      <xdr:col>1</xdr:col>
      <xdr:colOff>510540</xdr:colOff>
      <xdr:row>5</xdr:row>
      <xdr:rowOff>22860</xdr:rowOff>
    </xdr:to>
    <xdr:sp macro="" textlink="">
      <xdr:nvSpPr>
        <xdr:cNvPr id="10" name="TextBox 9">
          <a:extLst>
            <a:ext uri="{FF2B5EF4-FFF2-40B4-BE49-F238E27FC236}">
              <a16:creationId xmlns:a16="http://schemas.microsoft.com/office/drawing/2014/main" id="{316FCA98-A41D-4FEA-9592-B982E2C41CCE}"/>
            </a:ext>
          </a:extLst>
        </xdr:cNvPr>
        <xdr:cNvSpPr txBox="1"/>
      </xdr:nvSpPr>
      <xdr:spPr>
        <a:xfrm>
          <a:off x="83820" y="579120"/>
          <a:ext cx="1036320" cy="35814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2000"/>
            <a:t>Male</a:t>
          </a:r>
        </a:p>
        <a:p>
          <a:endParaRPr lang="en-IN" sz="1100"/>
        </a:p>
      </xdr:txBody>
    </xdr:sp>
    <xdr:clientData/>
  </xdr:twoCellAnchor>
  <xdr:twoCellAnchor>
    <xdr:from>
      <xdr:col>0</xdr:col>
      <xdr:colOff>99060</xdr:colOff>
      <xdr:row>5</xdr:row>
      <xdr:rowOff>53340</xdr:rowOff>
    </xdr:from>
    <xdr:to>
      <xdr:col>1</xdr:col>
      <xdr:colOff>495300</xdr:colOff>
      <xdr:row>7</xdr:row>
      <xdr:rowOff>45720</xdr:rowOff>
    </xdr:to>
    <xdr:sp macro="" textlink="'Sheet1 (5)'!C8">
      <xdr:nvSpPr>
        <xdr:cNvPr id="13" name="TextBox 12">
          <a:extLst>
            <a:ext uri="{FF2B5EF4-FFF2-40B4-BE49-F238E27FC236}">
              <a16:creationId xmlns:a16="http://schemas.microsoft.com/office/drawing/2014/main" id="{2FF753A5-A701-4C21-BD58-A936501111AB}"/>
            </a:ext>
          </a:extLst>
        </xdr:cNvPr>
        <xdr:cNvSpPr txBox="1"/>
      </xdr:nvSpPr>
      <xdr:spPr>
        <a:xfrm>
          <a:off x="99060" y="967740"/>
          <a:ext cx="10058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7182CD-F92E-4848-BF0D-8F03A995E4AD}" type="TxLink">
            <a:rPr lang="en-US" sz="3200" b="0" i="0" u="none" strike="noStrike">
              <a:solidFill>
                <a:srgbClr val="000000"/>
              </a:solidFill>
              <a:latin typeface="Calibri"/>
              <a:cs typeface="Calibri"/>
            </a:rPr>
            <a:pPr algn="ctr"/>
            <a:t>135</a:t>
          </a:fld>
          <a:endParaRPr lang="en-US" sz="3200"/>
        </a:p>
      </xdr:txBody>
    </xdr:sp>
    <xdr:clientData/>
  </xdr:twoCellAnchor>
  <xdr:twoCellAnchor>
    <xdr:from>
      <xdr:col>0</xdr:col>
      <xdr:colOff>53340</xdr:colOff>
      <xdr:row>7</xdr:row>
      <xdr:rowOff>160020</xdr:rowOff>
    </xdr:from>
    <xdr:to>
      <xdr:col>2</xdr:col>
      <xdr:colOff>7620</xdr:colOff>
      <xdr:row>12</xdr:row>
      <xdr:rowOff>137160</xdr:rowOff>
    </xdr:to>
    <xdr:sp macro="" textlink="$B$12">
      <xdr:nvSpPr>
        <xdr:cNvPr id="14" name="Rectangle: Rounded Corners 13">
          <a:extLst>
            <a:ext uri="{FF2B5EF4-FFF2-40B4-BE49-F238E27FC236}">
              <a16:creationId xmlns:a16="http://schemas.microsoft.com/office/drawing/2014/main" id="{E2FED08F-625A-4652-BCC0-E22383CF9D2E}"/>
            </a:ext>
          </a:extLst>
        </xdr:cNvPr>
        <xdr:cNvSpPr/>
      </xdr:nvSpPr>
      <xdr:spPr>
        <a:xfrm>
          <a:off x="53340" y="1440180"/>
          <a:ext cx="1173480" cy="891540"/>
        </a:xfrm>
        <a:prstGeom prst="roundRect">
          <a:avLst>
            <a:gd name="adj" fmla="val 9887"/>
          </a:avLst>
        </a:prstGeom>
        <a:solidFill>
          <a:schemeClr val="tx2">
            <a:lumMod val="20000"/>
            <a:lumOff val="80000"/>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2A83D5-8B5C-49FF-A31C-D4E7D835C257}" type="TxLink">
            <a:rPr lang="en-US" sz="1100" b="0" i="0" u="none" strike="noStrike">
              <a:solidFill>
                <a:srgbClr val="000000"/>
              </a:solidFill>
              <a:latin typeface="Calibri"/>
              <a:cs typeface="Calibri"/>
            </a:rPr>
            <a:pPr algn="l"/>
            <a:t> </a:t>
          </a:fld>
          <a:endParaRPr lang="en-IN" sz="1100"/>
        </a:p>
      </xdr:txBody>
    </xdr:sp>
    <xdr:clientData/>
  </xdr:twoCellAnchor>
  <xdr:twoCellAnchor>
    <xdr:from>
      <xdr:col>0</xdr:col>
      <xdr:colOff>137160</xdr:colOff>
      <xdr:row>8</xdr:row>
      <xdr:rowOff>38100</xdr:rowOff>
    </xdr:from>
    <xdr:to>
      <xdr:col>1</xdr:col>
      <xdr:colOff>563880</xdr:colOff>
      <xdr:row>10</xdr:row>
      <xdr:rowOff>30480</xdr:rowOff>
    </xdr:to>
    <xdr:sp macro="" textlink="">
      <xdr:nvSpPr>
        <xdr:cNvPr id="16" name="TextBox 15">
          <a:extLst>
            <a:ext uri="{FF2B5EF4-FFF2-40B4-BE49-F238E27FC236}">
              <a16:creationId xmlns:a16="http://schemas.microsoft.com/office/drawing/2014/main" id="{7BA31976-B5AB-4B29-B38D-49C70F8792B0}"/>
            </a:ext>
          </a:extLst>
        </xdr:cNvPr>
        <xdr:cNvSpPr txBox="1"/>
      </xdr:nvSpPr>
      <xdr:spPr>
        <a:xfrm>
          <a:off x="137160" y="1501140"/>
          <a:ext cx="1036320" cy="35814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2000"/>
            <a:t>Female</a:t>
          </a:r>
        </a:p>
        <a:p>
          <a:endParaRPr lang="en-IN" sz="1100"/>
        </a:p>
      </xdr:txBody>
    </xdr:sp>
    <xdr:clientData/>
  </xdr:twoCellAnchor>
  <xdr:twoCellAnchor>
    <xdr:from>
      <xdr:col>0</xdr:col>
      <xdr:colOff>99060</xdr:colOff>
      <xdr:row>10</xdr:row>
      <xdr:rowOff>106680</xdr:rowOff>
    </xdr:from>
    <xdr:to>
      <xdr:col>1</xdr:col>
      <xdr:colOff>495300</xdr:colOff>
      <xdr:row>12</xdr:row>
      <xdr:rowOff>99060</xdr:rowOff>
    </xdr:to>
    <xdr:sp macro="" textlink="'Sheet1 (5)'!C10">
      <xdr:nvSpPr>
        <xdr:cNvPr id="17" name="TextBox 16">
          <a:extLst>
            <a:ext uri="{FF2B5EF4-FFF2-40B4-BE49-F238E27FC236}">
              <a16:creationId xmlns:a16="http://schemas.microsoft.com/office/drawing/2014/main" id="{6F3DBA92-A8E5-48E0-B471-CF99859967F1}"/>
            </a:ext>
          </a:extLst>
        </xdr:cNvPr>
        <xdr:cNvSpPr txBox="1"/>
      </xdr:nvSpPr>
      <xdr:spPr>
        <a:xfrm>
          <a:off x="99060" y="1935480"/>
          <a:ext cx="10058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31F897-1116-4EEC-9911-D85905933317}" type="TxLink">
            <a:rPr lang="en-US" sz="3200" b="0" i="0" u="none" strike="noStrike">
              <a:solidFill>
                <a:srgbClr val="000000"/>
              </a:solidFill>
              <a:latin typeface="Calibri"/>
              <a:cs typeface="Calibri"/>
            </a:rPr>
            <a:pPr algn="ctr"/>
            <a:t>176</a:t>
          </a:fld>
          <a:endParaRPr lang="en-US" sz="3200"/>
        </a:p>
      </xdr:txBody>
    </xdr:sp>
    <xdr:clientData/>
  </xdr:twoCellAnchor>
  <xdr:twoCellAnchor>
    <xdr:from>
      <xdr:col>0</xdr:col>
      <xdr:colOff>45720</xdr:colOff>
      <xdr:row>12</xdr:row>
      <xdr:rowOff>175260</xdr:rowOff>
    </xdr:from>
    <xdr:to>
      <xdr:col>2</xdr:col>
      <xdr:colOff>0</xdr:colOff>
      <xdr:row>17</xdr:row>
      <xdr:rowOff>114300</xdr:rowOff>
    </xdr:to>
    <xdr:sp macro="" textlink="$B$12">
      <xdr:nvSpPr>
        <xdr:cNvPr id="18" name="Rectangle: Rounded Corners 17">
          <a:extLst>
            <a:ext uri="{FF2B5EF4-FFF2-40B4-BE49-F238E27FC236}">
              <a16:creationId xmlns:a16="http://schemas.microsoft.com/office/drawing/2014/main" id="{CCCA7054-F5DC-42BD-9264-B4DBEC26A4D5}"/>
            </a:ext>
          </a:extLst>
        </xdr:cNvPr>
        <xdr:cNvSpPr/>
      </xdr:nvSpPr>
      <xdr:spPr>
        <a:xfrm>
          <a:off x="45720" y="2369820"/>
          <a:ext cx="1173480" cy="853440"/>
        </a:xfrm>
        <a:prstGeom prst="roundRect">
          <a:avLst>
            <a:gd name="adj" fmla="val 9887"/>
          </a:avLst>
        </a:prstGeom>
        <a:solidFill>
          <a:schemeClr val="tx2">
            <a:lumMod val="20000"/>
            <a:lumOff val="80000"/>
            <a:alpha val="5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2A83D5-8B5C-49FF-A31C-D4E7D835C257}" type="TxLink">
            <a:rPr lang="en-US" sz="1100" b="0" i="0" u="none" strike="noStrike">
              <a:solidFill>
                <a:srgbClr val="000000"/>
              </a:solidFill>
              <a:latin typeface="Calibri"/>
              <a:cs typeface="Calibri"/>
            </a:rPr>
            <a:pPr algn="l"/>
            <a:t> </a:t>
          </a:fld>
          <a:endParaRPr lang="en-IN" sz="1100"/>
        </a:p>
      </xdr:txBody>
    </xdr:sp>
    <xdr:clientData/>
  </xdr:twoCellAnchor>
  <xdr:twoCellAnchor>
    <xdr:from>
      <xdr:col>0</xdr:col>
      <xdr:colOff>152400</xdr:colOff>
      <xdr:row>13</xdr:row>
      <xdr:rowOff>7620</xdr:rowOff>
    </xdr:from>
    <xdr:to>
      <xdr:col>1</xdr:col>
      <xdr:colOff>579120</xdr:colOff>
      <xdr:row>15</xdr:row>
      <xdr:rowOff>0</xdr:rowOff>
    </xdr:to>
    <xdr:sp macro="" textlink="">
      <xdr:nvSpPr>
        <xdr:cNvPr id="19" name="TextBox 18">
          <a:extLst>
            <a:ext uri="{FF2B5EF4-FFF2-40B4-BE49-F238E27FC236}">
              <a16:creationId xmlns:a16="http://schemas.microsoft.com/office/drawing/2014/main" id="{E2E65DBE-DDB6-469D-B8CC-56151B791310}"/>
            </a:ext>
          </a:extLst>
        </xdr:cNvPr>
        <xdr:cNvSpPr txBox="1"/>
      </xdr:nvSpPr>
      <xdr:spPr>
        <a:xfrm>
          <a:off x="152400" y="2385060"/>
          <a:ext cx="1036320" cy="35814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1500"/>
            <a:t>Employees</a:t>
          </a:r>
        </a:p>
        <a:p>
          <a:endParaRPr lang="en-IN" sz="1100"/>
        </a:p>
      </xdr:txBody>
    </xdr:sp>
    <xdr:clientData/>
  </xdr:twoCellAnchor>
  <xdr:twoCellAnchor>
    <xdr:from>
      <xdr:col>0</xdr:col>
      <xdr:colOff>144780</xdr:colOff>
      <xdr:row>15</xdr:row>
      <xdr:rowOff>15240</xdr:rowOff>
    </xdr:from>
    <xdr:to>
      <xdr:col>1</xdr:col>
      <xdr:colOff>541020</xdr:colOff>
      <xdr:row>17</xdr:row>
      <xdr:rowOff>7620</xdr:rowOff>
    </xdr:to>
    <xdr:sp macro="" textlink="'Sheet1 (5)'!B10">
      <xdr:nvSpPr>
        <xdr:cNvPr id="20" name="TextBox 19">
          <a:extLst>
            <a:ext uri="{FF2B5EF4-FFF2-40B4-BE49-F238E27FC236}">
              <a16:creationId xmlns:a16="http://schemas.microsoft.com/office/drawing/2014/main" id="{7205292C-935B-4979-8F1D-68AD185C5794}"/>
            </a:ext>
          </a:extLst>
        </xdr:cNvPr>
        <xdr:cNvSpPr txBox="1"/>
      </xdr:nvSpPr>
      <xdr:spPr>
        <a:xfrm>
          <a:off x="144780" y="2758440"/>
          <a:ext cx="10058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05AB93-3189-4A52-A1E8-58573F669F17}" type="TxLink">
            <a:rPr lang="en-US" sz="3200" b="0" i="0" u="none" strike="noStrike">
              <a:solidFill>
                <a:srgbClr val="000000"/>
              </a:solidFill>
              <a:latin typeface="Calibri"/>
              <a:cs typeface="Calibri"/>
            </a:rPr>
            <a:pPr algn="ctr"/>
            <a:t>311</a:t>
          </a:fld>
          <a:endParaRPr lang="en-US" sz="3200"/>
        </a:p>
      </xdr:txBody>
    </xdr:sp>
    <xdr:clientData/>
  </xdr:twoCellAnchor>
  <xdr:twoCellAnchor editAs="oneCell">
    <xdr:from>
      <xdr:col>0</xdr:col>
      <xdr:colOff>76200</xdr:colOff>
      <xdr:row>18</xdr:row>
      <xdr:rowOff>60960</xdr:rowOff>
    </xdr:from>
    <xdr:to>
      <xdr:col>8</xdr:col>
      <xdr:colOff>601980</xdr:colOff>
      <xdr:row>30</xdr:row>
      <xdr:rowOff>106680</xdr:rowOff>
    </xdr:to>
    <mc:AlternateContent xmlns:mc="http://schemas.openxmlformats.org/markup-compatibility/2006" xmlns:a14="http://schemas.microsoft.com/office/drawing/2010/main">
      <mc:Choice Requires="a14">
        <xdr:graphicFrame macro="">
          <xdr:nvGraphicFramePr>
            <xdr:cNvPr id="21" name="ManagerName">
              <a:extLst>
                <a:ext uri="{FF2B5EF4-FFF2-40B4-BE49-F238E27FC236}">
                  <a16:creationId xmlns:a16="http://schemas.microsoft.com/office/drawing/2014/main" id="{7F1A2AF1-17B6-44F1-915E-EF3E65E09325}"/>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76200" y="3352800"/>
              <a:ext cx="540258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350520</xdr:colOff>
      <xdr:row>3</xdr:row>
      <xdr:rowOff>118110</xdr:rowOff>
    </xdr:from>
    <xdr:to>
      <xdr:col>12</xdr:col>
      <xdr:colOff>45720</xdr:colOff>
      <xdr:row>18</xdr:row>
      <xdr:rowOff>118110</xdr:rowOff>
    </xdr:to>
    <xdr:graphicFrame macro="">
      <xdr:nvGraphicFramePr>
        <xdr:cNvPr id="2" name="Chart 1">
          <a:extLst>
            <a:ext uri="{FF2B5EF4-FFF2-40B4-BE49-F238E27FC236}">
              <a16:creationId xmlns:a16="http://schemas.microsoft.com/office/drawing/2014/main" id="{55833FE0-1BEE-488B-AFB0-9DBAA178D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350520</xdr:colOff>
      <xdr:row>3</xdr:row>
      <xdr:rowOff>118110</xdr:rowOff>
    </xdr:from>
    <xdr:to>
      <xdr:col>12</xdr:col>
      <xdr:colOff>45720</xdr:colOff>
      <xdr:row>18</xdr:row>
      <xdr:rowOff>118110</xdr:rowOff>
    </xdr:to>
    <xdr:graphicFrame macro="">
      <xdr:nvGraphicFramePr>
        <xdr:cNvPr id="2" name="Chart 1">
          <a:extLst>
            <a:ext uri="{FF2B5EF4-FFF2-40B4-BE49-F238E27FC236}">
              <a16:creationId xmlns:a16="http://schemas.microsoft.com/office/drawing/2014/main" id="{D9178318-E7EA-425F-833B-16C77DA6B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304800</xdr:colOff>
      <xdr:row>4</xdr:row>
      <xdr:rowOff>57150</xdr:rowOff>
    </xdr:from>
    <xdr:to>
      <xdr:col>12</xdr:col>
      <xdr:colOff>0</xdr:colOff>
      <xdr:row>19</xdr:row>
      <xdr:rowOff>57150</xdr:rowOff>
    </xdr:to>
    <xdr:graphicFrame macro="">
      <xdr:nvGraphicFramePr>
        <xdr:cNvPr id="2" name="Chart 1">
          <a:extLst>
            <a:ext uri="{FF2B5EF4-FFF2-40B4-BE49-F238E27FC236}">
              <a16:creationId xmlns:a16="http://schemas.microsoft.com/office/drawing/2014/main" id="{49F401FC-B5FA-4C88-B041-A4A240D9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205740</xdr:colOff>
      <xdr:row>5</xdr:row>
      <xdr:rowOff>167640</xdr:rowOff>
    </xdr:from>
    <xdr:to>
      <xdr:col>18</xdr:col>
      <xdr:colOff>30480</xdr:colOff>
      <xdr:row>23</xdr:row>
      <xdr:rowOff>140970</xdr:rowOff>
    </xdr:to>
    <xdr:graphicFrame macro="">
      <xdr:nvGraphicFramePr>
        <xdr:cNvPr id="2" name="Chart 1">
          <a:extLst>
            <a:ext uri="{FF2B5EF4-FFF2-40B4-BE49-F238E27FC236}">
              <a16:creationId xmlns:a16="http://schemas.microsoft.com/office/drawing/2014/main" id="{C59EA4BB-9A74-48E7-9BCA-0D10571F1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457200</xdr:colOff>
      <xdr:row>6</xdr:row>
      <xdr:rowOff>26670</xdr:rowOff>
    </xdr:from>
    <xdr:to>
      <xdr:col>11</xdr:col>
      <xdr:colOff>152400</xdr:colOff>
      <xdr:row>21</xdr:row>
      <xdr:rowOff>26670</xdr:rowOff>
    </xdr:to>
    <xdr:graphicFrame macro="">
      <xdr:nvGraphicFramePr>
        <xdr:cNvPr id="2" name="Chart 1">
          <a:extLst>
            <a:ext uri="{FF2B5EF4-FFF2-40B4-BE49-F238E27FC236}">
              <a16:creationId xmlns:a16="http://schemas.microsoft.com/office/drawing/2014/main" id="{53575944-9DC4-4B5A-B900-BF5BBF73C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purohit" refreshedDate="44634.522544675929" createdVersion="7" refreshedVersion="7" minRefreshableVersion="3" recordCount="311" xr:uid="{2DB00A2E-4DC9-43A0-9859-98A2176930F2}">
  <cacheSource type="worksheet">
    <worksheetSource name="Table1"/>
  </cacheSource>
  <cacheFields count="38">
    <cacheField name="Employee_Name" numFmtId="0">
      <sharedItems/>
    </cacheField>
    <cacheField name="EmpID" numFmtId="0">
      <sharedItems containsSemiMixedTypes="0" containsString="0" containsNumber="1" containsInteger="1" minValue="10001" maxValue="10311" count="311">
        <n v="10026"/>
        <n v="10084"/>
        <n v="10196"/>
        <n v="10088"/>
        <n v="10069"/>
        <n v="10002"/>
        <n v="10194"/>
        <n v="10062"/>
        <n v="10114"/>
        <n v="10250"/>
        <n v="10252"/>
        <n v="10242"/>
        <n v="10012"/>
        <n v="10265"/>
        <n v="10066"/>
        <n v="10061"/>
        <n v="10023"/>
        <n v="10055"/>
        <n v="10245"/>
        <n v="10277"/>
        <n v="10046"/>
        <n v="10226"/>
        <n v="10003"/>
        <n v="10294"/>
        <n v="10267"/>
        <n v="10199"/>
        <n v="10081"/>
        <n v="10175"/>
        <n v="10177"/>
        <n v="10238"/>
        <n v="10184"/>
        <n v="10203"/>
        <n v="10188"/>
        <n v="10107"/>
        <n v="10181"/>
        <n v="10150"/>
        <n v="10001"/>
        <n v="10085"/>
        <n v="10115"/>
        <n v="10082"/>
        <n v="10040"/>
        <n v="10067"/>
        <n v="10108"/>
        <n v="10210"/>
        <n v="10154"/>
        <n v="10200"/>
        <n v="10240"/>
        <n v="10168"/>
        <n v="10220"/>
        <n v="10275"/>
        <n v="10269"/>
        <n v="10029"/>
        <n v="10261"/>
        <n v="10292"/>
        <n v="10282"/>
        <n v="10019"/>
        <n v="10094"/>
        <n v="10193"/>
        <n v="10132"/>
        <n v="10083"/>
        <n v="10099"/>
        <n v="10212"/>
        <n v="10056"/>
        <n v="10143"/>
        <n v="10311"/>
        <n v="10070"/>
        <n v="10155"/>
        <n v="10306"/>
        <n v="10100"/>
        <n v="10310"/>
        <n v="10197"/>
        <n v="10276"/>
        <n v="10304"/>
        <n v="10284"/>
        <n v="10207"/>
        <n v="10133"/>
        <n v="10028"/>
        <n v="10006"/>
        <n v="10105"/>
        <n v="10211"/>
        <n v="10064"/>
        <n v="10247"/>
        <n v="10235"/>
        <n v="10299"/>
        <n v="10280"/>
        <n v="10296"/>
        <n v="10290"/>
        <n v="10263"/>
        <n v="10136"/>
        <n v="10189"/>
        <n v="10308"/>
        <n v="10309"/>
        <n v="10049"/>
        <n v="10093"/>
        <n v="10163"/>
        <n v="10305"/>
        <n v="10015"/>
        <n v="10080"/>
        <n v="10258"/>
        <n v="10273"/>
        <n v="10111"/>
        <n v="10257"/>
        <n v="10159"/>
        <n v="10122"/>
        <n v="10142"/>
        <n v="10283"/>
        <n v="10018"/>
        <n v="10255"/>
        <n v="10246"/>
        <n v="10228"/>
        <n v="10243"/>
        <n v="10031"/>
        <n v="10300"/>
        <n v="10101"/>
        <n v="10237"/>
        <n v="10051"/>
        <n v="10218"/>
        <n v="10256"/>
        <n v="10098"/>
        <n v="10059"/>
        <n v="10234"/>
        <n v="10109"/>
        <n v="10125"/>
        <n v="10074"/>
        <n v="10097"/>
        <n v="10007"/>
        <n v="10129"/>
        <n v="10075"/>
        <n v="10167"/>
        <n v="10195"/>
        <n v="10112"/>
        <n v="10272"/>
        <n v="10182"/>
        <n v="10248"/>
        <n v="10201"/>
        <n v="10214"/>
        <n v="10160"/>
        <n v="10289"/>
        <n v="10139"/>
        <n v="10227"/>
        <n v="10236"/>
        <n v="10009"/>
        <n v="10060"/>
        <n v="10034"/>
        <n v="10156"/>
        <n v="10036"/>
        <n v="10138"/>
        <n v="10244"/>
        <n v="10192"/>
        <n v="10231"/>
        <n v="10089"/>
        <n v="10166"/>
        <n v="10170"/>
        <n v="10208"/>
        <n v="10176"/>
        <n v="10165"/>
        <n v="10113"/>
        <n v="10092"/>
        <n v="10106"/>
        <n v="10052"/>
        <n v="10038"/>
        <n v="10249"/>
        <n v="10232"/>
        <n v="10087"/>
        <n v="10134"/>
        <n v="10251"/>
        <n v="10103"/>
        <n v="10017"/>
        <n v="10186"/>
        <n v="10137"/>
        <n v="10008"/>
        <n v="10096"/>
        <n v="10035"/>
        <n v="10057"/>
        <n v="10004"/>
        <n v="10191"/>
        <n v="10219"/>
        <n v="10077"/>
        <n v="10073"/>
        <n v="10279"/>
        <n v="10110"/>
        <n v="10053"/>
        <n v="10076"/>
        <n v="10145"/>
        <n v="10202"/>
        <n v="10128"/>
        <n v="10068"/>
        <n v="10116"/>
        <n v="10298"/>
        <n v="10213"/>
        <n v="10288"/>
        <n v="10025"/>
        <n v="10223"/>
        <n v="10151"/>
        <n v="10254"/>
        <n v="10120"/>
        <n v="10216"/>
        <n v="10079"/>
        <n v="10215"/>
        <n v="10185"/>
        <n v="10063"/>
        <n v="10037"/>
        <n v="10042"/>
        <n v="10206"/>
        <n v="10104"/>
        <n v="10303"/>
        <n v="10078"/>
        <n v="10121"/>
        <n v="10021"/>
        <n v="10281"/>
        <n v="10041"/>
        <n v="10148"/>
        <n v="10005"/>
        <n v="10259"/>
        <n v="10286"/>
        <n v="10297"/>
        <n v="10171"/>
        <n v="10032"/>
        <n v="10130"/>
        <n v="10217"/>
        <n v="10016"/>
        <n v="10050"/>
        <n v="10164"/>
        <n v="10124"/>
        <n v="10187"/>
        <n v="10225"/>
        <n v="10262"/>
        <n v="10131"/>
        <n v="10239"/>
        <n v="10152"/>
        <n v="10140"/>
        <n v="10058"/>
        <n v="10011"/>
        <n v="10230"/>
        <n v="10224"/>
        <n v="10047"/>
        <n v="10285"/>
        <n v="10020"/>
        <n v="10162"/>
        <n v="10149"/>
        <n v="10086"/>
        <n v="10054"/>
        <n v="10065"/>
        <n v="10198"/>
        <n v="10222"/>
        <n v="10126"/>
        <n v="10295"/>
        <n v="10260"/>
        <n v="10233"/>
        <n v="10229"/>
        <n v="10169"/>
        <n v="10071"/>
        <n v="10179"/>
        <n v="10091"/>
        <n v="10178"/>
        <n v="10039"/>
        <n v="10095"/>
        <n v="10027"/>
        <n v="10291"/>
        <n v="10153"/>
        <n v="10157"/>
        <n v="10119"/>
        <n v="10180"/>
        <n v="10302"/>
        <n v="10090"/>
        <n v="10030"/>
        <n v="10278"/>
        <n v="10307"/>
        <n v="10147"/>
        <n v="10266"/>
        <n v="10241"/>
        <n v="10158"/>
        <n v="10117"/>
        <n v="10209"/>
        <n v="10024"/>
        <n v="10173"/>
        <n v="10221"/>
        <n v="10146"/>
        <n v="10161"/>
        <n v="10141"/>
        <n v="10268"/>
        <n v="10123"/>
        <n v="10013"/>
        <n v="10287"/>
        <n v="10044"/>
        <n v="10102"/>
        <n v="10270"/>
        <n v="10045"/>
        <n v="10205"/>
        <n v="10014"/>
        <n v="10144"/>
        <n v="10253"/>
        <n v="10118"/>
        <n v="10022"/>
        <n v="10183"/>
        <n v="10190"/>
        <n v="10274"/>
        <n v="10293"/>
        <n v="10172"/>
        <n v="10127"/>
        <n v="10072"/>
        <n v="10048"/>
        <n v="10204"/>
        <n v="10264"/>
        <n v="10033"/>
        <n v="10174"/>
        <n v="10135"/>
        <n v="10301"/>
        <n v="10010"/>
        <n v="10043"/>
        <n v="10271"/>
      </sharedItems>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Salary" numFmtId="0">
      <sharedItems containsSemiMixedTypes="0" containsString="0" containsNumber="1" containsInteger="1" minValue="45046" maxValue="250000"/>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acheField>
    <cacheField name="Zip" numFmtId="0">
      <sharedItems containsSemiMixedTypes="0" containsString="0" containsNumber="1" containsInteger="1" minValue="1013" maxValue="98052"/>
    </cacheField>
    <cacheField name="DOB" numFmtId="14">
      <sharedItems containsSemiMixedTypes="0" containsNonDate="0" containsDate="1" containsString="0" minDate="1951-02-01T00:00:00" maxDate="1992-08-18T00:00:00"/>
    </cacheField>
    <cacheField name="Sex" numFmtId="0">
      <sharedItems count="2">
        <s v="M "/>
        <s v="F"/>
      </sharedItems>
    </cacheField>
    <cacheField name="MaritalDesc" numFmtId="0">
      <sharedItems/>
    </cacheField>
    <cacheField name="CitizenDesc" numFmtId="0">
      <sharedItems/>
    </cacheField>
    <cacheField name="RaceDesc" numFmtId="0">
      <sharedItems/>
    </cacheField>
    <cacheField name="DateofHire" numFmtId="14">
      <sharedItems containsSemiMixedTypes="0" containsNonDate="0" containsDate="1" containsString="0" minDate="2006-01-09T00:00:00" maxDate="2018-07-10T00:00:00" count="101">
        <d v="2011-07-05T00:00:00"/>
        <d v="2015-03-30T00:00:00"/>
        <d v="2008-01-07T00:00:00"/>
        <d v="2011-07-11T00:00:00"/>
        <d v="2012-01-09T00:00:00"/>
        <d v="2014-11-10T00:00:00"/>
        <d v="2013-09-30T00:00:00"/>
        <d v="2009-07-06T00:00:00"/>
        <d v="2015-01-05T00:00:00"/>
        <d v="2011-01-10T00:00:00"/>
        <d v="2012-04-02T00:00:00"/>
        <d v="2012-02-20T00:00:00"/>
        <d v="2012-09-24T00:00:00"/>
        <d v="2011-02-21T00:00:00"/>
        <d v="2016-07-21T00:00:00"/>
        <d v="2011-04-04T00:00:00"/>
        <d v="2014-07-07T00:00:00"/>
        <d v="2013-07-08T00:00:00"/>
        <d v="2013-08-19T00:00:00"/>
        <d v="2014-02-17T00:00:00"/>
        <d v="2015-02-16T00:00:00"/>
        <d v="2008-10-27T00:00:00"/>
        <d v="2014-09-29T00:00:00"/>
        <d v="2013-11-11T00:00:00"/>
        <d v="2011-08-15T00:00:00"/>
        <d v="2012-03-05T00:00:00"/>
        <d v="2016-01-28T00:00:00"/>
        <d v="2014-03-31T00:00:00"/>
        <d v="2016-06-30T00:00:00"/>
        <d v="2014-08-18T00:00:00"/>
        <d v="2016-09-06T00:00:00"/>
        <d v="2014-05-12T00:00:00"/>
        <d v="2012-05-14T00:00:00"/>
        <d v="2011-06-27T00:00:00"/>
        <d v="2011-10-03T00:00:00"/>
        <d v="2012-09-05T00:00:00"/>
        <d v="2011-05-16T00:00:00"/>
        <d v="2010-08-30T00:00:00"/>
        <d v="2016-07-06T00:00:00"/>
        <d v="2010-07-20T00:00:00"/>
        <d v="2009-01-05T00:00:00"/>
        <d v="2014-05-05T00:00:00"/>
        <d v="2012-07-02T00:00:00"/>
        <d v="2011-11-07T00:00:00"/>
        <d v="2018-07-09T00:00:00"/>
        <d v="2017-02-15T00:00:00"/>
        <d v="2013-01-07T00:00:00"/>
        <d v="2014-01-05T00:00:00"/>
        <d v="2014-09-18T00:00:00"/>
        <d v="2010-04-26T00:00:00"/>
        <d v="2011-05-02T00:00:00"/>
        <d v="2015-05-11T00:00:00"/>
        <d v="2011-04-15T00:00:00"/>
        <d v="2011-09-06T00:00:00"/>
        <d v="2010-05-01T00:00:00"/>
        <d v="2015-06-02T00:00:00"/>
        <d v="2017-04-20T00:00:00"/>
        <d v="2012-03-07T00:00:00"/>
        <d v="2011-11-28T00:00:00"/>
        <d v="2012-08-13T00:00:00"/>
        <d v="2016-06-06T00:00:00"/>
        <d v="2015-06-05T00:00:00"/>
        <d v="2012-11-05T00:00:00"/>
        <d v="2014-01-06T00:00:00"/>
        <d v="2011-09-26T00:00:00"/>
        <d v="2011-03-07T00:00:00"/>
        <d v="2012-07-09T00:00:00"/>
        <d v="2016-10-02T00:00:00"/>
        <d v="2016-01-05T00:00:00"/>
        <d v="2012-04-30T00:00:00"/>
        <d v="2011-01-21T00:00:00"/>
        <d v="2016-05-11T00:00:00"/>
        <d v="2011-05-31T00:00:00"/>
        <d v="2012-08-16T00:00:00"/>
        <d v="2012-02-15T00:00:00"/>
        <d v="2013-05-13T00:00:00"/>
        <d v="2013-04-01T00:00:00"/>
        <d v="2017-02-10T00:00:00"/>
        <d v="2011-02-07T00:00:00"/>
        <d v="2014-12-01T00:00:00"/>
        <d v="2010-10-25T00:00:00"/>
        <d v="2007-11-05T00:00:00"/>
        <d v="2017-01-07T00:00:00"/>
        <d v="2013-01-20T00:00:00"/>
        <d v="2016-07-04T00:00:00"/>
        <d v="2014-09-30T00:00:00"/>
        <d v="2015-05-01T00:00:00"/>
        <d v="2009-10-26T00:00:00"/>
        <d v="2014-05-18T00:00:00"/>
        <d v="2011-06-10T00:00:00"/>
        <d v="2012-10-02T00:00:00"/>
        <d v="2010-09-27T00:00:00"/>
        <d v="2009-01-08T00:00:00"/>
        <d v="2009-04-27T00:00:00"/>
        <d v="2007-06-25T00:00:00"/>
        <d v="2013-02-18T00:00:00"/>
        <d v="2006-01-09T00:00:00"/>
        <d v="2011-08-01T00:00:00"/>
        <d v="2015-07-05T00:00:00"/>
        <d v="2008-09-02T00:00:00"/>
        <d v="2010-04-10T00:00:00"/>
      </sharedItems>
      <fieldGroup par="37" base="19">
        <rangePr groupBy="months" startDate="2006-01-09T00:00:00" endDate="2018-07-10T00:00:00"/>
        <groupItems count="14">
          <s v="&lt;09-01-2006"/>
          <s v="Jan"/>
          <s v="Feb"/>
          <s v="Mar"/>
          <s v="Apr"/>
          <s v="May"/>
          <s v="Jun"/>
          <s v="Jul"/>
          <s v="Aug"/>
          <s v="Sep"/>
          <s v="Oct"/>
          <s v="Nov"/>
          <s v="Dec"/>
          <s v="&gt;10-07-2018"/>
        </groupItems>
      </fieldGroup>
    </cacheField>
    <cacheField name="DateofTermination" numFmtId="14">
      <sharedItems containsSemiMixedTypes="0" containsNonDate="0" containsDate="1" containsString="0" minDate="2010-08-30T00:00:00" maxDate="2022-03-15T00:00:00"/>
    </cacheField>
    <cacheField name="TermReason" numFmtId="0">
      <sharedItems/>
    </cacheField>
    <cacheField name="EmploymentStatus" numFmtId="0">
      <sharedItems/>
    </cacheField>
    <cacheField name="Department" numFmtId="0">
      <sharedItems count="6">
        <s v="Production       "/>
        <s v="IT-IS"/>
        <s v="Software Engineering"/>
        <s v="Admin Offices"/>
        <s v="Sales"/>
        <s v="Executive Office"/>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tring="0" containsBlank="1" containsNumber="1" containsInteger="1" minValue="1" maxValue="39"/>
    </cacheField>
    <cacheField name="RecruitmentSource" numFmtId="0">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SemiMixedTypes="0" containsNonDate="0" containsDate="1" containsString="0" minDate="2010-07-14T00:00:00" maxDate="2019-03-01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Tenure" numFmtId="164">
      <sharedItems containsSemiMixedTypes="0" containsString="0" containsNumber="1" minValue="7.1184120465434639E-2" maxValue="16.175222450376456"/>
    </cacheField>
    <cacheField name="Salary Range" numFmtId="0">
      <sharedItems count="4">
        <s v="$55000 - $75000"/>
        <s v="$75000 - $110000"/>
        <s v="$45000 - $55000"/>
        <s v="&gt;$110000"/>
      </sharedItems>
    </cacheField>
    <cacheField name="Quarters" numFmtId="0" databaseField="0">
      <fieldGroup base="19">
        <rangePr groupBy="quarters" startDate="2006-01-09T00:00:00" endDate="2018-07-10T00:00:00"/>
        <groupItems count="6">
          <s v="&lt;09-01-2006"/>
          <s v="Qtr1"/>
          <s v="Qtr2"/>
          <s v="Qtr3"/>
          <s v="Qtr4"/>
          <s v="&gt;10-07-2018"/>
        </groupItems>
      </fieldGroup>
    </cacheField>
    <cacheField name="Years" numFmtId="0" databaseField="0">
      <fieldGroup base="19">
        <rangePr groupBy="years" startDate="2006-01-09T00:00:00" endDate="2018-07-10T00:00:00"/>
        <groupItems count="15">
          <s v="&lt;09-01-2006"/>
          <s v="2006"/>
          <s v="2007"/>
          <s v="2008"/>
          <s v="2009"/>
          <s v="2010"/>
          <s v="2011"/>
          <s v="2012"/>
          <s v="2013"/>
          <s v="2014"/>
          <s v="2015"/>
          <s v="2016"/>
          <s v="2017"/>
          <s v="2018"/>
          <s v="&gt;10-07-2018"/>
        </groupItems>
      </fieldGroup>
    </cacheField>
  </cacheFields>
  <extLst>
    <ext xmlns:x14="http://schemas.microsoft.com/office/spreadsheetml/2009/9/main" uri="{725AE2AE-9491-48be-B2B4-4EB974FC3084}">
      <x14:pivotCacheDefinition pivotCacheId="1604384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x v="0"/>
    <n v="0"/>
    <n v="0"/>
    <n v="1"/>
    <n v="1"/>
    <n v="5"/>
    <n v="4"/>
    <n v="62506"/>
    <n v="0"/>
    <n v="19"/>
    <x v="0"/>
    <s v="MA"/>
    <n v="1960"/>
    <d v="1983-10-07T00:00:00"/>
    <x v="0"/>
    <s v="Single"/>
    <s v="US Citizen"/>
    <s v="White"/>
    <x v="0"/>
    <d v="2022-03-14T00:00:00"/>
    <s v="N-A-StillEmployed"/>
    <s v="Active"/>
    <x v="0"/>
    <x v="0"/>
    <n v="22"/>
    <s v="LinkedIn"/>
    <s v="Exceeds"/>
    <n v="4.5999999999999996"/>
    <n v="5"/>
    <n v="0"/>
    <d v="2019-01-17T00:00:00"/>
    <n v="0"/>
    <n v="1"/>
    <n v="10.691307323750856"/>
    <x v="0"/>
  </r>
  <r>
    <s v="Ait Sidi, Karthikeyan   "/>
    <x v="1"/>
    <n v="1"/>
    <n v="1"/>
    <n v="1"/>
    <n v="5"/>
    <n v="3"/>
    <n v="3"/>
    <n v="104437"/>
    <n v="1"/>
    <n v="27"/>
    <x v="1"/>
    <s v="MA"/>
    <n v="2148"/>
    <d v="1975-05-05T00:00:00"/>
    <x v="0"/>
    <s v="Married"/>
    <s v="US Citizen"/>
    <s v="White"/>
    <x v="1"/>
    <d v="2016-06-16T00:00:00"/>
    <s v="career change"/>
    <s v="Voluntarily Terminated"/>
    <x v="1"/>
    <x v="1"/>
    <n v="4"/>
    <s v="Indeed"/>
    <s v="Fully Meets"/>
    <n v="4.96"/>
    <n v="3"/>
    <n v="6"/>
    <d v="2016-02-24T00:00:00"/>
    <n v="0"/>
    <n v="17"/>
    <n v="1.215605749486653"/>
    <x v="1"/>
  </r>
  <r>
    <s v="Akinkuolie, Sarah"/>
    <x v="2"/>
    <n v="1"/>
    <n v="1"/>
    <n v="0"/>
    <n v="5"/>
    <n v="5"/>
    <n v="3"/>
    <n v="64955"/>
    <n v="1"/>
    <n v="20"/>
    <x v="2"/>
    <s v="MA"/>
    <n v="1810"/>
    <d v="1988-09-19T00:00:00"/>
    <x v="1"/>
    <s v="Married"/>
    <s v="US Citizen"/>
    <s v="White"/>
    <x v="0"/>
    <d v="2012-09-24T00:00:00"/>
    <s v="hours"/>
    <s v="Voluntarily Terminated"/>
    <x v="0"/>
    <x v="2"/>
    <n v="20"/>
    <s v="LinkedIn"/>
    <s v="Fully Meets"/>
    <n v="3.02"/>
    <n v="3"/>
    <n v="0"/>
    <d v="2012-05-15T00:00:00"/>
    <n v="0"/>
    <n v="3"/>
    <n v="1.2238193018480492"/>
    <x v="0"/>
  </r>
  <r>
    <s v="Alagbe,Trina"/>
    <x v="3"/>
    <n v="1"/>
    <n v="1"/>
    <n v="0"/>
    <n v="1"/>
    <n v="5"/>
    <n v="3"/>
    <n v="64991"/>
    <n v="0"/>
    <n v="19"/>
    <x v="0"/>
    <s v="MA"/>
    <n v="1886"/>
    <d v="1988-09-27T00:00:00"/>
    <x v="1"/>
    <s v="Married"/>
    <s v="US Citizen"/>
    <s v="White"/>
    <x v="2"/>
    <d v="2022-03-14T00:00:00"/>
    <s v="N-A-StillEmployed"/>
    <s v="Active"/>
    <x v="0"/>
    <x v="3"/>
    <n v="16"/>
    <s v="Indeed"/>
    <s v="Fully Meets"/>
    <n v="4.84"/>
    <n v="5"/>
    <n v="0"/>
    <d v="2019-01-03T00:00:00"/>
    <n v="0"/>
    <n v="15"/>
    <n v="14.182067077344286"/>
    <x v="0"/>
  </r>
  <r>
    <s v="Anderson, Carol "/>
    <x v="4"/>
    <n v="0"/>
    <n v="2"/>
    <n v="0"/>
    <n v="5"/>
    <n v="5"/>
    <n v="3"/>
    <n v="50825"/>
    <n v="1"/>
    <n v="19"/>
    <x v="0"/>
    <s v="MA"/>
    <n v="2169"/>
    <d v="1989-08-09T00:00:00"/>
    <x v="1"/>
    <s v="Divorced"/>
    <s v="US Citizen"/>
    <s v="White"/>
    <x v="3"/>
    <d v="2016-09-06T00:00:00"/>
    <s v="return to school"/>
    <s v="Voluntarily Terminated"/>
    <x v="0"/>
    <x v="4"/>
    <n v="39"/>
    <s v="Google Search"/>
    <s v="Fully Meets"/>
    <n v="5"/>
    <n v="4"/>
    <n v="0"/>
    <d v="2016-02-01T00:00:00"/>
    <n v="0"/>
    <n v="2"/>
    <n v="5.1581108829568789"/>
    <x v="2"/>
  </r>
  <r>
    <s v="Anderson, Linda  "/>
    <x v="5"/>
    <n v="0"/>
    <n v="0"/>
    <n v="0"/>
    <n v="1"/>
    <n v="5"/>
    <n v="4"/>
    <n v="57568"/>
    <n v="0"/>
    <n v="19"/>
    <x v="0"/>
    <s v="MA"/>
    <n v="1844"/>
    <d v="1977-05-22T00:00:00"/>
    <x v="1"/>
    <s v="Single"/>
    <s v="US Citizen"/>
    <s v="White"/>
    <x v="4"/>
    <d v="2022-03-14T00:00:00"/>
    <s v="N-A-StillEmployed"/>
    <s v="Active"/>
    <x v="0"/>
    <x v="5"/>
    <n v="11"/>
    <s v="LinkedIn"/>
    <s v="Exceeds"/>
    <n v="5"/>
    <n v="5"/>
    <n v="0"/>
    <d v="2019-01-07T00:00:00"/>
    <n v="0"/>
    <n v="15"/>
    <n v="10.17659137577002"/>
    <x v="0"/>
  </r>
  <r>
    <s v="Andreola, Colby"/>
    <x v="6"/>
    <n v="0"/>
    <n v="0"/>
    <n v="0"/>
    <n v="1"/>
    <n v="4"/>
    <n v="3"/>
    <n v="95660"/>
    <n v="0"/>
    <n v="24"/>
    <x v="3"/>
    <s v="MA"/>
    <n v="2110"/>
    <d v="1979-05-24T00:00:00"/>
    <x v="1"/>
    <s v="Single"/>
    <s v="US Citizen"/>
    <s v="White"/>
    <x v="5"/>
    <d v="2022-03-14T00:00:00"/>
    <s v="N-A-StillEmployed"/>
    <s v="Active"/>
    <x v="2"/>
    <x v="6"/>
    <n v="10"/>
    <s v="LinkedIn"/>
    <s v="Fully Meets"/>
    <n v="3.04"/>
    <n v="3"/>
    <n v="4"/>
    <d v="2019-01-02T00:00:00"/>
    <n v="0"/>
    <n v="19"/>
    <n v="7.3401779603011637"/>
    <x v="1"/>
  </r>
  <r>
    <s v="Athwal, Sam"/>
    <x v="7"/>
    <n v="0"/>
    <n v="4"/>
    <n v="1"/>
    <n v="1"/>
    <n v="5"/>
    <n v="3"/>
    <n v="59365"/>
    <n v="0"/>
    <n v="19"/>
    <x v="0"/>
    <s v="MA"/>
    <n v="2199"/>
    <d v="1983-02-18T00:00:00"/>
    <x v="0"/>
    <s v="Widowed"/>
    <s v="US Citizen"/>
    <s v="White"/>
    <x v="6"/>
    <d v="2022-03-14T00:00:00"/>
    <s v="N-A-StillEmployed"/>
    <s v="Active"/>
    <x v="0"/>
    <x v="7"/>
    <n v="19"/>
    <s v="Employee Referral"/>
    <s v="Fully Meets"/>
    <n v="5"/>
    <n v="4"/>
    <n v="0"/>
    <d v="2019-02-25T00:00:00"/>
    <n v="0"/>
    <n v="19"/>
    <n v="8.4517453798767974"/>
    <x v="0"/>
  </r>
  <r>
    <s v="Bachiochi, Linda"/>
    <x v="8"/>
    <n v="0"/>
    <n v="0"/>
    <n v="0"/>
    <n v="3"/>
    <n v="5"/>
    <n v="3"/>
    <n v="47837"/>
    <n v="0"/>
    <n v="19"/>
    <x v="0"/>
    <s v="MA"/>
    <n v="1902"/>
    <d v="1970-11-02T00:00:00"/>
    <x v="1"/>
    <s v="Single"/>
    <s v="US Citizen"/>
    <s v="Black or African American"/>
    <x v="7"/>
    <d v="2022-03-14T00:00:00"/>
    <s v="N-A-StillEmployed"/>
    <s v="Active"/>
    <x v="0"/>
    <x v="8"/>
    <n v="12"/>
    <s v="Diversity Job Fair"/>
    <s v="Fully Meets"/>
    <n v="4.46"/>
    <n v="3"/>
    <n v="0"/>
    <d v="2019-01-25T00:00:00"/>
    <n v="0"/>
    <n v="4"/>
    <n v="12.687200547570157"/>
    <x v="2"/>
  </r>
  <r>
    <s v="Bacong, Alejandro "/>
    <x v="9"/>
    <n v="0"/>
    <n v="2"/>
    <n v="1"/>
    <n v="1"/>
    <n v="3"/>
    <n v="3"/>
    <n v="50178"/>
    <n v="0"/>
    <n v="14"/>
    <x v="4"/>
    <s v="MA"/>
    <n v="1886"/>
    <d v="1988-07-01T00:00:00"/>
    <x v="0"/>
    <s v="Divorced"/>
    <s v="US Citizen"/>
    <s v="White"/>
    <x v="8"/>
    <d v="2022-03-14T00:00:00"/>
    <s v="N-A-StillEmployed"/>
    <s v="Active"/>
    <x v="1"/>
    <x v="9"/>
    <n v="7"/>
    <s v="Indeed"/>
    <s v="Fully Meets"/>
    <n v="5"/>
    <n v="5"/>
    <n v="6"/>
    <d v="2019-02-18T00:00:00"/>
    <n v="0"/>
    <n v="16"/>
    <n v="7.1868583162217661"/>
    <x v="2"/>
  </r>
  <r>
    <s v="Baczenski, Rachael  "/>
    <x v="10"/>
    <n v="1"/>
    <n v="1"/>
    <n v="0"/>
    <n v="5"/>
    <n v="5"/>
    <n v="3"/>
    <n v="54670"/>
    <n v="1"/>
    <n v="19"/>
    <x v="0"/>
    <s v="MA"/>
    <n v="1902"/>
    <d v="1974-12-01T00:00:00"/>
    <x v="1"/>
    <s v="Married"/>
    <s v="US Citizen"/>
    <s v="Black or African American"/>
    <x v="9"/>
    <d v="2017-01-12T00:00:00"/>
    <s v="Another position"/>
    <s v="Voluntarily Terminated"/>
    <x v="0"/>
    <x v="10"/>
    <n v="14"/>
    <s v="Diversity Job Fair"/>
    <s v="Fully Meets"/>
    <n v="4.2"/>
    <n v="4"/>
    <n v="0"/>
    <d v="2016-01-30T00:00:00"/>
    <n v="0"/>
    <n v="12"/>
    <n v="6.0068446269678306"/>
    <x v="2"/>
  </r>
  <r>
    <s v="Barbara, Thomas"/>
    <x v="11"/>
    <n v="1"/>
    <n v="1"/>
    <n v="1"/>
    <n v="5"/>
    <n v="5"/>
    <n v="3"/>
    <n v="47211"/>
    <n v="1"/>
    <n v="19"/>
    <x v="0"/>
    <s v="MA"/>
    <n v="2062"/>
    <d v="1974-02-21T00:00:00"/>
    <x v="0"/>
    <s v="Married"/>
    <s v="US Citizen"/>
    <s v="Black or African American"/>
    <x v="10"/>
    <d v="2016-09-19T00:00:00"/>
    <s v="unhappy"/>
    <s v="Voluntarily Terminated"/>
    <x v="0"/>
    <x v="2"/>
    <n v="20"/>
    <s v="Diversity Job Fair"/>
    <s v="Fully Meets"/>
    <n v="4.2"/>
    <n v="3"/>
    <n v="0"/>
    <d v="2016-05-06T00:00:00"/>
    <n v="0"/>
    <n v="15"/>
    <n v="4.4654346338124569"/>
    <x v="2"/>
  </r>
  <r>
    <s v="Barbossa, Hector"/>
    <x v="12"/>
    <n v="0"/>
    <n v="2"/>
    <n v="1"/>
    <n v="1"/>
    <n v="3"/>
    <n v="4"/>
    <n v="92328"/>
    <n v="0"/>
    <n v="9"/>
    <x v="5"/>
    <s v="TX"/>
    <n v="78230"/>
    <d v="1988-04-07T00:00:00"/>
    <x v="0"/>
    <s v="Divorced"/>
    <s v="US Citizen"/>
    <s v="Black or African American"/>
    <x v="5"/>
    <d v="2022-03-14T00:00:00"/>
    <s v="N-A-StillEmployed"/>
    <s v="Active"/>
    <x v="1"/>
    <x v="1"/>
    <n v="4"/>
    <s v="Diversity Job Fair"/>
    <s v="Exceeds"/>
    <n v="4.28"/>
    <n v="4"/>
    <n v="5"/>
    <d v="2019-02-25T00:00:00"/>
    <n v="0"/>
    <n v="9"/>
    <n v="7.3401779603011637"/>
    <x v="1"/>
  </r>
  <r>
    <s v="Barone, Francesco  A"/>
    <x v="13"/>
    <n v="0"/>
    <n v="0"/>
    <n v="1"/>
    <n v="1"/>
    <n v="5"/>
    <n v="3"/>
    <n v="58709"/>
    <n v="0"/>
    <n v="19"/>
    <x v="0"/>
    <s v="MA"/>
    <n v="1810"/>
    <d v="1983-07-20T00:00:00"/>
    <x v="0"/>
    <s v="Single"/>
    <s v="US Citizen"/>
    <s v="Two or more races"/>
    <x v="11"/>
    <d v="2022-03-14T00:00:00"/>
    <s v="N-A-StillEmployed"/>
    <s v="Active"/>
    <x v="0"/>
    <x v="11"/>
    <n v="18"/>
    <s v="Google Search"/>
    <s v="Fully Meets"/>
    <n v="4.5999999999999996"/>
    <n v="4"/>
    <n v="0"/>
    <d v="2019-02-14T00:00:00"/>
    <n v="0"/>
    <n v="7"/>
    <n v="10.061601642710473"/>
    <x v="0"/>
  </r>
  <r>
    <s v="Barton, Nader"/>
    <x v="14"/>
    <n v="0"/>
    <n v="2"/>
    <n v="1"/>
    <n v="5"/>
    <n v="5"/>
    <n v="3"/>
    <n v="52505"/>
    <n v="1"/>
    <n v="19"/>
    <x v="0"/>
    <s v="MA"/>
    <n v="2747"/>
    <d v="1977-07-15T00:00:00"/>
    <x v="0"/>
    <s v="Divorced"/>
    <s v="US Citizen"/>
    <s v="White"/>
    <x v="12"/>
    <d v="2017-04-06T00:00:00"/>
    <s v="Another position"/>
    <s v="Voluntarily Terminated"/>
    <x v="0"/>
    <x v="0"/>
    <n v="22"/>
    <s v="On-line Web application"/>
    <s v="Fully Meets"/>
    <n v="5"/>
    <n v="5"/>
    <n v="0"/>
    <d v="2017-03-02T00:00:00"/>
    <n v="0"/>
    <n v="1"/>
    <n v="4.5311430527036274"/>
    <x v="2"/>
  </r>
  <r>
    <s v="Bates, Norman"/>
    <x v="15"/>
    <n v="0"/>
    <n v="0"/>
    <n v="1"/>
    <n v="4"/>
    <n v="5"/>
    <n v="3"/>
    <n v="57834"/>
    <n v="1"/>
    <n v="19"/>
    <x v="0"/>
    <s v="MA"/>
    <n v="2050"/>
    <d v="1981-10-18T00:00:00"/>
    <x v="0"/>
    <s v="Single"/>
    <s v="US Citizen"/>
    <s v="White"/>
    <x v="13"/>
    <d v="2017-08-04T00:00:00"/>
    <s v="attendance"/>
    <s v="Terminated for Cause"/>
    <x v="0"/>
    <x v="11"/>
    <n v="18"/>
    <s v="Google Search"/>
    <s v="Fully Meets"/>
    <n v="5"/>
    <n v="4"/>
    <n v="0"/>
    <d v="2017-04-05T00:00:00"/>
    <n v="0"/>
    <n v="20"/>
    <n v="6.4503764544832309"/>
    <x v="0"/>
  </r>
  <r>
    <s v="Beak, Kimberly  "/>
    <x v="16"/>
    <n v="1"/>
    <n v="1"/>
    <n v="0"/>
    <n v="2"/>
    <n v="5"/>
    <n v="4"/>
    <n v="70131"/>
    <n v="0"/>
    <n v="20"/>
    <x v="2"/>
    <s v="MA"/>
    <n v="2145"/>
    <d v="1966-04-17T00:00:00"/>
    <x v="1"/>
    <s v="Married"/>
    <s v="US Citizen"/>
    <s v="White"/>
    <x v="14"/>
    <d v="2022-03-14T00:00:00"/>
    <s v="N-A-StillEmployed"/>
    <s v="Active"/>
    <x v="0"/>
    <x v="11"/>
    <n v="18"/>
    <s v="Employee Referral"/>
    <s v="Exceeds"/>
    <n v="4.4000000000000004"/>
    <n v="3"/>
    <n v="0"/>
    <d v="2019-01-14T00:00:00"/>
    <n v="0"/>
    <n v="16"/>
    <n v="5.6454483230663932"/>
    <x v="0"/>
  </r>
  <r>
    <s v="Beatrice, Courtney "/>
    <x v="17"/>
    <n v="0"/>
    <n v="0"/>
    <n v="0"/>
    <n v="1"/>
    <n v="5"/>
    <n v="3"/>
    <n v="59026"/>
    <n v="0"/>
    <n v="19"/>
    <x v="0"/>
    <s v="MA"/>
    <n v="1915"/>
    <d v="1970-10-27T00:00:00"/>
    <x v="1"/>
    <s v="Single"/>
    <s v="Eligible NonCitizen"/>
    <s v="White"/>
    <x v="15"/>
    <d v="2022-03-14T00:00:00"/>
    <s v="N-A-StillEmployed"/>
    <s v="Active"/>
    <x v="0"/>
    <x v="3"/>
    <n v="16"/>
    <s v="Google Search"/>
    <s v="Fully Meets"/>
    <n v="5"/>
    <n v="5"/>
    <n v="0"/>
    <d v="2019-01-14T00:00:00"/>
    <n v="0"/>
    <n v="12"/>
    <n v="10.943189596167009"/>
    <x v="0"/>
  </r>
  <r>
    <s v="Becker, Renee"/>
    <x v="18"/>
    <n v="0"/>
    <n v="0"/>
    <n v="0"/>
    <n v="4"/>
    <n v="3"/>
    <n v="3"/>
    <n v="110000"/>
    <n v="1"/>
    <n v="8"/>
    <x v="6"/>
    <s v="MA"/>
    <n v="2026"/>
    <d v="1986-04-04T00:00:00"/>
    <x v="1"/>
    <s v="Single"/>
    <s v="US Citizen"/>
    <s v="White"/>
    <x v="16"/>
    <d v="2015-09-12T00:00:00"/>
    <s v="performance"/>
    <s v="Terminated for Cause"/>
    <x v="1"/>
    <x v="1"/>
    <n v="4"/>
    <s v="Google Search"/>
    <s v="Fully Meets"/>
    <n v="4.5"/>
    <n v="4"/>
    <n v="5"/>
    <d v="2015-01-15T00:00:00"/>
    <n v="0"/>
    <n v="8"/>
    <n v="1.1827515400410678"/>
    <x v="1"/>
  </r>
  <r>
    <s v="Becker, Scott"/>
    <x v="19"/>
    <n v="0"/>
    <n v="0"/>
    <n v="1"/>
    <n v="3"/>
    <n v="5"/>
    <n v="3"/>
    <n v="53250"/>
    <n v="0"/>
    <n v="19"/>
    <x v="0"/>
    <s v="MA"/>
    <n v="2452"/>
    <d v="1979-06-04T00:00:00"/>
    <x v="0"/>
    <s v="Single"/>
    <s v="US Citizen"/>
    <s v="Asian"/>
    <x v="17"/>
    <d v="2022-03-14T00:00:00"/>
    <s v="N-A-StillEmployed"/>
    <s v="Active"/>
    <x v="0"/>
    <x v="4"/>
    <m/>
    <s v="LinkedIn"/>
    <s v="Fully Meets"/>
    <n v="4.2"/>
    <n v="4"/>
    <n v="0"/>
    <d v="2019-01-11T00:00:00"/>
    <n v="0"/>
    <n v="13"/>
    <n v="8.6817248459958929"/>
    <x v="2"/>
  </r>
  <r>
    <s v="Bernstein, Sean"/>
    <x v="20"/>
    <n v="0"/>
    <n v="0"/>
    <n v="1"/>
    <n v="1"/>
    <n v="5"/>
    <n v="3"/>
    <n v="51044"/>
    <n v="0"/>
    <n v="19"/>
    <x v="0"/>
    <s v="MA"/>
    <n v="2072"/>
    <d v="1970-12-22T00:00:00"/>
    <x v="0"/>
    <s v="Single"/>
    <s v="US Citizen"/>
    <s v="White"/>
    <x v="10"/>
    <d v="2022-03-14T00:00:00"/>
    <s v="N-A-StillEmployed"/>
    <s v="Active"/>
    <x v="0"/>
    <x v="5"/>
    <n v="11"/>
    <s v="Google Search"/>
    <s v="Fully Meets"/>
    <n v="5"/>
    <n v="3"/>
    <n v="0"/>
    <d v="2019-01-14T00:00:00"/>
    <n v="0"/>
    <n v="13"/>
    <n v="9.9466119096509242"/>
    <x v="2"/>
  </r>
  <r>
    <s v="Biden, Lowan  M"/>
    <x v="21"/>
    <n v="0"/>
    <n v="2"/>
    <n v="0"/>
    <n v="1"/>
    <n v="5"/>
    <n v="3"/>
    <n v="64919"/>
    <n v="0"/>
    <n v="19"/>
    <x v="0"/>
    <s v="MA"/>
    <n v="2027"/>
    <d v="1958-12-27T00:00:00"/>
    <x v="1"/>
    <s v="Divorced"/>
    <s v="US Citizen"/>
    <s v="Asian"/>
    <x v="18"/>
    <d v="2022-03-14T00:00:00"/>
    <s v="N-A-StillEmployed"/>
    <s v="Active"/>
    <x v="0"/>
    <x v="7"/>
    <n v="19"/>
    <s v="Indeed"/>
    <s v="Fully Meets"/>
    <n v="4.2"/>
    <n v="3"/>
    <n v="0"/>
    <d v="2019-01-10T00:00:00"/>
    <n v="0"/>
    <n v="2"/>
    <n v="8.5667351129363443"/>
    <x v="0"/>
  </r>
  <r>
    <s v="Billis, Helen"/>
    <x v="22"/>
    <n v="1"/>
    <n v="1"/>
    <n v="0"/>
    <n v="1"/>
    <n v="5"/>
    <n v="4"/>
    <n v="62910"/>
    <n v="0"/>
    <n v="19"/>
    <x v="0"/>
    <s v="MA"/>
    <n v="2031"/>
    <d v="1989-01-09T00:00:00"/>
    <x v="1"/>
    <s v="Married"/>
    <s v="US Citizen"/>
    <s v="White"/>
    <x v="16"/>
    <d v="2022-03-14T00:00:00"/>
    <s v="N-A-StillEmployed"/>
    <s v="Active"/>
    <x v="0"/>
    <x v="8"/>
    <n v="12"/>
    <s v="Indeed"/>
    <s v="Exceeds"/>
    <n v="5"/>
    <n v="3"/>
    <n v="0"/>
    <d v="2019-02-27T00:00:00"/>
    <n v="0"/>
    <n v="19"/>
    <n v="7.6851471594798086"/>
    <x v="0"/>
  </r>
  <r>
    <s v="Blount, Dianna"/>
    <x v="23"/>
    <n v="0"/>
    <n v="0"/>
    <n v="0"/>
    <n v="1"/>
    <n v="5"/>
    <n v="2"/>
    <n v="66441"/>
    <n v="0"/>
    <n v="20"/>
    <x v="2"/>
    <s v="MA"/>
    <n v="2171"/>
    <d v="1990-09-21T00:00:00"/>
    <x v="1"/>
    <s v="Single"/>
    <s v="US Citizen"/>
    <s v="White"/>
    <x v="15"/>
    <d v="2022-03-14T00:00:00"/>
    <s v="N-A-StillEmployed"/>
    <s v="Active"/>
    <x v="0"/>
    <x v="0"/>
    <n v="22"/>
    <s v="CareerBuilder"/>
    <s v="Needs Improvement"/>
    <n v="2"/>
    <n v="3"/>
    <n v="0"/>
    <d v="2019-02-27T00:00:00"/>
    <n v="2"/>
    <n v="3"/>
    <n v="10.943189596167009"/>
    <x v="0"/>
  </r>
  <r>
    <s v="Bondwell, Betsy"/>
    <x v="24"/>
    <n v="0"/>
    <n v="0"/>
    <n v="0"/>
    <n v="5"/>
    <n v="5"/>
    <n v="3"/>
    <n v="57815"/>
    <n v="1"/>
    <n v="20"/>
    <x v="2"/>
    <s v="MA"/>
    <n v="2210"/>
    <d v="1967-01-16T00:00:00"/>
    <x v="1"/>
    <s v="Single"/>
    <s v="US Citizen"/>
    <s v="White"/>
    <x v="9"/>
    <d v="2014-04-04T00:00:00"/>
    <s v="career change"/>
    <s v="Voluntarily Terminated"/>
    <x v="0"/>
    <x v="3"/>
    <n v="16"/>
    <s v="Google Search"/>
    <s v="Fully Meets"/>
    <n v="4.8"/>
    <n v="5"/>
    <n v="0"/>
    <d v="2014-03-04T00:00:00"/>
    <n v="0"/>
    <n v="5"/>
    <n v="3.2306639288158796"/>
    <x v="0"/>
  </r>
  <r>
    <s v="Booth, Frank"/>
    <x v="25"/>
    <n v="0"/>
    <n v="0"/>
    <n v="1"/>
    <n v="4"/>
    <n v="3"/>
    <n v="3"/>
    <n v="103613"/>
    <n v="1"/>
    <n v="30"/>
    <x v="7"/>
    <s v="CT"/>
    <n v="6033"/>
    <d v="1964-07-30T00:00:00"/>
    <x v="0"/>
    <s v="Single"/>
    <s v="US Citizen"/>
    <s v="Black or African American"/>
    <x v="19"/>
    <d v="2016-02-19T00:00:00"/>
    <s v="Learned that he is a gangster"/>
    <s v="Terminated for Cause"/>
    <x v="1"/>
    <x v="1"/>
    <n v="4"/>
    <s v="LinkedIn"/>
    <s v="Fully Meets"/>
    <n v="3.5"/>
    <n v="5"/>
    <n v="7"/>
    <d v="2016-01-10T00:00:00"/>
    <n v="0"/>
    <n v="2"/>
    <n v="2.0041067761806981"/>
    <x v="1"/>
  </r>
  <r>
    <s v="Boutwell, Bonalyn"/>
    <x v="26"/>
    <n v="1"/>
    <n v="1"/>
    <n v="0"/>
    <n v="1"/>
    <n v="1"/>
    <n v="3"/>
    <n v="106367"/>
    <n v="0"/>
    <n v="26"/>
    <x v="8"/>
    <s v="MA"/>
    <n v="2468"/>
    <d v="1987-04-04T00:00:00"/>
    <x v="1"/>
    <s v="Married"/>
    <s v="US Citizen"/>
    <s v="Black or African American"/>
    <x v="20"/>
    <d v="2022-03-14T00:00:00"/>
    <s v="N-A-StillEmployed"/>
    <s v="Active"/>
    <x v="3"/>
    <x v="12"/>
    <n v="3"/>
    <s v="Diversity Job Fair"/>
    <s v="Fully Meets"/>
    <n v="5"/>
    <n v="4"/>
    <n v="3"/>
    <d v="2019-02-18T00:00:00"/>
    <n v="0"/>
    <n v="4"/>
    <n v="7.0718685831622174"/>
    <x v="1"/>
  </r>
  <r>
    <s v="Bozzi, Charles"/>
    <x v="27"/>
    <n v="0"/>
    <n v="0"/>
    <n v="1"/>
    <n v="5"/>
    <n v="5"/>
    <n v="3"/>
    <n v="74312"/>
    <n v="1"/>
    <n v="18"/>
    <x v="9"/>
    <s v="MA"/>
    <n v="1901"/>
    <d v="1970-10-03T00:00:00"/>
    <x v="0"/>
    <s v="Single"/>
    <s v="US Citizen"/>
    <s v="Asian"/>
    <x v="6"/>
    <d v="2014-08-07T00:00:00"/>
    <s v="retiring"/>
    <s v="Voluntarily Terminated"/>
    <x v="0"/>
    <x v="13"/>
    <n v="2"/>
    <s v="Indeed"/>
    <s v="Fully Meets"/>
    <n v="3.39"/>
    <n v="3"/>
    <n v="0"/>
    <d v="2014-02-20T00:00:00"/>
    <n v="0"/>
    <n v="14"/>
    <n v="0.85147159479808354"/>
    <x v="0"/>
  </r>
  <r>
    <s v="Brill, Donna"/>
    <x v="28"/>
    <n v="1"/>
    <n v="1"/>
    <n v="0"/>
    <n v="5"/>
    <n v="5"/>
    <n v="3"/>
    <n v="53492"/>
    <n v="1"/>
    <n v="19"/>
    <x v="0"/>
    <s v="MA"/>
    <n v="1701"/>
    <d v="1990-08-24T00:00:00"/>
    <x v="1"/>
    <s v="Married"/>
    <s v="US Citizen"/>
    <s v="White"/>
    <x v="10"/>
    <d v="2013-06-15T00:00:00"/>
    <s v="Another position"/>
    <s v="Voluntarily Terminated"/>
    <x v="0"/>
    <x v="10"/>
    <n v="14"/>
    <s v="Google Search"/>
    <s v="Fully Meets"/>
    <n v="3.35"/>
    <n v="4"/>
    <n v="0"/>
    <d v="2013-03-04T00:00:00"/>
    <n v="0"/>
    <n v="6"/>
    <n v="1.2019164955509924"/>
    <x v="2"/>
  </r>
  <r>
    <s v="Brown, Mia"/>
    <x v="29"/>
    <n v="1"/>
    <n v="1"/>
    <n v="0"/>
    <n v="1"/>
    <n v="1"/>
    <n v="3"/>
    <n v="63000"/>
    <n v="0"/>
    <n v="1"/>
    <x v="10"/>
    <s v="MA"/>
    <n v="1450"/>
    <d v="1987-11-24T00:00:00"/>
    <x v="1"/>
    <s v="Married"/>
    <s v="US Citizen"/>
    <s v="Black or African American"/>
    <x v="21"/>
    <d v="2022-03-14T00:00:00"/>
    <s v="N-A-StillEmployed"/>
    <s v="Active"/>
    <x v="3"/>
    <x v="12"/>
    <n v="1"/>
    <s v="Diversity Job Fair"/>
    <s v="Fully Meets"/>
    <n v="4.5"/>
    <n v="2"/>
    <n v="6"/>
    <d v="2019-01-15T00:00:00"/>
    <n v="0"/>
    <n v="14"/>
    <n v="13.377138945927447"/>
    <x v="0"/>
  </r>
  <r>
    <s v="Buccheri, Joseph  "/>
    <x v="30"/>
    <n v="0"/>
    <n v="0"/>
    <n v="1"/>
    <n v="1"/>
    <n v="5"/>
    <n v="3"/>
    <n v="65288"/>
    <n v="0"/>
    <n v="20"/>
    <x v="2"/>
    <s v="MA"/>
    <n v="1013"/>
    <d v="1983-07-28T00:00:00"/>
    <x v="0"/>
    <s v="Single"/>
    <s v="US Citizen"/>
    <s v="White"/>
    <x v="22"/>
    <d v="2022-03-14T00:00:00"/>
    <s v="N-A-StillEmployed"/>
    <s v="Active"/>
    <x v="0"/>
    <x v="4"/>
    <m/>
    <s v="Google Search"/>
    <s v="Fully Meets"/>
    <n v="3.19"/>
    <n v="3"/>
    <n v="0"/>
    <d v="2019-02-01T00:00:00"/>
    <n v="0"/>
    <n v="9"/>
    <n v="7.4551676933607123"/>
    <x v="0"/>
  </r>
  <r>
    <s v="Bugali, Josephine "/>
    <x v="31"/>
    <n v="0"/>
    <n v="3"/>
    <n v="0"/>
    <n v="3"/>
    <n v="5"/>
    <n v="3"/>
    <n v="64375"/>
    <n v="0"/>
    <n v="19"/>
    <x v="0"/>
    <s v="MA"/>
    <n v="2043"/>
    <d v="1969-10-30T00:00:00"/>
    <x v="1"/>
    <s v="Separated"/>
    <s v="US Citizen"/>
    <s v="Black or African American"/>
    <x v="23"/>
    <d v="2022-03-14T00:00:00"/>
    <s v="N-A-StillEmployed"/>
    <s v="Active"/>
    <x v="0"/>
    <x v="2"/>
    <n v="20"/>
    <s v="Diversity Job Fair"/>
    <s v="Fully Meets"/>
    <n v="3.5"/>
    <n v="5"/>
    <n v="0"/>
    <d v="2019-01-21T00:00:00"/>
    <n v="0"/>
    <n v="17"/>
    <n v="8.3367556468172488"/>
    <x v="0"/>
  </r>
  <r>
    <s v="Bunbury, Jessica"/>
    <x v="32"/>
    <n v="1"/>
    <n v="1"/>
    <n v="0"/>
    <n v="5"/>
    <n v="6"/>
    <n v="3"/>
    <n v="74326"/>
    <n v="1"/>
    <n v="3"/>
    <x v="11"/>
    <s v="VA"/>
    <n v="21851"/>
    <d v="1964-01-06T00:00:00"/>
    <x v="1"/>
    <s v="Married"/>
    <s v="Eligible NonCitizen"/>
    <s v="Black or African American"/>
    <x v="24"/>
    <d v="2014-08-02T00:00:00"/>
    <s v="Another position"/>
    <s v="Voluntarily Terminated"/>
    <x v="4"/>
    <x v="14"/>
    <n v="17"/>
    <s v="Google Search"/>
    <s v="Fully Meets"/>
    <n v="3.14"/>
    <n v="5"/>
    <n v="0"/>
    <d v="2013-02-10T00:00:00"/>
    <n v="1"/>
    <n v="19"/>
    <n v="2.9650924024640659"/>
    <x v="0"/>
  </r>
  <r>
    <s v="Burke, Joelle"/>
    <x v="33"/>
    <n v="0"/>
    <n v="0"/>
    <n v="0"/>
    <n v="1"/>
    <n v="5"/>
    <n v="3"/>
    <n v="63763"/>
    <n v="0"/>
    <n v="20"/>
    <x v="2"/>
    <s v="MA"/>
    <n v="2148"/>
    <d v="1980-02-03T00:00:00"/>
    <x v="1"/>
    <s v="Single"/>
    <s v="US Citizen"/>
    <s v="Black or African American"/>
    <x v="25"/>
    <d v="2022-03-14T00:00:00"/>
    <s v="N-A-StillEmployed"/>
    <s v="Active"/>
    <x v="0"/>
    <x v="5"/>
    <n v="11"/>
    <s v="Employee Referral"/>
    <s v="Fully Meets"/>
    <n v="4.51"/>
    <n v="4"/>
    <n v="0"/>
    <d v="2019-02-21T00:00:00"/>
    <n v="0"/>
    <n v="3"/>
    <n v="10.023271731690622"/>
    <x v="0"/>
  </r>
  <r>
    <s v="Burkett, Benjamin "/>
    <x v="34"/>
    <n v="1"/>
    <n v="1"/>
    <n v="1"/>
    <n v="1"/>
    <n v="5"/>
    <n v="3"/>
    <n v="62162"/>
    <n v="0"/>
    <n v="20"/>
    <x v="2"/>
    <s v="MA"/>
    <n v="1890"/>
    <d v="1977-08-19T00:00:00"/>
    <x v="0"/>
    <s v="Married"/>
    <s v="US Citizen"/>
    <s v="White"/>
    <x v="15"/>
    <d v="2022-03-14T00:00:00"/>
    <s v="N-A-StillEmployed"/>
    <s v="Active"/>
    <x v="0"/>
    <x v="7"/>
    <n v="19"/>
    <s v="Indeed"/>
    <s v="Fully Meets"/>
    <n v="3.25"/>
    <n v="5"/>
    <n v="0"/>
    <d v="2019-01-14T00:00:00"/>
    <n v="0"/>
    <n v="15"/>
    <n v="10.943189596167009"/>
    <x v="0"/>
  </r>
  <r>
    <s v="Cady, Max "/>
    <x v="35"/>
    <n v="0"/>
    <n v="0"/>
    <n v="1"/>
    <n v="1"/>
    <n v="4"/>
    <n v="3"/>
    <n v="77692"/>
    <n v="0"/>
    <n v="25"/>
    <x v="12"/>
    <s v="MA"/>
    <n v="2184"/>
    <d v="1966-11-22T00:00:00"/>
    <x v="0"/>
    <s v="Single"/>
    <s v="US Citizen"/>
    <s v="White"/>
    <x v="24"/>
    <d v="2022-03-14T00:00:00"/>
    <s v="N-A-StillEmployed"/>
    <s v="Active"/>
    <x v="2"/>
    <x v="15"/>
    <n v="5"/>
    <s v="Google Search"/>
    <s v="Fully Meets"/>
    <n v="3.84"/>
    <n v="3"/>
    <n v="5"/>
    <d v="2019-01-21T00:00:00"/>
    <n v="0"/>
    <n v="4"/>
    <n v="10.57905544147844"/>
    <x v="1"/>
  </r>
  <r>
    <s v="Candie, Calvin"/>
    <x v="36"/>
    <n v="0"/>
    <n v="0"/>
    <n v="1"/>
    <n v="1"/>
    <n v="5"/>
    <n v="4"/>
    <n v="72640"/>
    <n v="0"/>
    <n v="18"/>
    <x v="9"/>
    <s v="MA"/>
    <n v="2169"/>
    <d v="1983-09-08T00:00:00"/>
    <x v="0"/>
    <s v="Single"/>
    <s v="US Citizen"/>
    <s v="White"/>
    <x v="26"/>
    <d v="2022-03-14T00:00:00"/>
    <s v="N-A-StillEmployed"/>
    <s v="Active"/>
    <x v="0"/>
    <x v="13"/>
    <n v="2"/>
    <s v="Indeed"/>
    <s v="Exceeds"/>
    <n v="5"/>
    <n v="3"/>
    <n v="0"/>
    <d v="2019-02-22T00:00:00"/>
    <n v="0"/>
    <n v="14"/>
    <n v="6.1245722108145104"/>
    <x v="0"/>
  </r>
  <r>
    <s v="Carabbio, Judith"/>
    <x v="37"/>
    <n v="0"/>
    <n v="0"/>
    <n v="0"/>
    <n v="1"/>
    <n v="4"/>
    <n v="3"/>
    <n v="93396"/>
    <n v="0"/>
    <n v="24"/>
    <x v="3"/>
    <s v="MA"/>
    <n v="2132"/>
    <d v="1987-05-04T00:00:00"/>
    <x v="1"/>
    <s v="Single"/>
    <s v="US Citizen"/>
    <s v="White"/>
    <x v="23"/>
    <d v="2022-03-14T00:00:00"/>
    <s v="N-A-StillEmployed"/>
    <s v="Active"/>
    <x v="2"/>
    <x v="6"/>
    <n v="10"/>
    <s v="Indeed"/>
    <s v="Fully Meets"/>
    <n v="4.96"/>
    <n v="4"/>
    <n v="6"/>
    <d v="2019-01-30T00:00:00"/>
    <n v="0"/>
    <n v="3"/>
    <n v="8.3367556468172488"/>
    <x v="1"/>
  </r>
  <r>
    <s v="Carey, Michael  "/>
    <x v="38"/>
    <n v="0"/>
    <n v="0"/>
    <n v="1"/>
    <n v="1"/>
    <n v="5"/>
    <n v="3"/>
    <n v="52846"/>
    <n v="0"/>
    <n v="19"/>
    <x v="0"/>
    <s v="MA"/>
    <n v="1701"/>
    <d v="1983-02-02T00:00:00"/>
    <x v="0"/>
    <s v="Single"/>
    <s v="US Citizen"/>
    <s v="Black or African American"/>
    <x v="27"/>
    <d v="2022-03-14T00:00:00"/>
    <s v="N-A-StillEmployed"/>
    <s v="Active"/>
    <x v="0"/>
    <x v="11"/>
    <n v="18"/>
    <s v="LinkedIn"/>
    <s v="Fully Meets"/>
    <n v="4.43"/>
    <n v="3"/>
    <n v="0"/>
    <d v="2019-02-01T00:00:00"/>
    <n v="0"/>
    <n v="14"/>
    <n v="7.953456536618754"/>
    <x v="2"/>
  </r>
  <r>
    <s v="Carr, Claudia  N"/>
    <x v="39"/>
    <n v="0"/>
    <n v="0"/>
    <n v="0"/>
    <n v="2"/>
    <n v="3"/>
    <n v="3"/>
    <n v="100031"/>
    <n v="0"/>
    <n v="27"/>
    <x v="1"/>
    <s v="MA"/>
    <n v="1886"/>
    <d v="1986-06-06T00:00:00"/>
    <x v="1"/>
    <s v="Single"/>
    <s v="US Citizen"/>
    <s v="Black or African American"/>
    <x v="28"/>
    <d v="2022-03-14T00:00:00"/>
    <s v="N-A-StillEmployed"/>
    <s v="Active"/>
    <x v="1"/>
    <x v="1"/>
    <n v="4"/>
    <s v="LinkedIn"/>
    <s v="Fully Meets"/>
    <n v="5"/>
    <n v="5"/>
    <n v="6"/>
    <d v="2019-02-18T00:00:00"/>
    <n v="0"/>
    <n v="7"/>
    <n v="5.7029431895961666"/>
    <x v="1"/>
  </r>
  <r>
    <s v="Carter, Michelle "/>
    <x v="40"/>
    <n v="0"/>
    <n v="0"/>
    <n v="0"/>
    <n v="1"/>
    <n v="6"/>
    <n v="3"/>
    <n v="71860"/>
    <n v="0"/>
    <n v="3"/>
    <x v="11"/>
    <s v="VT"/>
    <n v="5664"/>
    <d v="1963-05-15T00:00:00"/>
    <x v="1"/>
    <s v="Single"/>
    <s v="US Citizen"/>
    <s v="White"/>
    <x v="29"/>
    <d v="2022-03-14T00:00:00"/>
    <s v="N-A-StillEmployed"/>
    <s v="Active"/>
    <x v="4"/>
    <x v="14"/>
    <n v="17"/>
    <s v="Indeed"/>
    <s v="Fully Meets"/>
    <n v="5"/>
    <n v="5"/>
    <n v="0"/>
    <d v="2019-01-21T00:00:00"/>
    <n v="0"/>
    <n v="7"/>
    <n v="7.57015742642026"/>
    <x v="0"/>
  </r>
  <r>
    <s v="Chace, Beatrice "/>
    <x v="41"/>
    <n v="0"/>
    <n v="0"/>
    <n v="0"/>
    <n v="1"/>
    <n v="5"/>
    <n v="3"/>
    <n v="61656"/>
    <n v="0"/>
    <n v="19"/>
    <x v="0"/>
    <s v="MA"/>
    <n v="2763"/>
    <d v="1951-02-01T00:00:00"/>
    <x v="1"/>
    <s v="Single"/>
    <s v="US Citizen"/>
    <s v="White"/>
    <x v="22"/>
    <d v="2022-03-14T00:00:00"/>
    <s v="N-A-StillEmployed"/>
    <s v="Active"/>
    <x v="0"/>
    <x v="0"/>
    <n v="22"/>
    <s v="Google Search"/>
    <s v="Fully Meets"/>
    <n v="5"/>
    <n v="4"/>
    <n v="0"/>
    <d v="2019-02-12T00:00:00"/>
    <n v="0"/>
    <n v="11"/>
    <n v="7.4551676933607123"/>
    <x v="0"/>
  </r>
  <r>
    <s v="Champaigne, Brian"/>
    <x v="42"/>
    <n v="1"/>
    <n v="1"/>
    <n v="1"/>
    <n v="1"/>
    <n v="3"/>
    <n v="3"/>
    <n v="110929"/>
    <n v="0"/>
    <n v="5"/>
    <x v="13"/>
    <s v="MA"/>
    <n v="2045"/>
    <d v="1972-09-02T00:00:00"/>
    <x v="0"/>
    <s v="Married"/>
    <s v="US Citizen"/>
    <s v="White"/>
    <x v="30"/>
    <d v="2022-03-14T00:00:00"/>
    <s v="N-A-StillEmployed"/>
    <s v="Active"/>
    <x v="1"/>
    <x v="15"/>
    <n v="5"/>
    <s v="Indeed"/>
    <s v="Fully Meets"/>
    <n v="4.5"/>
    <n v="5"/>
    <n v="7"/>
    <d v="2019-01-15T00:00:00"/>
    <n v="0"/>
    <n v="8"/>
    <n v="5.5167693360711842"/>
    <x v="3"/>
  </r>
  <r>
    <s v="Chan, Lin"/>
    <x v="43"/>
    <n v="0"/>
    <n v="0"/>
    <n v="0"/>
    <n v="1"/>
    <n v="5"/>
    <n v="3"/>
    <n v="54237"/>
    <n v="0"/>
    <n v="19"/>
    <x v="0"/>
    <s v="MA"/>
    <n v="2170"/>
    <d v="1979-12-02T00:00:00"/>
    <x v="1"/>
    <s v="Single"/>
    <s v="US Citizen"/>
    <s v="White"/>
    <x v="31"/>
    <d v="2022-03-14T00:00:00"/>
    <s v="N-A-StillEmployed"/>
    <s v="Active"/>
    <x v="0"/>
    <x v="3"/>
    <n v="16"/>
    <s v="Indeed"/>
    <s v="Fully Meets"/>
    <n v="3.3"/>
    <n v="4"/>
    <n v="0"/>
    <d v="2019-02-19T00:00:00"/>
    <n v="0"/>
    <n v="11"/>
    <n v="7.8384668035592062"/>
    <x v="2"/>
  </r>
  <r>
    <s v="Chang, Donovan  E"/>
    <x v="44"/>
    <n v="0"/>
    <n v="0"/>
    <n v="1"/>
    <n v="1"/>
    <n v="5"/>
    <n v="3"/>
    <n v="60380"/>
    <n v="0"/>
    <n v="19"/>
    <x v="0"/>
    <s v="MA"/>
    <n v="1845"/>
    <d v="1983-08-24T00:00:00"/>
    <x v="0"/>
    <s v="Single"/>
    <s v="US Citizen"/>
    <s v="White"/>
    <x v="17"/>
    <d v="2022-03-14T00:00:00"/>
    <s v="N-A-StillEmployed"/>
    <s v="Active"/>
    <x v="0"/>
    <x v="4"/>
    <m/>
    <s v="LinkedIn"/>
    <s v="Fully Meets"/>
    <n v="3.8"/>
    <n v="5"/>
    <n v="0"/>
    <d v="2019-01-14T00:00:00"/>
    <n v="0"/>
    <n v="4"/>
    <n v="8.6817248459958929"/>
    <x v="0"/>
  </r>
  <r>
    <s v="Chigurh, Anton"/>
    <x v="45"/>
    <n v="0"/>
    <n v="0"/>
    <n v="1"/>
    <n v="1"/>
    <n v="6"/>
    <n v="3"/>
    <n v="66808"/>
    <n v="0"/>
    <n v="3"/>
    <x v="11"/>
    <s v="TX"/>
    <n v="78207"/>
    <d v="1970-11-06T00:00:00"/>
    <x v="0"/>
    <s v="Single"/>
    <s v="Eligible NonCitizen"/>
    <s v="Black or African American"/>
    <x v="32"/>
    <d v="2022-03-14T00:00:00"/>
    <s v="N-A-StillEmployed"/>
    <s v="Active"/>
    <x v="4"/>
    <x v="16"/>
    <n v="21"/>
    <s v="Employee Referral"/>
    <s v="Fully Meets"/>
    <n v="3"/>
    <n v="5"/>
    <n v="0"/>
    <d v="2019-01-19T00:00:00"/>
    <n v="0"/>
    <n v="17"/>
    <n v="9.8316221765913756"/>
    <x v="0"/>
  </r>
  <r>
    <s v="Chivukula, Enola"/>
    <x v="46"/>
    <n v="0"/>
    <n v="0"/>
    <n v="0"/>
    <n v="5"/>
    <n v="5"/>
    <n v="3"/>
    <n v="64786"/>
    <n v="1"/>
    <n v="19"/>
    <x v="0"/>
    <s v="MA"/>
    <n v="1775"/>
    <d v="1983-08-27T00:00:00"/>
    <x v="1"/>
    <s v="Single"/>
    <s v="US Citizen"/>
    <s v="White"/>
    <x v="33"/>
    <d v="2015-11-15T00:00:00"/>
    <s v="relocation out of area"/>
    <s v="Voluntarily Terminated"/>
    <x v="0"/>
    <x v="5"/>
    <n v="11"/>
    <s v="Indeed"/>
    <s v="Fully Meets"/>
    <n v="4.3"/>
    <n v="4"/>
    <n v="0"/>
    <d v="2015-03-10T00:00:00"/>
    <n v="0"/>
    <n v="3"/>
    <n v="4.386036960985626"/>
    <x v="0"/>
  </r>
  <r>
    <s v="Cierpiszewski, Caroline  "/>
    <x v="47"/>
    <n v="0"/>
    <n v="0"/>
    <n v="0"/>
    <n v="1"/>
    <n v="5"/>
    <n v="3"/>
    <n v="64816"/>
    <n v="0"/>
    <n v="19"/>
    <x v="0"/>
    <s v="MA"/>
    <n v="2044"/>
    <d v="1988-05-31T00:00:00"/>
    <x v="1"/>
    <s v="Single"/>
    <s v="Non-Citizen"/>
    <s v="Black or African American"/>
    <x v="34"/>
    <d v="2022-03-14T00:00:00"/>
    <s v="N-A-StillEmployed"/>
    <s v="Active"/>
    <x v="0"/>
    <x v="7"/>
    <n v="19"/>
    <s v="Indeed"/>
    <s v="Fully Meets"/>
    <n v="3.58"/>
    <n v="5"/>
    <n v="0"/>
    <d v="2019-01-30T00:00:00"/>
    <n v="0"/>
    <n v="3"/>
    <n v="10.444900752908966"/>
    <x v="0"/>
  </r>
  <r>
    <s v="Clayton, Rick"/>
    <x v="48"/>
    <n v="0"/>
    <n v="0"/>
    <n v="1"/>
    <n v="1"/>
    <n v="3"/>
    <n v="3"/>
    <n v="68678"/>
    <n v="0"/>
    <n v="14"/>
    <x v="4"/>
    <s v="MA"/>
    <n v="2170"/>
    <d v="1985-05-09T00:00:00"/>
    <x v="0"/>
    <s v="Single"/>
    <s v="US Citizen"/>
    <s v="White"/>
    <x v="35"/>
    <d v="2022-03-14T00:00:00"/>
    <s v="N-A-StillEmployed"/>
    <s v="Active"/>
    <x v="1"/>
    <x v="17"/>
    <n v="6"/>
    <s v="Indeed"/>
    <s v="Fully Meets"/>
    <n v="4.7"/>
    <n v="3"/>
    <n v="6"/>
    <d v="2019-02-27T00:00:00"/>
    <n v="0"/>
    <n v="2"/>
    <n v="9.5195071868583163"/>
    <x v="0"/>
  </r>
  <r>
    <s v="Cloninger, Jennifer"/>
    <x v="49"/>
    <n v="1"/>
    <n v="1"/>
    <n v="0"/>
    <n v="5"/>
    <n v="5"/>
    <n v="3"/>
    <n v="64066"/>
    <n v="1"/>
    <n v="20"/>
    <x v="2"/>
    <s v="MA"/>
    <n v="1752"/>
    <d v="1981-08-31T00:00:00"/>
    <x v="1"/>
    <s v="Married"/>
    <s v="US Citizen"/>
    <s v="White"/>
    <x v="36"/>
    <d v="2013-01-07T00:00:00"/>
    <s v="unhappy"/>
    <s v="Voluntarily Terminated"/>
    <x v="0"/>
    <x v="8"/>
    <n v="12"/>
    <s v="Google Search"/>
    <s v="Fully Meets"/>
    <n v="4.2"/>
    <n v="5"/>
    <n v="0"/>
    <d v="2012-05-03T00:00:00"/>
    <n v="0"/>
    <n v="9"/>
    <n v="1.6481861738535251"/>
    <x v="0"/>
  </r>
  <r>
    <s v="Close, Phil"/>
    <x v="50"/>
    <n v="1"/>
    <n v="1"/>
    <n v="1"/>
    <n v="5"/>
    <n v="5"/>
    <n v="3"/>
    <n v="59369"/>
    <n v="1"/>
    <n v="20"/>
    <x v="2"/>
    <s v="MA"/>
    <n v="2169"/>
    <d v="1978-11-25T00:00:00"/>
    <x v="0"/>
    <s v="Married"/>
    <s v="US Citizen"/>
    <s v="White"/>
    <x v="37"/>
    <d v="2011-09-26T00:00:00"/>
    <s v="career change"/>
    <s v="Voluntarily Terminated"/>
    <x v="0"/>
    <x v="10"/>
    <n v="14"/>
    <s v="Indeed"/>
    <s v="Fully Meets"/>
    <n v="4.2"/>
    <n v="4"/>
    <n v="0"/>
    <d v="2011-05-04T00:00:00"/>
    <n v="0"/>
    <n v="6"/>
    <n v="1.0732375085557837"/>
    <x v="0"/>
  </r>
  <r>
    <s v="Clukey, Elijian"/>
    <x v="51"/>
    <n v="1"/>
    <n v="1"/>
    <n v="1"/>
    <n v="2"/>
    <n v="5"/>
    <n v="4"/>
    <n v="50373"/>
    <n v="0"/>
    <n v="19"/>
    <x v="0"/>
    <s v="MA"/>
    <n v="2134"/>
    <d v="1980-08-26T00:00:00"/>
    <x v="0"/>
    <s v="Married"/>
    <s v="US Citizen"/>
    <s v="White"/>
    <x v="38"/>
    <d v="2022-03-14T00:00:00"/>
    <s v="N-A-StillEmployed"/>
    <s v="Active"/>
    <x v="0"/>
    <x v="8"/>
    <n v="12"/>
    <s v="Employee Referral"/>
    <s v="Exceeds"/>
    <n v="4.0999999999999996"/>
    <n v="4"/>
    <n v="0"/>
    <d v="2019-02-28T00:00:00"/>
    <n v="0"/>
    <n v="5"/>
    <n v="5.6865160848733742"/>
    <x v="2"/>
  </r>
  <r>
    <s v="Cockel, James"/>
    <x v="52"/>
    <n v="0"/>
    <n v="0"/>
    <n v="1"/>
    <n v="1"/>
    <n v="5"/>
    <n v="3"/>
    <n v="63108"/>
    <n v="0"/>
    <n v="19"/>
    <x v="0"/>
    <s v="MA"/>
    <n v="2452"/>
    <d v="1977-08-09T00:00:00"/>
    <x v="0"/>
    <s v="Single"/>
    <s v="US Citizen"/>
    <s v="White"/>
    <x v="17"/>
    <d v="2022-03-14T00:00:00"/>
    <s v="N-A-StillEmployed"/>
    <s v="Active"/>
    <x v="0"/>
    <x v="10"/>
    <n v="14"/>
    <s v="Employee Referral"/>
    <s v="Fully Meets"/>
    <n v="4.4000000000000004"/>
    <n v="5"/>
    <n v="0"/>
    <d v="2019-01-14T00:00:00"/>
    <n v="0"/>
    <n v="3"/>
    <n v="8.6817248459958929"/>
    <x v="0"/>
  </r>
  <r>
    <s v="Cole, Spencer"/>
    <x v="53"/>
    <n v="0"/>
    <n v="0"/>
    <n v="1"/>
    <n v="4"/>
    <n v="5"/>
    <n v="2"/>
    <n v="59144"/>
    <n v="1"/>
    <n v="19"/>
    <x v="0"/>
    <s v="MA"/>
    <n v="1880"/>
    <d v="1979-12-08T00:00:00"/>
    <x v="0"/>
    <s v="Single"/>
    <s v="US Citizen"/>
    <s v="Black or African American"/>
    <x v="3"/>
    <d v="2016-09-23T00:00:00"/>
    <s v="performance"/>
    <s v="Terminated for Cause"/>
    <x v="0"/>
    <x v="2"/>
    <n v="20"/>
    <s v="LinkedIn"/>
    <s v="Needs Improvement"/>
    <n v="2"/>
    <n v="3"/>
    <n v="0"/>
    <d v="2016-05-01T00:00:00"/>
    <n v="5"/>
    <n v="16"/>
    <n v="5.204654346338125"/>
    <x v="0"/>
  </r>
  <r>
    <s v="Corleone, Michael"/>
    <x v="54"/>
    <n v="0"/>
    <n v="2"/>
    <n v="1"/>
    <n v="1"/>
    <n v="5"/>
    <n v="2"/>
    <n v="68051"/>
    <n v="0"/>
    <n v="18"/>
    <x v="9"/>
    <s v="MA"/>
    <n v="1803"/>
    <d v="1975-12-17T00:00:00"/>
    <x v="0"/>
    <s v="Divorced"/>
    <s v="US Citizen"/>
    <s v="White"/>
    <x v="39"/>
    <d v="2022-03-14T00:00:00"/>
    <s v="N-A-StillEmployed"/>
    <s v="Active"/>
    <x v="0"/>
    <x v="13"/>
    <n v="2"/>
    <s v="CareerBuilder"/>
    <s v="Needs Improvement"/>
    <n v="4.13"/>
    <n v="2"/>
    <n v="0"/>
    <d v="2019-01-14T00:00:00"/>
    <n v="3"/>
    <n v="3"/>
    <n v="11.649555099247092"/>
    <x v="0"/>
  </r>
  <r>
    <s v="Corleone, Vito"/>
    <x v="55"/>
    <n v="0"/>
    <n v="0"/>
    <n v="1"/>
    <n v="1"/>
    <n v="5"/>
    <n v="4"/>
    <n v="170500"/>
    <n v="0"/>
    <n v="10"/>
    <x v="14"/>
    <s v="MA"/>
    <n v="2030"/>
    <d v="1983-03-19T00:00:00"/>
    <x v="0"/>
    <s v="Single"/>
    <s v="US Citizen"/>
    <s v="Black or African American"/>
    <x v="40"/>
    <d v="2022-03-14T00:00:00"/>
    <s v="N-A-StillEmployed"/>
    <s v="Active"/>
    <x v="0"/>
    <x v="13"/>
    <n v="2"/>
    <s v="Indeed"/>
    <s v="Exceeds"/>
    <n v="3.7"/>
    <n v="5"/>
    <n v="0"/>
    <d v="2019-02-04T00:00:00"/>
    <n v="0"/>
    <n v="15"/>
    <n v="13.1854893908282"/>
    <x v="3"/>
  </r>
  <r>
    <s v="Cornett, Lisa "/>
    <x v="56"/>
    <n v="1"/>
    <n v="1"/>
    <n v="0"/>
    <n v="1"/>
    <n v="5"/>
    <n v="3"/>
    <n v="63381"/>
    <n v="0"/>
    <n v="19"/>
    <x v="0"/>
    <s v="MA"/>
    <n v="2189"/>
    <d v="1977-03-31T00:00:00"/>
    <x v="1"/>
    <s v="Married"/>
    <s v="US Citizen"/>
    <s v="White"/>
    <x v="8"/>
    <d v="2022-03-14T00:00:00"/>
    <s v="N-A-StillEmployed"/>
    <s v="Active"/>
    <x v="0"/>
    <x v="11"/>
    <n v="18"/>
    <s v="Indeed"/>
    <s v="Fully Meets"/>
    <n v="4.7300000000000004"/>
    <n v="5"/>
    <n v="0"/>
    <d v="2019-02-14T00:00:00"/>
    <n v="0"/>
    <n v="6"/>
    <n v="7.1868583162217661"/>
    <x v="0"/>
  </r>
  <r>
    <s v="Costello, Frank"/>
    <x v="57"/>
    <n v="1"/>
    <n v="1"/>
    <n v="1"/>
    <n v="1"/>
    <n v="3"/>
    <n v="3"/>
    <n v="83552"/>
    <n v="0"/>
    <n v="9"/>
    <x v="5"/>
    <s v="MA"/>
    <n v="1810"/>
    <d v="1986-08-26T00:00:00"/>
    <x v="0"/>
    <s v="Married"/>
    <s v="US Citizen"/>
    <s v="White"/>
    <x v="1"/>
    <d v="2022-03-14T00:00:00"/>
    <s v="N-A-StillEmployed"/>
    <s v="Active"/>
    <x v="1"/>
    <x v="1"/>
    <n v="4"/>
    <s v="Indeed"/>
    <s v="Fully Meets"/>
    <n v="3.04"/>
    <n v="3"/>
    <n v="6"/>
    <d v="2019-01-22T00:00:00"/>
    <n v="0"/>
    <n v="2"/>
    <n v="6.9568788501026697"/>
    <x v="1"/>
  </r>
  <r>
    <s v="Crimmings,   Jean"/>
    <x v="58"/>
    <n v="0"/>
    <n v="0"/>
    <n v="0"/>
    <n v="2"/>
    <n v="5"/>
    <n v="3"/>
    <n v="56149"/>
    <n v="0"/>
    <n v="19"/>
    <x v="0"/>
    <s v="MA"/>
    <n v="1821"/>
    <d v="1987-10-04T00:00:00"/>
    <x v="1"/>
    <s v="Single"/>
    <s v="US Citizen"/>
    <s v="White"/>
    <x v="38"/>
    <d v="2022-03-14T00:00:00"/>
    <s v="N-A-StillEmployed"/>
    <s v="Active"/>
    <x v="0"/>
    <x v="0"/>
    <n v="22"/>
    <s v="LinkedIn"/>
    <s v="Fully Meets"/>
    <n v="4.12"/>
    <n v="5"/>
    <n v="0"/>
    <d v="2019-01-28T00:00:00"/>
    <n v="0"/>
    <n v="15"/>
    <n v="5.6865160848733742"/>
    <x v="0"/>
  </r>
  <r>
    <s v="Cross, Noah"/>
    <x v="59"/>
    <n v="0"/>
    <n v="0"/>
    <n v="1"/>
    <n v="1"/>
    <n v="3"/>
    <n v="3"/>
    <n v="92329"/>
    <n v="0"/>
    <n v="28"/>
    <x v="15"/>
    <s v="CT"/>
    <n v="6278"/>
    <d v="1965-09-09T00:00:00"/>
    <x v="0"/>
    <s v="Single"/>
    <s v="US Citizen"/>
    <s v="White"/>
    <x v="5"/>
    <d v="2022-03-14T00:00:00"/>
    <s v="N-A-StillEmployed"/>
    <s v="Active"/>
    <x v="1"/>
    <x v="9"/>
    <n v="7"/>
    <s v="Employee Referral"/>
    <s v="Fully Meets"/>
    <n v="5"/>
    <n v="3"/>
    <n v="4"/>
    <d v="2019-01-02T00:00:00"/>
    <n v="0"/>
    <n v="5"/>
    <n v="7.3401779603011637"/>
    <x v="1"/>
  </r>
  <r>
    <s v="Daneault, Lynn"/>
    <x v="60"/>
    <n v="0"/>
    <n v="0"/>
    <n v="0"/>
    <n v="1"/>
    <n v="6"/>
    <n v="3"/>
    <n v="65729"/>
    <n v="0"/>
    <n v="21"/>
    <x v="16"/>
    <s v="VT"/>
    <n v="5473"/>
    <d v="1990-04-19T00:00:00"/>
    <x v="1"/>
    <s v="Single"/>
    <s v="US Citizen"/>
    <s v="White"/>
    <x v="41"/>
    <d v="2022-03-14T00:00:00"/>
    <s v="N-A-StillEmployed"/>
    <s v="Active"/>
    <x v="4"/>
    <x v="18"/>
    <n v="15"/>
    <s v="Indeed"/>
    <s v="Fully Meets"/>
    <n v="4.62"/>
    <n v="4"/>
    <n v="0"/>
    <d v="2019-01-24T00:00:00"/>
    <n v="0"/>
    <n v="8"/>
    <n v="7.8576317590691307"/>
    <x v="0"/>
  </r>
  <r>
    <s v="Daniele, Ann  "/>
    <x v="61"/>
    <n v="1"/>
    <n v="1"/>
    <n v="0"/>
    <n v="3"/>
    <n v="3"/>
    <n v="3"/>
    <n v="85028"/>
    <n v="0"/>
    <n v="28"/>
    <x v="15"/>
    <s v="CT"/>
    <n v="6033"/>
    <d v="1952-01-18T00:00:00"/>
    <x v="1"/>
    <s v="Married"/>
    <s v="US Citizen"/>
    <s v="White"/>
    <x v="5"/>
    <d v="2022-03-14T00:00:00"/>
    <s v="N-A-StillEmployed"/>
    <s v="Active"/>
    <x v="1"/>
    <x v="9"/>
    <n v="7"/>
    <s v="LinkedIn"/>
    <s v="Fully Meets"/>
    <n v="3.1"/>
    <n v="5"/>
    <n v="8"/>
    <d v="2019-02-12T00:00:00"/>
    <n v="0"/>
    <n v="19"/>
    <n v="7.3401779603011637"/>
    <x v="1"/>
  </r>
  <r>
    <s v="Darson, Jene'ya "/>
    <x v="62"/>
    <n v="1"/>
    <n v="1"/>
    <n v="0"/>
    <n v="1"/>
    <n v="5"/>
    <n v="3"/>
    <n v="57583"/>
    <n v="0"/>
    <n v="19"/>
    <x v="0"/>
    <s v="MA"/>
    <n v="2110"/>
    <d v="1978-05-11T00:00:00"/>
    <x v="1"/>
    <s v="Married"/>
    <s v="US Citizen"/>
    <s v="White"/>
    <x v="42"/>
    <d v="2022-03-14T00:00:00"/>
    <s v="N-A-StillEmployed"/>
    <s v="Active"/>
    <x v="0"/>
    <x v="3"/>
    <n v="16"/>
    <s v="Indeed"/>
    <s v="Fully Meets"/>
    <n v="5"/>
    <n v="3"/>
    <n v="0"/>
    <d v="2019-02-25T00:00:00"/>
    <n v="0"/>
    <n v="1"/>
    <n v="9.6974674880219034"/>
    <x v="0"/>
  </r>
  <r>
    <s v="Davis, Daniel"/>
    <x v="63"/>
    <n v="0"/>
    <n v="0"/>
    <n v="1"/>
    <n v="1"/>
    <n v="5"/>
    <n v="3"/>
    <n v="56294"/>
    <n v="0"/>
    <n v="20"/>
    <x v="2"/>
    <s v="MA"/>
    <n v="2458"/>
    <d v="1979-09-14T00:00:00"/>
    <x v="0"/>
    <s v="Single"/>
    <s v="Eligible NonCitizen"/>
    <s v="Two or more races"/>
    <x v="43"/>
    <d v="2022-03-14T00:00:00"/>
    <s v="N-A-StillEmployed"/>
    <s v="Active"/>
    <x v="0"/>
    <x v="2"/>
    <n v="20"/>
    <s v="LinkedIn"/>
    <s v="Fully Meets"/>
    <n v="3.96"/>
    <n v="4"/>
    <n v="0"/>
    <d v="2019-02-27T00:00:00"/>
    <n v="0"/>
    <n v="6"/>
    <n v="10.349075975359343"/>
    <x v="0"/>
  </r>
  <r>
    <s v="Dee, Randy"/>
    <x v="64"/>
    <n v="1"/>
    <n v="1"/>
    <n v="1"/>
    <n v="1"/>
    <n v="6"/>
    <n v="1"/>
    <n v="56991"/>
    <n v="0"/>
    <n v="19"/>
    <x v="0"/>
    <s v="MA"/>
    <n v="2138"/>
    <d v="1988-04-15T00:00:00"/>
    <x v="0"/>
    <s v="Married"/>
    <s v="US Citizen"/>
    <s v="White"/>
    <x v="44"/>
    <d v="2022-03-14T00:00:00"/>
    <s v="N-A-StillEmployed"/>
    <s v="Active"/>
    <x v="0"/>
    <x v="8"/>
    <n v="12"/>
    <s v="Indeed"/>
    <s v="Fully Meets"/>
    <n v="4.3"/>
    <n v="4"/>
    <n v="3"/>
    <d v="2019-01-31T00:00:00"/>
    <n v="2"/>
    <n v="2"/>
    <n v="3.6796714579055441"/>
    <x v="0"/>
  </r>
  <r>
    <s v="DeGweck,  James"/>
    <x v="65"/>
    <n v="1"/>
    <n v="1"/>
    <n v="1"/>
    <n v="5"/>
    <n v="5"/>
    <n v="3"/>
    <n v="55722"/>
    <n v="1"/>
    <n v="19"/>
    <x v="0"/>
    <s v="MA"/>
    <n v="1810"/>
    <d v="1977-10-31T00:00:00"/>
    <x v="0"/>
    <s v="Married"/>
    <s v="US Citizen"/>
    <s v="White"/>
    <x v="36"/>
    <d v="2016-06-08T00:00:00"/>
    <s v="unhappy"/>
    <s v="Voluntarily Terminated"/>
    <x v="0"/>
    <x v="4"/>
    <n v="39"/>
    <s v="Indeed"/>
    <s v="Fully Meets"/>
    <n v="5"/>
    <n v="4"/>
    <n v="0"/>
    <d v="2016-04-02T00:00:00"/>
    <n v="0"/>
    <n v="14"/>
    <n v="5.0650239561943877"/>
    <x v="0"/>
  </r>
  <r>
    <s v="Del Bosque, Keyla"/>
    <x v="66"/>
    <n v="0"/>
    <n v="0"/>
    <n v="0"/>
    <n v="1"/>
    <n v="4"/>
    <n v="3"/>
    <n v="101199"/>
    <n v="0"/>
    <n v="24"/>
    <x v="3"/>
    <s v="MA"/>
    <n v="2176"/>
    <d v="1979-05-07T00:00:00"/>
    <x v="1"/>
    <s v="Single"/>
    <s v="US Citizen"/>
    <s v="Black or African American"/>
    <x v="4"/>
    <d v="2022-03-14T00:00:00"/>
    <s v="N-A-StillEmployed"/>
    <s v="Active"/>
    <x v="2"/>
    <x v="6"/>
    <n v="10"/>
    <s v="CareerBuilder"/>
    <s v="Fully Meets"/>
    <n v="3.79"/>
    <n v="5"/>
    <n v="5"/>
    <d v="2019-01-25T00:00:00"/>
    <n v="0"/>
    <n v="8"/>
    <n v="10.17659137577002"/>
    <x v="1"/>
  </r>
  <r>
    <s v="Delarge, Alex"/>
    <x v="67"/>
    <n v="0"/>
    <n v="0"/>
    <n v="1"/>
    <n v="1"/>
    <n v="6"/>
    <n v="1"/>
    <n v="61568"/>
    <n v="0"/>
    <n v="3"/>
    <x v="11"/>
    <s v="AL"/>
    <n v="36006"/>
    <d v="1975-02-11T00:00:00"/>
    <x v="0"/>
    <s v="Single"/>
    <s v="US Citizen"/>
    <s v="Two or more races"/>
    <x v="22"/>
    <d v="2022-03-14T00:00:00"/>
    <s v="N-A-StillEmployed"/>
    <s v="Active"/>
    <x v="4"/>
    <x v="14"/>
    <n v="17"/>
    <s v="Indeed"/>
    <s v="PIP"/>
    <n v="1.93"/>
    <n v="3"/>
    <n v="0"/>
    <d v="2019-01-30T00:00:00"/>
    <n v="6"/>
    <n v="5"/>
    <n v="7.4551676933607123"/>
    <x v="0"/>
  </r>
  <r>
    <s v="Demita, Carla"/>
    <x v="68"/>
    <n v="0"/>
    <n v="3"/>
    <n v="0"/>
    <n v="5"/>
    <n v="5"/>
    <n v="3"/>
    <n v="58275"/>
    <n v="1"/>
    <n v="20"/>
    <x v="2"/>
    <s v="MA"/>
    <n v="2343"/>
    <d v="1951-02-25T00:00:00"/>
    <x v="1"/>
    <s v="Separated"/>
    <s v="US Citizen"/>
    <s v="Black or African American"/>
    <x v="15"/>
    <d v="2015-11-04T00:00:00"/>
    <s v="more money"/>
    <s v="Voluntarily Terminated"/>
    <x v="0"/>
    <x v="11"/>
    <n v="18"/>
    <s v="Google Search"/>
    <s v="Fully Meets"/>
    <n v="4.62"/>
    <n v="5"/>
    <n v="0"/>
    <d v="2015-05-06T00:00:00"/>
    <n v="0"/>
    <n v="1"/>
    <n v="4.5859000684462696"/>
    <x v="0"/>
  </r>
  <r>
    <s v="Desimone, Carl "/>
    <x v="69"/>
    <n v="1"/>
    <n v="1"/>
    <n v="1"/>
    <n v="1"/>
    <n v="5"/>
    <n v="1"/>
    <n v="53189"/>
    <n v="0"/>
    <n v="19"/>
    <x v="0"/>
    <s v="MA"/>
    <n v="2061"/>
    <d v="1967-04-19T00:00:00"/>
    <x v="0"/>
    <s v="Married"/>
    <s v="US Citizen"/>
    <s v="White"/>
    <x v="16"/>
    <d v="2022-03-14T00:00:00"/>
    <s v="N-A-StillEmployed"/>
    <s v="Active"/>
    <x v="0"/>
    <x v="5"/>
    <n v="11"/>
    <s v="Indeed"/>
    <s v="PIP"/>
    <n v="1.1200000000000001"/>
    <n v="2"/>
    <n v="0"/>
    <d v="2019-01-31T00:00:00"/>
    <n v="4"/>
    <n v="9"/>
    <n v="7.6851471594798086"/>
    <x v="2"/>
  </r>
  <r>
    <s v="DeVito, Tommy"/>
    <x v="70"/>
    <n v="0"/>
    <n v="0"/>
    <n v="1"/>
    <n v="1"/>
    <n v="3"/>
    <n v="3"/>
    <n v="96820"/>
    <n v="0"/>
    <n v="4"/>
    <x v="17"/>
    <s v="MA"/>
    <n v="2045"/>
    <d v="1983-04-09T00:00:00"/>
    <x v="0"/>
    <s v="Single"/>
    <s v="US Citizen"/>
    <s v="White"/>
    <x v="45"/>
    <d v="2022-03-14T00:00:00"/>
    <s v="N-A-StillEmployed"/>
    <s v="Active"/>
    <x v="1"/>
    <x v="19"/>
    <n v="13"/>
    <s v="Indeed"/>
    <s v="Fully Meets"/>
    <n v="3.01"/>
    <n v="5"/>
    <n v="7"/>
    <d v="2019-01-23T00:00:00"/>
    <n v="0"/>
    <n v="15"/>
    <n v="5.0732375085557839"/>
    <x v="1"/>
  </r>
  <r>
    <s v="Dickinson, Geoff "/>
    <x v="71"/>
    <n v="0"/>
    <n v="0"/>
    <n v="1"/>
    <n v="1"/>
    <n v="5"/>
    <n v="3"/>
    <n v="51259"/>
    <n v="0"/>
    <n v="19"/>
    <x v="0"/>
    <s v="MA"/>
    <n v="2180"/>
    <d v="1982-11-15T00:00:00"/>
    <x v="0"/>
    <s v="Single"/>
    <s v="US Citizen"/>
    <s v="White"/>
    <x v="31"/>
    <d v="2022-03-14T00:00:00"/>
    <s v="N-A-StillEmployed"/>
    <s v="Active"/>
    <x v="0"/>
    <x v="7"/>
    <n v="19"/>
    <s v="Indeed"/>
    <s v="Fully Meets"/>
    <n v="4.3"/>
    <n v="4"/>
    <n v="0"/>
    <d v="2019-02-19T00:00:00"/>
    <n v="0"/>
    <n v="1"/>
    <n v="7.8384668035592062"/>
    <x v="2"/>
  </r>
  <r>
    <s v="Dietrich, Jenna  "/>
    <x v="72"/>
    <n v="0"/>
    <n v="0"/>
    <n v="0"/>
    <n v="1"/>
    <n v="6"/>
    <n v="1"/>
    <n v="59231"/>
    <n v="0"/>
    <n v="3"/>
    <x v="11"/>
    <s v="WA"/>
    <n v="98052"/>
    <d v="1987-05-14T00:00:00"/>
    <x v="1"/>
    <s v="Single"/>
    <s v="US Citizen"/>
    <s v="White"/>
    <x v="11"/>
    <d v="2022-03-14T00:00:00"/>
    <s v="N-A-StillEmployed"/>
    <s v="Active"/>
    <x v="4"/>
    <x v="14"/>
    <n v="17"/>
    <s v="Website"/>
    <s v="PIP"/>
    <n v="2.2999999999999998"/>
    <n v="1"/>
    <n v="0"/>
    <d v="2019-01-29T00:00:00"/>
    <n v="2"/>
    <n v="17"/>
    <n v="10.061601642710473"/>
    <x v="0"/>
  </r>
  <r>
    <s v="DiNocco, Lily "/>
    <x v="73"/>
    <n v="1"/>
    <n v="1"/>
    <n v="0"/>
    <n v="1"/>
    <n v="5"/>
    <n v="2"/>
    <n v="61584"/>
    <n v="0"/>
    <n v="19"/>
    <x v="0"/>
    <s v="MA"/>
    <n v="2351"/>
    <d v="1978-02-12T00:00:00"/>
    <x v="1"/>
    <s v="Married"/>
    <s v="US Citizen"/>
    <s v="Black or African American"/>
    <x v="46"/>
    <d v="2022-03-14T00:00:00"/>
    <s v="N-A-StillEmployed"/>
    <s v="Active"/>
    <x v="0"/>
    <x v="8"/>
    <n v="12"/>
    <s v="Indeed"/>
    <s v="Needs Improvement"/>
    <n v="3.88"/>
    <n v="4"/>
    <n v="0"/>
    <d v="2019-01-18T00:00:00"/>
    <n v="0"/>
    <n v="6"/>
    <n v="9.1800136892539363"/>
    <x v="0"/>
  </r>
  <r>
    <s v="Dobrin, Denisa  S"/>
    <x v="74"/>
    <n v="0"/>
    <n v="0"/>
    <n v="0"/>
    <n v="1"/>
    <n v="5"/>
    <n v="3"/>
    <n v="46335"/>
    <n v="0"/>
    <n v="19"/>
    <x v="0"/>
    <s v="MA"/>
    <n v="2125"/>
    <d v="1986-07-10T00:00:00"/>
    <x v="1"/>
    <s v="Single"/>
    <s v="US Citizen"/>
    <s v="White"/>
    <x v="10"/>
    <d v="2022-03-14T00:00:00"/>
    <s v="N-A-StillEmployed"/>
    <s v="Active"/>
    <x v="0"/>
    <x v="10"/>
    <n v="14"/>
    <s v="CareerBuilder"/>
    <s v="Fully Meets"/>
    <n v="3.4"/>
    <n v="5"/>
    <n v="0"/>
    <d v="2019-02-19T00:00:00"/>
    <n v="0"/>
    <n v="15"/>
    <n v="9.9466119096509242"/>
    <x v="2"/>
  </r>
  <r>
    <s v="Dolan, Linda"/>
    <x v="75"/>
    <n v="1"/>
    <n v="1"/>
    <n v="0"/>
    <n v="1"/>
    <n v="3"/>
    <n v="3"/>
    <n v="70621"/>
    <n v="0"/>
    <n v="14"/>
    <x v="4"/>
    <s v="MA"/>
    <n v="2119"/>
    <d v="1988-07-18T00:00:00"/>
    <x v="1"/>
    <s v="Married"/>
    <s v="US Citizen"/>
    <s v="White"/>
    <x v="8"/>
    <d v="2022-03-14T00:00:00"/>
    <s v="N-A-StillEmployed"/>
    <s v="Active"/>
    <x v="1"/>
    <x v="9"/>
    <n v="7"/>
    <s v="Employee Referral"/>
    <s v="Fully Meets"/>
    <n v="4.1100000000000003"/>
    <n v="4"/>
    <n v="6"/>
    <d v="2019-02-25T00:00:00"/>
    <n v="0"/>
    <n v="16"/>
    <n v="7.1868583162217661"/>
    <x v="0"/>
  </r>
  <r>
    <s v="Dougall, Eric"/>
    <x v="76"/>
    <n v="0"/>
    <n v="0"/>
    <n v="1"/>
    <n v="1"/>
    <n v="3"/>
    <n v="4"/>
    <n v="138888"/>
    <n v="0"/>
    <n v="13"/>
    <x v="18"/>
    <s v="MA"/>
    <n v="1886"/>
    <d v="1970-09-07T00:00:00"/>
    <x v="0"/>
    <s v="Single"/>
    <s v="US Citizen"/>
    <s v="Black or African American"/>
    <x v="47"/>
    <d v="2022-03-14T00:00:00"/>
    <s v="N-A-StillEmployed"/>
    <s v="Active"/>
    <x v="1"/>
    <x v="15"/>
    <n v="5"/>
    <s v="Indeed"/>
    <s v="Exceeds"/>
    <n v="4.3"/>
    <n v="5"/>
    <n v="5"/>
    <d v="2019-01-04T00:00:00"/>
    <n v="0"/>
    <n v="4"/>
    <n v="8.1861738535249824"/>
    <x v="3"/>
  </r>
  <r>
    <s v="Driver, Elle"/>
    <x v="77"/>
    <n v="0"/>
    <n v="0"/>
    <n v="0"/>
    <n v="1"/>
    <n v="6"/>
    <n v="4"/>
    <n v="74241"/>
    <n v="0"/>
    <n v="3"/>
    <x v="11"/>
    <s v="CA"/>
    <n v="90007"/>
    <d v="1988-08-11T00:00:00"/>
    <x v="1"/>
    <s v="Single"/>
    <s v="US Citizen"/>
    <s v="White"/>
    <x v="9"/>
    <d v="2022-03-14T00:00:00"/>
    <s v="N-A-StillEmployed"/>
    <s v="Active"/>
    <x v="4"/>
    <x v="16"/>
    <n v="21"/>
    <s v="Indeed"/>
    <s v="Exceeds"/>
    <n v="4.7699999999999996"/>
    <n v="5"/>
    <n v="0"/>
    <d v="2019-01-27T00:00:00"/>
    <n v="0"/>
    <n v="14"/>
    <n v="11.173169062286105"/>
    <x v="0"/>
  </r>
  <r>
    <s v="Dunn, Amy  "/>
    <x v="78"/>
    <n v="0"/>
    <n v="0"/>
    <n v="0"/>
    <n v="1"/>
    <n v="5"/>
    <n v="3"/>
    <n v="75188"/>
    <n v="0"/>
    <n v="18"/>
    <x v="9"/>
    <s v="MA"/>
    <n v="1731"/>
    <d v="1973-11-28T00:00:00"/>
    <x v="1"/>
    <s v="Single"/>
    <s v="US Citizen"/>
    <s v="White"/>
    <x v="48"/>
    <d v="2022-03-14T00:00:00"/>
    <s v="N-A-StillEmployed"/>
    <s v="Active"/>
    <x v="0"/>
    <x v="13"/>
    <n v="2"/>
    <s v="Google Search"/>
    <s v="Fully Meets"/>
    <n v="4.5199999999999996"/>
    <n v="4"/>
    <n v="0"/>
    <d v="2019-01-15T00:00:00"/>
    <n v="0"/>
    <n v="4"/>
    <n v="7.485284052019165"/>
    <x v="1"/>
  </r>
  <r>
    <s v="Dunne, Amy"/>
    <x v="79"/>
    <n v="1"/>
    <n v="1"/>
    <n v="0"/>
    <n v="1"/>
    <n v="5"/>
    <n v="3"/>
    <n v="62514"/>
    <n v="0"/>
    <n v="19"/>
    <x v="0"/>
    <s v="MA"/>
    <n v="1749"/>
    <d v="1973-09-23T00:00:00"/>
    <x v="1"/>
    <s v="Married"/>
    <s v="US Citizen"/>
    <s v="White"/>
    <x v="49"/>
    <d v="2022-03-14T00:00:00"/>
    <s v="N-A-StillEmployed"/>
    <s v="Active"/>
    <x v="0"/>
    <x v="7"/>
    <n v="19"/>
    <s v="Google Search"/>
    <s v="Fully Meets"/>
    <n v="2.9"/>
    <n v="3"/>
    <n v="0"/>
    <d v="2019-01-21T00:00:00"/>
    <n v="0"/>
    <n v="6"/>
    <n v="11.88227241615332"/>
    <x v="0"/>
  </r>
  <r>
    <s v="Eaton, Marianne"/>
    <x v="80"/>
    <n v="1"/>
    <n v="1"/>
    <n v="0"/>
    <n v="5"/>
    <n v="5"/>
    <n v="3"/>
    <n v="60070"/>
    <n v="1"/>
    <n v="19"/>
    <x v="0"/>
    <s v="MA"/>
    <n v="2343"/>
    <d v="1991-05-09T00:00:00"/>
    <x v="1"/>
    <s v="Married"/>
    <s v="US Citizen"/>
    <s v="White"/>
    <x v="15"/>
    <d v="2017-06-06T00:00:00"/>
    <s v="military"/>
    <s v="Voluntarily Terminated"/>
    <x v="0"/>
    <x v="2"/>
    <n v="20"/>
    <s v="Google Search"/>
    <s v="Fully Meets"/>
    <n v="5"/>
    <n v="3"/>
    <n v="0"/>
    <d v="2017-04-09T00:00:00"/>
    <n v="0"/>
    <n v="7"/>
    <n v="6.1738535249828885"/>
    <x v="0"/>
  </r>
  <r>
    <s v="Engdahl, Jean"/>
    <x v="81"/>
    <n v="0"/>
    <n v="0"/>
    <n v="1"/>
    <n v="1"/>
    <n v="5"/>
    <n v="3"/>
    <n v="48888"/>
    <n v="0"/>
    <n v="19"/>
    <x v="0"/>
    <s v="MA"/>
    <n v="2026"/>
    <d v="1974-05-31T00:00:00"/>
    <x v="0"/>
    <s v="Single"/>
    <s v="US Citizen"/>
    <s v="White"/>
    <x v="5"/>
    <d v="2022-03-14T00:00:00"/>
    <s v="N-A-StillEmployed"/>
    <s v="Active"/>
    <x v="0"/>
    <x v="11"/>
    <n v="18"/>
    <s v="LinkedIn"/>
    <s v="Fully Meets"/>
    <n v="4.7"/>
    <n v="5"/>
    <n v="0"/>
    <d v="2019-02-13T00:00:00"/>
    <n v="0"/>
    <n v="8"/>
    <n v="7.3401779603011637"/>
    <x v="2"/>
  </r>
  <r>
    <s v="England, Rex"/>
    <x v="82"/>
    <n v="1"/>
    <n v="1"/>
    <n v="1"/>
    <n v="1"/>
    <n v="5"/>
    <n v="3"/>
    <n v="54285"/>
    <n v="0"/>
    <n v="19"/>
    <x v="0"/>
    <s v="MA"/>
    <n v="2045"/>
    <d v="1978-08-25T00:00:00"/>
    <x v="0"/>
    <s v="Married"/>
    <s v="US Citizen"/>
    <s v="White"/>
    <x v="27"/>
    <d v="2022-03-14T00:00:00"/>
    <s v="N-A-StillEmployed"/>
    <s v="Active"/>
    <x v="0"/>
    <x v="11"/>
    <n v="18"/>
    <s v="Employee Referral"/>
    <s v="Fully Meets"/>
    <n v="4.2"/>
    <n v="3"/>
    <n v="0"/>
    <d v="2019-01-11T00:00:00"/>
    <n v="0"/>
    <n v="3"/>
    <n v="7.953456536618754"/>
    <x v="2"/>
  </r>
  <r>
    <s v="Erilus, Angela"/>
    <x v="83"/>
    <n v="0"/>
    <n v="3"/>
    <n v="0"/>
    <n v="1"/>
    <n v="5"/>
    <n v="1"/>
    <n v="56847"/>
    <n v="0"/>
    <n v="20"/>
    <x v="2"/>
    <s v="MA"/>
    <n v="2133"/>
    <d v="1989-08-25T00:00:00"/>
    <x v="1"/>
    <s v="Separated"/>
    <s v="US Citizen"/>
    <s v="White"/>
    <x v="16"/>
    <d v="2022-03-14T00:00:00"/>
    <s v="N-A-StillEmployed"/>
    <s v="Active"/>
    <x v="0"/>
    <x v="0"/>
    <n v="22"/>
    <s v="Indeed"/>
    <s v="PIP"/>
    <n v="3"/>
    <n v="1"/>
    <n v="0"/>
    <d v="2019-02-25T00:00:00"/>
    <n v="2"/>
    <n v="5"/>
    <n v="7.6851471594798086"/>
    <x v="0"/>
  </r>
  <r>
    <s v="Estremera, Miguel"/>
    <x v="84"/>
    <n v="0"/>
    <n v="0"/>
    <n v="1"/>
    <n v="4"/>
    <n v="5"/>
    <n v="2"/>
    <n v="60340"/>
    <n v="1"/>
    <n v="19"/>
    <x v="0"/>
    <s v="MA"/>
    <n v="2129"/>
    <d v="1983-02-09T00:00:00"/>
    <x v="0"/>
    <s v="Single"/>
    <s v="US Citizen"/>
    <s v="White"/>
    <x v="10"/>
    <d v="2018-09-27T00:00:00"/>
    <s v="attendance"/>
    <s v="Terminated for Cause"/>
    <x v="0"/>
    <x v="0"/>
    <n v="22"/>
    <s v="Google Search"/>
    <s v="Needs Improvement"/>
    <n v="5"/>
    <n v="4"/>
    <n v="0"/>
    <d v="2018-04-12T00:00:00"/>
    <n v="5"/>
    <n v="16"/>
    <n v="6.4859685147159478"/>
    <x v="0"/>
  </r>
  <r>
    <s v="Evensen, April"/>
    <x v="85"/>
    <n v="0"/>
    <n v="0"/>
    <n v="0"/>
    <n v="4"/>
    <n v="5"/>
    <n v="2"/>
    <n v="59124"/>
    <n v="1"/>
    <n v="19"/>
    <x v="0"/>
    <s v="MA"/>
    <n v="2458"/>
    <d v="1989-06-05T00:00:00"/>
    <x v="1"/>
    <s v="Single"/>
    <s v="US Citizen"/>
    <s v="White"/>
    <x v="19"/>
    <d v="2018-02-25T00:00:00"/>
    <s v="no-call, no-show"/>
    <s v="Terminated for Cause"/>
    <x v="0"/>
    <x v="3"/>
    <n v="16"/>
    <s v="Google Search"/>
    <s v="Needs Improvement"/>
    <n v="2.2999999999999998"/>
    <n v="3"/>
    <n v="0"/>
    <d v="2017-01-15T00:00:00"/>
    <n v="5"/>
    <n v="19"/>
    <n v="4.0219028062970565"/>
    <x v="0"/>
  </r>
  <r>
    <s v="Exantus, Susan"/>
    <x v="86"/>
    <n v="1"/>
    <n v="1"/>
    <n v="0"/>
    <n v="4"/>
    <n v="4"/>
    <n v="2"/>
    <n v="99280"/>
    <n v="1"/>
    <n v="24"/>
    <x v="3"/>
    <s v="MA"/>
    <n v="1749"/>
    <d v="1987-05-15T00:00:00"/>
    <x v="1"/>
    <s v="Married"/>
    <s v="US Citizen"/>
    <s v="Black or African American"/>
    <x v="50"/>
    <d v="2013-06-05T00:00:00"/>
    <s v="attendance"/>
    <s v="Terminated for Cause"/>
    <x v="2"/>
    <x v="6"/>
    <n v="10"/>
    <s v="Indeed"/>
    <s v="Needs Improvement"/>
    <n v="2.1"/>
    <n v="5"/>
    <n v="4"/>
    <d v="2012-08-10T00:00:00"/>
    <n v="4"/>
    <n v="19"/>
    <n v="2.0944558521560577"/>
    <x v="1"/>
  </r>
  <r>
    <s v="Faller, Megan "/>
    <x v="87"/>
    <n v="1"/>
    <n v="1"/>
    <n v="0"/>
    <n v="1"/>
    <n v="5"/>
    <n v="3"/>
    <n v="71776"/>
    <n v="0"/>
    <n v="20"/>
    <x v="2"/>
    <s v="MA"/>
    <n v="1824"/>
    <d v="1978-09-22T00:00:00"/>
    <x v="1"/>
    <s v="Married"/>
    <s v="US Citizen"/>
    <s v="Black or African American"/>
    <x v="16"/>
    <d v="2022-03-14T00:00:00"/>
    <s v="N-A-StillEmployed"/>
    <s v="Active"/>
    <x v="0"/>
    <x v="3"/>
    <n v="16"/>
    <s v="LinkedIn"/>
    <s v="Fully Meets"/>
    <n v="4.4000000000000004"/>
    <n v="5"/>
    <n v="0"/>
    <d v="2019-02-22T00:00:00"/>
    <n v="0"/>
    <n v="17"/>
    <n v="7.6851471594798086"/>
    <x v="0"/>
  </r>
  <r>
    <s v="Fancett, Nicole"/>
    <x v="88"/>
    <n v="0"/>
    <n v="0"/>
    <n v="0"/>
    <n v="1"/>
    <n v="5"/>
    <n v="3"/>
    <n v="65902"/>
    <n v="0"/>
    <n v="20"/>
    <x v="2"/>
    <s v="MA"/>
    <n v="2324"/>
    <d v="1987-09-27T00:00:00"/>
    <x v="1"/>
    <s v="Single"/>
    <s v="US Citizen"/>
    <s v="Black or African American"/>
    <x v="19"/>
    <d v="2022-03-14T00:00:00"/>
    <s v="N-A-StillEmployed"/>
    <s v="Active"/>
    <x v="0"/>
    <x v="4"/>
    <m/>
    <s v="LinkedIn"/>
    <s v="Fully Meets"/>
    <n v="4"/>
    <n v="4"/>
    <n v="0"/>
    <d v="2019-01-07T00:00:00"/>
    <n v="0"/>
    <n v="7"/>
    <n v="8.0684462696783026"/>
    <x v="0"/>
  </r>
  <r>
    <s v="Ferguson, Susan"/>
    <x v="89"/>
    <n v="1"/>
    <n v="1"/>
    <n v="0"/>
    <n v="5"/>
    <n v="5"/>
    <n v="3"/>
    <n v="57748"/>
    <n v="1"/>
    <n v="19"/>
    <x v="0"/>
    <s v="MA"/>
    <n v="2176"/>
    <d v="1955-04-14T00:00:00"/>
    <x v="1"/>
    <s v="Married"/>
    <s v="US Citizen"/>
    <s v="White"/>
    <x v="43"/>
    <d v="2016-05-17T00:00:00"/>
    <s v="military"/>
    <s v="Voluntarily Terminated"/>
    <x v="0"/>
    <x v="4"/>
    <n v="39"/>
    <s v="Google Search"/>
    <s v="Fully Meets"/>
    <n v="3.13"/>
    <n v="3"/>
    <n v="0"/>
    <d v="2016-02-04T00:00:00"/>
    <n v="0"/>
    <n v="16"/>
    <n v="4.5256673511293632"/>
    <x v="0"/>
  </r>
  <r>
    <s v="Fernandes, Nilson  "/>
    <x v="90"/>
    <n v="1"/>
    <n v="1"/>
    <n v="1"/>
    <n v="1"/>
    <n v="5"/>
    <n v="1"/>
    <n v="64057"/>
    <n v="0"/>
    <n v="19"/>
    <x v="0"/>
    <s v="MA"/>
    <n v="2132"/>
    <d v="1989-10-18T00:00:00"/>
    <x v="0"/>
    <s v="Married"/>
    <s v="US Citizen"/>
    <s v="White"/>
    <x v="51"/>
    <d v="2022-03-14T00:00:00"/>
    <s v="N-A-StillEmployed"/>
    <s v="Active"/>
    <x v="0"/>
    <x v="5"/>
    <n v="11"/>
    <s v="Indeed"/>
    <s v="PIP"/>
    <n v="1.56"/>
    <n v="5"/>
    <n v="0"/>
    <d v="2019-01-03T00:00:00"/>
    <n v="6"/>
    <n v="15"/>
    <n v="6.8418891170431211"/>
    <x v="0"/>
  </r>
  <r>
    <s v="Fett, Boba"/>
    <x v="91"/>
    <n v="0"/>
    <n v="0"/>
    <n v="1"/>
    <n v="1"/>
    <n v="3"/>
    <n v="1"/>
    <n v="53366"/>
    <n v="0"/>
    <n v="15"/>
    <x v="19"/>
    <s v="MA"/>
    <n v="2138"/>
    <d v="1987-06-18T00:00:00"/>
    <x v="0"/>
    <s v="Single"/>
    <s v="US Citizen"/>
    <s v="White"/>
    <x v="1"/>
    <d v="2022-03-14T00:00:00"/>
    <s v="N-A-StillEmployed"/>
    <s v="Active"/>
    <x v="1"/>
    <x v="9"/>
    <n v="7"/>
    <s v="LinkedIn"/>
    <s v="PIP"/>
    <n v="1.2"/>
    <n v="3"/>
    <n v="6"/>
    <d v="2019-02-04T00:00:00"/>
    <n v="3"/>
    <n v="2"/>
    <n v="6.9568788501026697"/>
    <x v="2"/>
  </r>
  <r>
    <s v="Fidelia,  Libby"/>
    <x v="92"/>
    <n v="1"/>
    <n v="1"/>
    <n v="0"/>
    <n v="1"/>
    <n v="5"/>
    <n v="3"/>
    <n v="58530"/>
    <n v="0"/>
    <n v="19"/>
    <x v="0"/>
    <s v="MA"/>
    <n v="2155"/>
    <d v="1981-03-16T00:00:00"/>
    <x v="1"/>
    <s v="Married"/>
    <s v="US Citizen"/>
    <s v="White"/>
    <x v="4"/>
    <d v="2022-03-14T00:00:00"/>
    <s v="N-A-StillEmployed"/>
    <s v="Active"/>
    <x v="0"/>
    <x v="8"/>
    <n v="12"/>
    <s v="Google Search"/>
    <s v="Fully Meets"/>
    <n v="5"/>
    <n v="5"/>
    <n v="0"/>
    <d v="2019-01-29T00:00:00"/>
    <n v="0"/>
    <n v="19"/>
    <n v="10.17659137577002"/>
    <x v="0"/>
  </r>
  <r>
    <s v="Fitzpatrick, Michael  J"/>
    <x v="93"/>
    <n v="0"/>
    <n v="0"/>
    <n v="1"/>
    <n v="5"/>
    <n v="5"/>
    <n v="3"/>
    <n v="72609"/>
    <n v="1"/>
    <n v="20"/>
    <x v="2"/>
    <s v="MA"/>
    <n v="2143"/>
    <d v="1981-01-10T00:00:00"/>
    <x v="0"/>
    <s v="Single"/>
    <s v="US Citizen"/>
    <s v="White"/>
    <x v="36"/>
    <d v="2013-06-24T00:00:00"/>
    <s v="hours"/>
    <s v="Voluntarily Terminated"/>
    <x v="0"/>
    <x v="5"/>
    <n v="11"/>
    <s v="Google Search"/>
    <s v="Fully Meets"/>
    <n v="4.76"/>
    <n v="5"/>
    <n v="0"/>
    <d v="2013-04-05T00:00:00"/>
    <n v="0"/>
    <n v="20"/>
    <n v="2.108145106091718"/>
    <x v="0"/>
  </r>
  <r>
    <s v="Foreman, Tanya"/>
    <x v="94"/>
    <n v="1"/>
    <n v="1"/>
    <n v="0"/>
    <n v="5"/>
    <n v="5"/>
    <n v="3"/>
    <n v="55965"/>
    <n v="1"/>
    <n v="20"/>
    <x v="2"/>
    <s v="MA"/>
    <n v="2170"/>
    <d v="1983-08-11T00:00:00"/>
    <x v="1"/>
    <s v="Married"/>
    <s v="US Citizen"/>
    <s v="White"/>
    <x v="15"/>
    <d v="2013-01-09T00:00:00"/>
    <s v="career change"/>
    <s v="Voluntarily Terminated"/>
    <x v="0"/>
    <x v="7"/>
    <n v="19"/>
    <s v="Google Search"/>
    <s v="Fully Meets"/>
    <n v="3.66"/>
    <n v="3"/>
    <n v="0"/>
    <d v="2012-01-07T00:00:00"/>
    <n v="0"/>
    <n v="6"/>
    <n v="1.7686516084873374"/>
    <x v="0"/>
  </r>
  <r>
    <s v="Forrest, Alex"/>
    <x v="95"/>
    <n v="1"/>
    <n v="1"/>
    <n v="1"/>
    <n v="1"/>
    <n v="6"/>
    <n v="3"/>
    <n v="70187"/>
    <n v="1"/>
    <n v="3"/>
    <x v="11"/>
    <s v="MA"/>
    <n v="2330"/>
    <d v="1975-07-07T00:00:00"/>
    <x v="0"/>
    <s v="Married"/>
    <s v="US Citizen"/>
    <s v="White"/>
    <x v="22"/>
    <d v="2018-08-19T00:00:00"/>
    <s v="Fatal attraction"/>
    <s v="Terminated for Cause"/>
    <x v="4"/>
    <x v="16"/>
    <n v="21"/>
    <s v="Employee Referral"/>
    <s v="PIP"/>
    <n v="2"/>
    <n v="5"/>
    <n v="0"/>
    <d v="2019-01-28T00:00:00"/>
    <n v="4"/>
    <n v="7"/>
    <n v="3.8877481177275839"/>
    <x v="0"/>
  </r>
  <r>
    <s v="Foss, Jason"/>
    <x v="96"/>
    <n v="0"/>
    <n v="0"/>
    <n v="1"/>
    <n v="1"/>
    <n v="3"/>
    <n v="4"/>
    <n v="178000"/>
    <n v="0"/>
    <n v="12"/>
    <x v="20"/>
    <s v="MA"/>
    <n v="1460"/>
    <d v="1980-05-07T00:00:00"/>
    <x v="0"/>
    <s v="Single"/>
    <s v="US Citizen"/>
    <s v="Black or African American"/>
    <x v="52"/>
    <d v="2022-03-14T00:00:00"/>
    <s v="N-A-StillEmployed"/>
    <s v="Active"/>
    <x v="1"/>
    <x v="15"/>
    <n v="5"/>
    <s v="Indeed"/>
    <s v="Exceeds"/>
    <n v="5"/>
    <n v="5"/>
    <n v="5"/>
    <d v="2019-01-07T00:00:00"/>
    <n v="0"/>
    <n v="15"/>
    <n v="10.913073237508556"/>
    <x v="3"/>
  </r>
  <r>
    <s v="Foster-Baker, Amy"/>
    <x v="97"/>
    <n v="1"/>
    <n v="1"/>
    <n v="0"/>
    <n v="1"/>
    <n v="1"/>
    <n v="3"/>
    <n v="99351"/>
    <n v="0"/>
    <n v="26"/>
    <x v="8"/>
    <s v="MA"/>
    <n v="2050"/>
    <d v="1979-04-16T00:00:00"/>
    <x v="1"/>
    <s v="Married"/>
    <s v="US Citizen"/>
    <s v="White"/>
    <x v="40"/>
    <d v="2022-03-14T00:00:00"/>
    <s v="N-A-StillEmployed"/>
    <s v="Active"/>
    <x v="3"/>
    <x v="20"/>
    <n v="9"/>
    <s v="Other"/>
    <s v="Fully Meets"/>
    <n v="5"/>
    <n v="3"/>
    <n v="2"/>
    <d v="2019-02-08T00:00:00"/>
    <n v="0"/>
    <n v="3"/>
    <n v="13.1854893908282"/>
    <x v="1"/>
  </r>
  <r>
    <s v="Fraval, Maruk "/>
    <x v="98"/>
    <n v="0"/>
    <n v="0"/>
    <n v="1"/>
    <n v="1"/>
    <n v="6"/>
    <n v="3"/>
    <n v="67251"/>
    <n v="0"/>
    <n v="3"/>
    <x v="11"/>
    <s v="CT"/>
    <n v="6050"/>
    <d v="1963-08-28T00:00:00"/>
    <x v="0"/>
    <s v="Single"/>
    <s v="US Citizen"/>
    <s v="Black or African American"/>
    <x v="53"/>
    <d v="2022-03-14T00:00:00"/>
    <s v="N-A-StillEmployed"/>
    <s v="Active"/>
    <x v="4"/>
    <x v="16"/>
    <n v="21"/>
    <s v="CareerBuilder"/>
    <s v="Fully Meets"/>
    <n v="4.3"/>
    <n v="3"/>
    <n v="0"/>
    <d v="2019-01-27T00:00:00"/>
    <n v="2"/>
    <n v="7"/>
    <n v="10.518822724161533"/>
    <x v="0"/>
  </r>
  <r>
    <s v="Galia, Lisa"/>
    <x v="99"/>
    <n v="0"/>
    <n v="0"/>
    <n v="0"/>
    <n v="1"/>
    <n v="3"/>
    <n v="3"/>
    <n v="65707"/>
    <n v="0"/>
    <n v="14"/>
    <x v="4"/>
    <s v="CT"/>
    <n v="6040"/>
    <d v="1968-06-07T00:00:00"/>
    <x v="1"/>
    <s v="Single"/>
    <s v="US Citizen"/>
    <s v="White"/>
    <x v="54"/>
    <d v="2022-03-14T00:00:00"/>
    <s v="N-A-StillEmployed"/>
    <s v="Active"/>
    <x v="1"/>
    <x v="17"/>
    <n v="6"/>
    <s v="LinkedIn"/>
    <s v="Fully Meets"/>
    <n v="4.7"/>
    <n v="4"/>
    <n v="5"/>
    <d v="2019-02-01T00:00:00"/>
    <n v="0"/>
    <n v="1"/>
    <n v="11.868583162217659"/>
    <x v="0"/>
  </r>
  <r>
    <s v="Garcia, Raul"/>
    <x v="100"/>
    <n v="0"/>
    <n v="0"/>
    <n v="1"/>
    <n v="1"/>
    <n v="5"/>
    <n v="3"/>
    <n v="52249"/>
    <n v="0"/>
    <n v="19"/>
    <x v="0"/>
    <s v="MA"/>
    <n v="1905"/>
    <d v="1985-09-15T00:00:00"/>
    <x v="0"/>
    <s v="Single"/>
    <s v="US Citizen"/>
    <s v="White"/>
    <x v="1"/>
    <d v="2022-03-14T00:00:00"/>
    <s v="N-A-StillEmployed"/>
    <s v="Active"/>
    <x v="0"/>
    <x v="10"/>
    <n v="14"/>
    <s v="Employee Referral"/>
    <s v="Fully Meets"/>
    <n v="4.5"/>
    <n v="3"/>
    <n v="0"/>
    <d v="2019-02-18T00:00:00"/>
    <n v="0"/>
    <n v="5"/>
    <n v="6.9568788501026697"/>
    <x v="2"/>
  </r>
  <r>
    <s v="Gaul, Barbara"/>
    <x v="101"/>
    <n v="0"/>
    <n v="0"/>
    <n v="0"/>
    <n v="1"/>
    <n v="5"/>
    <n v="3"/>
    <n v="53171"/>
    <n v="0"/>
    <n v="19"/>
    <x v="0"/>
    <s v="MA"/>
    <n v="2121"/>
    <d v="1983-02-12T00:00:00"/>
    <x v="1"/>
    <s v="Single"/>
    <s v="US Citizen"/>
    <s v="Black or African American"/>
    <x v="36"/>
    <d v="2022-03-14T00:00:00"/>
    <s v="N-A-StillEmployed"/>
    <s v="Active"/>
    <x v="0"/>
    <x v="11"/>
    <n v="18"/>
    <s v="LinkedIn"/>
    <s v="Fully Meets"/>
    <n v="4.2"/>
    <n v="4"/>
    <n v="0"/>
    <d v="2019-02-26T00:00:00"/>
    <n v="0"/>
    <n v="12"/>
    <n v="10.828199863107461"/>
    <x v="2"/>
  </r>
  <r>
    <s v="Gentry, Mildred"/>
    <x v="102"/>
    <n v="1"/>
    <n v="1"/>
    <n v="0"/>
    <n v="1"/>
    <n v="5"/>
    <n v="3"/>
    <n v="51337"/>
    <n v="0"/>
    <n v="19"/>
    <x v="0"/>
    <s v="MA"/>
    <n v="2145"/>
    <d v="1990-01-10T00:00:00"/>
    <x v="1"/>
    <s v="Married"/>
    <s v="US Citizen"/>
    <s v="Black or African American"/>
    <x v="1"/>
    <d v="2022-03-14T00:00:00"/>
    <s v="N-A-StillEmployed"/>
    <s v="Active"/>
    <x v="0"/>
    <x v="0"/>
    <n v="22"/>
    <s v="LinkedIn"/>
    <s v="Fully Meets"/>
    <n v="3.73"/>
    <n v="3"/>
    <n v="0"/>
    <d v="2019-01-16T00:00:00"/>
    <n v="0"/>
    <n v="19"/>
    <n v="6.9568788501026697"/>
    <x v="2"/>
  </r>
  <r>
    <s v="Gerke, Melisa"/>
    <x v="103"/>
    <n v="0"/>
    <n v="2"/>
    <n v="0"/>
    <n v="5"/>
    <n v="5"/>
    <n v="3"/>
    <n v="51505"/>
    <n v="1"/>
    <n v="19"/>
    <x v="0"/>
    <s v="MA"/>
    <n v="2330"/>
    <d v="1970-05-15T00:00:00"/>
    <x v="1"/>
    <s v="Divorced"/>
    <s v="US Citizen"/>
    <s v="Black or African American"/>
    <x v="43"/>
    <d v="2016-11-15T00:00:00"/>
    <s v="hours"/>
    <s v="Voluntarily Terminated"/>
    <x v="0"/>
    <x v="3"/>
    <n v="16"/>
    <s v="Diversity Job Fair"/>
    <s v="Fully Meets"/>
    <n v="4.24"/>
    <n v="4"/>
    <n v="0"/>
    <d v="2016-04-29T00:00:00"/>
    <n v="0"/>
    <n v="2"/>
    <n v="5.0239561943874058"/>
    <x v="2"/>
  </r>
  <r>
    <s v="Gill, Whitney  "/>
    <x v="104"/>
    <n v="0"/>
    <n v="4"/>
    <n v="0"/>
    <n v="4"/>
    <n v="6"/>
    <n v="3"/>
    <n v="59370"/>
    <n v="1"/>
    <n v="3"/>
    <x v="11"/>
    <s v="OH"/>
    <n v="43050"/>
    <d v="1971-10-07T00:00:00"/>
    <x v="1"/>
    <s v="Widowed"/>
    <s v="US Citizen"/>
    <s v="Black or African American"/>
    <x v="16"/>
    <d v="2015-09-05T00:00:00"/>
    <s v="attendance"/>
    <s v="Terminated for Cause"/>
    <x v="4"/>
    <x v="14"/>
    <n v="17"/>
    <s v="CareerBuilder"/>
    <s v="Fully Meets"/>
    <n v="3.97"/>
    <n v="4"/>
    <n v="0"/>
    <d v="2014-01-15T00:00:00"/>
    <n v="0"/>
    <n v="7"/>
    <n v="1.1635865845311431"/>
    <x v="0"/>
  </r>
  <r>
    <s v="Gilles, Alex"/>
    <x v="105"/>
    <n v="1"/>
    <n v="1"/>
    <n v="1"/>
    <n v="5"/>
    <n v="5"/>
    <n v="2"/>
    <n v="54933"/>
    <n v="1"/>
    <n v="19"/>
    <x v="0"/>
    <s v="MA"/>
    <n v="2062"/>
    <d v="1974-09-08T00:00:00"/>
    <x v="0"/>
    <s v="Married"/>
    <s v="US Citizen"/>
    <s v="Black or African American"/>
    <x v="10"/>
    <d v="2015-06-25T00:00:00"/>
    <s v="military"/>
    <s v="Voluntarily Terminated"/>
    <x v="0"/>
    <x v="4"/>
    <n v="39"/>
    <s v="Diversity Job Fair"/>
    <s v="Needs Improvement"/>
    <n v="3.97"/>
    <n v="4"/>
    <n v="0"/>
    <d v="2015-01-20T00:00:00"/>
    <n v="3"/>
    <n v="15"/>
    <n v="3.2279260780287475"/>
    <x v="2"/>
  </r>
  <r>
    <s v="Girifalco, Evelyn"/>
    <x v="106"/>
    <n v="0"/>
    <n v="0"/>
    <n v="0"/>
    <n v="1"/>
    <n v="5"/>
    <n v="4"/>
    <n v="57815"/>
    <n v="0"/>
    <n v="19"/>
    <x v="0"/>
    <s v="MA"/>
    <n v="2451"/>
    <d v="1980-08-05T00:00:00"/>
    <x v="1"/>
    <s v="Single"/>
    <s v="US Citizen"/>
    <s v="Two or more races"/>
    <x v="22"/>
    <d v="2022-03-14T00:00:00"/>
    <s v="N-A-StillEmployed"/>
    <s v="Active"/>
    <x v="0"/>
    <x v="5"/>
    <n v="11"/>
    <s v="Indeed"/>
    <s v="Exceeds"/>
    <n v="3.9"/>
    <n v="4"/>
    <n v="0"/>
    <d v="2019-02-07T00:00:00"/>
    <n v="0"/>
    <n v="3"/>
    <n v="7.4551676933607123"/>
    <x v="0"/>
  </r>
  <r>
    <s v="Givens, Myriam"/>
    <x v="107"/>
    <n v="0"/>
    <n v="0"/>
    <n v="0"/>
    <n v="1"/>
    <n v="6"/>
    <n v="3"/>
    <n v="61555"/>
    <n v="0"/>
    <n v="3"/>
    <x v="11"/>
    <s v="IN"/>
    <n v="46204"/>
    <d v="1989-09-22T00:00:00"/>
    <x v="1"/>
    <s v="Single"/>
    <s v="US Citizen"/>
    <s v="White"/>
    <x v="20"/>
    <d v="2022-03-14T00:00:00"/>
    <s v="N-A-StillEmployed"/>
    <s v="Active"/>
    <x v="4"/>
    <x v="16"/>
    <n v="21"/>
    <s v="Indeed"/>
    <s v="Fully Meets"/>
    <n v="4.5"/>
    <n v="5"/>
    <n v="0"/>
    <d v="2019-01-25T00:00:00"/>
    <n v="0"/>
    <n v="20"/>
    <n v="7.0718685831622174"/>
    <x v="0"/>
  </r>
  <r>
    <s v="Goble, Taisha"/>
    <x v="108"/>
    <n v="0"/>
    <n v="0"/>
    <n v="0"/>
    <n v="4"/>
    <n v="3"/>
    <n v="3"/>
    <n v="114800"/>
    <n v="1"/>
    <n v="8"/>
    <x v="6"/>
    <s v="MA"/>
    <n v="2127"/>
    <d v="1971-10-23T00:00:00"/>
    <x v="1"/>
    <s v="Single"/>
    <s v="US Citizen"/>
    <s v="White"/>
    <x v="20"/>
    <d v="2015-03-15T00:00:00"/>
    <s v="no-call, no-show"/>
    <s v="Terminated for Cause"/>
    <x v="1"/>
    <x v="1"/>
    <n v="4"/>
    <s v="Indeed"/>
    <s v="Fully Meets"/>
    <n v="4.5999999999999996"/>
    <n v="4"/>
    <n v="4"/>
    <d v="2015-01-20T00:00:00"/>
    <n v="0"/>
    <n v="10"/>
    <n v="7.3921971252566734E-2"/>
    <x v="3"/>
  </r>
  <r>
    <s v="Goeth, Amon"/>
    <x v="109"/>
    <n v="1"/>
    <n v="1"/>
    <n v="1"/>
    <n v="1"/>
    <n v="3"/>
    <n v="3"/>
    <n v="74679"/>
    <n v="0"/>
    <n v="14"/>
    <x v="4"/>
    <s v="MA"/>
    <n v="2135"/>
    <d v="1989-11-24T00:00:00"/>
    <x v="0"/>
    <s v="Married"/>
    <s v="US Citizen"/>
    <s v="White"/>
    <x v="1"/>
    <d v="2022-03-14T00:00:00"/>
    <s v="N-A-StillEmployed"/>
    <s v="Active"/>
    <x v="1"/>
    <x v="9"/>
    <n v="7"/>
    <s v="LinkedIn"/>
    <s v="Fully Meets"/>
    <n v="4.3"/>
    <n v="5"/>
    <n v="7"/>
    <d v="2019-01-10T00:00:00"/>
    <n v="0"/>
    <n v="20"/>
    <n v="6.9568788501026697"/>
    <x v="0"/>
  </r>
  <r>
    <s v="Gold, Shenice  "/>
    <x v="110"/>
    <n v="0"/>
    <n v="0"/>
    <n v="0"/>
    <n v="1"/>
    <n v="5"/>
    <n v="3"/>
    <n v="53018"/>
    <n v="0"/>
    <n v="19"/>
    <x v="0"/>
    <s v="MA"/>
    <n v="2451"/>
    <d v="1992-06-18T00:00:00"/>
    <x v="1"/>
    <s v="Single"/>
    <s v="US Citizen"/>
    <s v="White"/>
    <x v="23"/>
    <d v="2022-03-14T00:00:00"/>
    <s v="N-A-StillEmployed"/>
    <s v="Active"/>
    <x v="0"/>
    <x v="7"/>
    <n v="19"/>
    <s v="Indeed"/>
    <s v="Fully Meets"/>
    <n v="4.3"/>
    <n v="5"/>
    <n v="0"/>
    <d v="2019-02-18T00:00:00"/>
    <n v="0"/>
    <n v="7"/>
    <n v="8.3367556468172488"/>
    <x v="2"/>
  </r>
  <r>
    <s v="Gonzalez, Cayo"/>
    <x v="111"/>
    <n v="0"/>
    <n v="2"/>
    <n v="1"/>
    <n v="1"/>
    <n v="5"/>
    <n v="4"/>
    <n v="59892"/>
    <n v="0"/>
    <n v="19"/>
    <x v="0"/>
    <s v="MA"/>
    <n v="2108"/>
    <d v="1969-09-29T00:00:00"/>
    <x v="0"/>
    <s v="Divorced"/>
    <s v="US Citizen"/>
    <s v="Black or African American"/>
    <x v="3"/>
    <d v="2022-03-14T00:00:00"/>
    <s v="N-A-StillEmployed"/>
    <s v="Active"/>
    <x v="0"/>
    <x v="8"/>
    <n v="12"/>
    <s v="Diversity Job Fair"/>
    <s v="Exceeds"/>
    <n v="4.5"/>
    <n v="4"/>
    <n v="0"/>
    <d v="2019-02-18T00:00:00"/>
    <n v="0"/>
    <n v="1"/>
    <n v="10.674880219028063"/>
    <x v="0"/>
  </r>
  <r>
    <s v="Gonzalez, Juan"/>
    <x v="112"/>
    <n v="1"/>
    <n v="1"/>
    <n v="1"/>
    <n v="5"/>
    <n v="5"/>
    <n v="1"/>
    <n v="68898"/>
    <n v="1"/>
    <n v="20"/>
    <x v="2"/>
    <s v="MA"/>
    <n v="2128"/>
    <d v="1964-12-10T00:00:00"/>
    <x v="0"/>
    <s v="Married"/>
    <s v="US Citizen"/>
    <s v="Black or African American"/>
    <x v="49"/>
    <d v="2011-05-30T00:00:00"/>
    <s v="career change"/>
    <s v="Voluntarily Terminated"/>
    <x v="0"/>
    <x v="8"/>
    <n v="12"/>
    <s v="Diversity Job Fair"/>
    <s v="PIP"/>
    <n v="3"/>
    <n v="3"/>
    <n v="0"/>
    <d v="2011-03-06T00:00:00"/>
    <n v="3"/>
    <n v="10"/>
    <n v="1.0924024640657084"/>
    <x v="0"/>
  </r>
  <r>
    <s v="Gonzalez, Maria"/>
    <x v="113"/>
    <n v="0"/>
    <n v="3"/>
    <n v="0"/>
    <n v="1"/>
    <n v="3"/>
    <n v="3"/>
    <n v="61242"/>
    <n v="0"/>
    <n v="14"/>
    <x v="4"/>
    <s v="MA"/>
    <n v="2472"/>
    <d v="1981-04-16T00:00:00"/>
    <x v="1"/>
    <s v="Separated"/>
    <s v="US Citizen"/>
    <s v="White"/>
    <x v="8"/>
    <d v="2022-03-14T00:00:00"/>
    <s v="N-A-StillEmployed"/>
    <s v="Active"/>
    <x v="1"/>
    <x v="9"/>
    <n v="7"/>
    <s v="Employee Referral"/>
    <s v="Fully Meets"/>
    <n v="4.6100000000000003"/>
    <n v="4"/>
    <n v="5"/>
    <d v="2019-01-28T00:00:00"/>
    <n v="0"/>
    <n v="11"/>
    <n v="7.1868583162217661"/>
    <x v="0"/>
  </r>
  <r>
    <s v="Good, Susan"/>
    <x v="114"/>
    <n v="1"/>
    <n v="1"/>
    <n v="0"/>
    <n v="3"/>
    <n v="5"/>
    <n v="3"/>
    <n v="66825"/>
    <n v="0"/>
    <n v="20"/>
    <x v="2"/>
    <s v="MA"/>
    <n v="1886"/>
    <d v="1986-05-25T00:00:00"/>
    <x v="1"/>
    <s v="Married"/>
    <s v="US Citizen"/>
    <s v="White"/>
    <x v="31"/>
    <d v="2022-03-14T00:00:00"/>
    <s v="N-A-StillEmployed"/>
    <s v="Active"/>
    <x v="0"/>
    <x v="10"/>
    <n v="14"/>
    <s v="LinkedIn"/>
    <s v="Fully Meets"/>
    <n v="4.5999999999999996"/>
    <n v="3"/>
    <n v="0"/>
    <d v="2019-02-07T00:00:00"/>
    <n v="0"/>
    <n v="20"/>
    <n v="7.8384668035592062"/>
    <x v="0"/>
  </r>
  <r>
    <s v="Gordon, David"/>
    <x v="115"/>
    <n v="1"/>
    <n v="1"/>
    <n v="1"/>
    <n v="1"/>
    <n v="5"/>
    <n v="3"/>
    <n v="48285"/>
    <n v="0"/>
    <n v="19"/>
    <x v="0"/>
    <s v="MA"/>
    <n v="2169"/>
    <d v="1979-05-21T00:00:00"/>
    <x v="0"/>
    <s v="Married"/>
    <s v="US Citizen"/>
    <s v="White"/>
    <x v="42"/>
    <d v="2022-03-14T00:00:00"/>
    <s v="N-A-StillEmployed"/>
    <s v="Active"/>
    <x v="0"/>
    <x v="10"/>
    <n v="14"/>
    <s v="LinkedIn"/>
    <s v="Fully Meets"/>
    <n v="5"/>
    <n v="3"/>
    <n v="0"/>
    <d v="2019-01-14T00:00:00"/>
    <n v="0"/>
    <n v="2"/>
    <n v="9.6974674880219034"/>
    <x v="2"/>
  </r>
  <r>
    <s v="Gosciminski, Phylicia  "/>
    <x v="116"/>
    <n v="0"/>
    <n v="3"/>
    <n v="0"/>
    <n v="3"/>
    <n v="5"/>
    <n v="3"/>
    <n v="66149"/>
    <n v="0"/>
    <n v="20"/>
    <x v="2"/>
    <s v="MA"/>
    <n v="1824"/>
    <d v="1983-08-12T00:00:00"/>
    <x v="1"/>
    <s v="Separated"/>
    <s v="US Citizen"/>
    <s v="American Indian or Alaska Native"/>
    <x v="6"/>
    <d v="2022-03-14T00:00:00"/>
    <s v="N-A-StillEmployed"/>
    <s v="Active"/>
    <x v="0"/>
    <x v="2"/>
    <n v="20"/>
    <s v="Google Search"/>
    <s v="Fully Meets"/>
    <n v="4.4000000000000004"/>
    <n v="5"/>
    <n v="0"/>
    <d v="2019-02-21T00:00:00"/>
    <n v="0"/>
    <n v="1"/>
    <n v="8.4517453798767974"/>
    <x v="0"/>
  </r>
  <r>
    <s v="Goyal, Roxana"/>
    <x v="117"/>
    <n v="1"/>
    <n v="1"/>
    <n v="0"/>
    <n v="3"/>
    <n v="5"/>
    <n v="3"/>
    <n v="49256"/>
    <n v="0"/>
    <n v="19"/>
    <x v="0"/>
    <s v="MA"/>
    <n v="1864"/>
    <d v="1974-09-10T00:00:00"/>
    <x v="1"/>
    <s v="Married"/>
    <s v="US Citizen"/>
    <s v="Asian"/>
    <x v="18"/>
    <d v="2022-03-14T00:00:00"/>
    <s v="N-A-StillEmployed"/>
    <s v="Active"/>
    <x v="0"/>
    <x v="2"/>
    <n v="20"/>
    <s v="LinkedIn"/>
    <s v="Fully Meets"/>
    <n v="4.0999999999999996"/>
    <n v="5"/>
    <n v="0"/>
    <d v="2019-02-15T00:00:00"/>
    <n v="0"/>
    <n v="3"/>
    <n v="8.5667351129363443"/>
    <x v="2"/>
  </r>
  <r>
    <s v="Gray, Elijiah  "/>
    <x v="118"/>
    <n v="0"/>
    <n v="2"/>
    <n v="1"/>
    <n v="1"/>
    <n v="5"/>
    <n v="3"/>
    <n v="62957"/>
    <n v="0"/>
    <n v="18"/>
    <x v="9"/>
    <s v="MA"/>
    <n v="1752"/>
    <d v="1981-11-07T00:00:00"/>
    <x v="0"/>
    <s v="Divorced"/>
    <s v="US Citizen"/>
    <s v="White"/>
    <x v="55"/>
    <d v="2022-03-14T00:00:00"/>
    <s v="N-A-StillEmployed"/>
    <s v="Active"/>
    <x v="0"/>
    <x v="13"/>
    <n v="2"/>
    <s v="Employee Referral"/>
    <s v="Fully Meets"/>
    <n v="4.63"/>
    <n v="3"/>
    <n v="0"/>
    <d v="2019-01-04T00:00:00"/>
    <n v="0"/>
    <n v="2"/>
    <n v="6.7816563997262147"/>
    <x v="0"/>
  </r>
  <r>
    <s v="Gross, Paula"/>
    <x v="119"/>
    <n v="0"/>
    <n v="2"/>
    <n v="0"/>
    <n v="5"/>
    <n v="5"/>
    <n v="3"/>
    <n v="63813"/>
    <n v="1"/>
    <n v="19"/>
    <x v="0"/>
    <s v="MA"/>
    <n v="2176"/>
    <d v="1983-05-21T00:00:00"/>
    <x v="1"/>
    <s v="Divorced"/>
    <s v="US Citizen"/>
    <s v="White"/>
    <x v="13"/>
    <d v="2014-01-11T00:00:00"/>
    <s v="more money"/>
    <s v="Voluntarily Terminated"/>
    <x v="0"/>
    <x v="11"/>
    <n v="18"/>
    <s v="CareerBuilder"/>
    <s v="Fully Meets"/>
    <n v="5"/>
    <n v="5"/>
    <n v="0"/>
    <d v="2013-06-03T00:00:00"/>
    <n v="0"/>
    <n v="17"/>
    <n v="2.8884325804243667"/>
    <x v="0"/>
  </r>
  <r>
    <s v="Gruber, Hans"/>
    <x v="120"/>
    <n v="1"/>
    <n v="1"/>
    <n v="1"/>
    <n v="1"/>
    <n v="3"/>
    <n v="3"/>
    <n v="99020"/>
    <n v="0"/>
    <n v="4"/>
    <x v="17"/>
    <s v="MA"/>
    <n v="2134"/>
    <d v="1989-06-30T00:00:00"/>
    <x v="0"/>
    <s v="Married"/>
    <s v="US Citizen"/>
    <s v="Black or African American"/>
    <x v="56"/>
    <d v="2022-03-14T00:00:00"/>
    <s v="N-A-StillEmployed"/>
    <s v="Active"/>
    <x v="1"/>
    <x v="19"/>
    <n v="13"/>
    <s v="Indeed"/>
    <s v="Fully Meets"/>
    <n v="4.2"/>
    <n v="5"/>
    <n v="5"/>
    <d v="2019-01-28T00:00:00"/>
    <n v="0"/>
    <n v="8"/>
    <n v="4.8980150581793289"/>
    <x v="1"/>
  </r>
  <r>
    <s v="Guilianno, Mike"/>
    <x v="121"/>
    <n v="0"/>
    <n v="0"/>
    <n v="1"/>
    <n v="5"/>
    <n v="6"/>
    <n v="3"/>
    <n v="71707"/>
    <n v="1"/>
    <n v="3"/>
    <x v="11"/>
    <s v="TN"/>
    <n v="37129"/>
    <d v="1969-09-02T00:00:00"/>
    <x v="0"/>
    <s v="Single"/>
    <s v="US Citizen"/>
    <s v="Two or more races"/>
    <x v="57"/>
    <d v="2014-10-31T00:00:00"/>
    <s v="relocation out of area"/>
    <s v="Voluntarily Terminated"/>
    <x v="4"/>
    <x v="14"/>
    <n v="17"/>
    <s v="LinkedIn"/>
    <s v="Fully Meets"/>
    <n v="4.5"/>
    <n v="5"/>
    <n v="0"/>
    <d v="2013-02-01T00:00:00"/>
    <n v="0"/>
    <n v="20"/>
    <n v="2.6502395619438741"/>
    <x v="0"/>
  </r>
  <r>
    <s v="Handschiegl, Joanne"/>
    <x v="122"/>
    <n v="1"/>
    <n v="1"/>
    <n v="0"/>
    <n v="1"/>
    <n v="5"/>
    <n v="3"/>
    <n v="54828"/>
    <n v="0"/>
    <n v="19"/>
    <x v="0"/>
    <s v="MA"/>
    <n v="2127"/>
    <d v="1977-03-23T00:00:00"/>
    <x v="1"/>
    <s v="Married"/>
    <s v="US Citizen"/>
    <s v="White"/>
    <x v="58"/>
    <d v="2022-03-14T00:00:00"/>
    <s v="N-A-StillEmployed"/>
    <s v="Active"/>
    <x v="0"/>
    <x v="0"/>
    <n v="22"/>
    <s v="Google Search"/>
    <s v="Fully Meets"/>
    <n v="4.2"/>
    <n v="4"/>
    <n v="0"/>
    <d v="2019-02-22T00:00:00"/>
    <n v="0"/>
    <n v="13"/>
    <n v="10.291581108829568"/>
    <x v="2"/>
  </r>
  <r>
    <s v="Hankard, Earnest"/>
    <x v="123"/>
    <n v="0"/>
    <n v="0"/>
    <n v="1"/>
    <n v="1"/>
    <n v="5"/>
    <n v="3"/>
    <n v="64246"/>
    <n v="0"/>
    <n v="20"/>
    <x v="2"/>
    <s v="MA"/>
    <n v="2155"/>
    <d v="1988-10-08T00:00:00"/>
    <x v="0"/>
    <s v="Single"/>
    <s v="US Citizen"/>
    <s v="White"/>
    <x v="23"/>
    <d v="2022-03-14T00:00:00"/>
    <s v="N-A-StillEmployed"/>
    <s v="Active"/>
    <x v="0"/>
    <x v="11"/>
    <n v="18"/>
    <s v="LinkedIn"/>
    <s v="Fully Meets"/>
    <n v="5"/>
    <n v="3"/>
    <n v="0"/>
    <d v="2019-01-08T00:00:00"/>
    <n v="0"/>
    <n v="20"/>
    <n v="8.3367556468172488"/>
    <x v="0"/>
  </r>
  <r>
    <s v="Harrington, Christie "/>
    <x v="124"/>
    <n v="0"/>
    <n v="0"/>
    <n v="0"/>
    <n v="5"/>
    <n v="5"/>
    <n v="3"/>
    <n v="52177"/>
    <n v="1"/>
    <n v="19"/>
    <x v="0"/>
    <s v="MA"/>
    <n v="2324"/>
    <d v="1952-08-18T00:00:00"/>
    <x v="1"/>
    <s v="Single"/>
    <s v="US Citizen"/>
    <s v="White"/>
    <x v="4"/>
    <d v="2015-12-15T00:00:00"/>
    <s v="retiring"/>
    <s v="Voluntarily Terminated"/>
    <x v="0"/>
    <x v="4"/>
    <n v="39"/>
    <s v="CareerBuilder"/>
    <s v="Fully Meets"/>
    <n v="4.6399999999999997"/>
    <n v="4"/>
    <n v="0"/>
    <d v="2015-05-02T00:00:00"/>
    <n v="0"/>
    <n v="8"/>
    <n v="3.9315537303216974"/>
    <x v="2"/>
  </r>
  <r>
    <s v="Harrison, Kara"/>
    <x v="125"/>
    <n v="1"/>
    <n v="1"/>
    <n v="0"/>
    <n v="1"/>
    <n v="5"/>
    <n v="4"/>
    <n v="62065"/>
    <n v="0"/>
    <n v="19"/>
    <x v="0"/>
    <s v="MA"/>
    <n v="1886"/>
    <d v="1974-02-05T00:00:00"/>
    <x v="1"/>
    <s v="Married"/>
    <s v="US Citizen"/>
    <s v="White"/>
    <x v="31"/>
    <d v="2022-03-14T00:00:00"/>
    <s v="N-A-StillEmployed"/>
    <s v="Active"/>
    <x v="0"/>
    <x v="5"/>
    <n v="11"/>
    <s v="CareerBuilder"/>
    <s v="Exceeds"/>
    <n v="4.76"/>
    <n v="4"/>
    <n v="0"/>
    <d v="2019-02-15T00:00:00"/>
    <n v="0"/>
    <n v="5"/>
    <n v="7.8384668035592062"/>
    <x v="0"/>
  </r>
  <r>
    <s v="Heitzman, Anthony"/>
    <x v="126"/>
    <n v="0"/>
    <n v="0"/>
    <n v="1"/>
    <n v="1"/>
    <n v="5"/>
    <n v="3"/>
    <n v="46998"/>
    <n v="0"/>
    <n v="19"/>
    <x v="0"/>
    <s v="MA"/>
    <n v="2149"/>
    <d v="1984-04-01T00:00:00"/>
    <x v="0"/>
    <s v="Single"/>
    <s v="US Citizen"/>
    <s v="White"/>
    <x v="59"/>
    <d v="2022-03-14T00:00:00"/>
    <s v="N-A-StillEmployed"/>
    <s v="Active"/>
    <x v="0"/>
    <x v="7"/>
    <n v="19"/>
    <s v="Google Search"/>
    <s v="Fully Meets"/>
    <n v="4.17"/>
    <n v="4"/>
    <n v="0"/>
    <d v="2019-02-11T00:00:00"/>
    <n v="0"/>
    <n v="1"/>
    <n v="9.5824777549623548"/>
    <x v="2"/>
  </r>
  <r>
    <s v="Hendrickson, Trina"/>
    <x v="127"/>
    <n v="0"/>
    <n v="0"/>
    <n v="0"/>
    <n v="5"/>
    <n v="5"/>
    <n v="3"/>
    <n v="68099"/>
    <n v="1"/>
    <n v="20"/>
    <x v="2"/>
    <s v="MA"/>
    <n v="2021"/>
    <d v="1972-08-27T00:00:00"/>
    <x v="1"/>
    <s v="Single"/>
    <s v="US Citizen"/>
    <s v="White"/>
    <x v="9"/>
    <d v="2013-06-18T00:00:00"/>
    <s v="hours"/>
    <s v="Voluntarily Terminated"/>
    <x v="0"/>
    <x v="11"/>
    <n v="18"/>
    <s v="CareerBuilder"/>
    <s v="Fully Meets"/>
    <n v="5"/>
    <n v="3"/>
    <n v="0"/>
    <d v="2013-01-30T00:00:00"/>
    <n v="0"/>
    <n v="15"/>
    <n v="2.4366872005475702"/>
    <x v="0"/>
  </r>
  <r>
    <s v="Hitchcock, Alfred"/>
    <x v="128"/>
    <n v="1"/>
    <n v="1"/>
    <n v="1"/>
    <n v="1"/>
    <n v="6"/>
    <n v="3"/>
    <n v="70545"/>
    <n v="0"/>
    <n v="3"/>
    <x v="11"/>
    <s v="NH"/>
    <n v="3062"/>
    <d v="1988-09-14T00:00:00"/>
    <x v="0"/>
    <s v="Married"/>
    <s v="US Citizen"/>
    <s v="American Indian or Alaska Native"/>
    <x v="29"/>
    <d v="2022-03-14T00:00:00"/>
    <s v="N-A-StillEmployed"/>
    <s v="Active"/>
    <x v="4"/>
    <x v="14"/>
    <n v="17"/>
    <s v="Indeed"/>
    <s v="Fully Meets"/>
    <n v="3.6"/>
    <n v="5"/>
    <n v="0"/>
    <d v="2019-01-30T00:00:00"/>
    <n v="0"/>
    <n v="9"/>
    <n v="7.57015742642026"/>
    <x v="0"/>
  </r>
  <r>
    <s v="Homberger, Adrienne  J"/>
    <x v="129"/>
    <n v="1"/>
    <n v="1"/>
    <n v="0"/>
    <n v="5"/>
    <n v="5"/>
    <n v="3"/>
    <n v="63478"/>
    <n v="1"/>
    <n v="20"/>
    <x v="2"/>
    <s v="MA"/>
    <n v="2445"/>
    <d v="1984-02-16T00:00:00"/>
    <x v="1"/>
    <s v="Married"/>
    <s v="Non-Citizen"/>
    <s v="White"/>
    <x v="24"/>
    <d v="2012-04-07T00:00:00"/>
    <s v="relocation out of area"/>
    <s v="Voluntarily Terminated"/>
    <x v="0"/>
    <x v="0"/>
    <n v="30"/>
    <s v="Indeed"/>
    <s v="Fully Meets"/>
    <n v="3.03"/>
    <n v="5"/>
    <n v="0"/>
    <d v="2012-03-05T00:00:00"/>
    <n v="0"/>
    <n v="16"/>
    <n v="0.6461327857631759"/>
    <x v="0"/>
  </r>
  <r>
    <s v="Horton, Jayne"/>
    <x v="130"/>
    <n v="0"/>
    <n v="0"/>
    <n v="0"/>
    <n v="1"/>
    <n v="3"/>
    <n v="3"/>
    <n v="97999"/>
    <n v="0"/>
    <n v="8"/>
    <x v="6"/>
    <s v="MA"/>
    <n v="2493"/>
    <d v="1984-02-21T00:00:00"/>
    <x v="1"/>
    <s v="Single"/>
    <s v="US Citizen"/>
    <s v="White"/>
    <x v="1"/>
    <d v="2022-03-14T00:00:00"/>
    <s v="N-A-StillEmployed"/>
    <s v="Active"/>
    <x v="1"/>
    <x v="1"/>
    <n v="4"/>
    <s v="Indeed"/>
    <s v="Fully Meets"/>
    <n v="4.4800000000000004"/>
    <n v="5"/>
    <n v="6"/>
    <d v="2019-01-03T00:00:00"/>
    <n v="0"/>
    <n v="4"/>
    <n v="6.9568788501026697"/>
    <x v="1"/>
  </r>
  <r>
    <s v="Houlihan, Debra"/>
    <x v="131"/>
    <n v="1"/>
    <n v="1"/>
    <n v="0"/>
    <n v="1"/>
    <n v="6"/>
    <n v="3"/>
    <n v="180000"/>
    <n v="0"/>
    <n v="11"/>
    <x v="21"/>
    <s v="RI"/>
    <n v="2908"/>
    <d v="1966-03-17T00:00:00"/>
    <x v="1"/>
    <s v="Married"/>
    <s v="US Citizen"/>
    <s v="White"/>
    <x v="41"/>
    <d v="2022-03-14T00:00:00"/>
    <s v="N-A-StillEmployed"/>
    <s v="Active"/>
    <x v="4"/>
    <x v="13"/>
    <n v="2"/>
    <s v="LinkedIn"/>
    <s v="Fully Meets"/>
    <n v="4.5"/>
    <n v="4"/>
    <n v="0"/>
    <d v="2019-01-21T00:00:00"/>
    <n v="0"/>
    <n v="19"/>
    <n v="7.8576317590691307"/>
    <x v="3"/>
  </r>
  <r>
    <s v="Howard, Estelle"/>
    <x v="132"/>
    <n v="1"/>
    <n v="1"/>
    <n v="0"/>
    <n v="1"/>
    <n v="1"/>
    <n v="3"/>
    <n v="49920"/>
    <n v="1"/>
    <n v="2"/>
    <x v="22"/>
    <s v="MA"/>
    <n v="2170"/>
    <d v="1985-09-16T00:00:00"/>
    <x v="1"/>
    <s v="Married"/>
    <s v="US Citizen"/>
    <s v="Black or African American"/>
    <x v="20"/>
    <d v="2015-04-15T00:00:00"/>
    <s v="no-call, no-show"/>
    <s v="Terminated for Cause"/>
    <x v="3"/>
    <x v="12"/>
    <n v="1"/>
    <s v="Indeed"/>
    <s v="Fully Meets"/>
    <n v="3.24"/>
    <n v="3"/>
    <n v="4"/>
    <d v="2015-04-15T00:00:00"/>
    <n v="0"/>
    <n v="6"/>
    <n v="0.15879534565366188"/>
    <x v="2"/>
  </r>
  <r>
    <s v="Hudson, Jane"/>
    <x v="133"/>
    <n v="0"/>
    <n v="0"/>
    <n v="0"/>
    <n v="1"/>
    <n v="5"/>
    <n v="3"/>
    <n v="55425"/>
    <n v="0"/>
    <n v="19"/>
    <x v="0"/>
    <s v="MA"/>
    <n v="2176"/>
    <d v="1986-10-06T00:00:00"/>
    <x v="1"/>
    <s v="Single"/>
    <s v="US Citizen"/>
    <s v="White"/>
    <x v="11"/>
    <d v="2022-03-14T00:00:00"/>
    <s v="N-A-StillEmployed"/>
    <s v="Active"/>
    <x v="0"/>
    <x v="7"/>
    <n v="19"/>
    <s v="LinkedIn"/>
    <s v="Fully Meets"/>
    <n v="4.8"/>
    <n v="4"/>
    <n v="0"/>
    <d v="2019-01-07T00:00:00"/>
    <n v="0"/>
    <n v="4"/>
    <n v="10.061601642710473"/>
    <x v="0"/>
  </r>
  <r>
    <s v="Hunts, Julissa"/>
    <x v="134"/>
    <n v="0"/>
    <n v="0"/>
    <n v="0"/>
    <n v="2"/>
    <n v="5"/>
    <n v="3"/>
    <n v="69340"/>
    <n v="0"/>
    <n v="20"/>
    <x v="2"/>
    <s v="MA"/>
    <n v="2021"/>
    <d v="1984-11-03T00:00:00"/>
    <x v="1"/>
    <s v="Single"/>
    <s v="US Citizen"/>
    <s v="White"/>
    <x v="60"/>
    <d v="2022-03-14T00:00:00"/>
    <s v="N-A-StillEmployed"/>
    <s v="Active"/>
    <x v="0"/>
    <x v="3"/>
    <n v="16"/>
    <s v="LinkedIn"/>
    <s v="Fully Meets"/>
    <n v="3"/>
    <n v="5"/>
    <n v="0"/>
    <d v="2019-01-18T00:00:00"/>
    <n v="0"/>
    <n v="4"/>
    <n v="5.7686516084873372"/>
    <x v="0"/>
  </r>
  <r>
    <s v="Hutter, Rosalie"/>
    <x v="135"/>
    <n v="0"/>
    <n v="3"/>
    <n v="0"/>
    <n v="2"/>
    <n v="5"/>
    <n v="3"/>
    <n v="64995"/>
    <n v="0"/>
    <n v="20"/>
    <x v="2"/>
    <s v="MA"/>
    <n v="2351"/>
    <d v="1992-07-05T00:00:00"/>
    <x v="1"/>
    <s v="Separated"/>
    <s v="US Citizen"/>
    <s v="White"/>
    <x v="61"/>
    <d v="2022-03-14T00:00:00"/>
    <s v="N-A-StillEmployed"/>
    <s v="Active"/>
    <x v="0"/>
    <x v="4"/>
    <m/>
    <s v="Indeed"/>
    <s v="Fully Meets"/>
    <n v="4.5"/>
    <n v="3"/>
    <n v="0"/>
    <d v="2019-02-14T00:00:00"/>
    <n v="0"/>
    <n v="6"/>
    <n v="6.7734428473648185"/>
    <x v="0"/>
  </r>
  <r>
    <s v="Huynh, Ming"/>
    <x v="136"/>
    <n v="0"/>
    <n v="2"/>
    <n v="0"/>
    <n v="5"/>
    <n v="5"/>
    <n v="3"/>
    <n v="68182"/>
    <n v="1"/>
    <n v="20"/>
    <x v="2"/>
    <s v="MA"/>
    <n v="1742"/>
    <d v="1976-09-22T00:00:00"/>
    <x v="1"/>
    <s v="Divorced"/>
    <s v="US Citizen"/>
    <s v="White"/>
    <x v="13"/>
    <d v="2013-04-01T00:00:00"/>
    <s v="unhappy"/>
    <s v="Voluntarily Terminated"/>
    <x v="0"/>
    <x v="5"/>
    <n v="11"/>
    <s v="Google Search"/>
    <s v="Fully Meets"/>
    <n v="3.72"/>
    <n v="3"/>
    <n v="0"/>
    <d v="2013-02-01T00:00:00"/>
    <n v="0"/>
    <n v="18"/>
    <n v="2.108145106091718"/>
    <x v="0"/>
  </r>
  <r>
    <s v="Immediato, Walter"/>
    <x v="137"/>
    <n v="1"/>
    <n v="1"/>
    <n v="1"/>
    <n v="5"/>
    <n v="5"/>
    <n v="2"/>
    <n v="83082"/>
    <n v="1"/>
    <n v="18"/>
    <x v="9"/>
    <s v="MA"/>
    <n v="2128"/>
    <d v="1976-11-15T00:00:00"/>
    <x v="0"/>
    <s v="Married"/>
    <s v="US Citizen"/>
    <s v="Asian"/>
    <x v="13"/>
    <d v="2012-09-24T00:00:00"/>
    <s v="unhappy"/>
    <s v="Voluntarily Terminated"/>
    <x v="0"/>
    <x v="13"/>
    <n v="2"/>
    <s v="Indeed"/>
    <s v="Needs Improvement"/>
    <n v="2.34"/>
    <n v="2"/>
    <n v="0"/>
    <d v="2012-04-12T00:00:00"/>
    <n v="3"/>
    <n v="4"/>
    <n v="1.5906913073237507"/>
    <x v="1"/>
  </r>
  <r>
    <s v="Ivey, Rose "/>
    <x v="138"/>
    <n v="0"/>
    <n v="0"/>
    <n v="0"/>
    <n v="1"/>
    <n v="5"/>
    <n v="3"/>
    <n v="51908"/>
    <n v="0"/>
    <n v="19"/>
    <x v="0"/>
    <s v="MA"/>
    <n v="1775"/>
    <d v="1991-01-28T00:00:00"/>
    <x v="1"/>
    <s v="Single"/>
    <s v="US Citizen"/>
    <s v="White"/>
    <x v="18"/>
    <d v="2022-03-14T00:00:00"/>
    <s v="N-A-StillEmployed"/>
    <s v="Active"/>
    <x v="0"/>
    <x v="8"/>
    <n v="12"/>
    <s v="Indeed"/>
    <s v="Fully Meets"/>
    <n v="3.99"/>
    <n v="3"/>
    <n v="0"/>
    <d v="2019-01-14T00:00:00"/>
    <n v="0"/>
    <n v="14"/>
    <n v="8.5667351129363443"/>
    <x v="2"/>
  </r>
  <r>
    <s v="Jackson, Maryellen"/>
    <x v="139"/>
    <n v="0"/>
    <n v="0"/>
    <n v="0"/>
    <n v="1"/>
    <n v="5"/>
    <n v="3"/>
    <n v="61242"/>
    <n v="0"/>
    <n v="19"/>
    <x v="0"/>
    <s v="MA"/>
    <n v="2081"/>
    <d v="1972-11-09T00:00:00"/>
    <x v="1"/>
    <s v="Single"/>
    <s v="US Citizen"/>
    <s v="Black or African American"/>
    <x v="62"/>
    <d v="2022-03-14T00:00:00"/>
    <s v="N-A-StillEmployed"/>
    <s v="Active"/>
    <x v="0"/>
    <x v="10"/>
    <n v="14"/>
    <s v="LinkedIn"/>
    <s v="Fully Meets"/>
    <n v="4.0999999999999996"/>
    <n v="3"/>
    <n v="0"/>
    <d v="2019-01-17T00:00:00"/>
    <n v="0"/>
    <n v="7"/>
    <n v="9.3524982888432575"/>
    <x v="0"/>
  </r>
  <r>
    <s v="Jacobi, Hannah  "/>
    <x v="140"/>
    <n v="0"/>
    <n v="2"/>
    <n v="0"/>
    <n v="1"/>
    <n v="5"/>
    <n v="3"/>
    <n v="45069"/>
    <n v="0"/>
    <n v="19"/>
    <x v="0"/>
    <s v="MA"/>
    <n v="1778"/>
    <d v="1966-03-22T00:00:00"/>
    <x v="1"/>
    <s v="Divorced"/>
    <s v="US Citizen"/>
    <s v="White"/>
    <x v="6"/>
    <d v="2022-03-14T00:00:00"/>
    <s v="N-A-StillEmployed"/>
    <s v="Active"/>
    <x v="0"/>
    <x v="2"/>
    <n v="20"/>
    <s v="Employee Referral"/>
    <s v="Fully Meets"/>
    <n v="4.3"/>
    <n v="5"/>
    <n v="0"/>
    <d v="2019-02-22T00:00:00"/>
    <n v="0"/>
    <n v="7"/>
    <n v="8.4517453798767974"/>
    <x v="2"/>
  </r>
  <r>
    <s v="Jeannite, Tayana"/>
    <x v="141"/>
    <n v="0"/>
    <n v="2"/>
    <n v="0"/>
    <n v="1"/>
    <n v="5"/>
    <n v="4"/>
    <n v="60724"/>
    <n v="0"/>
    <n v="20"/>
    <x v="2"/>
    <s v="MA"/>
    <n v="1821"/>
    <d v="1986-06-11T00:00:00"/>
    <x v="1"/>
    <s v="Divorced"/>
    <s v="US Citizen"/>
    <s v="American Indian or Alaska Native"/>
    <x v="0"/>
    <d v="2022-03-14T00:00:00"/>
    <s v="N-A-StillEmployed"/>
    <s v="Active"/>
    <x v="0"/>
    <x v="7"/>
    <n v="19"/>
    <s v="LinkedIn"/>
    <s v="Exceeds"/>
    <n v="4.5999999999999996"/>
    <n v="4"/>
    <n v="0"/>
    <d v="2019-02-25T00:00:00"/>
    <n v="0"/>
    <n v="11"/>
    <n v="10.691307323750856"/>
    <x v="0"/>
  </r>
  <r>
    <s v="Jhaveri, Sneha  "/>
    <x v="142"/>
    <n v="0"/>
    <n v="3"/>
    <n v="0"/>
    <n v="1"/>
    <n v="5"/>
    <n v="3"/>
    <n v="60436"/>
    <n v="0"/>
    <n v="19"/>
    <x v="0"/>
    <s v="MA"/>
    <n v="2109"/>
    <d v="1964-04-13T00:00:00"/>
    <x v="1"/>
    <s v="Separated"/>
    <s v="US Citizen"/>
    <s v="White"/>
    <x v="63"/>
    <d v="2022-03-14T00:00:00"/>
    <s v="N-A-StillEmployed"/>
    <s v="Active"/>
    <x v="0"/>
    <x v="11"/>
    <n v="18"/>
    <s v="LinkedIn"/>
    <s v="Fully Meets"/>
    <n v="5"/>
    <n v="5"/>
    <n v="0"/>
    <d v="2019-01-21T00:00:00"/>
    <n v="0"/>
    <n v="9"/>
    <n v="8.1834360027378512"/>
    <x v="0"/>
  </r>
  <r>
    <s v="Johnson, George"/>
    <x v="143"/>
    <n v="1"/>
    <n v="1"/>
    <n v="1"/>
    <n v="5"/>
    <n v="5"/>
    <n v="4"/>
    <n v="46837"/>
    <n v="1"/>
    <n v="19"/>
    <x v="0"/>
    <s v="MA"/>
    <n v="2445"/>
    <d v="1959-08-19T00:00:00"/>
    <x v="0"/>
    <s v="Married"/>
    <s v="US Citizen"/>
    <s v="White"/>
    <x v="43"/>
    <d v="2018-04-29T00:00:00"/>
    <s v="more money"/>
    <s v="Voluntarily Terminated"/>
    <x v="0"/>
    <x v="0"/>
    <n v="22"/>
    <s v="CareerBuilder"/>
    <s v="Exceeds"/>
    <n v="4.7"/>
    <n v="4"/>
    <n v="0"/>
    <d v="2018-02-14T00:00:00"/>
    <n v="0"/>
    <n v="9"/>
    <n v="6.4750171115674195"/>
    <x v="2"/>
  </r>
  <r>
    <s v="Johnson, Noelle "/>
    <x v="144"/>
    <n v="1"/>
    <n v="1"/>
    <n v="0"/>
    <n v="3"/>
    <n v="3"/>
    <n v="3"/>
    <n v="105700"/>
    <n v="0"/>
    <n v="8"/>
    <x v="6"/>
    <s v="MA"/>
    <n v="2301"/>
    <d v="1986-07-11T00:00:00"/>
    <x v="1"/>
    <s v="Married"/>
    <s v="US Citizen"/>
    <s v="Asian"/>
    <x v="8"/>
    <d v="2022-03-14T00:00:00"/>
    <s v="N-A-StillEmployed"/>
    <s v="Active"/>
    <x v="1"/>
    <x v="1"/>
    <n v="4"/>
    <s v="Indeed"/>
    <s v="Fully Meets"/>
    <n v="3.75"/>
    <n v="3"/>
    <n v="5"/>
    <d v="2019-02-11T00:00:00"/>
    <n v="0"/>
    <n v="2"/>
    <n v="7.1868583162217661"/>
    <x v="1"/>
  </r>
  <r>
    <s v="Johnston, Yen"/>
    <x v="145"/>
    <n v="0"/>
    <n v="0"/>
    <n v="0"/>
    <n v="1"/>
    <n v="5"/>
    <n v="4"/>
    <n v="63322"/>
    <n v="0"/>
    <n v="20"/>
    <x v="2"/>
    <s v="MA"/>
    <n v="2128"/>
    <d v="1969-08-09T00:00:00"/>
    <x v="1"/>
    <s v="Single"/>
    <s v="US Citizen"/>
    <s v="White"/>
    <x v="16"/>
    <d v="2022-03-14T00:00:00"/>
    <s v="N-A-StillEmployed"/>
    <s v="Active"/>
    <x v="0"/>
    <x v="8"/>
    <n v="12"/>
    <s v="LinkedIn"/>
    <s v="Exceeds"/>
    <n v="4.3"/>
    <n v="3"/>
    <n v="0"/>
    <d v="2019-01-11T00:00:00"/>
    <n v="0"/>
    <n v="1"/>
    <n v="7.6851471594798086"/>
    <x v="0"/>
  </r>
  <r>
    <s v="Jung, Judy  "/>
    <x v="146"/>
    <n v="1"/>
    <n v="1"/>
    <n v="0"/>
    <n v="5"/>
    <n v="5"/>
    <n v="3"/>
    <n v="61154"/>
    <n v="1"/>
    <n v="19"/>
    <x v="0"/>
    <s v="MA"/>
    <n v="2446"/>
    <d v="1986-04-17T00:00:00"/>
    <x v="1"/>
    <s v="Married"/>
    <s v="US Citizen"/>
    <s v="Black or African American"/>
    <x v="9"/>
    <d v="2016-04-01T00:00:00"/>
    <s v="unhappy"/>
    <s v="Voluntarily Terminated"/>
    <x v="0"/>
    <x v="3"/>
    <n v="16"/>
    <s v="CareerBuilder"/>
    <s v="Fully Meets"/>
    <n v="4"/>
    <n v="4"/>
    <n v="0"/>
    <d v="2016-02-03T00:00:00"/>
    <n v="0"/>
    <n v="4"/>
    <n v="5.2238193018480494"/>
    <x v="0"/>
  </r>
  <r>
    <s v="Kampew, Donysha"/>
    <x v="147"/>
    <n v="0"/>
    <n v="0"/>
    <n v="0"/>
    <n v="5"/>
    <n v="6"/>
    <n v="3"/>
    <n v="68999"/>
    <n v="1"/>
    <n v="21"/>
    <x v="16"/>
    <s v="PA"/>
    <n v="19444"/>
    <d v="1989-11-11T00:00:00"/>
    <x v="1"/>
    <s v="Single"/>
    <s v="US Citizen"/>
    <s v="White"/>
    <x v="43"/>
    <d v="2014-04-24T00:00:00"/>
    <s v="maternity leave - did not return"/>
    <s v="Voluntarily Terminated"/>
    <x v="4"/>
    <x v="18"/>
    <n v="15"/>
    <s v="Google Search"/>
    <s v="Fully Meets"/>
    <n v="4.5"/>
    <n v="5"/>
    <n v="0"/>
    <d v="2013-03-30T00:00:00"/>
    <n v="0"/>
    <n v="2"/>
    <n v="2.4613278576317592"/>
    <x v="0"/>
  </r>
  <r>
    <s v="Keatts, Kramer "/>
    <x v="148"/>
    <n v="0"/>
    <n v="0"/>
    <n v="1"/>
    <n v="1"/>
    <n v="5"/>
    <n v="3"/>
    <n v="50482"/>
    <n v="0"/>
    <n v="19"/>
    <x v="0"/>
    <s v="MA"/>
    <n v="1887"/>
    <d v="1976-01-19T00:00:00"/>
    <x v="0"/>
    <s v="Single"/>
    <s v="US Citizen"/>
    <s v="White"/>
    <x v="6"/>
    <d v="2022-03-14T00:00:00"/>
    <s v="N-A-StillEmployed"/>
    <s v="Active"/>
    <x v="0"/>
    <x v="0"/>
    <n v="22"/>
    <s v="Indeed"/>
    <s v="Fully Meets"/>
    <n v="3.07"/>
    <n v="4"/>
    <n v="0"/>
    <d v="2019-01-23T00:00:00"/>
    <n v="0"/>
    <n v="10"/>
    <n v="8.4517453798767974"/>
    <x v="2"/>
  </r>
  <r>
    <s v="Khemmich, Bartholemew"/>
    <x v="149"/>
    <n v="0"/>
    <n v="0"/>
    <n v="1"/>
    <n v="1"/>
    <n v="6"/>
    <n v="3"/>
    <n v="65310"/>
    <n v="0"/>
    <n v="3"/>
    <x v="11"/>
    <s v="CO"/>
    <n v="80820"/>
    <d v="1979-11-27T00:00:00"/>
    <x v="0"/>
    <s v="Single"/>
    <s v="US Citizen"/>
    <s v="White"/>
    <x v="18"/>
    <d v="2022-03-14T00:00:00"/>
    <s v="N-A-StillEmployed"/>
    <s v="Active"/>
    <x v="4"/>
    <x v="16"/>
    <n v="21"/>
    <s v="Indeed"/>
    <s v="Fully Meets"/>
    <n v="4.3"/>
    <n v="5"/>
    <n v="0"/>
    <d v="2019-01-22T00:00:00"/>
    <n v="0"/>
    <n v="13"/>
    <n v="8.5667351129363443"/>
    <x v="0"/>
  </r>
  <r>
    <s v="King, Janet"/>
    <x v="150"/>
    <n v="1"/>
    <n v="1"/>
    <n v="0"/>
    <n v="1"/>
    <n v="2"/>
    <n v="3"/>
    <n v="250000"/>
    <n v="0"/>
    <n v="16"/>
    <x v="23"/>
    <s v="MA"/>
    <n v="1902"/>
    <d v="1954-09-21T00:00:00"/>
    <x v="1"/>
    <s v="Married"/>
    <s v="US Citizen"/>
    <s v="White"/>
    <x v="42"/>
    <d v="2022-03-14T00:00:00"/>
    <s v="N-A-StillEmployed"/>
    <s v="Active"/>
    <x v="5"/>
    <x v="20"/>
    <n v="9"/>
    <s v="Indeed"/>
    <s v="Fully Meets"/>
    <n v="4.83"/>
    <n v="3"/>
    <n v="0"/>
    <d v="2019-01-17T00:00:00"/>
    <n v="0"/>
    <n v="10"/>
    <n v="9.6974674880219034"/>
    <x v="3"/>
  </r>
  <r>
    <s v="Kinsella, Kathleen  "/>
    <x v="151"/>
    <n v="1"/>
    <n v="1"/>
    <n v="0"/>
    <n v="5"/>
    <n v="5"/>
    <n v="3"/>
    <n v="54005"/>
    <n v="1"/>
    <n v="19"/>
    <x v="0"/>
    <s v="MA"/>
    <n v="2170"/>
    <d v="1973-08-12T00:00:00"/>
    <x v="1"/>
    <s v="Married"/>
    <s v="US Citizen"/>
    <s v="White"/>
    <x v="64"/>
    <d v="2015-06-04T00:00:00"/>
    <s v="more money"/>
    <s v="Voluntarily Terminated"/>
    <x v="0"/>
    <x v="4"/>
    <n v="39"/>
    <s v="Google Search"/>
    <s v="Fully Meets"/>
    <n v="3.6"/>
    <n v="5"/>
    <n v="0"/>
    <d v="2015-03-01T00:00:00"/>
    <n v="0"/>
    <n v="16"/>
    <n v="3.6878850102669403"/>
    <x v="2"/>
  </r>
  <r>
    <s v="Kirill, Alexandra  "/>
    <x v="152"/>
    <n v="1"/>
    <n v="1"/>
    <n v="0"/>
    <n v="5"/>
    <n v="5"/>
    <n v="3"/>
    <n v="45433"/>
    <n v="1"/>
    <n v="19"/>
    <x v="0"/>
    <s v="MA"/>
    <n v="2127"/>
    <d v="1970-08-10T00:00:00"/>
    <x v="1"/>
    <s v="Married"/>
    <s v="US Citizen"/>
    <s v="White"/>
    <x v="64"/>
    <d v="2014-01-09T00:00:00"/>
    <s v="more money"/>
    <s v="Voluntarily Terminated"/>
    <x v="0"/>
    <x v="5"/>
    <n v="11"/>
    <s v="Google Search"/>
    <s v="Fully Meets"/>
    <n v="3.49"/>
    <n v="4"/>
    <n v="0"/>
    <d v="2013-01-30T00:00:00"/>
    <n v="0"/>
    <n v="6"/>
    <n v="2.2888432580424367"/>
    <x v="2"/>
  </r>
  <r>
    <s v="Knapp, Bradley  J"/>
    <x v="153"/>
    <n v="0"/>
    <n v="0"/>
    <n v="1"/>
    <n v="1"/>
    <n v="5"/>
    <n v="3"/>
    <n v="46654"/>
    <n v="0"/>
    <n v="19"/>
    <x v="0"/>
    <s v="MA"/>
    <n v="1721"/>
    <d v="1977-10-11T00:00:00"/>
    <x v="0"/>
    <s v="Single"/>
    <s v="US Citizen"/>
    <s v="Black or African American"/>
    <x v="19"/>
    <d v="2022-03-14T00:00:00"/>
    <s v="N-A-StillEmployed"/>
    <s v="Active"/>
    <x v="0"/>
    <x v="7"/>
    <n v="19"/>
    <s v="LinkedIn"/>
    <s v="Fully Meets"/>
    <n v="3.1"/>
    <n v="3"/>
    <n v="0"/>
    <d v="2019-02-06T00:00:00"/>
    <n v="0"/>
    <n v="3"/>
    <n v="8.0684462696783026"/>
    <x v="2"/>
  </r>
  <r>
    <s v="Kretschmer, John"/>
    <x v="154"/>
    <n v="1"/>
    <n v="1"/>
    <n v="1"/>
    <n v="1"/>
    <n v="5"/>
    <n v="3"/>
    <n v="63973"/>
    <n v="0"/>
    <n v="19"/>
    <x v="0"/>
    <s v="MA"/>
    <n v="1801"/>
    <d v="1980-02-02T00:00:00"/>
    <x v="0"/>
    <s v="Married"/>
    <s v="US Citizen"/>
    <s v="Asian"/>
    <x v="9"/>
    <d v="2022-03-14T00:00:00"/>
    <s v="N-A-StillEmployed"/>
    <s v="Active"/>
    <x v="0"/>
    <x v="8"/>
    <n v="12"/>
    <s v="Indeed"/>
    <s v="Fully Meets"/>
    <n v="3.38"/>
    <n v="3"/>
    <n v="0"/>
    <d v="2019-01-21T00:00:00"/>
    <n v="0"/>
    <n v="17"/>
    <n v="11.173169062286105"/>
    <x v="0"/>
  </r>
  <r>
    <s v="Kreuger, Freddy"/>
    <x v="155"/>
    <n v="0"/>
    <n v="0"/>
    <n v="1"/>
    <n v="1"/>
    <n v="6"/>
    <n v="3"/>
    <n v="71339"/>
    <n v="0"/>
    <n v="3"/>
    <x v="11"/>
    <s v="NY"/>
    <n v="10171"/>
    <d v="1969-02-24T00:00:00"/>
    <x v="0"/>
    <s v="Single"/>
    <s v="US Citizen"/>
    <s v="Black or African American"/>
    <x v="65"/>
    <d v="2022-03-14T00:00:00"/>
    <s v="N-A-StillEmployed"/>
    <s v="Active"/>
    <x v="4"/>
    <x v="14"/>
    <n v="17"/>
    <s v="Diversity Job Fair"/>
    <s v="Fully Meets"/>
    <n v="3.65"/>
    <n v="5"/>
    <n v="0"/>
    <d v="2019-01-17T00:00:00"/>
    <n v="0"/>
    <n v="20"/>
    <n v="11.019849418206707"/>
    <x v="0"/>
  </r>
  <r>
    <s v="Lajiri,  Jyoti"/>
    <x v="156"/>
    <n v="1"/>
    <n v="1"/>
    <n v="1"/>
    <n v="3"/>
    <n v="3"/>
    <n v="3"/>
    <n v="93206"/>
    <n v="0"/>
    <n v="28"/>
    <x v="15"/>
    <s v="MA"/>
    <n v="2169"/>
    <d v="1986-04-23T00:00:00"/>
    <x v="0"/>
    <s v="Married"/>
    <s v="US Citizen"/>
    <s v="White"/>
    <x v="5"/>
    <d v="2022-03-14T00:00:00"/>
    <s v="N-A-StillEmployed"/>
    <s v="Active"/>
    <x v="1"/>
    <x v="9"/>
    <n v="7"/>
    <s v="Employee Referral"/>
    <s v="Fully Meets"/>
    <n v="4.46"/>
    <n v="5"/>
    <n v="6"/>
    <d v="2019-01-07T00:00:00"/>
    <n v="0"/>
    <n v="7"/>
    <n v="7.3401779603011637"/>
    <x v="1"/>
  </r>
  <r>
    <s v="Landa, Hans"/>
    <x v="157"/>
    <n v="1"/>
    <n v="1"/>
    <n v="1"/>
    <n v="4"/>
    <n v="5"/>
    <n v="3"/>
    <n v="82758"/>
    <n v="1"/>
    <n v="18"/>
    <x v="9"/>
    <s v="MA"/>
    <n v="1890"/>
    <d v="1972-01-07T00:00:00"/>
    <x v="0"/>
    <s v="Married"/>
    <s v="US Citizen"/>
    <s v="White"/>
    <x v="9"/>
    <d v="2015-12-12T00:00:00"/>
    <s v="attendance"/>
    <s v="Terminated for Cause"/>
    <x v="0"/>
    <x v="13"/>
    <n v="2"/>
    <s v="Employee Referral"/>
    <s v="Fully Meets"/>
    <n v="4.78"/>
    <n v="4"/>
    <n v="0"/>
    <d v="2015-02-15T00:00:00"/>
    <n v="0"/>
    <n v="9"/>
    <n v="4.9199178644763863"/>
    <x v="1"/>
  </r>
  <r>
    <s v="Langford, Lindsey"/>
    <x v="158"/>
    <n v="0"/>
    <n v="2"/>
    <n v="0"/>
    <n v="5"/>
    <n v="5"/>
    <n v="3"/>
    <n v="66074"/>
    <n v="1"/>
    <n v="20"/>
    <x v="2"/>
    <s v="MA"/>
    <n v="2090"/>
    <d v="1979-07-25T00:00:00"/>
    <x v="1"/>
    <s v="Divorced"/>
    <s v="US Citizen"/>
    <s v="Asian"/>
    <x v="46"/>
    <d v="2014-03-31T00:00:00"/>
    <s v="Another position"/>
    <s v="Voluntarily Terminated"/>
    <x v="0"/>
    <x v="10"/>
    <n v="14"/>
    <s v="Indeed"/>
    <s v="Fully Meets"/>
    <n v="4.5199999999999996"/>
    <n v="3"/>
    <n v="0"/>
    <d v="2014-02-20T00:00:00"/>
    <n v="0"/>
    <n v="20"/>
    <n v="1.2265571526351813"/>
    <x v="0"/>
  </r>
  <r>
    <s v="Langton, Enrico"/>
    <x v="159"/>
    <n v="1"/>
    <n v="1"/>
    <n v="1"/>
    <n v="1"/>
    <n v="5"/>
    <n v="3"/>
    <n v="46120"/>
    <n v="0"/>
    <n v="19"/>
    <x v="0"/>
    <s v="MA"/>
    <n v="2048"/>
    <d v="1986-09-12T00:00:00"/>
    <x v="0"/>
    <s v="Married"/>
    <s v="US Citizen"/>
    <s v="White"/>
    <x v="66"/>
    <d v="2022-03-14T00:00:00"/>
    <s v="N-A-StillEmployed"/>
    <s v="Active"/>
    <x v="0"/>
    <x v="10"/>
    <n v="14"/>
    <s v="LinkedIn"/>
    <s v="Fully Meets"/>
    <n v="5"/>
    <n v="5"/>
    <n v="0"/>
    <d v="2019-02-04T00:00:00"/>
    <n v="0"/>
    <n v="13"/>
    <n v="9.678302532511978"/>
    <x v="2"/>
  </r>
  <r>
    <s v="LaRotonda, William  "/>
    <x v="160"/>
    <n v="0"/>
    <n v="2"/>
    <n v="1"/>
    <n v="1"/>
    <n v="1"/>
    <n v="3"/>
    <n v="64520"/>
    <n v="0"/>
    <n v="1"/>
    <x v="10"/>
    <s v="MA"/>
    <n v="1460"/>
    <d v="1984-04-26T00:00:00"/>
    <x v="0"/>
    <s v="Divorced"/>
    <s v="US Citizen"/>
    <s v="Black or African American"/>
    <x v="63"/>
    <d v="2022-03-14T00:00:00"/>
    <s v="N-A-StillEmployed"/>
    <s v="Active"/>
    <x v="3"/>
    <x v="12"/>
    <n v="1"/>
    <s v="Website"/>
    <s v="Fully Meets"/>
    <n v="5"/>
    <n v="4"/>
    <n v="4"/>
    <d v="2019-01-17T00:00:00"/>
    <n v="0"/>
    <n v="3"/>
    <n v="8.1834360027378512"/>
    <x v="0"/>
  </r>
  <r>
    <s v="Latif, Mohammed"/>
    <x v="161"/>
    <n v="1"/>
    <n v="1"/>
    <n v="1"/>
    <n v="5"/>
    <n v="5"/>
    <n v="3"/>
    <n v="61962"/>
    <n v="1"/>
    <n v="20"/>
    <x v="2"/>
    <s v="MA"/>
    <n v="2126"/>
    <d v="1984-09-05T00:00:00"/>
    <x v="0"/>
    <s v="Married"/>
    <s v="US Citizen"/>
    <s v="White"/>
    <x v="10"/>
    <d v="2013-04-15T00:00:00"/>
    <s v="more money"/>
    <s v="Voluntarily Terminated"/>
    <x v="0"/>
    <x v="2"/>
    <n v="20"/>
    <s v="Google Search"/>
    <s v="Fully Meets"/>
    <n v="4.9000000000000004"/>
    <n v="3"/>
    <n v="0"/>
    <d v="2013-02-20T00:00:00"/>
    <n v="0"/>
    <n v="20"/>
    <n v="1.0349075975359343"/>
    <x v="0"/>
  </r>
  <r>
    <s v="Le, Binh"/>
    <x v="162"/>
    <n v="0"/>
    <n v="0"/>
    <n v="0"/>
    <n v="1"/>
    <n v="3"/>
    <n v="3"/>
    <n v="81584"/>
    <n v="0"/>
    <n v="22"/>
    <x v="24"/>
    <s v="MA"/>
    <n v="1886"/>
    <d v="1987-06-14T00:00:00"/>
    <x v="1"/>
    <s v="Single"/>
    <s v="US Citizen"/>
    <s v="Asian"/>
    <x v="67"/>
    <d v="2022-03-14T00:00:00"/>
    <s v="N-A-StillEmployed"/>
    <s v="Active"/>
    <x v="1"/>
    <x v="19"/>
    <n v="13"/>
    <s v="Indeed"/>
    <s v="Fully Meets"/>
    <n v="4.0999999999999996"/>
    <n v="5"/>
    <n v="7"/>
    <d v="2019-01-08T00:00:00"/>
    <n v="0"/>
    <n v="2"/>
    <n v="5.4455852156057496"/>
    <x v="1"/>
  </r>
  <r>
    <s v="Leach, Dallas"/>
    <x v="163"/>
    <n v="0"/>
    <n v="0"/>
    <n v="0"/>
    <n v="5"/>
    <n v="5"/>
    <n v="3"/>
    <n v="63676"/>
    <n v="1"/>
    <n v="19"/>
    <x v="0"/>
    <s v="MA"/>
    <n v="1810"/>
    <d v="1979-01-17T00:00:00"/>
    <x v="1"/>
    <s v="Single"/>
    <s v="US Citizen"/>
    <s v="Asian"/>
    <x v="64"/>
    <d v="2018-08-19T00:00:00"/>
    <s v="return to school"/>
    <s v="Voluntarily Terminated"/>
    <x v="0"/>
    <x v="2"/>
    <n v="20"/>
    <s v="CareerBuilder"/>
    <s v="Fully Meets"/>
    <n v="4.88"/>
    <n v="3"/>
    <n v="0"/>
    <d v="2017-07-02T00:00:00"/>
    <n v="0"/>
    <n v="17"/>
    <n v="6.8966461327857633"/>
    <x v="0"/>
  </r>
  <r>
    <s v="LeBlanc, Brandon  R"/>
    <x v="164"/>
    <n v="1"/>
    <n v="1"/>
    <n v="1"/>
    <n v="1"/>
    <n v="1"/>
    <n v="3"/>
    <n v="93046"/>
    <n v="0"/>
    <n v="23"/>
    <x v="25"/>
    <s v="MA"/>
    <n v="1460"/>
    <d v="1984-10-06T00:00:00"/>
    <x v="0"/>
    <s v="Married"/>
    <s v="US Citizen"/>
    <s v="White"/>
    <x v="68"/>
    <d v="2022-03-14T00:00:00"/>
    <s v="N-A-StillEmployed"/>
    <s v="Active"/>
    <x v="3"/>
    <x v="13"/>
    <n v="2"/>
    <s v="CareerBuilder"/>
    <s v="Fully Meets"/>
    <n v="4.0999999999999996"/>
    <n v="4"/>
    <n v="0"/>
    <d v="2019-01-28T00:00:00"/>
    <n v="0"/>
    <n v="20"/>
    <n v="6.1875427789185489"/>
    <x v="1"/>
  </r>
  <r>
    <s v="Lecter, Hannibal"/>
    <x v="165"/>
    <n v="1"/>
    <n v="1"/>
    <n v="1"/>
    <n v="1"/>
    <n v="5"/>
    <n v="3"/>
    <n v="64738"/>
    <n v="0"/>
    <n v="19"/>
    <x v="0"/>
    <s v="MA"/>
    <n v="1776"/>
    <d v="1982-02-09T00:00:00"/>
    <x v="0"/>
    <s v="Married"/>
    <s v="US Citizen"/>
    <s v="Asian"/>
    <x v="32"/>
    <d v="2022-03-14T00:00:00"/>
    <s v="N-A-StillEmployed"/>
    <s v="Active"/>
    <x v="0"/>
    <x v="3"/>
    <n v="16"/>
    <s v="Google Search"/>
    <s v="Fully Meets"/>
    <n v="4.0999999999999996"/>
    <n v="3"/>
    <n v="0"/>
    <d v="2019-02-22T00:00:00"/>
    <n v="0"/>
    <n v="10"/>
    <n v="9.8316221765913756"/>
    <x v="0"/>
  </r>
  <r>
    <s v="Leruth, Giovanni"/>
    <x v="166"/>
    <n v="0"/>
    <n v="3"/>
    <n v="1"/>
    <n v="1"/>
    <n v="6"/>
    <n v="3"/>
    <n v="70468"/>
    <n v="0"/>
    <n v="3"/>
    <x v="11"/>
    <s v="UT"/>
    <n v="84111"/>
    <d v="1988-12-27T00:00:00"/>
    <x v="0"/>
    <s v="Separated"/>
    <s v="US Citizen"/>
    <s v="Black or African American"/>
    <x v="69"/>
    <d v="2022-03-14T00:00:00"/>
    <s v="N-A-StillEmployed"/>
    <s v="Active"/>
    <x v="4"/>
    <x v="14"/>
    <n v="17"/>
    <s v="Website"/>
    <s v="Fully Meets"/>
    <n v="4.53"/>
    <n v="3"/>
    <n v="0"/>
    <d v="2019-01-29T00:00:00"/>
    <n v="0"/>
    <n v="16"/>
    <n v="9.8699520876112246"/>
    <x v="0"/>
  </r>
  <r>
    <s v="Liebig, Ketsia"/>
    <x v="167"/>
    <n v="1"/>
    <n v="1"/>
    <n v="0"/>
    <n v="1"/>
    <n v="5"/>
    <n v="4"/>
    <n v="77915"/>
    <n v="0"/>
    <n v="18"/>
    <x v="9"/>
    <s v="MA"/>
    <n v="2110"/>
    <d v="1981-10-26T00:00:00"/>
    <x v="1"/>
    <s v="Married"/>
    <s v="US Citizen"/>
    <s v="White"/>
    <x v="6"/>
    <d v="2022-03-14T00:00:00"/>
    <s v="N-A-StillEmployed"/>
    <s v="Active"/>
    <x v="0"/>
    <x v="13"/>
    <n v="2"/>
    <s v="Website"/>
    <s v="Exceeds"/>
    <n v="4.0999999999999996"/>
    <n v="3"/>
    <n v="0"/>
    <d v="2019-01-21T00:00:00"/>
    <n v="0"/>
    <n v="11"/>
    <n v="8.4517453798767974"/>
    <x v="1"/>
  </r>
  <r>
    <s v="Linares, Marilyn "/>
    <x v="168"/>
    <n v="1"/>
    <n v="1"/>
    <n v="0"/>
    <n v="5"/>
    <n v="5"/>
    <n v="3"/>
    <n v="52624"/>
    <n v="1"/>
    <n v="19"/>
    <x v="0"/>
    <s v="MA"/>
    <n v="1886"/>
    <d v="1981-03-26T00:00:00"/>
    <x v="1"/>
    <s v="Married"/>
    <s v="US Citizen"/>
    <s v="White"/>
    <x v="0"/>
    <d v="2018-09-26T00:00:00"/>
    <s v="unhappy"/>
    <s v="Voluntarily Terminated"/>
    <x v="0"/>
    <x v="0"/>
    <n v="22"/>
    <s v="Indeed"/>
    <s v="Fully Meets"/>
    <n v="3.18"/>
    <n v="4"/>
    <n v="0"/>
    <d v="2018-03-02T00:00:00"/>
    <n v="0"/>
    <n v="16"/>
    <n v="7.2279260780287471"/>
    <x v="2"/>
  </r>
  <r>
    <s v="Linden, Mathew"/>
    <x v="169"/>
    <n v="1"/>
    <n v="1"/>
    <n v="1"/>
    <n v="3"/>
    <n v="5"/>
    <n v="3"/>
    <n v="63450"/>
    <n v="0"/>
    <n v="20"/>
    <x v="2"/>
    <s v="MA"/>
    <n v="1770"/>
    <d v="1979-03-19T00:00:00"/>
    <x v="0"/>
    <s v="Married"/>
    <s v="US Citizen"/>
    <s v="White"/>
    <x v="17"/>
    <d v="2022-03-14T00:00:00"/>
    <s v="N-A-StillEmployed"/>
    <s v="Active"/>
    <x v="0"/>
    <x v="11"/>
    <n v="18"/>
    <s v="LinkedIn"/>
    <s v="Fully Meets"/>
    <n v="4"/>
    <n v="3"/>
    <n v="0"/>
    <d v="2019-02-18T00:00:00"/>
    <n v="0"/>
    <n v="7"/>
    <n v="8.6817248459958929"/>
    <x v="0"/>
  </r>
  <r>
    <s v="Lindsay, Leonara "/>
    <x v="170"/>
    <n v="0"/>
    <n v="0"/>
    <n v="0"/>
    <n v="1"/>
    <n v="3"/>
    <n v="4"/>
    <n v="51777"/>
    <n v="0"/>
    <n v="14"/>
    <x v="4"/>
    <s v="CT"/>
    <n v="6070"/>
    <d v="1988-05-10T00:00:00"/>
    <x v="1"/>
    <s v="Single"/>
    <s v="US Citizen"/>
    <s v="Black or African American"/>
    <x v="70"/>
    <d v="2022-03-14T00:00:00"/>
    <s v="N-A-StillEmployed"/>
    <s v="Active"/>
    <x v="1"/>
    <x v="17"/>
    <n v="6"/>
    <s v="Diversity Job Fair"/>
    <s v="Exceeds"/>
    <n v="4.6399999999999997"/>
    <n v="4"/>
    <n v="5"/>
    <d v="2019-01-25T00:00:00"/>
    <n v="0"/>
    <n v="14"/>
    <n v="11.143052703627653"/>
    <x v="2"/>
  </r>
  <r>
    <s v="Lundy, Susan"/>
    <x v="171"/>
    <n v="0"/>
    <n v="4"/>
    <n v="0"/>
    <n v="5"/>
    <n v="5"/>
    <n v="3"/>
    <n v="67237"/>
    <n v="1"/>
    <n v="20"/>
    <x v="2"/>
    <s v="MA"/>
    <n v="2122"/>
    <d v="1976-12-26T00:00:00"/>
    <x v="1"/>
    <s v="Widowed"/>
    <s v="US Citizen"/>
    <s v="White"/>
    <x v="17"/>
    <d v="2016-09-15T00:00:00"/>
    <s v="more money"/>
    <s v="Voluntarily Terminated"/>
    <x v="0"/>
    <x v="0"/>
    <n v="22"/>
    <s v="LinkedIn"/>
    <s v="Fully Meets"/>
    <n v="4.6500000000000004"/>
    <n v="4"/>
    <n v="0"/>
    <d v="2016-06-10T00:00:00"/>
    <n v="0"/>
    <n v="15"/>
    <n v="3.1895961670088981"/>
    <x v="0"/>
  </r>
  <r>
    <s v="Lunquist, Lisa"/>
    <x v="172"/>
    <n v="0"/>
    <n v="0"/>
    <n v="0"/>
    <n v="1"/>
    <n v="5"/>
    <n v="4"/>
    <n v="73330"/>
    <n v="0"/>
    <n v="20"/>
    <x v="2"/>
    <s v="MA"/>
    <n v="2324"/>
    <d v="1982-03-28T00:00:00"/>
    <x v="1"/>
    <s v="Single"/>
    <s v="US Citizen"/>
    <s v="Black or African American"/>
    <x v="18"/>
    <d v="2022-03-14T00:00:00"/>
    <s v="N-A-StillEmployed"/>
    <s v="Active"/>
    <x v="0"/>
    <x v="3"/>
    <n v="16"/>
    <s v="Indeed"/>
    <s v="Exceeds"/>
    <n v="4.2"/>
    <n v="4"/>
    <n v="0"/>
    <d v="2019-02-12T00:00:00"/>
    <n v="0"/>
    <n v="19"/>
    <n v="8.5667351129363443"/>
    <x v="0"/>
  </r>
  <r>
    <s v="Lydon, Allison"/>
    <x v="173"/>
    <n v="1"/>
    <n v="1"/>
    <n v="0"/>
    <n v="3"/>
    <n v="5"/>
    <n v="3"/>
    <n v="52057"/>
    <n v="0"/>
    <n v="19"/>
    <x v="0"/>
    <s v="MA"/>
    <n v="2122"/>
    <d v="1975-10-22T00:00:00"/>
    <x v="1"/>
    <s v="Married"/>
    <s v="US Citizen"/>
    <s v="Black or African American"/>
    <x v="20"/>
    <d v="2022-03-14T00:00:00"/>
    <s v="N-A-StillEmployed"/>
    <s v="Active"/>
    <x v="0"/>
    <x v="3"/>
    <n v="16"/>
    <s v="Website"/>
    <s v="Fully Meets"/>
    <n v="5"/>
    <n v="3"/>
    <n v="0"/>
    <d v="2019-01-23T00:00:00"/>
    <n v="0"/>
    <n v="6"/>
    <n v="7.0718685831622174"/>
    <x v="2"/>
  </r>
  <r>
    <s v="Lynch, Lindsay"/>
    <x v="174"/>
    <n v="0"/>
    <n v="0"/>
    <n v="0"/>
    <n v="5"/>
    <n v="5"/>
    <n v="4"/>
    <n v="47434"/>
    <n v="1"/>
    <n v="19"/>
    <x v="0"/>
    <s v="MA"/>
    <n v="1844"/>
    <d v="1973-02-14T00:00:00"/>
    <x v="1"/>
    <s v="Single"/>
    <s v="US Citizen"/>
    <s v="Black or African American"/>
    <x v="43"/>
    <d v="2015-11-14T00:00:00"/>
    <s v="Another position"/>
    <s v="Voluntarily Terminated"/>
    <x v="0"/>
    <x v="4"/>
    <n v="39"/>
    <s v="Diversity Job Fair"/>
    <s v="Exceeds"/>
    <n v="5"/>
    <n v="4"/>
    <n v="0"/>
    <d v="2015-02-02T00:00:00"/>
    <n v="0"/>
    <n v="17"/>
    <n v="4.0191649555099245"/>
    <x v="2"/>
  </r>
  <r>
    <s v="MacLennan, Samuel"/>
    <x v="175"/>
    <n v="0"/>
    <n v="4"/>
    <n v="1"/>
    <n v="5"/>
    <n v="5"/>
    <n v="3"/>
    <n v="52788"/>
    <n v="1"/>
    <n v="19"/>
    <x v="0"/>
    <s v="MA"/>
    <n v="1938"/>
    <d v="1972-09-11T00:00:00"/>
    <x v="0"/>
    <s v="Widowed"/>
    <s v="US Citizen"/>
    <s v="White"/>
    <x v="12"/>
    <d v="2017-09-26T00:00:00"/>
    <s v="hours"/>
    <s v="Voluntarily Terminated"/>
    <x v="0"/>
    <x v="5"/>
    <n v="11"/>
    <s v="Indeed"/>
    <s v="Fully Meets"/>
    <n v="3.08"/>
    <n v="4"/>
    <n v="0"/>
    <d v="2017-04-01T00:00:00"/>
    <n v="0"/>
    <n v="18"/>
    <n v="5.0047912388774813"/>
    <x v="2"/>
  </r>
  <r>
    <s v="Mahoney, Lauren  "/>
    <x v="176"/>
    <n v="0"/>
    <n v="0"/>
    <n v="0"/>
    <n v="1"/>
    <n v="5"/>
    <n v="3"/>
    <n v="45395"/>
    <n v="0"/>
    <n v="19"/>
    <x v="0"/>
    <s v="MA"/>
    <n v="2189"/>
    <d v="1986-07-07T00:00:00"/>
    <x v="1"/>
    <s v="Single"/>
    <s v="US Citizen"/>
    <s v="White"/>
    <x v="63"/>
    <d v="2022-03-14T00:00:00"/>
    <s v="N-A-StillEmployed"/>
    <s v="Active"/>
    <x v="0"/>
    <x v="7"/>
    <n v="19"/>
    <s v="LinkedIn"/>
    <s v="Fully Meets"/>
    <n v="4.5999999999999996"/>
    <n v="4"/>
    <n v="0"/>
    <d v="2019-02-26T00:00:00"/>
    <n v="0"/>
    <n v="14"/>
    <n v="8.1834360027378512"/>
    <x v="2"/>
  </r>
  <r>
    <s v="Manchester, Robyn"/>
    <x v="177"/>
    <n v="1"/>
    <n v="1"/>
    <n v="0"/>
    <n v="2"/>
    <n v="5"/>
    <n v="3"/>
    <n v="62385"/>
    <n v="0"/>
    <n v="20"/>
    <x v="2"/>
    <s v="MA"/>
    <n v="2324"/>
    <d v="1976-08-25T00:00:00"/>
    <x v="1"/>
    <s v="Married"/>
    <s v="US Citizen"/>
    <s v="White"/>
    <x v="71"/>
    <d v="2022-03-14T00:00:00"/>
    <s v="N-A-StillEmployed"/>
    <s v="Active"/>
    <x v="0"/>
    <x v="4"/>
    <m/>
    <s v="LinkedIn"/>
    <s v="Fully Meets"/>
    <n v="5"/>
    <n v="3"/>
    <n v="0"/>
    <d v="2019-01-21T00:00:00"/>
    <n v="0"/>
    <n v="4"/>
    <n v="5.8398357289527718"/>
    <x v="0"/>
  </r>
  <r>
    <s v="Mancuso, Karen"/>
    <x v="178"/>
    <n v="1"/>
    <n v="1"/>
    <n v="0"/>
    <n v="5"/>
    <n v="5"/>
    <n v="3"/>
    <n v="68407"/>
    <n v="1"/>
    <n v="20"/>
    <x v="2"/>
    <s v="MA"/>
    <n v="2176"/>
    <d v="1986-10-12T00:00:00"/>
    <x v="1"/>
    <s v="Married"/>
    <s v="US Citizen"/>
    <s v="Two or more races"/>
    <x v="0"/>
    <d v="2012-08-19T00:00:00"/>
    <s v="Another position"/>
    <s v="Voluntarily Terminated"/>
    <x v="0"/>
    <x v="5"/>
    <n v="11"/>
    <s v="LinkedIn"/>
    <s v="Fully Meets"/>
    <n v="5"/>
    <n v="4"/>
    <n v="0"/>
    <d v="2012-07-02T00:00:00"/>
    <n v="0"/>
    <n v="16"/>
    <n v="1.1252566735112937"/>
    <x v="0"/>
  </r>
  <r>
    <s v="Mangal, Debbie"/>
    <x v="179"/>
    <n v="1"/>
    <n v="1"/>
    <n v="0"/>
    <n v="1"/>
    <n v="5"/>
    <n v="3"/>
    <n v="61349"/>
    <n v="0"/>
    <n v="19"/>
    <x v="0"/>
    <s v="MA"/>
    <n v="2451"/>
    <d v="1974-07-11T00:00:00"/>
    <x v="1"/>
    <s v="Married"/>
    <s v="US Citizen"/>
    <s v="White"/>
    <x v="23"/>
    <d v="2022-03-14T00:00:00"/>
    <s v="N-A-StillEmployed"/>
    <s v="Active"/>
    <x v="0"/>
    <x v="8"/>
    <n v="12"/>
    <s v="LinkedIn"/>
    <s v="Fully Meets"/>
    <n v="4.0999999999999996"/>
    <n v="3"/>
    <n v="0"/>
    <d v="2019-01-22T00:00:00"/>
    <n v="0"/>
    <n v="11"/>
    <n v="8.3367556468172488"/>
    <x v="0"/>
  </r>
  <r>
    <s v="Martin, Sandra"/>
    <x v="180"/>
    <n v="0"/>
    <n v="0"/>
    <n v="0"/>
    <n v="1"/>
    <n v="4"/>
    <n v="3"/>
    <n v="105688"/>
    <n v="0"/>
    <n v="24"/>
    <x v="3"/>
    <s v="MA"/>
    <n v="2135"/>
    <d v="1987-07-11T00:00:00"/>
    <x v="1"/>
    <s v="Single"/>
    <s v="US Citizen"/>
    <s v="Asian"/>
    <x v="23"/>
    <d v="2022-03-14T00:00:00"/>
    <s v="N-A-StillEmployed"/>
    <s v="Active"/>
    <x v="2"/>
    <x v="6"/>
    <n v="10"/>
    <s v="Google Search"/>
    <s v="Fully Meets"/>
    <n v="4.5"/>
    <n v="5"/>
    <n v="4"/>
    <d v="2019-01-14T00:00:00"/>
    <n v="0"/>
    <n v="14"/>
    <n v="8.3367556468172488"/>
    <x v="1"/>
  </r>
  <r>
    <s v="Maurice, Shana"/>
    <x v="181"/>
    <n v="1"/>
    <n v="1"/>
    <n v="0"/>
    <n v="1"/>
    <n v="5"/>
    <n v="3"/>
    <n v="54132"/>
    <n v="0"/>
    <n v="19"/>
    <x v="0"/>
    <s v="MA"/>
    <n v="2330"/>
    <d v="1977-11-22T00:00:00"/>
    <x v="1"/>
    <s v="Married"/>
    <s v="US Citizen"/>
    <s v="White"/>
    <x v="72"/>
    <d v="2022-03-14T00:00:00"/>
    <s v="N-A-StillEmployed"/>
    <s v="Active"/>
    <x v="0"/>
    <x v="10"/>
    <n v="14"/>
    <s v="Indeed"/>
    <s v="Fully Meets"/>
    <n v="5"/>
    <n v="4"/>
    <n v="0"/>
    <d v="2019-01-10T00:00:00"/>
    <n v="0"/>
    <n v="8"/>
    <n v="10.787132101300479"/>
    <x v="2"/>
  </r>
  <r>
    <s v="Carthy, B'rigit"/>
    <x v="182"/>
    <n v="0"/>
    <n v="0"/>
    <n v="0"/>
    <n v="1"/>
    <n v="5"/>
    <n v="3"/>
    <n v="55315"/>
    <n v="0"/>
    <n v="20"/>
    <x v="2"/>
    <s v="MA"/>
    <n v="2149"/>
    <d v="1987-05-21T00:00:00"/>
    <x v="1"/>
    <s v="Single"/>
    <s v="US Citizen"/>
    <s v="Black or African American"/>
    <x v="1"/>
    <d v="2022-03-14T00:00:00"/>
    <s v="N-A-StillEmployed"/>
    <s v="Active"/>
    <x v="0"/>
    <x v="7"/>
    <n v="19"/>
    <s v="LinkedIn"/>
    <s v="Fully Meets"/>
    <n v="5"/>
    <n v="5"/>
    <n v="0"/>
    <d v="2019-02-07T00:00:00"/>
    <n v="0"/>
    <n v="16"/>
    <n v="6.9568788501026697"/>
    <x v="0"/>
  </r>
  <r>
    <s v="Mckenna, Sandy"/>
    <x v="183"/>
    <n v="1"/>
    <n v="1"/>
    <n v="0"/>
    <n v="1"/>
    <n v="5"/>
    <n v="3"/>
    <n v="62810"/>
    <n v="0"/>
    <n v="19"/>
    <x v="0"/>
    <s v="MA"/>
    <n v="2184"/>
    <d v="1987-07-01T00:00:00"/>
    <x v="1"/>
    <s v="Married"/>
    <s v="US Citizen"/>
    <s v="Black or African American"/>
    <x v="46"/>
    <d v="2022-03-14T00:00:00"/>
    <s v="N-A-StillEmployed"/>
    <s v="Active"/>
    <x v="0"/>
    <x v="2"/>
    <n v="20"/>
    <s v="CareerBuilder"/>
    <s v="Fully Meets"/>
    <n v="3.93"/>
    <n v="3"/>
    <n v="0"/>
    <d v="2019-01-30T00:00:00"/>
    <n v="0"/>
    <n v="20"/>
    <n v="9.1800136892539363"/>
    <x v="0"/>
  </r>
  <r>
    <s v="McKinzie, Jac"/>
    <x v="184"/>
    <n v="1"/>
    <n v="1"/>
    <n v="1"/>
    <n v="2"/>
    <n v="6"/>
    <n v="3"/>
    <n v="63291"/>
    <n v="0"/>
    <n v="3"/>
    <x v="11"/>
    <s v="TX"/>
    <n v="78789"/>
    <d v="1984-01-07T00:00:00"/>
    <x v="0"/>
    <s v="Married"/>
    <s v="US Citizen"/>
    <s v="Two or more races"/>
    <x v="38"/>
    <d v="2022-03-14T00:00:00"/>
    <s v="N-A-StillEmployed"/>
    <s v="Active"/>
    <x v="4"/>
    <x v="16"/>
    <n v="21"/>
    <s v="Website"/>
    <s v="Fully Meets"/>
    <n v="3.4"/>
    <n v="4"/>
    <n v="0"/>
    <d v="2019-01-29T00:00:00"/>
    <n v="0"/>
    <n v="7"/>
    <n v="5.6865160848733742"/>
    <x v="0"/>
  </r>
  <r>
    <s v="Meads, Elizabeth"/>
    <x v="185"/>
    <n v="0"/>
    <n v="0"/>
    <n v="0"/>
    <n v="5"/>
    <n v="5"/>
    <n v="3"/>
    <n v="62659"/>
    <n v="1"/>
    <n v="19"/>
    <x v="0"/>
    <s v="MA"/>
    <n v="1760"/>
    <d v="1968-05-30T00:00:00"/>
    <x v="1"/>
    <s v="Single"/>
    <s v="US Citizen"/>
    <s v="Black or African American"/>
    <x v="10"/>
    <d v="2016-11-11T00:00:00"/>
    <s v="Another position"/>
    <s v="Voluntarily Terminated"/>
    <x v="0"/>
    <x v="11"/>
    <n v="18"/>
    <s v="Diversity Job Fair"/>
    <s v="Fully Meets"/>
    <n v="4.18"/>
    <n v="4"/>
    <n v="0"/>
    <d v="2016-02-05T00:00:00"/>
    <n v="0"/>
    <n v="17"/>
    <n v="4.6105407255304582"/>
    <x v="0"/>
  </r>
  <r>
    <s v="Medeiros, Jennifer"/>
    <x v="186"/>
    <n v="0"/>
    <n v="0"/>
    <n v="0"/>
    <n v="1"/>
    <n v="5"/>
    <n v="3"/>
    <n v="55688"/>
    <n v="0"/>
    <n v="19"/>
    <x v="0"/>
    <s v="MA"/>
    <n v="2346"/>
    <d v="1976-09-22T00:00:00"/>
    <x v="1"/>
    <s v="Single"/>
    <s v="US Citizen"/>
    <s v="White"/>
    <x v="1"/>
    <d v="2022-03-14T00:00:00"/>
    <s v="N-A-StillEmployed"/>
    <s v="Active"/>
    <x v="0"/>
    <x v="0"/>
    <n v="22"/>
    <s v="CareerBuilder"/>
    <s v="Fully Meets"/>
    <n v="5"/>
    <n v="4"/>
    <n v="0"/>
    <d v="2019-01-21T00:00:00"/>
    <n v="0"/>
    <n v="10"/>
    <n v="6.9568788501026697"/>
    <x v="0"/>
  </r>
  <r>
    <s v="Miller, Brannon"/>
    <x v="187"/>
    <n v="0"/>
    <n v="0"/>
    <n v="1"/>
    <n v="1"/>
    <n v="5"/>
    <n v="3"/>
    <n v="83667"/>
    <n v="0"/>
    <n v="18"/>
    <x v="9"/>
    <s v="MA"/>
    <n v="2045"/>
    <d v="1981-10-08T00:00:00"/>
    <x v="0"/>
    <s v="Single"/>
    <s v="US Citizen"/>
    <s v="Hispanic"/>
    <x v="73"/>
    <d v="2022-03-14T00:00:00"/>
    <s v="N-A-StillEmployed"/>
    <s v="Active"/>
    <x v="0"/>
    <x v="13"/>
    <n v="2"/>
    <s v="Indeed"/>
    <s v="Fully Meets"/>
    <n v="4.37"/>
    <n v="3"/>
    <n v="0"/>
    <d v="2019-01-14T00:00:00"/>
    <n v="0"/>
    <n v="2"/>
    <n v="9.5742642026009577"/>
    <x v="1"/>
  </r>
  <r>
    <s v="Miller, Ned"/>
    <x v="188"/>
    <n v="0"/>
    <n v="0"/>
    <n v="1"/>
    <n v="5"/>
    <n v="5"/>
    <n v="1"/>
    <n v="55800"/>
    <n v="1"/>
    <n v="20"/>
    <x v="2"/>
    <s v="MA"/>
    <n v="2472"/>
    <d v="1985-06-29T00:00:00"/>
    <x v="0"/>
    <s v="Single"/>
    <s v="US Citizen"/>
    <s v="White"/>
    <x v="24"/>
    <d v="2014-09-04T00:00:00"/>
    <s v="unhappy"/>
    <s v="Voluntarily Terminated"/>
    <x v="0"/>
    <x v="8"/>
    <n v="12"/>
    <s v="LinkedIn"/>
    <s v="PIP"/>
    <n v="3"/>
    <n v="2"/>
    <n v="0"/>
    <d v="2013-01-14T00:00:00"/>
    <n v="6"/>
    <n v="6"/>
    <n v="3.055441478439425"/>
    <x v="0"/>
  </r>
  <r>
    <s v="Monkfish, Erasumus"/>
    <x v="189"/>
    <n v="1"/>
    <n v="1"/>
    <n v="1"/>
    <n v="1"/>
    <n v="5"/>
    <n v="3"/>
    <n v="58207"/>
    <n v="0"/>
    <n v="20"/>
    <x v="2"/>
    <s v="MA"/>
    <n v="1450"/>
    <d v="1992-08-17T00:00:00"/>
    <x v="0"/>
    <s v="Married"/>
    <s v="US Citizen"/>
    <s v="White"/>
    <x v="43"/>
    <d v="2022-03-14T00:00:00"/>
    <s v="N-A-StillEmployed"/>
    <s v="Active"/>
    <x v="0"/>
    <x v="10"/>
    <n v="14"/>
    <s v="LinkedIn"/>
    <s v="Fully Meets"/>
    <n v="3.7"/>
    <n v="3"/>
    <n v="0"/>
    <d v="2019-01-08T00:00:00"/>
    <n v="0"/>
    <n v="14"/>
    <n v="10.349075975359343"/>
    <x v="0"/>
  </r>
  <r>
    <s v="Monroe, Peter"/>
    <x v="190"/>
    <n v="1"/>
    <n v="1"/>
    <n v="1"/>
    <n v="1"/>
    <n v="3"/>
    <n v="2"/>
    <n v="157000"/>
    <n v="0"/>
    <n v="13"/>
    <x v="26"/>
    <s v="MA"/>
    <n v="2134"/>
    <d v="1986-05-10T00:00:00"/>
    <x v="0"/>
    <s v="Married"/>
    <s v="Eligible NonCitizen"/>
    <s v="Black or African American"/>
    <x v="74"/>
    <d v="2022-03-14T00:00:00"/>
    <s v="N-A-StillEmployed"/>
    <s v="Active"/>
    <x v="1"/>
    <x v="15"/>
    <n v="5"/>
    <s v="Diversity Job Fair"/>
    <s v="Needs Improvement"/>
    <n v="2.39"/>
    <n v="3"/>
    <n v="6"/>
    <d v="2019-02-22T00:00:00"/>
    <n v="4"/>
    <n v="13"/>
    <n v="10.075290896646132"/>
    <x v="3"/>
  </r>
  <r>
    <s v="Monterro, Luisa"/>
    <x v="191"/>
    <n v="0"/>
    <n v="0"/>
    <n v="0"/>
    <n v="1"/>
    <n v="5"/>
    <n v="4"/>
    <n v="72460"/>
    <n v="0"/>
    <n v="20"/>
    <x v="2"/>
    <s v="MA"/>
    <n v="2126"/>
    <d v="1970-04-24T00:00:00"/>
    <x v="1"/>
    <s v="Single"/>
    <s v="US Citizen"/>
    <s v="Black or African American"/>
    <x v="75"/>
    <d v="2022-03-14T00:00:00"/>
    <s v="N-A-StillEmployed"/>
    <s v="Active"/>
    <x v="0"/>
    <x v="2"/>
    <n v="20"/>
    <s v="Indeed"/>
    <s v="Exceeds"/>
    <n v="4.7"/>
    <n v="3"/>
    <n v="0"/>
    <d v="2019-01-14T00:00:00"/>
    <n v="0"/>
    <n v="1"/>
    <n v="8.8350444900752905"/>
    <x v="0"/>
  </r>
  <r>
    <s v="Moran, Patrick"/>
    <x v="192"/>
    <n v="0"/>
    <n v="0"/>
    <n v="1"/>
    <n v="3"/>
    <n v="5"/>
    <n v="3"/>
    <n v="72106"/>
    <n v="0"/>
    <n v="20"/>
    <x v="2"/>
    <s v="MA"/>
    <n v="2127"/>
    <d v="1976-03-12T00:00:00"/>
    <x v="0"/>
    <s v="Single"/>
    <s v="US Citizen"/>
    <s v="Black or African American"/>
    <x v="4"/>
    <d v="2022-03-14T00:00:00"/>
    <s v="N-A-StillEmployed"/>
    <s v="Active"/>
    <x v="0"/>
    <x v="11"/>
    <n v="18"/>
    <s v="Diversity Job Fair"/>
    <s v="Fully Meets"/>
    <n v="4.0999999999999996"/>
    <n v="4"/>
    <n v="0"/>
    <d v="2019-01-31T00:00:00"/>
    <n v="0"/>
    <n v="12"/>
    <n v="10.17659137577002"/>
    <x v="0"/>
  </r>
  <r>
    <s v="Morway, Tanya"/>
    <x v="193"/>
    <n v="1"/>
    <n v="1"/>
    <n v="0"/>
    <n v="1"/>
    <n v="3"/>
    <n v="3"/>
    <n v="52599"/>
    <n v="0"/>
    <n v="15"/>
    <x v="19"/>
    <s v="MA"/>
    <n v="2048"/>
    <d v="1979-04-04T00:00:00"/>
    <x v="1"/>
    <s v="Married"/>
    <s v="US Citizen"/>
    <s v="White"/>
    <x v="20"/>
    <d v="2022-03-14T00:00:00"/>
    <s v="N-A-StillEmployed"/>
    <s v="Active"/>
    <x v="1"/>
    <x v="9"/>
    <n v="7"/>
    <s v="CareerBuilder"/>
    <s v="Fully Meets"/>
    <n v="3.81"/>
    <n v="3"/>
    <n v="6"/>
    <d v="2019-02-11T00:00:00"/>
    <n v="0"/>
    <n v="6"/>
    <n v="7.0718685831622174"/>
    <x v="2"/>
  </r>
  <r>
    <s v="Motlagh,  Dawn"/>
    <x v="194"/>
    <n v="0"/>
    <n v="2"/>
    <n v="0"/>
    <n v="1"/>
    <n v="5"/>
    <n v="3"/>
    <n v="63430"/>
    <n v="0"/>
    <n v="19"/>
    <x v="0"/>
    <s v="MA"/>
    <n v="2453"/>
    <d v="1984-07-07T00:00:00"/>
    <x v="1"/>
    <s v="Divorced"/>
    <s v="US Citizen"/>
    <s v="White"/>
    <x v="76"/>
    <d v="2022-03-14T00:00:00"/>
    <s v="N-A-StillEmployed"/>
    <s v="Active"/>
    <x v="0"/>
    <x v="3"/>
    <n v="16"/>
    <s v="LinkedIn"/>
    <s v="Fully Meets"/>
    <n v="4.4000000000000004"/>
    <n v="4"/>
    <n v="0"/>
    <d v="2019-01-17T00:00:00"/>
    <n v="0"/>
    <n v="18"/>
    <n v="8.9500342231348391"/>
    <x v="0"/>
  </r>
  <r>
    <s v="Moumanil, Maliki "/>
    <x v="195"/>
    <n v="0"/>
    <n v="3"/>
    <n v="1"/>
    <n v="1"/>
    <n v="5"/>
    <n v="3"/>
    <n v="74417"/>
    <n v="0"/>
    <n v="20"/>
    <x v="2"/>
    <s v="MA"/>
    <n v="1460"/>
    <d v="1974-01-12T00:00:00"/>
    <x v="0"/>
    <s v="Separated"/>
    <s v="US Citizen"/>
    <s v="Black or African American"/>
    <x v="75"/>
    <d v="2022-03-14T00:00:00"/>
    <s v="N-A-StillEmployed"/>
    <s v="Active"/>
    <x v="0"/>
    <x v="0"/>
    <n v="22"/>
    <s v="LinkedIn"/>
    <s v="Fully Meets"/>
    <n v="4.29"/>
    <n v="5"/>
    <n v="0"/>
    <d v="2019-01-28T00:00:00"/>
    <n v="0"/>
    <n v="11"/>
    <n v="8.8350444900752905"/>
    <x v="0"/>
  </r>
  <r>
    <s v="Myers, Michael"/>
    <x v="196"/>
    <n v="0"/>
    <n v="0"/>
    <n v="1"/>
    <n v="1"/>
    <n v="5"/>
    <n v="3"/>
    <n v="57575"/>
    <n v="0"/>
    <n v="19"/>
    <x v="0"/>
    <s v="MA"/>
    <n v="1550"/>
    <d v="1980-04-18T00:00:00"/>
    <x v="0"/>
    <s v="Single"/>
    <s v="US Citizen"/>
    <s v="Asian"/>
    <x v="17"/>
    <d v="2022-03-14T00:00:00"/>
    <s v="N-A-StillEmployed"/>
    <s v="Active"/>
    <x v="0"/>
    <x v="2"/>
    <n v="20"/>
    <s v="LinkedIn"/>
    <s v="Fully Meets"/>
    <n v="4.0999999999999996"/>
    <n v="4"/>
    <n v="0"/>
    <d v="2019-01-22T00:00:00"/>
    <n v="0"/>
    <n v="13"/>
    <n v="8.6817248459958929"/>
    <x v="0"/>
  </r>
  <r>
    <s v="Navathe, Kurt"/>
    <x v="197"/>
    <n v="0"/>
    <n v="0"/>
    <n v="1"/>
    <n v="1"/>
    <n v="3"/>
    <n v="3"/>
    <n v="87921"/>
    <n v="0"/>
    <n v="22"/>
    <x v="24"/>
    <s v="MA"/>
    <n v="2056"/>
    <d v="1970-04-25T00:00:00"/>
    <x v="0"/>
    <s v="Single"/>
    <s v="US Citizen"/>
    <s v="Asian"/>
    <x v="77"/>
    <d v="2022-03-14T00:00:00"/>
    <s v="N-A-StillEmployed"/>
    <s v="Active"/>
    <x v="1"/>
    <x v="19"/>
    <n v="13"/>
    <s v="Indeed"/>
    <s v="Fully Meets"/>
    <n v="5"/>
    <n v="3"/>
    <n v="6"/>
    <d v="2019-02-25T00:00:00"/>
    <n v="0"/>
    <n v="17"/>
    <n v="5.0869267624914443"/>
    <x v="1"/>
  </r>
  <r>
    <s v="Ndzi, Colombui"/>
    <x v="198"/>
    <n v="0"/>
    <n v="0"/>
    <n v="1"/>
    <n v="5"/>
    <n v="5"/>
    <n v="3"/>
    <n v="50470"/>
    <n v="1"/>
    <n v="19"/>
    <x v="0"/>
    <s v="MA"/>
    <n v="2110"/>
    <d v="1989-02-05T00:00:00"/>
    <x v="0"/>
    <s v="Single"/>
    <s v="US Citizen"/>
    <s v="Black or African American"/>
    <x v="64"/>
    <d v="2014-04-04T00:00:00"/>
    <s v="return to school"/>
    <s v="Voluntarily Terminated"/>
    <x v="0"/>
    <x v="4"/>
    <n v="39"/>
    <s v="Diversity Job Fair"/>
    <s v="Fully Meets"/>
    <n v="4.3"/>
    <n v="3"/>
    <n v="0"/>
    <d v="2013-03-02T00:00:00"/>
    <n v="0"/>
    <n v="19"/>
    <n v="2.5215605749486651"/>
    <x v="2"/>
  </r>
  <r>
    <s v="Ndzi, Horia"/>
    <x v="199"/>
    <n v="1"/>
    <n v="1"/>
    <n v="1"/>
    <n v="5"/>
    <n v="5"/>
    <n v="3"/>
    <n v="46664"/>
    <n v="1"/>
    <n v="19"/>
    <x v="0"/>
    <s v="MA"/>
    <n v="2421"/>
    <d v="1983-03-28T00:00:00"/>
    <x v="0"/>
    <s v="Married"/>
    <s v="US Citizen"/>
    <s v="White"/>
    <x v="76"/>
    <d v="2016-05-25T00:00:00"/>
    <s v="more money"/>
    <s v="Voluntarily Terminated"/>
    <x v="0"/>
    <x v="5"/>
    <n v="11"/>
    <s v="Employee Referral"/>
    <s v="Fully Meets"/>
    <n v="3.18"/>
    <n v="3"/>
    <n v="0"/>
    <d v="2016-03-06T00:00:00"/>
    <n v="0"/>
    <n v="10"/>
    <n v="3.1485284052019167"/>
    <x v="2"/>
  </r>
  <r>
    <s v="Newman, Richard "/>
    <x v="200"/>
    <n v="1"/>
    <n v="1"/>
    <n v="1"/>
    <n v="3"/>
    <n v="5"/>
    <n v="3"/>
    <n v="48495"/>
    <n v="0"/>
    <n v="19"/>
    <x v="0"/>
    <s v="MA"/>
    <n v="2136"/>
    <d v="1977-08-04T00:00:00"/>
    <x v="0"/>
    <s v="Married"/>
    <s v="US Citizen"/>
    <s v="White"/>
    <x v="31"/>
    <d v="2022-03-14T00:00:00"/>
    <s v="N-A-StillEmployed"/>
    <s v="Active"/>
    <x v="0"/>
    <x v="7"/>
    <n v="19"/>
    <s v="LinkedIn"/>
    <s v="Fully Meets"/>
    <n v="5"/>
    <n v="5"/>
    <n v="0"/>
    <d v="2019-02-18T00:00:00"/>
    <n v="0"/>
    <n v="11"/>
    <n v="7.8384668035592062"/>
    <x v="2"/>
  </r>
  <r>
    <s v="Ngodup, Shari "/>
    <x v="201"/>
    <n v="0"/>
    <n v="3"/>
    <n v="0"/>
    <n v="1"/>
    <n v="5"/>
    <n v="4"/>
    <n v="52984"/>
    <n v="0"/>
    <n v="19"/>
    <x v="0"/>
    <s v="MA"/>
    <n v="1810"/>
    <d v="1967-03-06T00:00:00"/>
    <x v="1"/>
    <s v="Separated"/>
    <s v="US Citizen"/>
    <s v="Black or African American"/>
    <x v="76"/>
    <d v="2022-03-14T00:00:00"/>
    <s v="N-A-StillEmployed"/>
    <s v="Active"/>
    <x v="0"/>
    <x v="8"/>
    <n v="12"/>
    <s v="Diversity Job Fair"/>
    <s v="Exceeds"/>
    <n v="4"/>
    <n v="3"/>
    <n v="0"/>
    <d v="2019-02-13T00:00:00"/>
    <n v="0"/>
    <n v="12"/>
    <n v="8.9500342231348391"/>
    <x v="2"/>
  </r>
  <r>
    <s v="Nguyen, Dheepa"/>
    <x v="202"/>
    <n v="0"/>
    <n v="0"/>
    <n v="0"/>
    <n v="1"/>
    <n v="6"/>
    <n v="3"/>
    <n v="63695"/>
    <n v="0"/>
    <n v="3"/>
    <x v="11"/>
    <s v="GA"/>
    <n v="30428"/>
    <d v="1989-03-31T00:00:00"/>
    <x v="1"/>
    <s v="Single"/>
    <s v="US Citizen"/>
    <s v="Two or more races"/>
    <x v="17"/>
    <d v="2022-03-14T00:00:00"/>
    <s v="N-A-StillEmployed"/>
    <s v="Active"/>
    <x v="4"/>
    <x v="16"/>
    <n v="21"/>
    <s v="Indeed"/>
    <s v="Fully Meets"/>
    <n v="5"/>
    <n v="5"/>
    <n v="0"/>
    <d v="2019-01-25T00:00:00"/>
    <n v="0"/>
    <n v="2"/>
    <n v="8.6817248459958929"/>
    <x v="0"/>
  </r>
  <r>
    <s v="Nguyen, Lei-Ming"/>
    <x v="203"/>
    <n v="0"/>
    <n v="0"/>
    <n v="0"/>
    <n v="1"/>
    <n v="5"/>
    <n v="3"/>
    <n v="62061"/>
    <n v="0"/>
    <n v="19"/>
    <x v="0"/>
    <s v="MA"/>
    <n v="2132"/>
    <d v="1984-07-07T00:00:00"/>
    <x v="1"/>
    <s v="Single"/>
    <s v="US Citizen"/>
    <s v="White"/>
    <x v="17"/>
    <d v="2022-03-14T00:00:00"/>
    <s v="N-A-StillEmployed"/>
    <s v="Active"/>
    <x v="0"/>
    <x v="10"/>
    <n v="14"/>
    <s v="LinkedIn"/>
    <s v="Fully Meets"/>
    <n v="3.6"/>
    <n v="5"/>
    <n v="0"/>
    <d v="2019-01-02T00:00:00"/>
    <n v="0"/>
    <n v="4"/>
    <n v="8.6817248459958929"/>
    <x v="0"/>
  </r>
  <r>
    <s v="Nowlan, Kristie"/>
    <x v="204"/>
    <n v="0"/>
    <n v="0"/>
    <n v="0"/>
    <n v="1"/>
    <n v="5"/>
    <n v="3"/>
    <n v="66738"/>
    <n v="0"/>
    <n v="20"/>
    <x v="2"/>
    <s v="MA"/>
    <n v="1040"/>
    <d v="1985-11-23T00:00:00"/>
    <x v="1"/>
    <s v="Single"/>
    <s v="US Citizen"/>
    <s v="White"/>
    <x v="5"/>
    <d v="2022-03-14T00:00:00"/>
    <s v="N-A-StillEmployed"/>
    <s v="Active"/>
    <x v="0"/>
    <x v="3"/>
    <n v="16"/>
    <s v="Indeed"/>
    <s v="Fully Meets"/>
    <n v="4.53"/>
    <n v="5"/>
    <n v="0"/>
    <d v="2019-01-16T00:00:00"/>
    <n v="0"/>
    <n v="5"/>
    <n v="7.3401779603011637"/>
    <x v="0"/>
  </r>
  <r>
    <s v="O'hare, Lynn"/>
    <x v="205"/>
    <n v="0"/>
    <n v="0"/>
    <n v="0"/>
    <n v="4"/>
    <n v="5"/>
    <n v="1"/>
    <n v="52674"/>
    <n v="1"/>
    <n v="19"/>
    <x v="0"/>
    <s v="MA"/>
    <n v="2152"/>
    <d v="1980-09-30T00:00:00"/>
    <x v="1"/>
    <s v="Single"/>
    <s v="US Citizen"/>
    <s v="Two or more races"/>
    <x v="27"/>
    <d v="2018-05-01T00:00:00"/>
    <s v="performance"/>
    <s v="Terminated for Cause"/>
    <x v="0"/>
    <x v="2"/>
    <n v="20"/>
    <s v="LinkedIn"/>
    <s v="PIP"/>
    <n v="2.33"/>
    <n v="2"/>
    <n v="0"/>
    <d v="2018-03-09T00:00:00"/>
    <n v="6"/>
    <n v="3"/>
    <n v="4.084873374401095"/>
    <x v="2"/>
  </r>
  <r>
    <s v="Oliver, Brooke "/>
    <x v="206"/>
    <n v="1"/>
    <n v="1"/>
    <n v="0"/>
    <n v="5"/>
    <n v="5"/>
    <n v="3"/>
    <n v="71966"/>
    <n v="1"/>
    <n v="20"/>
    <x v="2"/>
    <s v="MA"/>
    <n v="2492"/>
    <d v="1952-11-02T00:00:00"/>
    <x v="1"/>
    <s v="Married"/>
    <s v="US Citizen"/>
    <s v="Asian"/>
    <x v="32"/>
    <d v="2013-08-19T00:00:00"/>
    <s v="unhappy"/>
    <s v="Voluntarily Terminated"/>
    <x v="0"/>
    <x v="4"/>
    <n v="39"/>
    <s v="LinkedIn"/>
    <s v="Fully Meets"/>
    <n v="5"/>
    <n v="3"/>
    <n v="0"/>
    <d v="2013-07-02T00:00:00"/>
    <n v="0"/>
    <n v="17"/>
    <n v="1.2648870636550309"/>
    <x v="0"/>
  </r>
  <r>
    <s v="Onque, Jasmine"/>
    <x v="207"/>
    <n v="0"/>
    <n v="0"/>
    <n v="0"/>
    <n v="1"/>
    <n v="6"/>
    <n v="3"/>
    <n v="63051"/>
    <n v="0"/>
    <n v="3"/>
    <x v="11"/>
    <s v="FL"/>
    <n v="33174"/>
    <d v="1990-11-05T00:00:00"/>
    <x v="1"/>
    <s v="Single"/>
    <s v="US Citizen"/>
    <s v="White"/>
    <x v="6"/>
    <d v="2022-03-14T00:00:00"/>
    <s v="N-A-StillEmployed"/>
    <s v="Active"/>
    <x v="4"/>
    <x v="16"/>
    <n v="21"/>
    <s v="Indeed"/>
    <s v="Fully Meets"/>
    <n v="4.28"/>
    <n v="3"/>
    <n v="0"/>
    <d v="2019-01-25T00:00:00"/>
    <n v="0"/>
    <n v="1"/>
    <n v="8.4517453798767974"/>
    <x v="0"/>
  </r>
  <r>
    <s v="Osturnka, Adeel"/>
    <x v="208"/>
    <n v="1"/>
    <n v="1"/>
    <n v="1"/>
    <n v="1"/>
    <n v="5"/>
    <n v="4"/>
    <n v="47414"/>
    <n v="0"/>
    <n v="19"/>
    <x v="0"/>
    <s v="MA"/>
    <n v="2478"/>
    <d v="1976-11-12T00:00:00"/>
    <x v="0"/>
    <s v="Married"/>
    <s v="US Citizen"/>
    <s v="White"/>
    <x v="6"/>
    <d v="2022-03-14T00:00:00"/>
    <s v="N-A-StillEmployed"/>
    <s v="Active"/>
    <x v="0"/>
    <x v="11"/>
    <n v="18"/>
    <s v="LinkedIn"/>
    <s v="Exceeds"/>
    <n v="5"/>
    <n v="3"/>
    <n v="0"/>
    <d v="2019-02-07T00:00:00"/>
    <n v="0"/>
    <n v="13"/>
    <n v="8.4517453798767974"/>
    <x v="2"/>
  </r>
  <r>
    <s v="Owad, Clinton"/>
    <x v="209"/>
    <n v="0"/>
    <n v="0"/>
    <n v="1"/>
    <n v="1"/>
    <n v="5"/>
    <n v="2"/>
    <n v="53060"/>
    <n v="0"/>
    <n v="19"/>
    <x v="0"/>
    <s v="MA"/>
    <n v="1760"/>
    <d v="1979-11-24T00:00:00"/>
    <x v="0"/>
    <s v="Single"/>
    <s v="US Citizen"/>
    <s v="Black or African American"/>
    <x v="19"/>
    <d v="2022-03-14T00:00:00"/>
    <s v="N-A-StillEmployed"/>
    <s v="Active"/>
    <x v="0"/>
    <x v="0"/>
    <n v="22"/>
    <s v="LinkedIn"/>
    <s v="Needs Improvement"/>
    <n v="4.25"/>
    <n v="3"/>
    <n v="0"/>
    <d v="2019-02-04T00:00:00"/>
    <n v="4"/>
    <n v="6"/>
    <n v="8.0684462696783026"/>
    <x v="2"/>
  </r>
  <r>
    <s v="Ozark, Travis"/>
    <x v="210"/>
    <n v="0"/>
    <n v="0"/>
    <n v="1"/>
    <n v="1"/>
    <n v="6"/>
    <n v="3"/>
    <n v="68829"/>
    <n v="0"/>
    <n v="3"/>
    <x v="11"/>
    <s v="NC"/>
    <n v="27229"/>
    <d v="1982-05-19T00:00:00"/>
    <x v="0"/>
    <s v="Single"/>
    <s v="US Citizen"/>
    <s v="White"/>
    <x v="8"/>
    <d v="2022-03-14T00:00:00"/>
    <s v="N-A-StillEmployed"/>
    <s v="Active"/>
    <x v="4"/>
    <x v="14"/>
    <n v="17"/>
    <s v="Website"/>
    <s v="Fully Meets"/>
    <n v="5"/>
    <n v="5"/>
    <n v="0"/>
    <d v="2019-01-14T00:00:00"/>
    <n v="0"/>
    <n v="18"/>
    <n v="7.1868583162217661"/>
    <x v="0"/>
  </r>
  <r>
    <s v="Panjwani, Nina"/>
    <x v="211"/>
    <n v="1"/>
    <n v="1"/>
    <n v="0"/>
    <n v="5"/>
    <n v="5"/>
    <n v="3"/>
    <n v="63515"/>
    <n v="1"/>
    <n v="19"/>
    <x v="0"/>
    <s v="MA"/>
    <n v="2351"/>
    <d v="1979-01-05T00:00:00"/>
    <x v="1"/>
    <s v="Married"/>
    <s v="US Citizen"/>
    <s v="White"/>
    <x v="78"/>
    <d v="2014-01-12T00:00:00"/>
    <s v="Another position"/>
    <s v="Voluntarily Terminated"/>
    <x v="0"/>
    <x v="3"/>
    <n v="16"/>
    <s v="Google Search"/>
    <s v="Fully Meets"/>
    <n v="3.89"/>
    <n v="4"/>
    <n v="0"/>
    <d v="2013-03-04T00:00:00"/>
    <n v="0"/>
    <n v="7"/>
    <n v="2.9295003422313486"/>
    <x v="0"/>
  </r>
  <r>
    <s v="Patronick, Lucas"/>
    <x v="212"/>
    <n v="0"/>
    <n v="0"/>
    <n v="1"/>
    <n v="5"/>
    <n v="4"/>
    <n v="4"/>
    <n v="108987"/>
    <n v="1"/>
    <n v="24"/>
    <x v="3"/>
    <s v="MA"/>
    <n v="1844"/>
    <d v="1979-02-20T00:00:00"/>
    <x v="0"/>
    <s v="Single"/>
    <s v="US Citizen"/>
    <s v="Black or African American"/>
    <x v="43"/>
    <d v="2015-09-07T00:00:00"/>
    <s v="Another position"/>
    <s v="Voluntarily Terminated"/>
    <x v="2"/>
    <x v="6"/>
    <n v="10"/>
    <s v="Diversity Job Fair"/>
    <s v="Exceeds"/>
    <n v="5"/>
    <n v="5"/>
    <n v="3"/>
    <d v="2015-08-16T00:00:00"/>
    <n v="0"/>
    <n v="13"/>
    <n v="3.8329911019849416"/>
    <x v="1"/>
  </r>
  <r>
    <s v="Pearson, Randall"/>
    <x v="213"/>
    <n v="1"/>
    <n v="1"/>
    <n v="1"/>
    <n v="5"/>
    <n v="3"/>
    <n v="3"/>
    <n v="93093"/>
    <n v="1"/>
    <n v="9"/>
    <x v="5"/>
    <s v="MA"/>
    <n v="2747"/>
    <d v="1984-05-09T00:00:00"/>
    <x v="0"/>
    <s v="Married"/>
    <s v="US Citizen"/>
    <s v="White"/>
    <x v="79"/>
    <d v="2016-05-01T00:00:00"/>
    <s v="performance"/>
    <s v="Voluntarily Terminated"/>
    <x v="1"/>
    <x v="1"/>
    <n v="4"/>
    <s v="Employee Referral"/>
    <s v="Fully Meets"/>
    <n v="4.7"/>
    <n v="4"/>
    <n v="5"/>
    <d v="2016-01-16T00:00:00"/>
    <n v="0"/>
    <n v="19"/>
    <n v="1.4154688569472964"/>
    <x v="1"/>
  </r>
  <r>
    <s v="Smith, Martin"/>
    <x v="214"/>
    <n v="0"/>
    <n v="0"/>
    <n v="1"/>
    <n v="5"/>
    <n v="5"/>
    <n v="2"/>
    <n v="53564"/>
    <n v="1"/>
    <n v="19"/>
    <x v="0"/>
    <s v="MA"/>
    <n v="2458"/>
    <d v="1988-03-17T00:00:00"/>
    <x v="0"/>
    <s v="Single"/>
    <s v="US Citizen"/>
    <s v="Black or African American"/>
    <x v="9"/>
    <d v="2017-12-28T00:00:00"/>
    <s v="career change"/>
    <s v="Voluntarily Terminated"/>
    <x v="0"/>
    <x v="4"/>
    <n v="39"/>
    <s v="Google Search"/>
    <s v="Needs Improvement"/>
    <n v="3.54"/>
    <n v="5"/>
    <n v="0"/>
    <d v="2017-04-06T00:00:00"/>
    <n v="4"/>
    <n v="15"/>
    <n v="6.9650924024640659"/>
    <x v="2"/>
  </r>
  <r>
    <s v="Pelletier, Ermine"/>
    <x v="215"/>
    <n v="1"/>
    <n v="1"/>
    <n v="0"/>
    <n v="5"/>
    <n v="5"/>
    <n v="2"/>
    <n v="60270"/>
    <n v="1"/>
    <n v="20"/>
    <x v="2"/>
    <s v="MA"/>
    <n v="2472"/>
    <d v="1989-07-18T00:00:00"/>
    <x v="1"/>
    <s v="Married"/>
    <s v="US Citizen"/>
    <s v="Asian"/>
    <x v="0"/>
    <d v="2015-09-15T00:00:00"/>
    <s v="unhappy"/>
    <s v="Voluntarily Terminated"/>
    <x v="0"/>
    <x v="5"/>
    <n v="11"/>
    <s v="CareerBuilder"/>
    <s v="Needs Improvement"/>
    <n v="2.4"/>
    <n v="5"/>
    <n v="0"/>
    <d v="2015-02-06T00:00:00"/>
    <n v="5"/>
    <n v="2"/>
    <n v="4.1971252566735116"/>
    <x v="0"/>
  </r>
  <r>
    <s v="Perry, Shakira"/>
    <x v="216"/>
    <n v="0"/>
    <n v="0"/>
    <n v="0"/>
    <n v="5"/>
    <n v="5"/>
    <n v="3"/>
    <n v="45998"/>
    <n v="1"/>
    <n v="19"/>
    <x v="0"/>
    <s v="MA"/>
    <n v="2176"/>
    <d v="1986-07-20T00:00:00"/>
    <x v="1"/>
    <s v="Single"/>
    <s v="US Citizen"/>
    <s v="White"/>
    <x v="36"/>
    <d v="2015-10-25T00:00:00"/>
    <s v="medical issues"/>
    <s v="Voluntarily Terminated"/>
    <x v="0"/>
    <x v="5"/>
    <n v="11"/>
    <s v="LinkedIn"/>
    <s v="Fully Meets"/>
    <n v="3.45"/>
    <n v="4"/>
    <n v="0"/>
    <d v="2014-05-13T00:00:00"/>
    <n v="0"/>
    <n v="5"/>
    <n v="4.4435318275154003"/>
    <x v="2"/>
  </r>
  <r>
    <s v="Peters, Lauren"/>
    <x v="217"/>
    <n v="1"/>
    <n v="1"/>
    <n v="0"/>
    <n v="5"/>
    <n v="5"/>
    <n v="4"/>
    <n v="57954"/>
    <n v="1"/>
    <n v="20"/>
    <x v="2"/>
    <s v="MA"/>
    <n v="1886"/>
    <d v="1986-08-17T00:00:00"/>
    <x v="1"/>
    <s v="Married"/>
    <s v="US Citizen"/>
    <s v="White"/>
    <x v="36"/>
    <d v="2013-02-04T00:00:00"/>
    <s v="more money"/>
    <s v="Voluntarily Terminated"/>
    <x v="0"/>
    <x v="7"/>
    <n v="19"/>
    <s v="Indeed"/>
    <s v="Exceeds"/>
    <n v="4.2"/>
    <n v="5"/>
    <n v="0"/>
    <d v="2013-01-10T00:00:00"/>
    <n v="0"/>
    <n v="12"/>
    <n v="1.7248459958932238"/>
    <x v="0"/>
  </r>
  <r>
    <s v="Peterson, Ebonee  "/>
    <x v="218"/>
    <n v="1"/>
    <n v="1"/>
    <n v="0"/>
    <n v="5"/>
    <n v="5"/>
    <n v="3"/>
    <n v="74669"/>
    <n v="1"/>
    <n v="18"/>
    <x v="9"/>
    <s v="MA"/>
    <n v="2030"/>
    <d v="1977-09-05T00:00:00"/>
    <x v="1"/>
    <s v="Married"/>
    <s v="US Citizen"/>
    <s v="White"/>
    <x v="80"/>
    <d v="2016-05-18T00:00:00"/>
    <s v="Another position"/>
    <s v="Voluntarily Terminated"/>
    <x v="0"/>
    <x v="13"/>
    <n v="2"/>
    <s v="Indeed"/>
    <s v="Fully Meets"/>
    <n v="4.16"/>
    <n v="5"/>
    <n v="0"/>
    <d v="2015-03-05T00:00:00"/>
    <n v="0"/>
    <n v="6"/>
    <n v="5.5633127994524294"/>
    <x v="0"/>
  </r>
  <r>
    <s v="Petingill, Shana  "/>
    <x v="219"/>
    <n v="1"/>
    <n v="1"/>
    <n v="0"/>
    <n v="1"/>
    <n v="5"/>
    <n v="3"/>
    <n v="74226"/>
    <n v="0"/>
    <n v="20"/>
    <x v="2"/>
    <s v="MA"/>
    <n v="2050"/>
    <d v="1979-10-03T00:00:00"/>
    <x v="1"/>
    <s v="Married"/>
    <s v="Eligible NonCitizen"/>
    <s v="Asian"/>
    <x v="10"/>
    <d v="2022-03-14T00:00:00"/>
    <s v="N-A-StillEmployed"/>
    <s v="Active"/>
    <x v="0"/>
    <x v="8"/>
    <n v="12"/>
    <s v="LinkedIn"/>
    <s v="Fully Meets"/>
    <n v="4.3"/>
    <n v="3"/>
    <n v="0"/>
    <d v="2019-01-14T00:00:00"/>
    <n v="0"/>
    <n v="14"/>
    <n v="9.9466119096509242"/>
    <x v="0"/>
  </r>
  <r>
    <s v="Petrowsky, Thelma"/>
    <x v="220"/>
    <n v="1"/>
    <n v="1"/>
    <n v="0"/>
    <n v="1"/>
    <n v="3"/>
    <n v="4"/>
    <n v="93554"/>
    <n v="0"/>
    <n v="9"/>
    <x v="5"/>
    <s v="MA"/>
    <n v="1886"/>
    <d v="1984-09-16T00:00:00"/>
    <x v="1"/>
    <s v="Married"/>
    <s v="US Citizen"/>
    <s v="Black or African American"/>
    <x v="5"/>
    <d v="2022-03-14T00:00:00"/>
    <s v="N-A-StillEmployed"/>
    <s v="Active"/>
    <x v="1"/>
    <x v="1"/>
    <n v="4"/>
    <s v="Employee Referral"/>
    <s v="Exceeds"/>
    <n v="4.5999999999999996"/>
    <n v="5"/>
    <n v="7"/>
    <d v="2019-01-04T00:00:00"/>
    <n v="0"/>
    <n v="16"/>
    <n v="7.3401779603011637"/>
    <x v="1"/>
  </r>
  <r>
    <s v="Pham, Hong"/>
    <x v="221"/>
    <n v="1"/>
    <n v="1"/>
    <n v="1"/>
    <n v="5"/>
    <n v="5"/>
    <n v="3"/>
    <n v="64724"/>
    <n v="1"/>
    <n v="19"/>
    <x v="0"/>
    <s v="MA"/>
    <n v="2451"/>
    <d v="1988-06-03T00:00:00"/>
    <x v="0"/>
    <s v="Married"/>
    <s v="US Citizen"/>
    <s v="Asian"/>
    <x v="0"/>
    <d v="2012-11-30T00:00:00"/>
    <s v="more money"/>
    <s v="Voluntarily Terminated"/>
    <x v="0"/>
    <x v="8"/>
    <n v="12"/>
    <s v="Google Search"/>
    <s v="Fully Meets"/>
    <n v="5"/>
    <n v="3"/>
    <n v="0"/>
    <d v="2012-02-20T00:00:00"/>
    <n v="0"/>
    <n v="13"/>
    <n v="1.4072553045859"/>
    <x v="0"/>
  </r>
  <r>
    <s v="Pitt, Brad "/>
    <x v="222"/>
    <n v="0"/>
    <n v="0"/>
    <n v="1"/>
    <n v="1"/>
    <n v="5"/>
    <n v="3"/>
    <n v="47001"/>
    <n v="0"/>
    <n v="19"/>
    <x v="0"/>
    <s v="MA"/>
    <n v="2451"/>
    <d v="1981-11-23T00:00:00"/>
    <x v="0"/>
    <s v="Single"/>
    <s v="US Citizen"/>
    <s v="White"/>
    <x v="81"/>
    <d v="2022-03-14T00:00:00"/>
    <s v="N-A-StillEmployed"/>
    <s v="Active"/>
    <x v="0"/>
    <x v="10"/>
    <n v="14"/>
    <s v="Google Search"/>
    <s v="Fully Meets"/>
    <n v="3.66"/>
    <n v="3"/>
    <n v="0"/>
    <d v="2019-02-25T00:00:00"/>
    <n v="0"/>
    <n v="15"/>
    <n v="14.354551676933607"/>
    <x v="2"/>
  </r>
  <r>
    <s v="Potts, Xana"/>
    <x v="223"/>
    <n v="1"/>
    <n v="1"/>
    <n v="0"/>
    <n v="1"/>
    <n v="6"/>
    <n v="3"/>
    <n v="61844"/>
    <n v="0"/>
    <n v="3"/>
    <x v="11"/>
    <s v="KY"/>
    <n v="40220"/>
    <d v="1988-08-29T00:00:00"/>
    <x v="1"/>
    <s v="Married"/>
    <s v="US Citizen"/>
    <s v="Black or African American"/>
    <x v="4"/>
    <d v="2022-03-14T00:00:00"/>
    <s v="N-A-StillEmployed"/>
    <s v="Active"/>
    <x v="4"/>
    <x v="16"/>
    <n v="21"/>
    <s v="Website"/>
    <s v="Fully Meets"/>
    <n v="4.2"/>
    <n v="5"/>
    <n v="0"/>
    <d v="2019-02-01T00:00:00"/>
    <n v="0"/>
    <n v="9"/>
    <n v="10.17659137577002"/>
    <x v="0"/>
  </r>
  <r>
    <s v="Power, Morissa"/>
    <x v="224"/>
    <n v="0"/>
    <n v="2"/>
    <n v="0"/>
    <n v="5"/>
    <n v="5"/>
    <n v="3"/>
    <n v="46799"/>
    <n v="1"/>
    <n v="19"/>
    <x v="0"/>
    <s v="MA"/>
    <n v="1742"/>
    <d v="1984-10-15T00:00:00"/>
    <x v="1"/>
    <s v="Divorced"/>
    <s v="Eligible NonCitizen"/>
    <s v="Asian"/>
    <x v="36"/>
    <d v="2018-06-04T00:00:00"/>
    <s v="Another position"/>
    <s v="Voluntarily Terminated"/>
    <x v="0"/>
    <x v="2"/>
    <n v="20"/>
    <s v="Google Search"/>
    <s v="Fully Meets"/>
    <n v="3.17"/>
    <n v="4"/>
    <n v="0"/>
    <d v="2018-04-02T00:00:00"/>
    <n v="0"/>
    <n v="14"/>
    <n v="7.052703627652293"/>
    <x v="2"/>
  </r>
  <r>
    <s v="Punjabhi, Louis  "/>
    <x v="225"/>
    <n v="0"/>
    <n v="0"/>
    <n v="1"/>
    <n v="1"/>
    <n v="5"/>
    <n v="3"/>
    <n v="59472"/>
    <n v="0"/>
    <n v="19"/>
    <x v="0"/>
    <s v="MA"/>
    <n v="2109"/>
    <d v="1961-06-19T00:00:00"/>
    <x v="0"/>
    <s v="Single"/>
    <s v="US Citizen"/>
    <s v="White"/>
    <x v="63"/>
    <d v="2022-03-14T00:00:00"/>
    <s v="N-A-StillEmployed"/>
    <s v="Active"/>
    <x v="0"/>
    <x v="11"/>
    <n v="18"/>
    <s v="Employee Referral"/>
    <s v="Fully Meets"/>
    <n v="4.8"/>
    <n v="3"/>
    <n v="0"/>
    <d v="2019-01-07T00:00:00"/>
    <n v="0"/>
    <n v="14"/>
    <n v="8.1834360027378512"/>
    <x v="0"/>
  </r>
  <r>
    <s v="Purinton, Janine"/>
    <x v="226"/>
    <n v="0"/>
    <n v="2"/>
    <n v="0"/>
    <n v="5"/>
    <n v="5"/>
    <n v="3"/>
    <n v="46430"/>
    <n v="1"/>
    <n v="19"/>
    <x v="0"/>
    <s v="MA"/>
    <n v="2474"/>
    <d v="1970-09-22T00:00:00"/>
    <x v="1"/>
    <s v="Divorced"/>
    <s v="US Citizen"/>
    <s v="White"/>
    <x v="12"/>
    <d v="2013-06-18T00:00:00"/>
    <s v="unhappy"/>
    <s v="Voluntarily Terminated"/>
    <x v="0"/>
    <x v="2"/>
    <n v="20"/>
    <s v="Indeed"/>
    <s v="Fully Meets"/>
    <n v="4.5"/>
    <n v="5"/>
    <n v="0"/>
    <d v="2013-04-02T00:00:00"/>
    <n v="0"/>
    <n v="16"/>
    <n v="0.731006160164271"/>
    <x v="2"/>
  </r>
  <r>
    <s v="Quinn, Sean"/>
    <x v="227"/>
    <n v="1"/>
    <n v="1"/>
    <n v="1"/>
    <n v="5"/>
    <n v="1"/>
    <n v="3"/>
    <n v="83363"/>
    <n v="1"/>
    <n v="23"/>
    <x v="3"/>
    <s v="MA"/>
    <n v="2045"/>
    <d v="1984-06-11T00:00:00"/>
    <x v="0"/>
    <s v="Married"/>
    <s v="Eligible NonCitizen"/>
    <s v="Black or African American"/>
    <x v="13"/>
    <d v="2015-08-15T00:00:00"/>
    <s v="career change"/>
    <s v="Voluntarily Terminated"/>
    <x v="2"/>
    <x v="13"/>
    <n v="2"/>
    <s v="Diversity Job Fair"/>
    <s v="Fully Meets"/>
    <n v="4.1500000000000004"/>
    <n v="4"/>
    <n v="0"/>
    <d v="2014-04-19T00:00:00"/>
    <n v="0"/>
    <n v="4"/>
    <n v="4.4791238877481181"/>
    <x v="1"/>
  </r>
  <r>
    <s v="Rachael, Maggie"/>
    <x v="228"/>
    <n v="1"/>
    <n v="1"/>
    <n v="0"/>
    <n v="1"/>
    <n v="3"/>
    <n v="3"/>
    <n v="95920"/>
    <n v="0"/>
    <n v="4"/>
    <x v="17"/>
    <s v="MA"/>
    <n v="2110"/>
    <d v="1980-12-05T00:00:00"/>
    <x v="1"/>
    <s v="Married"/>
    <s v="US Citizen"/>
    <s v="Black or African American"/>
    <x v="67"/>
    <d v="2022-03-14T00:00:00"/>
    <s v="N-A-StillEmployed"/>
    <s v="Active"/>
    <x v="1"/>
    <x v="19"/>
    <n v="13"/>
    <s v="Indeed"/>
    <s v="Fully Meets"/>
    <n v="4.4000000000000004"/>
    <n v="4"/>
    <n v="6"/>
    <d v="2019-02-06T00:00:00"/>
    <n v="0"/>
    <n v="10"/>
    <n v="5.4455852156057496"/>
    <x v="1"/>
  </r>
  <r>
    <s v="Rarrick, Quinn"/>
    <x v="229"/>
    <n v="0"/>
    <n v="2"/>
    <n v="1"/>
    <n v="5"/>
    <n v="5"/>
    <n v="3"/>
    <n v="61729"/>
    <n v="1"/>
    <n v="19"/>
    <x v="0"/>
    <s v="MA"/>
    <n v="2478"/>
    <d v="1984-12-31T00:00:00"/>
    <x v="0"/>
    <s v="Divorced"/>
    <s v="US Citizen"/>
    <s v="White"/>
    <x v="64"/>
    <d v="2018-04-07T00:00:00"/>
    <s v="more money"/>
    <s v="Voluntarily Terminated"/>
    <x v="0"/>
    <x v="0"/>
    <n v="22"/>
    <s v="Indeed"/>
    <s v="Fully Meets"/>
    <n v="3.8"/>
    <n v="5"/>
    <n v="0"/>
    <d v="2018-02-04T00:00:00"/>
    <n v="0"/>
    <n v="19"/>
    <n v="6.5297741273100618"/>
    <x v="0"/>
  </r>
  <r>
    <s v="Ren, Kylo"/>
    <x v="230"/>
    <n v="1"/>
    <n v="1"/>
    <n v="1"/>
    <n v="1"/>
    <n v="6"/>
    <n v="3"/>
    <n v="61809"/>
    <n v="0"/>
    <n v="3"/>
    <x v="11"/>
    <s v="ID"/>
    <n v="83706"/>
    <d v="1954-12-10T00:00:00"/>
    <x v="0"/>
    <s v="Married"/>
    <s v="US Citizen"/>
    <s v="White"/>
    <x v="31"/>
    <d v="2022-03-14T00:00:00"/>
    <s v="N-A-StillEmployed"/>
    <s v="Active"/>
    <x v="4"/>
    <x v="14"/>
    <n v="17"/>
    <s v="CareerBuilder"/>
    <s v="Fully Meets"/>
    <n v="3.98"/>
    <n v="3"/>
    <n v="0"/>
    <d v="2019-01-28T00:00:00"/>
    <n v="0"/>
    <n v="4"/>
    <n v="7.8384668035592062"/>
    <x v="0"/>
  </r>
  <r>
    <s v="Rhoads, Thomas"/>
    <x v="231"/>
    <n v="0"/>
    <n v="2"/>
    <n v="1"/>
    <n v="5"/>
    <n v="5"/>
    <n v="3"/>
    <n v="45115"/>
    <n v="1"/>
    <n v="19"/>
    <x v="0"/>
    <s v="MA"/>
    <n v="2176"/>
    <d v="1982-07-22T00:00:00"/>
    <x v="0"/>
    <s v="Divorced"/>
    <s v="US Citizen"/>
    <s v="White"/>
    <x v="36"/>
    <d v="2016-01-15T00:00:00"/>
    <s v="retiring"/>
    <s v="Voluntarily Terminated"/>
    <x v="0"/>
    <x v="3"/>
    <n v="16"/>
    <s v="LinkedIn"/>
    <s v="Fully Meets"/>
    <n v="5"/>
    <n v="4"/>
    <n v="0"/>
    <d v="2015-03-30T00:00:00"/>
    <n v="0"/>
    <n v="11"/>
    <n v="4.6680355920602326"/>
    <x v="2"/>
  </r>
  <r>
    <s v="Rivera, Haley  "/>
    <x v="232"/>
    <n v="1"/>
    <n v="1"/>
    <n v="0"/>
    <n v="1"/>
    <n v="5"/>
    <n v="4"/>
    <n v="46738"/>
    <n v="0"/>
    <n v="19"/>
    <x v="0"/>
    <s v="MA"/>
    <n v="2171"/>
    <d v="1973-12-01T00:00:00"/>
    <x v="1"/>
    <s v="Married"/>
    <s v="US Citizen"/>
    <s v="Asian"/>
    <x v="58"/>
    <d v="2022-03-14T00:00:00"/>
    <s v="N-A-StillEmployed"/>
    <s v="Active"/>
    <x v="0"/>
    <x v="4"/>
    <m/>
    <s v="Google Search"/>
    <s v="Exceeds"/>
    <n v="4.3600000000000003"/>
    <n v="5"/>
    <n v="0"/>
    <d v="2019-02-11T00:00:00"/>
    <n v="0"/>
    <n v="16"/>
    <n v="10.291581108829568"/>
    <x v="2"/>
  </r>
  <r>
    <s v="Roberson, May"/>
    <x v="233"/>
    <n v="0"/>
    <n v="2"/>
    <n v="0"/>
    <n v="5"/>
    <n v="5"/>
    <n v="3"/>
    <n v="64971"/>
    <n v="1"/>
    <n v="20"/>
    <x v="2"/>
    <s v="MA"/>
    <n v="1902"/>
    <d v="1981-05-09T00:00:00"/>
    <x v="1"/>
    <s v="Divorced"/>
    <s v="Eligible NonCitizen"/>
    <s v="Black or African American"/>
    <x v="64"/>
    <d v="2011-10-22T00:00:00"/>
    <s v="return to school"/>
    <s v="Voluntarily Terminated"/>
    <x v="0"/>
    <x v="10"/>
    <n v="14"/>
    <s v="Google Search"/>
    <s v="Fully Meets"/>
    <n v="4.5"/>
    <n v="4"/>
    <n v="0"/>
    <d v="2011-10-22T00:00:00"/>
    <n v="0"/>
    <n v="10"/>
    <n v="7.1184120465434639E-2"/>
    <x v="0"/>
  </r>
  <r>
    <s v="Robertson, Peter"/>
    <x v="234"/>
    <n v="1"/>
    <n v="1"/>
    <n v="1"/>
    <n v="5"/>
    <n v="5"/>
    <n v="3"/>
    <n v="55578"/>
    <n v="1"/>
    <n v="20"/>
    <x v="2"/>
    <s v="MA"/>
    <n v="2138"/>
    <d v="1972-03-07T00:00:00"/>
    <x v="0"/>
    <s v="Married"/>
    <s v="US Citizen"/>
    <s v="White"/>
    <x v="0"/>
    <d v="2012-02-08T00:00:00"/>
    <s v="Another position"/>
    <s v="Voluntarily Terminated"/>
    <x v="0"/>
    <x v="2"/>
    <n v="20"/>
    <s v="Indeed"/>
    <s v="Fully Meets"/>
    <n v="4.2"/>
    <n v="5"/>
    <n v="0"/>
    <d v="2012-01-06T00:00:00"/>
    <n v="0"/>
    <n v="13"/>
    <n v="0.59685147159479812"/>
    <x v="0"/>
  </r>
  <r>
    <s v="Robinson, Alain  "/>
    <x v="235"/>
    <n v="1"/>
    <n v="1"/>
    <n v="1"/>
    <n v="5"/>
    <n v="5"/>
    <n v="3"/>
    <n v="50428"/>
    <n v="1"/>
    <n v="19"/>
    <x v="0"/>
    <s v="MA"/>
    <n v="1420"/>
    <d v="1974-07-01T00:00:00"/>
    <x v="0"/>
    <s v="Married"/>
    <s v="US Citizen"/>
    <s v="Black or African American"/>
    <x v="9"/>
    <d v="2016-01-26T00:00:00"/>
    <s v="attendance"/>
    <s v="Voluntarily Terminated"/>
    <x v="0"/>
    <x v="5"/>
    <n v="11"/>
    <s v="Indeed"/>
    <s v="Fully Meets"/>
    <n v="5"/>
    <n v="3"/>
    <n v="0"/>
    <d v="2015-01-10T00:00:00"/>
    <n v="0"/>
    <n v="11"/>
    <n v="5.0431211498973303"/>
    <x v="2"/>
  </r>
  <r>
    <s v="Robinson, Cherly"/>
    <x v="236"/>
    <n v="1"/>
    <n v="1"/>
    <n v="0"/>
    <n v="4"/>
    <n v="5"/>
    <n v="2"/>
    <n v="61422"/>
    <n v="1"/>
    <n v="19"/>
    <x v="0"/>
    <s v="MA"/>
    <n v="1460"/>
    <d v="1985-07-01T00:00:00"/>
    <x v="1"/>
    <s v="Married"/>
    <s v="US Citizen"/>
    <s v="White"/>
    <x v="9"/>
    <d v="2016-05-17T00:00:00"/>
    <s v="attendance"/>
    <s v="Terminated for Cause"/>
    <x v="0"/>
    <x v="7"/>
    <n v="19"/>
    <s v="Indeed"/>
    <s v="Needs Improvement"/>
    <n v="3.6"/>
    <n v="3"/>
    <n v="0"/>
    <d v="2016-04-05T00:00:00"/>
    <n v="4"/>
    <n v="16"/>
    <n v="5.3497604380561263"/>
    <x v="0"/>
  </r>
  <r>
    <s v="Robinson, Elias"/>
    <x v="237"/>
    <n v="0"/>
    <n v="4"/>
    <n v="1"/>
    <n v="1"/>
    <n v="5"/>
    <n v="4"/>
    <n v="63353"/>
    <n v="0"/>
    <n v="19"/>
    <x v="0"/>
    <s v="MA"/>
    <n v="1730"/>
    <d v="1985-01-28T00:00:00"/>
    <x v="0"/>
    <s v="Widowed"/>
    <s v="US Citizen"/>
    <s v="White"/>
    <x v="17"/>
    <d v="2022-03-14T00:00:00"/>
    <s v="N-A-StillEmployed"/>
    <s v="Active"/>
    <x v="0"/>
    <x v="8"/>
    <n v="12"/>
    <s v="Employee Referral"/>
    <s v="Exceeds"/>
    <n v="3.6"/>
    <n v="5"/>
    <n v="0"/>
    <d v="2019-02-11T00:00:00"/>
    <n v="0"/>
    <n v="4"/>
    <n v="8.6817248459958929"/>
    <x v="0"/>
  </r>
  <r>
    <s v="Roby, Lori "/>
    <x v="238"/>
    <n v="1"/>
    <n v="1"/>
    <n v="0"/>
    <n v="1"/>
    <n v="3"/>
    <n v="3"/>
    <n v="89883"/>
    <n v="0"/>
    <n v="9"/>
    <x v="5"/>
    <s v="MA"/>
    <n v="1886"/>
    <d v="1981-11-10T00:00:00"/>
    <x v="1"/>
    <s v="Married"/>
    <s v="US Citizen"/>
    <s v="White"/>
    <x v="20"/>
    <d v="2022-03-14T00:00:00"/>
    <s v="N-A-StillEmployed"/>
    <s v="Active"/>
    <x v="1"/>
    <x v="1"/>
    <n v="4"/>
    <s v="Employee Referral"/>
    <s v="Fully Meets"/>
    <n v="3.69"/>
    <n v="5"/>
    <n v="6"/>
    <d v="2019-02-14T00:00:00"/>
    <n v="0"/>
    <n v="15"/>
    <n v="7.0718685831622174"/>
    <x v="1"/>
  </r>
  <r>
    <s v="Roehrich, Bianca"/>
    <x v="239"/>
    <n v="0"/>
    <n v="0"/>
    <n v="0"/>
    <n v="5"/>
    <n v="3"/>
    <n v="3"/>
    <n v="120000"/>
    <n v="1"/>
    <n v="29"/>
    <x v="27"/>
    <s v="MA"/>
    <n v="2703"/>
    <d v="1973-05-27T00:00:00"/>
    <x v="1"/>
    <s v="Single"/>
    <s v="US Citizen"/>
    <s v="White"/>
    <x v="8"/>
    <d v="2018-11-10T00:00:00"/>
    <s v="Another position"/>
    <s v="Voluntarily Terminated"/>
    <x v="1"/>
    <x v="1"/>
    <n v="4"/>
    <s v="LinkedIn"/>
    <s v="Fully Meets"/>
    <n v="3.88"/>
    <n v="3"/>
    <n v="7"/>
    <d v="2018-02-13T00:00:00"/>
    <n v="0"/>
    <n v="12"/>
    <n v="3.8466803559206024"/>
    <x v="3"/>
  </r>
  <r>
    <s v="Roper, Katie"/>
    <x v="240"/>
    <n v="0"/>
    <n v="0"/>
    <n v="0"/>
    <n v="1"/>
    <n v="3"/>
    <n v="3"/>
    <n v="150290"/>
    <n v="0"/>
    <n v="7"/>
    <x v="28"/>
    <s v="MA"/>
    <n v="2056"/>
    <d v="1972-11-21T00:00:00"/>
    <x v="1"/>
    <s v="Single"/>
    <s v="US Citizen"/>
    <s v="Black or African American"/>
    <x v="82"/>
    <d v="2022-03-14T00:00:00"/>
    <s v="N-A-StillEmployed"/>
    <s v="Active"/>
    <x v="1"/>
    <x v="19"/>
    <n v="13"/>
    <s v="Indeed"/>
    <s v="Fully Meets"/>
    <n v="4.9400000000000004"/>
    <n v="3"/>
    <n v="5"/>
    <d v="2019-02-06T00:00:00"/>
    <n v="0"/>
    <n v="17"/>
    <n v="5.1800136892539355"/>
    <x v="3"/>
  </r>
  <r>
    <s v="Rose, Ashley  "/>
    <x v="241"/>
    <n v="0"/>
    <n v="3"/>
    <n v="0"/>
    <n v="1"/>
    <n v="5"/>
    <n v="3"/>
    <n v="60627"/>
    <n v="0"/>
    <n v="19"/>
    <x v="0"/>
    <s v="MA"/>
    <n v="1886"/>
    <d v="1974-05-12T00:00:00"/>
    <x v="1"/>
    <s v="Separated"/>
    <s v="US Citizen"/>
    <s v="White"/>
    <x v="63"/>
    <d v="2022-03-14T00:00:00"/>
    <s v="N-A-StillEmployed"/>
    <s v="Active"/>
    <x v="0"/>
    <x v="10"/>
    <n v="14"/>
    <s v="Website"/>
    <s v="Fully Meets"/>
    <n v="5"/>
    <n v="4"/>
    <n v="0"/>
    <d v="2019-01-31T00:00:00"/>
    <n v="0"/>
    <n v="8"/>
    <n v="8.1834360027378512"/>
    <x v="0"/>
  </r>
  <r>
    <s v="Rossetti, Bruno"/>
    <x v="242"/>
    <n v="0"/>
    <n v="0"/>
    <n v="1"/>
    <n v="5"/>
    <n v="5"/>
    <n v="3"/>
    <n v="53180"/>
    <n v="1"/>
    <n v="19"/>
    <x v="0"/>
    <s v="MA"/>
    <n v="2155"/>
    <d v="1987-03-18T00:00:00"/>
    <x v="0"/>
    <s v="Single"/>
    <s v="US Citizen"/>
    <s v="White"/>
    <x v="15"/>
    <d v="2018-08-13T00:00:00"/>
    <s v="Another position"/>
    <s v="Voluntarily Terminated"/>
    <x v="0"/>
    <x v="2"/>
    <n v="20"/>
    <s v="Google Search"/>
    <s v="Fully Meets"/>
    <n v="5"/>
    <n v="5"/>
    <n v="0"/>
    <d v="2018-07-02T00:00:00"/>
    <n v="0"/>
    <n v="4"/>
    <n v="7.3593429158110881"/>
    <x v="2"/>
  </r>
  <r>
    <s v="Roup,Simon"/>
    <x v="243"/>
    <n v="0"/>
    <n v="0"/>
    <n v="1"/>
    <n v="1"/>
    <n v="3"/>
    <n v="3"/>
    <n v="140920"/>
    <n v="0"/>
    <n v="13"/>
    <x v="29"/>
    <s v="MA"/>
    <n v="2481"/>
    <d v="1973-05-04T00:00:00"/>
    <x v="0"/>
    <s v="Single"/>
    <s v="US Citizen"/>
    <s v="White"/>
    <x v="83"/>
    <d v="2022-03-14T00:00:00"/>
    <s v="N-A-StillEmployed"/>
    <s v="Active"/>
    <x v="1"/>
    <x v="15"/>
    <n v="5"/>
    <s v="Indeed"/>
    <s v="Fully Meets"/>
    <n v="3.6"/>
    <n v="5"/>
    <n v="7"/>
    <d v="2019-02-18T00:00:00"/>
    <n v="0"/>
    <n v="13"/>
    <n v="9.1444216290212186"/>
    <x v="3"/>
  </r>
  <r>
    <s v="Ruiz, Ricardo"/>
    <x v="244"/>
    <n v="0"/>
    <n v="2"/>
    <n v="1"/>
    <n v="5"/>
    <n v="3"/>
    <n v="3"/>
    <n v="148999"/>
    <n v="1"/>
    <n v="13"/>
    <x v="29"/>
    <s v="MA"/>
    <n v="1915"/>
    <d v="1964-04-01T00:00:00"/>
    <x v="0"/>
    <s v="Divorced"/>
    <s v="US Citizen"/>
    <s v="Black or African American"/>
    <x v="4"/>
    <d v="2015-11-04T00:00:00"/>
    <s v="hours"/>
    <s v="Voluntarily Terminated"/>
    <x v="1"/>
    <x v="15"/>
    <n v="5"/>
    <s v="Diversity Job Fair"/>
    <s v="Fully Meets"/>
    <n v="4.3"/>
    <n v="4"/>
    <n v="6"/>
    <d v="2015-01-04T00:00:00"/>
    <n v="0"/>
    <n v="8"/>
    <n v="3.8193018480492813"/>
    <x v="3"/>
  </r>
  <r>
    <s v="Saada, Adell"/>
    <x v="245"/>
    <n v="1"/>
    <n v="1"/>
    <n v="0"/>
    <n v="1"/>
    <n v="4"/>
    <n v="3"/>
    <n v="86214"/>
    <n v="0"/>
    <n v="24"/>
    <x v="3"/>
    <s v="MA"/>
    <n v="2132"/>
    <d v="1986-07-24T00:00:00"/>
    <x v="1"/>
    <s v="Married"/>
    <s v="US Citizen"/>
    <s v="White"/>
    <x v="62"/>
    <d v="2022-03-14T00:00:00"/>
    <s v="N-A-StillEmployed"/>
    <s v="Active"/>
    <x v="2"/>
    <x v="6"/>
    <n v="10"/>
    <s v="Indeed"/>
    <s v="Fully Meets"/>
    <n v="4.2"/>
    <n v="3"/>
    <n v="6"/>
    <d v="2019-02-13T00:00:00"/>
    <n v="0"/>
    <n v="2"/>
    <n v="9.3524982888432575"/>
    <x v="1"/>
  </r>
  <r>
    <s v="Saar-Beckles, Melinda"/>
    <x v="246"/>
    <n v="0"/>
    <n v="0"/>
    <n v="0"/>
    <n v="2"/>
    <n v="5"/>
    <n v="2"/>
    <n v="47750"/>
    <n v="0"/>
    <n v="19"/>
    <x v="0"/>
    <s v="MA"/>
    <n v="1801"/>
    <d v="1968-06-06T00:00:00"/>
    <x v="1"/>
    <s v="Single"/>
    <s v="US Citizen"/>
    <s v="Black or African American"/>
    <x v="84"/>
    <d v="2022-03-14T00:00:00"/>
    <s v="N-A-StillEmployed"/>
    <s v="Active"/>
    <x v="0"/>
    <x v="11"/>
    <n v="18"/>
    <s v="Diversity Job Fair"/>
    <s v="Needs Improvement"/>
    <n v="2.6"/>
    <n v="4"/>
    <n v="0"/>
    <d v="2019-02-18T00:00:00"/>
    <n v="5"/>
    <n v="4"/>
    <n v="5.6919917864476384"/>
    <x v="2"/>
  </r>
  <r>
    <s v="Sadki, Nore  "/>
    <x v="247"/>
    <n v="0"/>
    <n v="0"/>
    <n v="1"/>
    <n v="5"/>
    <n v="5"/>
    <n v="3"/>
    <n v="46428"/>
    <n v="1"/>
    <n v="19"/>
    <x v="0"/>
    <s v="MA"/>
    <n v="2148"/>
    <d v="1974-12-21T00:00:00"/>
    <x v="0"/>
    <s v="Single"/>
    <s v="US Citizen"/>
    <s v="White"/>
    <x v="40"/>
    <d v="2018-07-30T00:00:00"/>
    <s v="relocation out of area"/>
    <s v="Voluntarily Terminated"/>
    <x v="0"/>
    <x v="0"/>
    <n v="22"/>
    <s v="Google Search"/>
    <s v="Fully Meets"/>
    <n v="4.5999999999999996"/>
    <n v="5"/>
    <n v="0"/>
    <d v="2018-02-05T00:00:00"/>
    <n v="0"/>
    <n v="7"/>
    <n v="9.5633127994524294"/>
    <x v="2"/>
  </r>
  <r>
    <s v="Sahoo, Adil"/>
    <x v="248"/>
    <n v="1"/>
    <n v="1"/>
    <n v="1"/>
    <n v="1"/>
    <n v="5"/>
    <n v="3"/>
    <n v="57975"/>
    <n v="0"/>
    <n v="20"/>
    <x v="2"/>
    <s v="MA"/>
    <n v="2062"/>
    <d v="1986-04-26T00:00:00"/>
    <x v="0"/>
    <s v="Married"/>
    <s v="US Citizen"/>
    <s v="White"/>
    <x v="37"/>
    <d v="2022-03-14T00:00:00"/>
    <s v="N-A-StillEmployed"/>
    <s v="Active"/>
    <x v="0"/>
    <x v="11"/>
    <n v="18"/>
    <s v="CareerBuilder"/>
    <s v="Fully Meets"/>
    <n v="4.0999999999999996"/>
    <n v="3"/>
    <n v="0"/>
    <d v="2019-01-10T00:00:00"/>
    <n v="0"/>
    <n v="13"/>
    <n v="11.537303216974674"/>
    <x v="0"/>
  </r>
  <r>
    <s v="Salter, Jason"/>
    <x v="249"/>
    <n v="0"/>
    <n v="2"/>
    <n v="1"/>
    <n v="5"/>
    <n v="3"/>
    <n v="3"/>
    <n v="88527"/>
    <n v="1"/>
    <n v="9"/>
    <x v="30"/>
    <s v="MA"/>
    <n v="2452"/>
    <d v="1987-12-17T00:00:00"/>
    <x v="0"/>
    <s v="Divorced"/>
    <s v="US Citizen"/>
    <s v="Black or African American"/>
    <x v="8"/>
    <d v="2015-10-31T00:00:00"/>
    <s v="hours"/>
    <s v="Voluntarily Terminated"/>
    <x v="1"/>
    <x v="1"/>
    <n v="4"/>
    <s v="LinkedIn"/>
    <s v="Fully Meets"/>
    <n v="4.2"/>
    <n v="3"/>
    <n v="5"/>
    <d v="2015-04-20T00:00:00"/>
    <n v="0"/>
    <n v="2"/>
    <n v="0.81861738535249828"/>
    <x v="1"/>
  </r>
  <r>
    <s v="Sander, Kamrin"/>
    <x v="250"/>
    <n v="1"/>
    <n v="1"/>
    <n v="0"/>
    <n v="1"/>
    <n v="5"/>
    <n v="3"/>
    <n v="56147"/>
    <n v="0"/>
    <n v="19"/>
    <x v="0"/>
    <s v="MA"/>
    <n v="2154"/>
    <d v="1988-10-07T00:00:00"/>
    <x v="1"/>
    <s v="Married"/>
    <s v="US Citizen"/>
    <s v="Black or African American"/>
    <x v="22"/>
    <d v="2022-03-14T00:00:00"/>
    <s v="N-A-StillEmployed"/>
    <s v="Active"/>
    <x v="0"/>
    <x v="3"/>
    <n v="16"/>
    <s v="LinkedIn"/>
    <s v="Fully Meets"/>
    <n v="3.51"/>
    <n v="3"/>
    <n v="0"/>
    <d v="2019-02-18T00:00:00"/>
    <n v="0"/>
    <n v="2"/>
    <n v="7.4551676933607123"/>
    <x v="0"/>
  </r>
  <r>
    <s v="Sewkumar, Nori"/>
    <x v="251"/>
    <n v="0"/>
    <n v="0"/>
    <n v="0"/>
    <n v="3"/>
    <n v="5"/>
    <n v="3"/>
    <n v="50923"/>
    <n v="0"/>
    <n v="19"/>
    <x v="0"/>
    <s v="MA"/>
    <n v="2191"/>
    <d v="1975-10-03T00:00:00"/>
    <x v="1"/>
    <s v="Single"/>
    <s v="US Citizen"/>
    <s v="Asian"/>
    <x v="6"/>
    <d v="2022-03-14T00:00:00"/>
    <s v="N-A-StillEmployed"/>
    <s v="Active"/>
    <x v="0"/>
    <x v="4"/>
    <m/>
    <s v="Google Search"/>
    <s v="Fully Meets"/>
    <n v="5"/>
    <n v="5"/>
    <n v="0"/>
    <d v="2019-02-06T00:00:00"/>
    <n v="0"/>
    <n v="14"/>
    <n v="8.4517453798767974"/>
    <x v="2"/>
  </r>
  <r>
    <s v="Shepard, Anita "/>
    <x v="252"/>
    <n v="1"/>
    <n v="1"/>
    <n v="0"/>
    <n v="1"/>
    <n v="3"/>
    <n v="3"/>
    <n v="50750"/>
    <n v="0"/>
    <n v="15"/>
    <x v="19"/>
    <s v="MA"/>
    <n v="1773"/>
    <d v="1981-04-14T00:00:00"/>
    <x v="1"/>
    <s v="Married"/>
    <s v="US Citizen"/>
    <s v="White"/>
    <x v="85"/>
    <d v="2022-03-14T00:00:00"/>
    <s v="N-A-StillEmployed"/>
    <s v="Active"/>
    <x v="1"/>
    <x v="9"/>
    <n v="7"/>
    <s v="LinkedIn"/>
    <s v="Fully Meets"/>
    <n v="3.31"/>
    <n v="3"/>
    <n v="6"/>
    <d v="2019-01-07T00:00:00"/>
    <n v="0"/>
    <n v="7"/>
    <n v="7.4524298425735793"/>
    <x v="2"/>
  </r>
  <r>
    <s v="Shields, Seffi"/>
    <x v="253"/>
    <n v="1"/>
    <n v="1"/>
    <n v="0"/>
    <n v="1"/>
    <n v="5"/>
    <n v="3"/>
    <n v="52087"/>
    <n v="0"/>
    <n v="19"/>
    <x v="0"/>
    <s v="MA"/>
    <n v="2149"/>
    <d v="1985-08-24T00:00:00"/>
    <x v="1"/>
    <s v="Married"/>
    <s v="US Citizen"/>
    <s v="White"/>
    <x v="18"/>
    <d v="2022-03-14T00:00:00"/>
    <s v="N-A-StillEmployed"/>
    <s v="Active"/>
    <x v="0"/>
    <x v="5"/>
    <n v="11"/>
    <s v="LinkedIn"/>
    <s v="Fully Meets"/>
    <n v="4.8099999999999996"/>
    <n v="4"/>
    <n v="0"/>
    <d v="2019-02-15T00:00:00"/>
    <n v="0"/>
    <n v="15"/>
    <n v="8.5667351129363443"/>
    <x v="2"/>
  </r>
  <r>
    <s v="Simard, Kramer"/>
    <x v="254"/>
    <n v="1"/>
    <n v="1"/>
    <n v="1"/>
    <n v="1"/>
    <n v="3"/>
    <n v="3"/>
    <n v="87826"/>
    <n v="0"/>
    <n v="9"/>
    <x v="5"/>
    <s v="MA"/>
    <n v="2110"/>
    <d v="1970-08-02T00:00:00"/>
    <x v="0"/>
    <s v="Married"/>
    <s v="US Citizen"/>
    <s v="White"/>
    <x v="8"/>
    <d v="2022-03-14T00:00:00"/>
    <s v="N-A-StillEmployed"/>
    <s v="Active"/>
    <x v="1"/>
    <x v="1"/>
    <n v="4"/>
    <s v="Employee Referral"/>
    <s v="Fully Meets"/>
    <n v="3.32"/>
    <n v="3"/>
    <n v="7"/>
    <d v="2019-01-14T00:00:00"/>
    <n v="0"/>
    <n v="16"/>
    <n v="7.1868583162217661"/>
    <x v="1"/>
  </r>
  <r>
    <s v="Singh, Nan "/>
    <x v="255"/>
    <n v="0"/>
    <n v="0"/>
    <n v="0"/>
    <n v="1"/>
    <n v="1"/>
    <n v="3"/>
    <n v="51920"/>
    <n v="0"/>
    <n v="2"/>
    <x v="22"/>
    <s v="MA"/>
    <n v="2330"/>
    <d v="1988-05-19T00:00:00"/>
    <x v="1"/>
    <s v="Single"/>
    <s v="US Citizen"/>
    <s v="White"/>
    <x v="86"/>
    <d v="2022-03-14T00:00:00"/>
    <s v="N-A-StillEmployed"/>
    <s v="Active"/>
    <x v="3"/>
    <x v="12"/>
    <n v="1"/>
    <s v="Website"/>
    <s v="Fully Meets"/>
    <n v="5"/>
    <n v="3"/>
    <n v="5"/>
    <d v="2019-01-15T00:00:00"/>
    <n v="0"/>
    <n v="2"/>
    <n v="6.8692676249144418"/>
    <x v="2"/>
  </r>
  <r>
    <s v="Sloan, Constance"/>
    <x v="256"/>
    <n v="0"/>
    <n v="0"/>
    <n v="0"/>
    <n v="5"/>
    <n v="5"/>
    <n v="3"/>
    <n v="63878"/>
    <n v="1"/>
    <n v="20"/>
    <x v="2"/>
    <s v="MA"/>
    <n v="1851"/>
    <d v="1987-11-25T00:00:00"/>
    <x v="1"/>
    <s v="Single"/>
    <s v="US Citizen"/>
    <s v="White"/>
    <x v="87"/>
    <d v="2015-04-08T00:00:00"/>
    <s v="maternity leave - did not return"/>
    <s v="Voluntarily Terminated"/>
    <x v="0"/>
    <x v="0"/>
    <n v="22"/>
    <s v="CareerBuilder"/>
    <s v="Fully Meets"/>
    <n v="4.68"/>
    <n v="4"/>
    <n v="0"/>
    <d v="2015-04-02T00:00:00"/>
    <n v="0"/>
    <n v="20"/>
    <n v="5.4483230663928817"/>
    <x v="0"/>
  </r>
  <r>
    <s v="Smith, Joe"/>
    <x v="257"/>
    <n v="0"/>
    <n v="0"/>
    <n v="1"/>
    <n v="1"/>
    <n v="5"/>
    <n v="4"/>
    <n v="60656"/>
    <n v="0"/>
    <n v="20"/>
    <x v="2"/>
    <s v="MA"/>
    <n v="2045"/>
    <d v="1963-10-30T00:00:00"/>
    <x v="0"/>
    <s v="Single"/>
    <s v="US Citizen"/>
    <s v="White"/>
    <x v="22"/>
    <d v="2022-03-14T00:00:00"/>
    <s v="N-A-StillEmployed"/>
    <s v="Active"/>
    <x v="0"/>
    <x v="3"/>
    <n v="16"/>
    <s v="Indeed"/>
    <s v="Exceeds"/>
    <n v="4.3"/>
    <n v="3"/>
    <n v="0"/>
    <d v="2019-01-28T00:00:00"/>
    <n v="0"/>
    <n v="4"/>
    <n v="7.4551676933607123"/>
    <x v="0"/>
  </r>
  <r>
    <s v="Smith, John"/>
    <x v="258"/>
    <n v="0"/>
    <n v="2"/>
    <n v="1"/>
    <n v="1"/>
    <n v="6"/>
    <n v="2"/>
    <n v="72992"/>
    <n v="0"/>
    <n v="21"/>
    <x v="16"/>
    <s v="MA"/>
    <n v="1886"/>
    <d v="1984-08-16T00:00:00"/>
    <x v="0"/>
    <s v="Divorced"/>
    <s v="US Citizen"/>
    <s v="Black or African American"/>
    <x v="88"/>
    <d v="2022-03-14T00:00:00"/>
    <s v="N-A-StillEmployed"/>
    <s v="Active"/>
    <x v="4"/>
    <x v="18"/>
    <n v="15"/>
    <s v="Diversity Job Fair"/>
    <s v="Needs Improvement"/>
    <n v="2.4"/>
    <n v="4"/>
    <n v="0"/>
    <d v="2019-01-16T00:00:00"/>
    <n v="2"/>
    <n v="16"/>
    <n v="7.8220396988364138"/>
    <x v="0"/>
  </r>
  <r>
    <s v="Smith, Leigh Ann"/>
    <x v="259"/>
    <n v="1"/>
    <n v="1"/>
    <n v="0"/>
    <n v="5"/>
    <n v="1"/>
    <n v="3"/>
    <n v="55000"/>
    <n v="1"/>
    <n v="2"/>
    <x v="22"/>
    <s v="MA"/>
    <n v="1844"/>
    <d v="1987-06-14T00:00:00"/>
    <x v="1"/>
    <s v="Married"/>
    <s v="US Citizen"/>
    <s v="Black or African American"/>
    <x v="64"/>
    <d v="2013-09-25T00:00:00"/>
    <s v="career change"/>
    <s v="Voluntarily Terminated"/>
    <x v="3"/>
    <x v="12"/>
    <n v="1"/>
    <s v="Diversity Job Fair"/>
    <s v="Fully Meets"/>
    <n v="3.8"/>
    <n v="4"/>
    <n v="4"/>
    <d v="2013-08-15T00:00:00"/>
    <n v="0"/>
    <n v="17"/>
    <n v="1.998631074606434"/>
    <x v="0"/>
  </r>
  <r>
    <s v="Smith, Sade"/>
    <x v="260"/>
    <n v="0"/>
    <n v="0"/>
    <n v="0"/>
    <n v="1"/>
    <n v="5"/>
    <n v="3"/>
    <n v="58939"/>
    <n v="0"/>
    <n v="19"/>
    <x v="0"/>
    <s v="MA"/>
    <n v="2130"/>
    <d v="1965-02-02T00:00:00"/>
    <x v="1"/>
    <s v="Single"/>
    <s v="US Citizen"/>
    <s v="White"/>
    <x v="23"/>
    <d v="2022-03-14T00:00:00"/>
    <s v="N-A-StillEmployed"/>
    <s v="Active"/>
    <x v="0"/>
    <x v="7"/>
    <n v="19"/>
    <s v="Employee Referral"/>
    <s v="Fully Meets"/>
    <n v="3.73"/>
    <n v="3"/>
    <n v="0"/>
    <d v="2019-01-24T00:00:00"/>
    <n v="0"/>
    <n v="16"/>
    <n v="8.3367556468172488"/>
    <x v="0"/>
  </r>
  <r>
    <s v="Soto, Julia "/>
    <x v="261"/>
    <n v="1"/>
    <n v="1"/>
    <n v="0"/>
    <n v="1"/>
    <n v="3"/>
    <n v="3"/>
    <n v="66593"/>
    <n v="0"/>
    <n v="14"/>
    <x v="4"/>
    <s v="MA"/>
    <n v="2360"/>
    <d v="1973-12-03T00:00:00"/>
    <x v="1"/>
    <s v="Married"/>
    <s v="US Citizen"/>
    <s v="Black or African American"/>
    <x v="89"/>
    <d v="2022-03-14T00:00:00"/>
    <s v="N-A-StillEmployed"/>
    <s v="Active"/>
    <x v="1"/>
    <x v="17"/>
    <n v="6"/>
    <s v="LinkedIn"/>
    <s v="Fully Meets"/>
    <n v="4.3"/>
    <n v="3"/>
    <n v="5"/>
    <d v="2019-02-08T00:00:00"/>
    <n v="0"/>
    <n v="19"/>
    <n v="10.759753593429158"/>
    <x v="0"/>
  </r>
  <r>
    <s v="Soze, Keyser"/>
    <x v="262"/>
    <n v="1"/>
    <n v="1"/>
    <n v="1"/>
    <n v="2"/>
    <n v="3"/>
    <n v="3"/>
    <n v="87565"/>
    <n v="0"/>
    <n v="28"/>
    <x v="15"/>
    <s v="MA"/>
    <n v="1545"/>
    <d v="1983-09-02T00:00:00"/>
    <x v="0"/>
    <s v="Married"/>
    <s v="US Citizen"/>
    <s v="Asian"/>
    <x v="28"/>
    <d v="2022-03-14T00:00:00"/>
    <s v="N-A-StillEmployed"/>
    <s v="Active"/>
    <x v="1"/>
    <x v="9"/>
    <n v="7"/>
    <s v="LinkedIn"/>
    <s v="Fully Meets"/>
    <n v="3.27"/>
    <n v="4"/>
    <n v="5"/>
    <d v="2019-01-14T00:00:00"/>
    <n v="0"/>
    <n v="13"/>
    <n v="5.7029431895961666"/>
    <x v="1"/>
  </r>
  <r>
    <s v="Sparks, Taylor  "/>
    <x v="263"/>
    <n v="1"/>
    <n v="1"/>
    <n v="0"/>
    <n v="1"/>
    <n v="5"/>
    <n v="1"/>
    <n v="64021"/>
    <n v="0"/>
    <n v="19"/>
    <x v="0"/>
    <s v="MA"/>
    <n v="2093"/>
    <d v="1968-07-20T00:00:00"/>
    <x v="1"/>
    <s v="Married"/>
    <s v="US Citizen"/>
    <s v="White"/>
    <x v="11"/>
    <d v="2022-03-14T00:00:00"/>
    <s v="N-A-StillEmployed"/>
    <s v="Active"/>
    <x v="0"/>
    <x v="8"/>
    <n v="12"/>
    <s v="Indeed"/>
    <s v="PIP"/>
    <n v="2.4"/>
    <n v="2"/>
    <n v="1"/>
    <d v="2019-02-25T00:00:00"/>
    <n v="6"/>
    <n v="20"/>
    <n v="10.061601642710473"/>
    <x v="0"/>
  </r>
  <r>
    <s v="Spirea, Kelley"/>
    <x v="264"/>
    <n v="1"/>
    <n v="1"/>
    <n v="0"/>
    <n v="1"/>
    <n v="5"/>
    <n v="3"/>
    <n v="65714"/>
    <n v="0"/>
    <n v="18"/>
    <x v="9"/>
    <s v="MA"/>
    <n v="2451"/>
    <d v="1975-09-30T00:00:00"/>
    <x v="1"/>
    <s v="Married"/>
    <s v="US Citizen"/>
    <s v="White"/>
    <x v="90"/>
    <d v="2022-03-14T00:00:00"/>
    <s v="N-A-StillEmployed"/>
    <s v="Active"/>
    <x v="0"/>
    <x v="13"/>
    <n v="2"/>
    <s v="LinkedIn"/>
    <s v="Fully Meets"/>
    <n v="4.83"/>
    <n v="5"/>
    <n v="0"/>
    <d v="2019-02-14T00:00:00"/>
    <n v="0"/>
    <n v="15"/>
    <n v="9.4455852156057496"/>
    <x v="0"/>
  </r>
  <r>
    <s v="Squatrito, Kristen"/>
    <x v="265"/>
    <n v="0"/>
    <n v="2"/>
    <n v="0"/>
    <n v="5"/>
    <n v="5"/>
    <n v="4"/>
    <n v="62425"/>
    <n v="1"/>
    <n v="19"/>
    <x v="0"/>
    <s v="MA"/>
    <n v="2359"/>
    <d v="1973-03-26T00:00:00"/>
    <x v="1"/>
    <s v="Divorced"/>
    <s v="US Citizen"/>
    <s v="White"/>
    <x v="75"/>
    <d v="2015-06-29T00:00:00"/>
    <s v="unhappy"/>
    <s v="Voluntarily Terminated"/>
    <x v="0"/>
    <x v="10"/>
    <n v="14"/>
    <s v="LinkedIn"/>
    <s v="Exceeds"/>
    <n v="4.0999999999999996"/>
    <n v="4"/>
    <n v="0"/>
    <d v="2015-03-02T00:00:00"/>
    <n v="0"/>
    <n v="16"/>
    <n v="2.1273100616016429"/>
    <x v="0"/>
  </r>
  <r>
    <s v="Stanford,Barbara  M"/>
    <x v="266"/>
    <n v="0"/>
    <n v="2"/>
    <n v="0"/>
    <n v="1"/>
    <n v="5"/>
    <n v="3"/>
    <n v="47961"/>
    <n v="0"/>
    <n v="19"/>
    <x v="0"/>
    <s v="MA"/>
    <n v="2050"/>
    <d v="1982-08-25T00:00:00"/>
    <x v="1"/>
    <s v="Divorced"/>
    <s v="US Citizen"/>
    <s v="Two or more races"/>
    <x v="9"/>
    <d v="2022-03-14T00:00:00"/>
    <s v="N-A-StillEmployed"/>
    <s v="Active"/>
    <x v="0"/>
    <x v="2"/>
    <n v="20"/>
    <s v="Google Search"/>
    <s v="Fully Meets"/>
    <n v="4.0999999999999996"/>
    <n v="4"/>
    <n v="0"/>
    <d v="2019-02-07T00:00:00"/>
    <n v="0"/>
    <n v="9"/>
    <n v="11.173169062286105"/>
    <x v="2"/>
  </r>
  <r>
    <s v="Stansfield, Norman"/>
    <x v="267"/>
    <n v="1"/>
    <n v="1"/>
    <n v="1"/>
    <n v="1"/>
    <n v="6"/>
    <n v="1"/>
    <n v="58273"/>
    <n v="0"/>
    <n v="3"/>
    <x v="11"/>
    <s v="NV"/>
    <n v="89139"/>
    <d v="1974-09-05T00:00:00"/>
    <x v="0"/>
    <s v="Married"/>
    <s v="US Citizen"/>
    <s v="White"/>
    <x v="31"/>
    <d v="2022-03-14T00:00:00"/>
    <s v="N-A-StillEmployed"/>
    <s v="Active"/>
    <x v="4"/>
    <x v="16"/>
    <n v="21"/>
    <s v="Website"/>
    <s v="PIP"/>
    <n v="1.81"/>
    <n v="2"/>
    <n v="0"/>
    <d v="2019-01-17T00:00:00"/>
    <n v="3"/>
    <n v="5"/>
    <n v="7.8384668035592062"/>
    <x v="0"/>
  </r>
  <r>
    <s v="Steans, Tyrone  "/>
    <x v="268"/>
    <n v="0"/>
    <n v="0"/>
    <n v="1"/>
    <n v="1"/>
    <n v="1"/>
    <n v="3"/>
    <n v="63003"/>
    <n v="0"/>
    <n v="1"/>
    <x v="10"/>
    <s v="MA"/>
    <n v="2703"/>
    <d v="1986-01-09T00:00:00"/>
    <x v="0"/>
    <s v="Single"/>
    <s v="US Citizen"/>
    <s v="White"/>
    <x v="22"/>
    <d v="2022-03-14T00:00:00"/>
    <s v="N-A-StillEmployed"/>
    <s v="Active"/>
    <x v="3"/>
    <x v="12"/>
    <n v="1"/>
    <s v="Indeed"/>
    <s v="Fully Meets"/>
    <n v="3.9"/>
    <n v="5"/>
    <n v="5"/>
    <d v="2019-01-18T00:00:00"/>
    <n v="0"/>
    <n v="9"/>
    <n v="7.4551676933607123"/>
    <x v="0"/>
  </r>
  <r>
    <s v="Stoica, Rick"/>
    <x v="269"/>
    <n v="1"/>
    <n v="1"/>
    <n v="1"/>
    <n v="1"/>
    <n v="5"/>
    <n v="3"/>
    <n v="61355"/>
    <n v="0"/>
    <n v="19"/>
    <x v="0"/>
    <s v="MA"/>
    <n v="2301"/>
    <d v="1985-03-14T00:00:00"/>
    <x v="0"/>
    <s v="Married"/>
    <s v="US Citizen"/>
    <s v="Asian"/>
    <x v="19"/>
    <d v="2022-03-14T00:00:00"/>
    <s v="N-A-StillEmployed"/>
    <s v="Active"/>
    <x v="0"/>
    <x v="11"/>
    <n v="18"/>
    <s v="LinkedIn"/>
    <s v="Fully Meets"/>
    <n v="4.7"/>
    <n v="3"/>
    <n v="0"/>
    <d v="2019-01-11T00:00:00"/>
    <n v="0"/>
    <n v="4"/>
    <n v="8.0684462696783026"/>
    <x v="0"/>
  </r>
  <r>
    <s v="Strong, Caitrin"/>
    <x v="270"/>
    <n v="1"/>
    <n v="1"/>
    <n v="0"/>
    <n v="1"/>
    <n v="6"/>
    <n v="3"/>
    <n v="60120"/>
    <n v="0"/>
    <n v="3"/>
    <x v="11"/>
    <s v="MT"/>
    <n v="59102"/>
    <d v="1989-12-05T00:00:00"/>
    <x v="1"/>
    <s v="Married"/>
    <s v="US Citizen"/>
    <s v="Black or African American"/>
    <x v="91"/>
    <d v="2022-03-14T00:00:00"/>
    <s v="N-A-StillEmployed"/>
    <s v="Active"/>
    <x v="4"/>
    <x v="14"/>
    <n v="17"/>
    <s v="Indeed"/>
    <s v="Fully Meets"/>
    <n v="4.0999999999999996"/>
    <n v="4"/>
    <n v="0"/>
    <d v="2019-01-31T00:00:00"/>
    <n v="0"/>
    <n v="18"/>
    <n v="11.460643394934976"/>
    <x v="0"/>
  </r>
  <r>
    <s v="Sullivan, Kissy "/>
    <x v="271"/>
    <n v="1"/>
    <n v="1"/>
    <n v="0"/>
    <n v="1"/>
    <n v="5"/>
    <n v="3"/>
    <n v="63682"/>
    <n v="0"/>
    <n v="18"/>
    <x v="9"/>
    <s v="MA"/>
    <n v="1776"/>
    <d v="1978-03-28T00:00:00"/>
    <x v="1"/>
    <s v="Married"/>
    <s v="US Citizen"/>
    <s v="Black or African American"/>
    <x v="92"/>
    <d v="2022-03-14T00:00:00"/>
    <s v="N-A-StillEmployed"/>
    <s v="Active"/>
    <x v="0"/>
    <x v="13"/>
    <n v="2"/>
    <s v="Indeed"/>
    <s v="Fully Meets"/>
    <n v="3.73"/>
    <n v="4"/>
    <n v="0"/>
    <d v="2019-01-24T00:00:00"/>
    <n v="0"/>
    <n v="12"/>
    <n v="13.177275838466803"/>
    <x v="0"/>
  </r>
  <r>
    <s v="Sullivan, Timothy"/>
    <x v="272"/>
    <n v="1"/>
    <n v="1"/>
    <n v="1"/>
    <n v="1"/>
    <n v="5"/>
    <n v="3"/>
    <n v="63025"/>
    <n v="0"/>
    <n v="19"/>
    <x v="0"/>
    <s v="MA"/>
    <n v="2747"/>
    <d v="1982-07-10T00:00:00"/>
    <x v="0"/>
    <s v="Married"/>
    <s v="US Citizen"/>
    <s v="White"/>
    <x v="8"/>
    <d v="2022-03-14T00:00:00"/>
    <s v="N-A-StillEmployed"/>
    <s v="Active"/>
    <x v="0"/>
    <x v="0"/>
    <n v="22"/>
    <s v="Google Search"/>
    <s v="Fully Meets"/>
    <n v="4.3600000000000003"/>
    <n v="5"/>
    <n v="0"/>
    <d v="2019-01-24T00:00:00"/>
    <n v="0"/>
    <n v="10"/>
    <n v="7.1868583162217661"/>
    <x v="0"/>
  </r>
  <r>
    <s v="Sutwell, Barbara"/>
    <x v="273"/>
    <n v="0"/>
    <n v="0"/>
    <n v="0"/>
    <n v="1"/>
    <n v="5"/>
    <n v="3"/>
    <n v="59238"/>
    <n v="0"/>
    <n v="19"/>
    <x v="0"/>
    <s v="MA"/>
    <n v="2718"/>
    <d v="1968-08-15T00:00:00"/>
    <x v="1"/>
    <s v="Single"/>
    <s v="Eligible NonCitizen"/>
    <s v="Asian"/>
    <x v="32"/>
    <d v="2022-03-14T00:00:00"/>
    <s v="N-A-StillEmployed"/>
    <s v="Active"/>
    <x v="0"/>
    <x v="3"/>
    <n v="16"/>
    <s v="Indeed"/>
    <s v="Fully Meets"/>
    <n v="3.4"/>
    <n v="5"/>
    <n v="0"/>
    <d v="2019-01-31T00:00:00"/>
    <n v="0"/>
    <n v="13"/>
    <n v="9.8316221765913756"/>
    <x v="0"/>
  </r>
  <r>
    <s v="Szabo, Andrew"/>
    <x v="274"/>
    <n v="0"/>
    <n v="0"/>
    <n v="1"/>
    <n v="1"/>
    <n v="4"/>
    <n v="4"/>
    <n v="92989"/>
    <n v="0"/>
    <n v="24"/>
    <x v="3"/>
    <s v="MA"/>
    <n v="2140"/>
    <d v="1983-06-05T00:00:00"/>
    <x v="0"/>
    <s v="Single"/>
    <s v="US Citizen"/>
    <s v="White"/>
    <x v="16"/>
    <d v="2022-03-14T00:00:00"/>
    <s v="N-A-StillEmployed"/>
    <s v="Active"/>
    <x v="2"/>
    <x v="6"/>
    <n v="10"/>
    <s v="LinkedIn"/>
    <s v="Exceeds"/>
    <n v="4.5"/>
    <n v="5"/>
    <n v="5"/>
    <d v="2019-02-18T00:00:00"/>
    <n v="0"/>
    <n v="1"/>
    <n v="7.6851471594798086"/>
    <x v="1"/>
  </r>
  <r>
    <s v="Tannen, Biff"/>
    <x v="275"/>
    <n v="1"/>
    <n v="1"/>
    <n v="1"/>
    <n v="1"/>
    <n v="3"/>
    <n v="3"/>
    <n v="90100"/>
    <n v="0"/>
    <n v="4"/>
    <x v="17"/>
    <s v="MA"/>
    <n v="2134"/>
    <d v="1987-10-24T00:00:00"/>
    <x v="0"/>
    <s v="Married"/>
    <s v="US Citizen"/>
    <s v="White"/>
    <x v="56"/>
    <d v="2022-03-14T00:00:00"/>
    <s v="N-A-StillEmployed"/>
    <s v="Active"/>
    <x v="1"/>
    <x v="19"/>
    <n v="13"/>
    <s v="Indeed"/>
    <s v="Fully Meets"/>
    <n v="3.4"/>
    <n v="3"/>
    <n v="6"/>
    <d v="2019-01-02T00:00:00"/>
    <n v="0"/>
    <n v="14"/>
    <n v="4.8980150581793289"/>
    <x v="1"/>
  </r>
  <r>
    <s v="Tavares, Desiree  "/>
    <x v="276"/>
    <n v="1"/>
    <n v="1"/>
    <n v="0"/>
    <n v="5"/>
    <n v="5"/>
    <n v="3"/>
    <n v="60754"/>
    <n v="1"/>
    <n v="19"/>
    <x v="0"/>
    <s v="MA"/>
    <n v="1801"/>
    <d v="1975-03-04T00:00:00"/>
    <x v="1"/>
    <s v="Married"/>
    <s v="Non-Citizen"/>
    <s v="Black or African American"/>
    <x v="93"/>
    <d v="2013-04-01T00:00:00"/>
    <s v="Another position"/>
    <s v="Voluntarily Terminated"/>
    <x v="0"/>
    <x v="4"/>
    <n v="39"/>
    <s v="Diversity Job Fair"/>
    <s v="Fully Meets"/>
    <n v="4.5"/>
    <n v="5"/>
    <n v="0"/>
    <d v="2012-02-15T00:00:00"/>
    <n v="0"/>
    <n v="11"/>
    <n v="3.9288158795345653"/>
    <x v="0"/>
  </r>
  <r>
    <s v="Tejeda, Lenora "/>
    <x v="277"/>
    <n v="1"/>
    <n v="1"/>
    <n v="0"/>
    <n v="5"/>
    <n v="5"/>
    <n v="3"/>
    <n v="72202"/>
    <n v="1"/>
    <n v="20"/>
    <x v="2"/>
    <s v="MA"/>
    <n v="2129"/>
    <d v="1953-05-24T00:00:00"/>
    <x v="1"/>
    <s v="Married"/>
    <s v="US Citizen"/>
    <s v="White"/>
    <x v="36"/>
    <d v="2017-07-08T00:00:00"/>
    <s v="Another position"/>
    <s v="Voluntarily Terminated"/>
    <x v="0"/>
    <x v="3"/>
    <n v="16"/>
    <s v="Google Search"/>
    <s v="Fully Meets"/>
    <n v="3.93"/>
    <n v="3"/>
    <n v="0"/>
    <d v="2017-04-18T00:00:00"/>
    <n v="0"/>
    <n v="3"/>
    <n v="6.1464750171115679"/>
    <x v="0"/>
  </r>
  <r>
    <s v="Terry, Sharlene "/>
    <x v="278"/>
    <n v="0"/>
    <n v="0"/>
    <n v="0"/>
    <n v="1"/>
    <n v="6"/>
    <n v="3"/>
    <n v="58370"/>
    <n v="0"/>
    <n v="3"/>
    <x v="11"/>
    <s v="OR"/>
    <n v="97756"/>
    <d v="1965-07-05T00:00:00"/>
    <x v="1"/>
    <s v="Single"/>
    <s v="US Citizen"/>
    <s v="Black or African American"/>
    <x v="22"/>
    <d v="2022-03-14T00:00:00"/>
    <s v="N-A-StillEmployed"/>
    <s v="Active"/>
    <x v="4"/>
    <x v="16"/>
    <n v="21"/>
    <s v="Indeed"/>
    <s v="Fully Meets"/>
    <n v="3.69"/>
    <n v="3"/>
    <n v="0"/>
    <d v="2019-01-28T00:00:00"/>
    <n v="0"/>
    <n v="18"/>
    <n v="7.4551676933607123"/>
    <x v="0"/>
  </r>
  <r>
    <s v="Theamstern, Sophia"/>
    <x v="279"/>
    <n v="0"/>
    <n v="0"/>
    <n v="0"/>
    <n v="5"/>
    <n v="5"/>
    <n v="3"/>
    <n v="48413"/>
    <n v="1"/>
    <n v="19"/>
    <x v="0"/>
    <s v="MA"/>
    <n v="2066"/>
    <d v="1965-09-05T00:00:00"/>
    <x v="1"/>
    <s v="Single"/>
    <s v="US Citizen"/>
    <s v="White"/>
    <x v="0"/>
    <d v="2016-09-05T00:00:00"/>
    <s v="return to school"/>
    <s v="Voluntarily Terminated"/>
    <x v="0"/>
    <x v="5"/>
    <n v="11"/>
    <s v="Indeed"/>
    <s v="Fully Meets"/>
    <n v="3.98"/>
    <n v="4"/>
    <n v="0"/>
    <d v="2016-03-02T00:00:00"/>
    <n v="0"/>
    <n v="1"/>
    <n v="5.1718001368925393"/>
    <x v="2"/>
  </r>
  <r>
    <s v="Thibaud, Kenneth"/>
    <x v="280"/>
    <n v="0"/>
    <n v="4"/>
    <n v="1"/>
    <n v="5"/>
    <n v="5"/>
    <n v="3"/>
    <n v="67176"/>
    <n v="1"/>
    <n v="20"/>
    <x v="2"/>
    <s v="MA"/>
    <n v="2472"/>
    <d v="1975-09-16T00:00:00"/>
    <x v="0"/>
    <s v="Widowed"/>
    <s v="US Citizen"/>
    <s v="White"/>
    <x v="94"/>
    <d v="2010-08-30T00:00:00"/>
    <s v="military"/>
    <s v="Voluntarily Terminated"/>
    <x v="0"/>
    <x v="4"/>
    <n v="39"/>
    <s v="Other"/>
    <s v="Fully Meets"/>
    <n v="4.0999999999999996"/>
    <n v="4"/>
    <n v="0"/>
    <d v="2010-07-14T00:00:00"/>
    <n v="0"/>
    <n v="15"/>
    <n v="3.1813826146475015"/>
    <x v="0"/>
  </r>
  <r>
    <s v="Tippett, Jeanette"/>
    <x v="281"/>
    <n v="0"/>
    <n v="2"/>
    <n v="0"/>
    <n v="1"/>
    <n v="5"/>
    <n v="3"/>
    <n v="56339"/>
    <n v="0"/>
    <n v="19"/>
    <x v="0"/>
    <s v="MA"/>
    <n v="2093"/>
    <d v="1967-05-06T00:00:00"/>
    <x v="1"/>
    <s v="Divorced"/>
    <s v="US Citizen"/>
    <s v="Black or African American"/>
    <x v="95"/>
    <d v="2022-03-14T00:00:00"/>
    <s v="N-A-StillEmployed"/>
    <s v="Active"/>
    <x v="0"/>
    <x v="8"/>
    <n v="12"/>
    <s v="Indeed"/>
    <s v="Fully Meets"/>
    <n v="4.21"/>
    <n v="5"/>
    <n v="0"/>
    <d v="2019-01-14T00:00:00"/>
    <n v="0"/>
    <n v="4"/>
    <n v="9.0650239561943877"/>
    <x v="0"/>
  </r>
  <r>
    <s v="Torrence, Jack"/>
    <x v="282"/>
    <n v="0"/>
    <n v="3"/>
    <n v="1"/>
    <n v="1"/>
    <n v="6"/>
    <n v="4"/>
    <n v="64397"/>
    <n v="0"/>
    <n v="3"/>
    <x v="11"/>
    <s v="ND"/>
    <n v="58782"/>
    <d v="1968-01-15T00:00:00"/>
    <x v="0"/>
    <s v="Separated"/>
    <s v="US Citizen"/>
    <s v="White"/>
    <x v="96"/>
    <d v="2022-03-14T00:00:00"/>
    <s v="N-A-StillEmployed"/>
    <s v="Active"/>
    <x v="4"/>
    <x v="16"/>
    <n v="21"/>
    <s v="Indeed"/>
    <s v="Exceeds"/>
    <n v="4.0999999999999996"/>
    <n v="3"/>
    <n v="0"/>
    <d v="2019-01-04T00:00:00"/>
    <n v="0"/>
    <n v="6"/>
    <n v="16.175222450376456"/>
    <x v="0"/>
  </r>
  <r>
    <s v="Trang, Mei"/>
    <x v="283"/>
    <n v="0"/>
    <n v="0"/>
    <n v="0"/>
    <n v="1"/>
    <n v="5"/>
    <n v="2"/>
    <n v="63025"/>
    <n v="0"/>
    <n v="19"/>
    <x v="0"/>
    <s v="MA"/>
    <n v="2021"/>
    <d v="1983-05-16T00:00:00"/>
    <x v="1"/>
    <s v="Single"/>
    <s v="US Citizen"/>
    <s v="White"/>
    <x v="19"/>
    <d v="2022-03-14T00:00:00"/>
    <s v="N-A-StillEmployed"/>
    <s v="Active"/>
    <x v="0"/>
    <x v="10"/>
    <n v="14"/>
    <s v="LinkedIn"/>
    <s v="Needs Improvement"/>
    <n v="2.44"/>
    <n v="5"/>
    <n v="0"/>
    <d v="2019-02-11T00:00:00"/>
    <n v="4"/>
    <n v="18"/>
    <n v="8.0684462696783026"/>
    <x v="0"/>
  </r>
  <r>
    <s v="Tredinnick, Neville "/>
    <x v="284"/>
    <n v="1"/>
    <n v="1"/>
    <n v="1"/>
    <n v="5"/>
    <n v="3"/>
    <n v="3"/>
    <n v="75281"/>
    <n v="1"/>
    <n v="15"/>
    <x v="19"/>
    <s v="MA"/>
    <n v="1420"/>
    <d v="1988-05-05T00:00:00"/>
    <x v="0"/>
    <s v="Married"/>
    <s v="US Citizen"/>
    <s v="White"/>
    <x v="8"/>
    <d v="2016-02-12T00:00:00"/>
    <s v="medical issues"/>
    <s v="Voluntarily Terminated"/>
    <x v="1"/>
    <x v="9"/>
    <n v="7"/>
    <s v="CareerBuilder"/>
    <s v="Fully Meets"/>
    <n v="5"/>
    <n v="3"/>
    <n v="5"/>
    <d v="2015-04-15T00:00:00"/>
    <n v="0"/>
    <n v="11"/>
    <n v="1.1033538672142369"/>
    <x v="1"/>
  </r>
  <r>
    <s v="True, Edward"/>
    <x v="285"/>
    <n v="0"/>
    <n v="0"/>
    <n v="1"/>
    <n v="5"/>
    <n v="4"/>
    <n v="3"/>
    <n v="100416"/>
    <n v="1"/>
    <n v="24"/>
    <x v="3"/>
    <s v="MA"/>
    <n v="2451"/>
    <d v="1983-06-14T00:00:00"/>
    <x v="0"/>
    <s v="Single"/>
    <s v="Non-Citizen"/>
    <s v="Black or African American"/>
    <x v="95"/>
    <d v="2018-04-15T00:00:00"/>
    <s v="medical issues"/>
    <s v="Voluntarily Terminated"/>
    <x v="2"/>
    <x v="6"/>
    <n v="10"/>
    <s v="Diversity Job Fair"/>
    <s v="Fully Meets"/>
    <n v="4.5999999999999996"/>
    <n v="3"/>
    <n v="4"/>
    <d v="2017-02-12T00:00:00"/>
    <n v="0"/>
    <n v="9"/>
    <n v="5.1526351813826148"/>
    <x v="1"/>
  </r>
  <r>
    <s v="Trzeciak, Cybil"/>
    <x v="286"/>
    <n v="0"/>
    <n v="0"/>
    <n v="0"/>
    <n v="5"/>
    <n v="5"/>
    <n v="3"/>
    <n v="74813"/>
    <n v="1"/>
    <n v="20"/>
    <x v="2"/>
    <s v="MA"/>
    <n v="1778"/>
    <d v="1985-03-15T00:00:00"/>
    <x v="1"/>
    <s v="Single"/>
    <s v="US Citizen"/>
    <s v="White"/>
    <x v="9"/>
    <d v="2014-07-02T00:00:00"/>
    <s v="unhappy"/>
    <s v="Voluntarily Terminated"/>
    <x v="0"/>
    <x v="5"/>
    <n v="11"/>
    <s v="LinkedIn"/>
    <s v="Fully Meets"/>
    <n v="4.4000000000000004"/>
    <n v="3"/>
    <n v="0"/>
    <d v="2014-01-05T00:00:00"/>
    <n v="0"/>
    <n v="5"/>
    <n v="3.4743326488706368"/>
    <x v="0"/>
  </r>
  <r>
    <s v="Turpin, Jumil"/>
    <x v="287"/>
    <n v="1"/>
    <n v="1"/>
    <n v="1"/>
    <n v="1"/>
    <n v="3"/>
    <n v="3"/>
    <n v="76029"/>
    <n v="0"/>
    <n v="15"/>
    <x v="19"/>
    <s v="MA"/>
    <n v="2343"/>
    <d v="1969-03-31T00:00:00"/>
    <x v="0"/>
    <s v="Married"/>
    <s v="Eligible NonCitizen"/>
    <s v="White"/>
    <x v="1"/>
    <d v="2022-03-14T00:00:00"/>
    <s v="N-A-StillEmployed"/>
    <s v="Active"/>
    <x v="1"/>
    <x v="9"/>
    <n v="7"/>
    <s v="Employee Referral"/>
    <s v="Fully Meets"/>
    <n v="5"/>
    <n v="4"/>
    <n v="7"/>
    <d v="2019-01-14T00:00:00"/>
    <n v="0"/>
    <n v="8"/>
    <n v="6.9568788501026697"/>
    <x v="1"/>
  </r>
  <r>
    <s v="Valentin,Jackie"/>
    <x v="288"/>
    <n v="1"/>
    <n v="1"/>
    <n v="0"/>
    <n v="1"/>
    <n v="6"/>
    <n v="3"/>
    <n v="57859"/>
    <n v="0"/>
    <n v="3"/>
    <x v="11"/>
    <s v="AZ"/>
    <n v="85006"/>
    <d v="1991-05-23T00:00:00"/>
    <x v="1"/>
    <s v="Married"/>
    <s v="US Citizen"/>
    <s v="Two or more races"/>
    <x v="0"/>
    <d v="2022-03-14T00:00:00"/>
    <s v="N-A-StillEmployed"/>
    <s v="Active"/>
    <x v="4"/>
    <x v="14"/>
    <n v="17"/>
    <s v="Indeed"/>
    <s v="Fully Meets"/>
    <n v="2.81"/>
    <n v="3"/>
    <n v="0"/>
    <d v="2019-01-17T00:00:00"/>
    <n v="0"/>
    <n v="16"/>
    <n v="10.691307323750856"/>
    <x v="0"/>
  </r>
  <r>
    <s v="Veera, Abdellah "/>
    <x v="289"/>
    <n v="0"/>
    <n v="2"/>
    <n v="1"/>
    <n v="5"/>
    <n v="5"/>
    <n v="4"/>
    <n v="58523"/>
    <n v="1"/>
    <n v="19"/>
    <x v="0"/>
    <s v="MA"/>
    <n v="2171"/>
    <d v="1987-01-31T00:00:00"/>
    <x v="0"/>
    <s v="Divorced"/>
    <s v="US Citizen"/>
    <s v="White"/>
    <x v="59"/>
    <d v="2016-02-05T00:00:00"/>
    <s v="maternity leave - did not return"/>
    <s v="Voluntarily Terminated"/>
    <x v="0"/>
    <x v="2"/>
    <n v="20"/>
    <s v="LinkedIn"/>
    <s v="Exceeds"/>
    <n v="4.5"/>
    <n v="5"/>
    <n v="0"/>
    <d v="2016-02-01T00:00:00"/>
    <n v="0"/>
    <n v="15"/>
    <n v="3.4798083504449009"/>
    <x v="0"/>
  </r>
  <r>
    <s v="Vega, Vincent"/>
    <x v="290"/>
    <n v="0"/>
    <n v="2"/>
    <n v="1"/>
    <n v="1"/>
    <n v="5"/>
    <n v="3"/>
    <n v="88976"/>
    <n v="0"/>
    <n v="17"/>
    <x v="9"/>
    <s v="MA"/>
    <n v="2169"/>
    <d v="1968-10-10T00:00:00"/>
    <x v="0"/>
    <s v="Divorced"/>
    <s v="US Citizen"/>
    <s v="White"/>
    <x v="97"/>
    <d v="2022-03-14T00:00:00"/>
    <s v="N-A-StillEmployed"/>
    <s v="Active"/>
    <x v="0"/>
    <x v="13"/>
    <n v="2"/>
    <s v="Employee Referral"/>
    <s v="Fully Meets"/>
    <n v="3.93"/>
    <n v="3"/>
    <n v="0"/>
    <d v="2019-02-27T00:00:00"/>
    <n v="0"/>
    <n v="19"/>
    <n v="10.617385352498289"/>
    <x v="1"/>
  </r>
  <r>
    <s v="Villanueva, Noah"/>
    <x v="291"/>
    <n v="0"/>
    <n v="0"/>
    <n v="1"/>
    <n v="1"/>
    <n v="6"/>
    <n v="3"/>
    <n v="55875"/>
    <n v="0"/>
    <n v="3"/>
    <x v="11"/>
    <s v="ME"/>
    <n v="4063"/>
    <d v="1989-11-07T00:00:00"/>
    <x v="0"/>
    <s v="Single"/>
    <s v="US Citizen"/>
    <s v="Asian"/>
    <x v="25"/>
    <d v="2022-03-14T00:00:00"/>
    <s v="N-A-StillEmployed"/>
    <s v="Active"/>
    <x v="4"/>
    <x v="14"/>
    <n v="17"/>
    <s v="Website"/>
    <s v="Fully Meets"/>
    <n v="4.5"/>
    <n v="4"/>
    <n v="0"/>
    <d v="2019-01-18T00:00:00"/>
    <n v="0"/>
    <n v="11"/>
    <n v="10.023271731690622"/>
    <x v="0"/>
  </r>
  <r>
    <s v="Voldemort, Lord"/>
    <x v="292"/>
    <n v="1"/>
    <n v="1"/>
    <n v="1"/>
    <n v="4"/>
    <n v="3"/>
    <n v="3"/>
    <n v="113999"/>
    <n v="1"/>
    <n v="8"/>
    <x v="6"/>
    <s v="MA"/>
    <n v="1960"/>
    <d v="1986-07-08T00:00:00"/>
    <x v="0"/>
    <s v="Married"/>
    <s v="US Citizen"/>
    <s v="Black or African American"/>
    <x v="20"/>
    <d v="2017-02-22T00:00:00"/>
    <s v="no-call, no-show"/>
    <s v="Terminated for Cause"/>
    <x v="1"/>
    <x v="1"/>
    <n v="4"/>
    <s v="Employee Referral"/>
    <s v="Fully Meets"/>
    <n v="4.33"/>
    <n v="3"/>
    <n v="7"/>
    <d v="2017-02-15T00:00:00"/>
    <n v="0"/>
    <n v="9"/>
    <n v="2.0177960301163584"/>
    <x v="3"/>
  </r>
  <r>
    <s v="Volk, Colleen"/>
    <x v="293"/>
    <n v="1"/>
    <n v="1"/>
    <n v="0"/>
    <n v="4"/>
    <n v="5"/>
    <n v="4"/>
    <n v="49773"/>
    <n v="1"/>
    <n v="19"/>
    <x v="0"/>
    <s v="MA"/>
    <n v="2747"/>
    <d v="1986-03-06T00:00:00"/>
    <x v="1"/>
    <s v="Married"/>
    <s v="US Citizen"/>
    <s v="White"/>
    <x v="64"/>
    <d v="2016-02-08T00:00:00"/>
    <s v="gross misconduct"/>
    <s v="Terminated for Cause"/>
    <x v="0"/>
    <x v="11"/>
    <n v="18"/>
    <s v="Google Search"/>
    <s v="Exceeds"/>
    <n v="4.3"/>
    <n v="5"/>
    <n v="0"/>
    <d v="2015-02-01T00:00:00"/>
    <n v="0"/>
    <n v="18"/>
    <n v="4.3696098562628336"/>
    <x v="2"/>
  </r>
  <r>
    <s v="Von Massenbach, Anna"/>
    <x v="294"/>
    <n v="0"/>
    <n v="0"/>
    <n v="0"/>
    <n v="2"/>
    <n v="5"/>
    <n v="3"/>
    <n v="62068"/>
    <n v="0"/>
    <n v="19"/>
    <x v="0"/>
    <s v="MA"/>
    <n v="2124"/>
    <d v="1985-06-04T00:00:00"/>
    <x v="1"/>
    <s v="Single"/>
    <s v="US Citizen"/>
    <s v="White"/>
    <x v="98"/>
    <d v="2022-03-14T00:00:00"/>
    <s v="N-A-StillEmployed"/>
    <s v="Active"/>
    <x v="0"/>
    <x v="0"/>
    <n v="22"/>
    <s v="LinkedIn"/>
    <s v="Fully Meets"/>
    <n v="3.21"/>
    <n v="3"/>
    <n v="0"/>
    <d v="2019-01-29T00:00:00"/>
    <n v="0"/>
    <n v="7"/>
    <n v="6.6913073237508556"/>
    <x v="0"/>
  </r>
  <r>
    <s v="Walker, Roger"/>
    <x v="295"/>
    <n v="0"/>
    <n v="0"/>
    <n v="1"/>
    <n v="1"/>
    <n v="5"/>
    <n v="3"/>
    <n v="66541"/>
    <n v="0"/>
    <n v="20"/>
    <x v="2"/>
    <s v="MA"/>
    <n v="2459"/>
    <d v="1976-10-02T00:00:00"/>
    <x v="0"/>
    <s v="Single"/>
    <s v="US Citizen"/>
    <s v="Black or African American"/>
    <x v="29"/>
    <d v="2022-03-14T00:00:00"/>
    <s v="N-A-StillEmployed"/>
    <s v="Active"/>
    <x v="0"/>
    <x v="7"/>
    <n v="19"/>
    <s v="Employee Referral"/>
    <s v="Fully Meets"/>
    <n v="3.11"/>
    <n v="5"/>
    <n v="0"/>
    <d v="2019-02-12T00:00:00"/>
    <n v="0"/>
    <n v="4"/>
    <n v="7.57015742642026"/>
    <x v="0"/>
  </r>
  <r>
    <s v="Wallace, Courtney  E"/>
    <x v="296"/>
    <n v="1"/>
    <n v="1"/>
    <n v="0"/>
    <n v="5"/>
    <n v="5"/>
    <n v="3"/>
    <n v="80512"/>
    <n v="1"/>
    <n v="18"/>
    <x v="9"/>
    <s v="MA"/>
    <n v="2478"/>
    <d v="1955-11-14T00:00:00"/>
    <x v="1"/>
    <s v="Married"/>
    <s v="US Citizen"/>
    <s v="Black or African American"/>
    <x v="64"/>
    <d v="2012-01-02T00:00:00"/>
    <s v="Another position"/>
    <s v="Voluntarily Terminated"/>
    <x v="0"/>
    <x v="13"/>
    <n v="2"/>
    <s v="Diversity Job Fair"/>
    <s v="Fully Meets"/>
    <n v="4.5"/>
    <n v="3"/>
    <n v="0"/>
    <d v="2012-01-02T00:00:00"/>
    <n v="0"/>
    <n v="5"/>
    <n v="0.26830937713894593"/>
    <x v="1"/>
  </r>
  <r>
    <s v="Wallace, Theresa"/>
    <x v="297"/>
    <n v="0"/>
    <n v="0"/>
    <n v="0"/>
    <n v="5"/>
    <n v="5"/>
    <n v="2"/>
    <n v="50274"/>
    <n v="1"/>
    <n v="19"/>
    <x v="0"/>
    <s v="MA"/>
    <n v="1887"/>
    <d v="1980-02-08T00:00:00"/>
    <x v="1"/>
    <s v="Single"/>
    <s v="US Citizen"/>
    <s v="White"/>
    <x v="59"/>
    <d v="2015-09-01T00:00:00"/>
    <s v="career change"/>
    <s v="Voluntarily Terminated"/>
    <x v="0"/>
    <x v="3"/>
    <n v="16"/>
    <s v="CareerBuilder"/>
    <s v="Needs Improvement"/>
    <n v="2.5"/>
    <n v="3"/>
    <n v="0"/>
    <d v="2014-09-05T00:00:00"/>
    <n v="6"/>
    <n v="13"/>
    <n v="3.0499657768651609"/>
    <x v="2"/>
  </r>
  <r>
    <s v="Wang, Charlie"/>
    <x v="298"/>
    <n v="0"/>
    <n v="0"/>
    <n v="1"/>
    <n v="1"/>
    <n v="3"/>
    <n v="3"/>
    <n v="84903"/>
    <n v="0"/>
    <n v="22"/>
    <x v="24"/>
    <s v="MA"/>
    <n v="1887"/>
    <d v="1981-08-07T00:00:00"/>
    <x v="0"/>
    <s v="Single"/>
    <s v="US Citizen"/>
    <s v="Asian"/>
    <x v="45"/>
    <d v="2022-03-14T00:00:00"/>
    <s v="N-A-StillEmployed"/>
    <s v="Active"/>
    <x v="1"/>
    <x v="19"/>
    <n v="13"/>
    <s v="Indeed"/>
    <s v="Fully Meets"/>
    <n v="3.42"/>
    <n v="4"/>
    <n v="7"/>
    <d v="2019-01-04T00:00:00"/>
    <n v="0"/>
    <n v="17"/>
    <n v="5.0732375085557839"/>
    <x v="1"/>
  </r>
  <r>
    <s v="Warfield, Sarah"/>
    <x v="299"/>
    <n v="0"/>
    <n v="4"/>
    <n v="0"/>
    <n v="1"/>
    <n v="3"/>
    <n v="3"/>
    <n v="107226"/>
    <n v="0"/>
    <n v="28"/>
    <x v="15"/>
    <s v="MA"/>
    <n v="2453"/>
    <d v="1978-02-05T00:00:00"/>
    <x v="1"/>
    <s v="Widowed"/>
    <s v="US Citizen"/>
    <s v="Asian"/>
    <x v="1"/>
    <d v="2022-03-14T00:00:00"/>
    <s v="N-A-StillEmployed"/>
    <s v="Active"/>
    <x v="1"/>
    <x v="9"/>
    <n v="7"/>
    <s v="Employee Referral"/>
    <s v="Fully Meets"/>
    <n v="4.2"/>
    <n v="4"/>
    <n v="8"/>
    <d v="2019-02-05T00:00:00"/>
    <n v="0"/>
    <n v="7"/>
    <n v="6.9568788501026697"/>
    <x v="1"/>
  </r>
  <r>
    <s v="Whittier, Scott"/>
    <x v="300"/>
    <n v="0"/>
    <n v="0"/>
    <n v="1"/>
    <n v="5"/>
    <n v="5"/>
    <n v="3"/>
    <n v="58371"/>
    <n v="1"/>
    <n v="19"/>
    <x v="0"/>
    <s v="MA"/>
    <n v="2030"/>
    <d v="1987-05-24T00:00:00"/>
    <x v="0"/>
    <s v="Single"/>
    <s v="US Citizen"/>
    <s v="White"/>
    <x v="9"/>
    <d v="2014-05-15T00:00:00"/>
    <s v="hours"/>
    <s v="Voluntarily Terminated"/>
    <x v="0"/>
    <x v="4"/>
    <n v="39"/>
    <s v="LinkedIn"/>
    <s v="Fully Meets"/>
    <n v="5"/>
    <n v="5"/>
    <n v="0"/>
    <d v="2014-05-15T00:00:00"/>
    <n v="0"/>
    <n v="11"/>
    <n v="3.3429158110882957"/>
    <x v="0"/>
  </r>
  <r>
    <s v="Wilber, Barry"/>
    <x v="301"/>
    <n v="1"/>
    <n v="1"/>
    <n v="1"/>
    <n v="5"/>
    <n v="5"/>
    <n v="3"/>
    <n v="55140"/>
    <n v="1"/>
    <n v="19"/>
    <x v="0"/>
    <s v="MA"/>
    <n v="2324"/>
    <d v="1965-09-09T00:00:00"/>
    <x v="0"/>
    <s v="Married"/>
    <s v="Eligible NonCitizen"/>
    <s v="White"/>
    <x v="36"/>
    <d v="2015-09-07T00:00:00"/>
    <s v="unhappy"/>
    <s v="Voluntarily Terminated"/>
    <x v="0"/>
    <x v="5"/>
    <n v="11"/>
    <s v="Website"/>
    <s v="Fully Meets"/>
    <n v="5"/>
    <n v="3"/>
    <n v="0"/>
    <d v="2015-02-15T00:00:00"/>
    <n v="0"/>
    <n v="7"/>
    <n v="4.3121149897330593"/>
    <x v="0"/>
  </r>
  <r>
    <s v="Wilkes, Annie"/>
    <x v="302"/>
    <n v="0"/>
    <n v="2"/>
    <n v="0"/>
    <n v="5"/>
    <n v="5"/>
    <n v="3"/>
    <n v="58062"/>
    <n v="1"/>
    <n v="19"/>
    <x v="0"/>
    <s v="MA"/>
    <n v="1876"/>
    <d v="1983-07-30T00:00:00"/>
    <x v="1"/>
    <s v="Divorced"/>
    <s v="US Citizen"/>
    <s v="White"/>
    <x v="9"/>
    <d v="2012-05-14T00:00:00"/>
    <s v="Another position"/>
    <s v="Voluntarily Terminated"/>
    <x v="0"/>
    <x v="7"/>
    <n v="19"/>
    <s v="Google Search"/>
    <s v="Fully Meets"/>
    <n v="3.6"/>
    <n v="5"/>
    <n v="0"/>
    <d v="2011-02-06T00:00:00"/>
    <n v="0"/>
    <n v="9"/>
    <n v="1.3415468856947297"/>
    <x v="0"/>
  </r>
  <r>
    <s v="Williams, Jacquelyn  "/>
    <x v="303"/>
    <n v="0"/>
    <n v="0"/>
    <n v="0"/>
    <n v="5"/>
    <n v="5"/>
    <n v="3"/>
    <n v="59728"/>
    <n v="1"/>
    <n v="19"/>
    <x v="0"/>
    <s v="MA"/>
    <n v="2109"/>
    <d v="1969-02-10T00:00:00"/>
    <x v="1"/>
    <s v="Single"/>
    <s v="US Citizen"/>
    <s v="Black or African American"/>
    <x v="4"/>
    <d v="2015-06-27T00:00:00"/>
    <s v="relocation out of area"/>
    <s v="Voluntarily Terminated"/>
    <x v="0"/>
    <x v="7"/>
    <n v="19"/>
    <s v="Diversity Job Fair"/>
    <s v="Fully Meets"/>
    <n v="4.3"/>
    <n v="4"/>
    <n v="0"/>
    <d v="2014-06-02T00:00:00"/>
    <n v="0"/>
    <n v="16"/>
    <n v="3.463381245722108"/>
    <x v="0"/>
  </r>
  <r>
    <s v="Winthrop, Jordan  "/>
    <x v="304"/>
    <n v="0"/>
    <n v="0"/>
    <n v="1"/>
    <n v="5"/>
    <n v="5"/>
    <n v="4"/>
    <n v="70507"/>
    <n v="1"/>
    <n v="20"/>
    <x v="2"/>
    <s v="MA"/>
    <n v="2045"/>
    <d v="1958-07-11T00:00:00"/>
    <x v="0"/>
    <s v="Single"/>
    <s v="US Citizen"/>
    <s v="White"/>
    <x v="46"/>
    <d v="2016-02-21T00:00:00"/>
    <s v="retiring"/>
    <s v="Voluntarily Terminated"/>
    <x v="0"/>
    <x v="8"/>
    <n v="12"/>
    <s v="LinkedIn"/>
    <s v="Exceeds"/>
    <n v="5"/>
    <n v="3"/>
    <n v="0"/>
    <d v="2016-01-19T00:00:00"/>
    <n v="0"/>
    <n v="7"/>
    <n v="3.1211498973305956"/>
    <x v="0"/>
  </r>
  <r>
    <s v="Wolk, Hang  T"/>
    <x v="305"/>
    <n v="0"/>
    <n v="0"/>
    <n v="0"/>
    <n v="1"/>
    <n v="5"/>
    <n v="3"/>
    <n v="60446"/>
    <n v="0"/>
    <n v="20"/>
    <x v="2"/>
    <s v="MA"/>
    <n v="2302"/>
    <d v="1985-04-20T00:00:00"/>
    <x v="1"/>
    <s v="Single"/>
    <s v="US Citizen"/>
    <s v="White"/>
    <x v="22"/>
    <d v="2022-03-14T00:00:00"/>
    <s v="N-A-StillEmployed"/>
    <s v="Active"/>
    <x v="0"/>
    <x v="10"/>
    <n v="14"/>
    <s v="LinkedIn"/>
    <s v="Fully Meets"/>
    <n v="3.4"/>
    <n v="4"/>
    <n v="0"/>
    <d v="2019-02-21T00:00:00"/>
    <n v="0"/>
    <n v="14"/>
    <n v="7.4551676933607123"/>
    <x v="0"/>
  </r>
  <r>
    <s v="Woodson, Jason"/>
    <x v="306"/>
    <n v="0"/>
    <n v="0"/>
    <n v="1"/>
    <n v="1"/>
    <n v="5"/>
    <n v="3"/>
    <n v="65893"/>
    <n v="0"/>
    <n v="20"/>
    <x v="2"/>
    <s v="MA"/>
    <n v="1810"/>
    <d v="1985-11-05T00:00:00"/>
    <x v="0"/>
    <s v="Single"/>
    <s v="US Citizen"/>
    <s v="White"/>
    <x v="16"/>
    <d v="2022-03-14T00:00:00"/>
    <s v="N-A-StillEmployed"/>
    <s v="Active"/>
    <x v="0"/>
    <x v="2"/>
    <n v="20"/>
    <s v="LinkedIn"/>
    <s v="Fully Meets"/>
    <n v="4.07"/>
    <n v="4"/>
    <n v="0"/>
    <d v="2019-02-28T00:00:00"/>
    <n v="0"/>
    <n v="13"/>
    <n v="7.6851471594798086"/>
    <x v="0"/>
  </r>
  <r>
    <s v="Ybarra, Catherine "/>
    <x v="307"/>
    <n v="0"/>
    <n v="0"/>
    <n v="0"/>
    <n v="5"/>
    <n v="5"/>
    <n v="1"/>
    <n v="48513"/>
    <n v="1"/>
    <n v="19"/>
    <x v="0"/>
    <s v="MA"/>
    <n v="2458"/>
    <d v="1982-04-05T00:00:00"/>
    <x v="1"/>
    <s v="Single"/>
    <s v="US Citizen"/>
    <s v="Asian"/>
    <x v="99"/>
    <d v="2015-09-29T00:00:00"/>
    <s v="Another position"/>
    <s v="Voluntarily Terminated"/>
    <x v="0"/>
    <x v="8"/>
    <n v="12"/>
    <s v="Google Search"/>
    <s v="PIP"/>
    <n v="3.2"/>
    <n v="2"/>
    <n v="0"/>
    <d v="2015-09-02T00:00:00"/>
    <n v="5"/>
    <n v="4"/>
    <n v="7.0718685831622174"/>
    <x v="2"/>
  </r>
  <r>
    <s v="Zamora, Jennifer"/>
    <x v="308"/>
    <n v="0"/>
    <n v="0"/>
    <n v="0"/>
    <n v="1"/>
    <n v="3"/>
    <n v="4"/>
    <n v="220450"/>
    <n v="0"/>
    <n v="6"/>
    <x v="31"/>
    <s v="MA"/>
    <n v="2067"/>
    <d v="1979-08-30T00:00:00"/>
    <x v="1"/>
    <s v="Single"/>
    <s v="US Citizen"/>
    <s v="White"/>
    <x v="100"/>
    <d v="2022-03-14T00:00:00"/>
    <s v="N-A-StillEmployed"/>
    <s v="Active"/>
    <x v="1"/>
    <x v="13"/>
    <n v="2"/>
    <s v="Employee Referral"/>
    <s v="Exceeds"/>
    <n v="4.5999999999999996"/>
    <n v="5"/>
    <n v="6"/>
    <d v="2019-02-21T00:00:00"/>
    <n v="0"/>
    <n v="16"/>
    <n v="11.926078028747433"/>
    <x v="3"/>
  </r>
  <r>
    <s v="Zhou, Julia"/>
    <x v="309"/>
    <n v="0"/>
    <n v="0"/>
    <n v="0"/>
    <n v="1"/>
    <n v="3"/>
    <n v="3"/>
    <n v="89292"/>
    <n v="0"/>
    <n v="9"/>
    <x v="5"/>
    <s v="MA"/>
    <n v="2148"/>
    <d v="1979-02-24T00:00:00"/>
    <x v="1"/>
    <s v="Single"/>
    <s v="US Citizen"/>
    <s v="White"/>
    <x v="1"/>
    <d v="2022-03-14T00:00:00"/>
    <s v="N-A-StillEmployed"/>
    <s v="Active"/>
    <x v="1"/>
    <x v="1"/>
    <n v="4"/>
    <s v="Employee Referral"/>
    <s v="Fully Meets"/>
    <n v="5"/>
    <n v="3"/>
    <n v="5"/>
    <d v="2019-02-01T00:00:00"/>
    <n v="0"/>
    <n v="11"/>
    <n v="6.9568788501026697"/>
    <x v="1"/>
  </r>
  <r>
    <s v="Zima, Colleen"/>
    <x v="310"/>
    <n v="0"/>
    <n v="4"/>
    <n v="0"/>
    <n v="1"/>
    <n v="5"/>
    <n v="3"/>
    <n v="45046"/>
    <n v="0"/>
    <n v="19"/>
    <x v="0"/>
    <s v="MA"/>
    <n v="1730"/>
    <d v="1978-08-17T00:00:00"/>
    <x v="1"/>
    <s v="Widowed"/>
    <s v="US Citizen"/>
    <s v="Asian"/>
    <x v="22"/>
    <d v="2022-03-14T00:00:00"/>
    <s v="N-A-StillEmployed"/>
    <s v="Active"/>
    <x v="0"/>
    <x v="10"/>
    <n v="14"/>
    <s v="LinkedIn"/>
    <s v="Fully Meets"/>
    <n v="4.5"/>
    <n v="5"/>
    <n v="0"/>
    <d v="2019-01-30T00:00:00"/>
    <n v="0"/>
    <n v="2"/>
    <n v="7.455167693360712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96508-C8C6-4DC4-A5EB-EDBE16D95D3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5">
  <location ref="A3:B10"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de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3"/>
  </rowFields>
  <rowItems count="7">
    <i>
      <x v="3"/>
    </i>
    <i>
      <x v="2"/>
    </i>
    <i>
      <x v="4"/>
    </i>
    <i>
      <x v="5"/>
    </i>
    <i>
      <x/>
    </i>
    <i>
      <x v="1"/>
    </i>
    <i t="grand">
      <x/>
    </i>
  </rowItems>
  <colItems count="1">
    <i/>
  </colItems>
  <dataFields count="1">
    <dataField name="Count of EmpID" fld="1" subtotal="count" baseField="23" baseItem="0"/>
  </dataFields>
  <chartFormats count="2">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5FCEF-B801-4D1E-97D6-DCC370128E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7">
  <location ref="A3:B10"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axis="axisRow" showAll="0" sortType="descending">
      <items count="7">
        <item x="3"/>
        <item x="5"/>
        <item x="1"/>
        <item x="0"/>
        <item x="4"/>
        <item x="2"/>
        <item t="default"/>
      </items>
      <autoSortScope>
        <pivotArea dataOnly="0" outline="0" fieldPosition="0">
          <references count="1">
            <reference field="4294967294" count="1" selected="0">
              <x v="0"/>
            </reference>
          </references>
        </pivotArea>
      </autoSortScope>
    </pivotField>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3"/>
  </rowFields>
  <rowItems count="7">
    <i>
      <x v="3"/>
    </i>
    <i>
      <x v="2"/>
    </i>
    <i>
      <x v="4"/>
    </i>
    <i>
      <x v="5"/>
    </i>
    <i>
      <x/>
    </i>
    <i>
      <x v="1"/>
    </i>
    <i t="grand">
      <x/>
    </i>
  </rowItems>
  <colItems count="1">
    <i/>
  </colItems>
  <dataFields count="1">
    <dataField name="Count of EmpID" fld="1" subtotal="count" baseField="23" baseItem="0"/>
  </dataFields>
  <chartFormats count="3">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E2E73-9B6D-404E-8098-A23B0FB2725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B17"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axis="axisRow"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3">
    <field x="37"/>
    <field x="36"/>
    <field x="19"/>
  </rowFields>
  <rowItems count="14">
    <i>
      <x v="1"/>
    </i>
    <i>
      <x v="2"/>
    </i>
    <i>
      <x v="3"/>
    </i>
    <i>
      <x v="4"/>
    </i>
    <i>
      <x v="5"/>
    </i>
    <i>
      <x v="6"/>
    </i>
    <i>
      <x v="7"/>
    </i>
    <i>
      <x v="8"/>
    </i>
    <i>
      <x v="9"/>
    </i>
    <i>
      <x v="10"/>
    </i>
    <i>
      <x v="11"/>
    </i>
    <i>
      <x v="12"/>
    </i>
    <i>
      <x v="13"/>
    </i>
    <i t="grand">
      <x/>
    </i>
  </rowItems>
  <colItems count="1">
    <i/>
  </colItems>
  <dataFields count="1">
    <dataField name="Count of EmpID" fld="1" subtotal="count" baseField="36" baseItem="1"/>
  </dataField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3D1FD-D7F0-4116-936A-9C98768A3C5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A3:B36"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axis="axisRow" showAll="0" sortType="ascending">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EmpID" fld="1"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25190-05AD-40F4-9A6D-6257812ED85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8" firstHeaderRow="1" firstDataRow="1" firstDataCol="1"/>
  <pivotFields count="38">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axis="axisRow" showAll="0">
      <items count="5">
        <item x="2"/>
        <item x="0"/>
        <item x="1"/>
        <item x="3"/>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35"/>
  </rowFields>
  <rowItems count="5">
    <i>
      <x/>
    </i>
    <i>
      <x v="1"/>
    </i>
    <i>
      <x v="2"/>
    </i>
    <i>
      <x v="3"/>
    </i>
    <i t="grand">
      <x/>
    </i>
  </rowItems>
  <colItems count="1">
    <i/>
  </colItems>
  <dataFields count="1">
    <dataField name="Count of EmpID" fld="1" subtotal="count" baseField="35" baseItem="0"/>
  </dataField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5" count="1" selected="0">
            <x v="0"/>
          </reference>
        </references>
      </pivotArea>
    </chartFormat>
    <chartFormat chart="5" format="8">
      <pivotArea type="data" outline="0" fieldPosition="0">
        <references count="2">
          <reference field="4294967294" count="1" selected="0">
            <x v="0"/>
          </reference>
          <reference field="35" count="1" selected="0">
            <x v="1"/>
          </reference>
        </references>
      </pivotArea>
    </chartFormat>
    <chartFormat chart="5" format="9">
      <pivotArea type="data" outline="0" fieldPosition="0">
        <references count="2">
          <reference field="4294967294" count="1" selected="0">
            <x v="0"/>
          </reference>
          <reference field="35" count="1" selected="0">
            <x v="2"/>
          </reference>
        </references>
      </pivotArea>
    </chartFormat>
    <chartFormat chart="5" format="10">
      <pivotArea type="data" outline="0" fieldPosition="0">
        <references count="2">
          <reference field="4294967294" count="1" selected="0">
            <x v="0"/>
          </reference>
          <reference field="3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62F34F-2508-4C34-B447-98E83E0EA6B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axis="axisRow" showAll="0">
      <items count="3">
        <item x="1"/>
        <item x="0"/>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15"/>
  </rowFields>
  <rowItems count="3">
    <i>
      <x/>
    </i>
    <i>
      <x v="1"/>
    </i>
    <i t="grand">
      <x/>
    </i>
  </rowItems>
  <colItems count="1">
    <i/>
  </colItems>
  <dataFields count="1">
    <dataField name="Count of EmpID" fld="1"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E6A4EF-ABEB-4F7E-BDCC-5DD119FF2D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5" firstHeaderRow="1" firstDataRow="1" firstDataCol="1"/>
  <pivotFields count="38">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2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EmpID" fld="1" subtotal="count"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420CFC-B3E0-4617-BB09-A90DC3BF3C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22">
        <item x="6"/>
        <item x="5"/>
        <item x="20"/>
        <item x="12"/>
        <item x="8"/>
        <item x="19"/>
        <item x="10"/>
        <item x="18"/>
        <item x="3"/>
        <item x="17"/>
        <item x="13"/>
        <item x="15"/>
        <item x="14"/>
        <item x="11"/>
        <item x="7"/>
        <item x="2"/>
        <item x="16"/>
        <item x="0"/>
        <item x="9"/>
        <item x="1"/>
        <item x="4"/>
        <item t="default"/>
      </items>
    </pivotField>
    <pivotField showAll="0"/>
    <pivotField showAll="0"/>
    <pivotField showAll="0"/>
    <pivotField showAll="0"/>
    <pivotField showAll="0"/>
    <pivotField showAll="0"/>
    <pivotField numFmtId="14" showAll="0"/>
    <pivotField showAll="0"/>
    <pivotField showAll="0"/>
    <pivotField numFmtId="164"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7234C073-C9CD-468E-861B-AD0FA1F07071}" sourceName="ManagerName">
  <pivotTables>
    <pivotTable tabId="7" name="PivotTable1"/>
    <pivotTable tabId="4" name="PivotTable1"/>
    <pivotTable tabId="5" name="PivotTable1"/>
    <pivotTable tabId="6" name="PivotTable1"/>
    <pivotTable tabId="8" name="PivotTable1"/>
    <pivotTable tabId="9" name="PivotTable1"/>
    <pivotTable tabId="10" name="PivotTable1"/>
    <pivotTable tabId="13" name="PivotTable1"/>
  </pivotTables>
  <data>
    <tabular pivotCacheId="1604384986">
      <items count="21">
        <i x="6" s="1"/>
        <i x="5" s="1"/>
        <i x="20" s="1"/>
        <i x="12" s="1"/>
        <i x="8" s="1"/>
        <i x="19" s="1"/>
        <i x="10" s="1"/>
        <i x="18" s="1"/>
        <i x="3" s="1"/>
        <i x="17" s="1"/>
        <i x="13" s="1"/>
        <i x="15" s="1"/>
        <i x="14" s="1"/>
        <i x="11" s="1"/>
        <i x="7" s="1"/>
        <i x="2" s="1"/>
        <i x="16" s="1"/>
        <i x="0" s="1"/>
        <i x="9"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xr10:uid="{FD3B64EE-1587-4EF8-9A3B-5C5E9AE9D583}" cache="Slicer_ManagerName" caption="Select by Manage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28E22-BB81-443F-8236-66AEFE943922}" name="Table1" displayName="Table1" ref="A1:AJ312" totalsRowShown="0">
  <autoFilter ref="A1:AJ312" xr:uid="{96528E22-BB81-443F-8236-66AEFE943922}"/>
  <tableColumns count="36">
    <tableColumn id="1" xr3:uid="{F143BB9F-37F3-4F7D-B3F3-6CE5EF337AA3}" name="Employee_Name"/>
    <tableColumn id="2" xr3:uid="{E28969CE-FB2D-457E-A25B-AFCEBBF2E2EE}" name="EmpID"/>
    <tableColumn id="3" xr3:uid="{72890179-3C5E-4DC0-BEE7-80DDE8AC0138}" name="MarriedID"/>
    <tableColumn id="4" xr3:uid="{A6CF6259-B49B-41EF-9E73-718C55D2B5AA}" name="MaritalStatusID"/>
    <tableColumn id="5" xr3:uid="{54679C04-B518-49AC-A527-E80E30D99C05}" name="GenderID"/>
    <tableColumn id="6" xr3:uid="{AF8B1498-F2AA-4284-82A0-85EF4B439F33}" name="EmpStatusID"/>
    <tableColumn id="7" xr3:uid="{0D79595B-09A6-4133-BC77-152CA2158E98}" name="DeptID"/>
    <tableColumn id="8" xr3:uid="{0AFF0084-F008-4C9B-BA49-468E8257FD92}" name="PerfScoreID"/>
    <tableColumn id="9" xr3:uid="{F532B8A1-F19B-44F7-BC6A-0E2BBE0C22E4}" name="Salary"/>
    <tableColumn id="10" xr3:uid="{EC80B144-1FE4-4F3E-8C8F-6E5D6BCAF4E5}" name="Termd"/>
    <tableColumn id="11" xr3:uid="{B7D00509-750C-427C-974F-72FC58150111}" name="PositionID"/>
    <tableColumn id="12" xr3:uid="{157C1519-0E35-44F1-92CF-31CC49EB1435}" name="Position"/>
    <tableColumn id="13" xr3:uid="{16360067-E8CA-4860-AB52-5D9E9EFE4A70}" name="State"/>
    <tableColumn id="14" xr3:uid="{9DF057D4-4241-412C-98F3-84F03AC16A23}" name="Zip"/>
    <tableColumn id="15" xr3:uid="{ECF675EC-ACBD-4AB0-B637-53E712AE6C54}" name="DOB" dataDxfId="4"/>
    <tableColumn id="16" xr3:uid="{89F6507F-0666-449C-819B-81761AF74509}" name="Sex"/>
    <tableColumn id="17" xr3:uid="{C8E97AB9-AE7D-4429-8492-D161E78A4190}" name="MaritalDesc"/>
    <tableColumn id="18" xr3:uid="{3015D516-4645-48BC-A338-01DAB37B9BE4}" name="CitizenDesc"/>
    <tableColumn id="19" xr3:uid="{F5A16AC1-C075-45AE-AAFB-21754907AA56}" name="RaceDesc"/>
    <tableColumn id="20" xr3:uid="{1486398A-7850-4F77-A8FD-D984F4C77570}" name="DateofHire" dataDxfId="3"/>
    <tableColumn id="21" xr3:uid="{88E0A497-8E83-49C0-AA13-152E7E9E79E0}" name="DateofTermination" dataDxfId="2">
      <calculatedColumnFormula>TODAY()</calculatedColumnFormula>
    </tableColumn>
    <tableColumn id="22" xr3:uid="{3C96D1EA-6B1A-4E62-9003-059CEE1A61B3}" name="TermReason"/>
    <tableColumn id="23" xr3:uid="{BF6C0F9E-D433-427D-9688-C77F5A0DD99E}" name="EmploymentStatus"/>
    <tableColumn id="24" xr3:uid="{B0156CD2-CA92-4B37-B38B-D086CC79B750}" name="Department"/>
    <tableColumn id="25" xr3:uid="{B6C93394-BD8F-4C4F-8440-816932112A6F}" name="ManagerName"/>
    <tableColumn id="26" xr3:uid="{4BDF2432-F049-49F4-AC67-1BA53CCE0116}" name="ManagerID"/>
    <tableColumn id="27" xr3:uid="{07F6A0B5-2407-4EC9-A101-882D872B398D}" name="RecruitmentSource"/>
    <tableColumn id="28" xr3:uid="{DE9E55CE-C5F1-4009-BBB2-CEED69E2B3B5}" name="PerformanceScore"/>
    <tableColumn id="29" xr3:uid="{CE68D896-070A-440B-8C44-BE9C0920903F}" name="EngagementSurvey"/>
    <tableColumn id="30" xr3:uid="{8BBCB286-B908-40FB-97CF-FE6661879757}" name="EmpSatisfaction"/>
    <tableColumn id="31" xr3:uid="{F7537AD5-15CD-42DF-9A68-07FDFC8CCDAE}" name="SpecialProjectsCount"/>
    <tableColumn id="32" xr3:uid="{2E1FEB03-ADF3-46DA-90D6-BB3CF1AE0D75}" name="LastPerformanceReview_Date" dataDxfId="1"/>
    <tableColumn id="33" xr3:uid="{BDF04EC9-C322-4D84-9AEB-FFF533810FE9}" name="DaysLateLast30"/>
    <tableColumn id="34" xr3:uid="{B2BAE67B-0E33-498F-ACB6-90B70CD67326}" name="Absences"/>
    <tableColumn id="35" xr3:uid="{95614373-93DF-491D-8664-756C12D243B3}" name="Tenure" dataDxfId="0">
      <calculatedColumnFormula>_xlfn.DAYS(U2,T2)/365.25</calculatedColumnFormula>
    </tableColumn>
    <tableColumn id="36" xr3:uid="{36480DB2-8B03-48D1-B534-33CC96CFA3D4}" name="Salary Range">
      <calculatedColumnFormula>_xlfn.IFS(Table1[[#This Row],[Salary]]&lt;55000,"$45000 - $55000",Table1[[#This Row],[Salary]]&lt;75000,"$55000 - $75000",Table1[[#This Row],[Salary]]&lt;=110000,"$75000 - $110000",Table1[[#This Row],[Salary]]&gt;110000,"&gt;$110000")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F0B0-0903-4319-BA70-22FC92B46612}">
  <dimension ref="A1"/>
  <sheetViews>
    <sheetView showGridLines="0" showRowColHeaders="0" zoomScaleNormal="100" workbookViewId="0">
      <selection activeCell="Z15" sqref="Z1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55F18-6FFF-4482-8862-1CEC177F19F0}">
  <dimension ref="A3:C20"/>
  <sheetViews>
    <sheetView workbookViewId="0">
      <selection activeCell="A17" sqref="A17"/>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4CE6-D4F7-4E18-893A-D13668739535}">
  <dimension ref="A3:B10"/>
  <sheetViews>
    <sheetView workbookViewId="0">
      <selection activeCell="B32" sqref="B32"/>
    </sheetView>
  </sheetViews>
  <sheetFormatPr defaultRowHeight="14.4" x14ac:dyDescent="0.3"/>
  <cols>
    <col min="1" max="1" width="18.44140625" bestFit="1" customWidth="1"/>
    <col min="2" max="2" width="14.44140625" bestFit="1" customWidth="1"/>
  </cols>
  <sheetData>
    <row r="3" spans="1:2" x14ac:dyDescent="0.3">
      <c r="A3" s="4" t="s">
        <v>483</v>
      </c>
      <c r="B3" t="s">
        <v>485</v>
      </c>
    </row>
    <row r="4" spans="1:2" x14ac:dyDescent="0.3">
      <c r="A4" s="5" t="s">
        <v>42</v>
      </c>
      <c r="B4" s="3">
        <v>209</v>
      </c>
    </row>
    <row r="5" spans="1:2" x14ac:dyDescent="0.3">
      <c r="A5" s="5" t="s">
        <v>481</v>
      </c>
      <c r="B5" s="3">
        <v>50</v>
      </c>
    </row>
    <row r="6" spans="1:2" x14ac:dyDescent="0.3">
      <c r="A6" s="5" t="s">
        <v>135</v>
      </c>
      <c r="B6" s="3">
        <v>31</v>
      </c>
    </row>
    <row r="7" spans="1:2" x14ac:dyDescent="0.3">
      <c r="A7" s="5" t="s">
        <v>70</v>
      </c>
      <c r="B7" s="3">
        <v>11</v>
      </c>
    </row>
    <row r="8" spans="1:2" x14ac:dyDescent="0.3">
      <c r="A8" s="5" t="s">
        <v>120</v>
      </c>
      <c r="B8" s="3">
        <v>9</v>
      </c>
    </row>
    <row r="9" spans="1:2" x14ac:dyDescent="0.3">
      <c r="A9" s="5" t="s">
        <v>295</v>
      </c>
      <c r="B9" s="3">
        <v>1</v>
      </c>
    </row>
    <row r="10" spans="1:2" x14ac:dyDescent="0.3">
      <c r="A10" s="5" t="s">
        <v>484</v>
      </c>
      <c r="B10" s="3">
        <v>311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009F1-6E25-4DAA-AFF3-B105DB8FB9BF}">
  <dimension ref="A3:B10"/>
  <sheetViews>
    <sheetView workbookViewId="0">
      <selection activeCell="B32" sqref="B32"/>
    </sheetView>
  </sheetViews>
  <sheetFormatPr defaultRowHeight="14.4" x14ac:dyDescent="0.3"/>
  <cols>
    <col min="1" max="1" width="18.44140625" bestFit="1" customWidth="1"/>
    <col min="2" max="2" width="14.44140625" bestFit="1" customWidth="1"/>
  </cols>
  <sheetData>
    <row r="3" spans="1:2" x14ac:dyDescent="0.3">
      <c r="A3" s="4" t="s">
        <v>483</v>
      </c>
      <c r="B3" t="s">
        <v>485</v>
      </c>
    </row>
    <row r="4" spans="1:2" x14ac:dyDescent="0.3">
      <c r="A4" s="5" t="s">
        <v>42</v>
      </c>
      <c r="B4" s="3">
        <v>209</v>
      </c>
    </row>
    <row r="5" spans="1:2" x14ac:dyDescent="0.3">
      <c r="A5" s="5" t="s">
        <v>481</v>
      </c>
      <c r="B5" s="3">
        <v>50</v>
      </c>
    </row>
    <row r="6" spans="1:2" x14ac:dyDescent="0.3">
      <c r="A6" s="5" t="s">
        <v>135</v>
      </c>
      <c r="B6" s="3">
        <v>31</v>
      </c>
    </row>
    <row r="7" spans="1:2" x14ac:dyDescent="0.3">
      <c r="A7" s="5" t="s">
        <v>70</v>
      </c>
      <c r="B7" s="3">
        <v>11</v>
      </c>
    </row>
    <row r="8" spans="1:2" x14ac:dyDescent="0.3">
      <c r="A8" s="5" t="s">
        <v>120</v>
      </c>
      <c r="B8" s="3">
        <v>9</v>
      </c>
    </row>
    <row r="9" spans="1:2" x14ac:dyDescent="0.3">
      <c r="A9" s="5" t="s">
        <v>295</v>
      </c>
      <c r="B9" s="3">
        <v>1</v>
      </c>
    </row>
    <row r="10" spans="1:2" x14ac:dyDescent="0.3">
      <c r="A10" s="5" t="s">
        <v>484</v>
      </c>
      <c r="B10" s="3">
        <v>311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89077-FC77-426F-88DA-D9CB3F891A75}">
  <dimension ref="A3:B17"/>
  <sheetViews>
    <sheetView workbookViewId="0">
      <selection activeCell="B32" sqref="B32"/>
    </sheetView>
  </sheetViews>
  <sheetFormatPr defaultRowHeight="14.4" x14ac:dyDescent="0.3"/>
  <cols>
    <col min="1" max="1" width="12.5546875" bestFit="1" customWidth="1"/>
    <col min="2" max="2" width="14.44140625" bestFit="1" customWidth="1"/>
  </cols>
  <sheetData>
    <row r="3" spans="1:2" x14ac:dyDescent="0.3">
      <c r="A3" s="4" t="s">
        <v>483</v>
      </c>
      <c r="B3" t="s">
        <v>485</v>
      </c>
    </row>
    <row r="4" spans="1:2" x14ac:dyDescent="0.3">
      <c r="A4" s="5" t="s">
        <v>486</v>
      </c>
      <c r="B4" s="3">
        <v>1</v>
      </c>
    </row>
    <row r="5" spans="1:2" x14ac:dyDescent="0.3">
      <c r="A5" s="5" t="s">
        <v>487</v>
      </c>
      <c r="B5" s="3">
        <v>2</v>
      </c>
    </row>
    <row r="6" spans="1:2" x14ac:dyDescent="0.3">
      <c r="A6" s="5" t="s">
        <v>488</v>
      </c>
      <c r="B6" s="3">
        <v>3</v>
      </c>
    </row>
    <row r="7" spans="1:2" x14ac:dyDescent="0.3">
      <c r="A7" s="5" t="s">
        <v>489</v>
      </c>
      <c r="B7" s="3">
        <v>7</v>
      </c>
    </row>
    <row r="8" spans="1:2" x14ac:dyDescent="0.3">
      <c r="A8" s="5" t="s">
        <v>490</v>
      </c>
      <c r="B8" s="3">
        <v>9</v>
      </c>
    </row>
    <row r="9" spans="1:2" x14ac:dyDescent="0.3">
      <c r="A9" s="5" t="s">
        <v>491</v>
      </c>
      <c r="B9" s="3">
        <v>83</v>
      </c>
    </row>
    <row r="10" spans="1:2" x14ac:dyDescent="0.3">
      <c r="A10" s="5" t="s">
        <v>492</v>
      </c>
      <c r="B10" s="3">
        <v>45</v>
      </c>
    </row>
    <row r="11" spans="1:2" x14ac:dyDescent="0.3">
      <c r="A11" s="5" t="s">
        <v>493</v>
      </c>
      <c r="B11" s="3">
        <v>44</v>
      </c>
    </row>
    <row r="12" spans="1:2" x14ac:dyDescent="0.3">
      <c r="A12" s="5" t="s">
        <v>494</v>
      </c>
      <c r="B12" s="3">
        <v>60</v>
      </c>
    </row>
    <row r="13" spans="1:2" x14ac:dyDescent="0.3">
      <c r="A13" s="5" t="s">
        <v>495</v>
      </c>
      <c r="B13" s="3">
        <v>36</v>
      </c>
    </row>
    <row r="14" spans="1:2" x14ac:dyDescent="0.3">
      <c r="A14" s="5" t="s">
        <v>496</v>
      </c>
      <c r="B14" s="3">
        <v>14</v>
      </c>
    </row>
    <row r="15" spans="1:2" x14ac:dyDescent="0.3">
      <c r="A15" s="5" t="s">
        <v>497</v>
      </c>
      <c r="B15" s="3">
        <v>6</v>
      </c>
    </row>
    <row r="16" spans="1:2" x14ac:dyDescent="0.3">
      <c r="A16" s="5" t="s">
        <v>498</v>
      </c>
      <c r="B16" s="3">
        <v>1</v>
      </c>
    </row>
    <row r="17" spans="1:2" x14ac:dyDescent="0.3">
      <c r="A17" s="5" t="s">
        <v>484</v>
      </c>
      <c r="B17" s="3">
        <v>311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8F80-7D95-4DFF-9592-6670E5BC8C7B}">
  <dimension ref="A3:B36"/>
  <sheetViews>
    <sheetView workbookViewId="0">
      <selection activeCell="A17" sqref="A17"/>
    </sheetView>
  </sheetViews>
  <sheetFormatPr defaultRowHeight="14.4" x14ac:dyDescent="0.3"/>
  <cols>
    <col min="1" max="1" width="26.33203125" bestFit="1" customWidth="1"/>
    <col min="2" max="2" width="14.44140625" bestFit="1" customWidth="1"/>
  </cols>
  <sheetData>
    <row r="3" spans="1:2" x14ac:dyDescent="0.3">
      <c r="A3" s="4" t="s">
        <v>483</v>
      </c>
      <c r="B3" t="s">
        <v>485</v>
      </c>
    </row>
    <row r="4" spans="1:2" x14ac:dyDescent="0.3">
      <c r="A4" s="5" t="s">
        <v>128</v>
      </c>
      <c r="B4" s="3">
        <v>3</v>
      </c>
    </row>
    <row r="5" spans="1:2" x14ac:dyDescent="0.3">
      <c r="A5" s="5" t="s">
        <v>272</v>
      </c>
      <c r="B5" s="3">
        <v>3</v>
      </c>
    </row>
    <row r="6" spans="1:2" x14ac:dyDescent="0.3">
      <c r="A6" s="5" t="s">
        <v>133</v>
      </c>
      <c r="B6" s="3">
        <v>27</v>
      </c>
    </row>
    <row r="7" spans="1:2" x14ac:dyDescent="0.3">
      <c r="A7" s="5" t="s">
        <v>190</v>
      </c>
      <c r="B7" s="3">
        <v>4</v>
      </c>
    </row>
    <row r="8" spans="1:2" x14ac:dyDescent="0.3">
      <c r="A8" s="5" t="s">
        <v>150</v>
      </c>
      <c r="B8" s="3">
        <v>1</v>
      </c>
    </row>
    <row r="9" spans="1:2" x14ac:dyDescent="0.3">
      <c r="A9" s="5" t="s">
        <v>477</v>
      </c>
      <c r="B9" s="3">
        <v>1</v>
      </c>
    </row>
    <row r="10" spans="1:2" x14ac:dyDescent="0.3">
      <c r="A10" s="5" t="s">
        <v>89</v>
      </c>
      <c r="B10" s="3">
        <v>7</v>
      </c>
    </row>
    <row r="11" spans="1:2" x14ac:dyDescent="0.3">
      <c r="A11" s="5" t="s">
        <v>410</v>
      </c>
      <c r="B11" s="3">
        <v>1</v>
      </c>
    </row>
    <row r="12" spans="1:2" x14ac:dyDescent="0.3">
      <c r="A12" s="5" t="s">
        <v>399</v>
      </c>
      <c r="B12" s="3">
        <v>1</v>
      </c>
    </row>
    <row r="13" spans="1:2" x14ac:dyDescent="0.3">
      <c r="A13" s="5" t="s">
        <v>103</v>
      </c>
      <c r="B13" s="3">
        <v>5</v>
      </c>
    </row>
    <row r="14" spans="1:2" x14ac:dyDescent="0.3">
      <c r="A14" s="5" t="s">
        <v>168</v>
      </c>
      <c r="B14" s="3">
        <v>1</v>
      </c>
    </row>
    <row r="15" spans="1:2" x14ac:dyDescent="0.3">
      <c r="A15" s="5" t="s">
        <v>269</v>
      </c>
      <c r="B15" s="3">
        <v>1</v>
      </c>
    </row>
    <row r="16" spans="1:2" x14ac:dyDescent="0.3">
      <c r="A16" s="5" t="s">
        <v>115</v>
      </c>
      <c r="B16" s="3">
        <v>1</v>
      </c>
    </row>
    <row r="17" spans="1:2" x14ac:dyDescent="0.3">
      <c r="A17" s="5" t="s">
        <v>226</v>
      </c>
      <c r="B17" s="3">
        <v>1</v>
      </c>
    </row>
    <row r="18" spans="1:2" x14ac:dyDescent="0.3">
      <c r="A18" s="5" t="s">
        <v>403</v>
      </c>
      <c r="B18" s="3">
        <v>2</v>
      </c>
    </row>
    <row r="19" spans="1:2" x14ac:dyDescent="0.3">
      <c r="A19" s="5" t="s">
        <v>341</v>
      </c>
      <c r="B19" s="3">
        <v>1</v>
      </c>
    </row>
    <row r="20" spans="1:2" x14ac:dyDescent="0.3">
      <c r="A20" s="5" t="s">
        <v>200</v>
      </c>
      <c r="B20" s="3">
        <v>1</v>
      </c>
    </row>
    <row r="21" spans="1:2" x14ac:dyDescent="0.3">
      <c r="A21" s="5" t="s">
        <v>81</v>
      </c>
      <c r="B21" s="3">
        <v>8</v>
      </c>
    </row>
    <row r="22" spans="1:2" x14ac:dyDescent="0.3">
      <c r="A22" s="5" t="s">
        <v>219</v>
      </c>
      <c r="B22" s="3">
        <v>5</v>
      </c>
    </row>
    <row r="23" spans="1:2" x14ac:dyDescent="0.3">
      <c r="A23" s="5" t="s">
        <v>294</v>
      </c>
      <c r="B23" s="3">
        <v>1</v>
      </c>
    </row>
    <row r="24" spans="1:2" x14ac:dyDescent="0.3">
      <c r="A24" s="5" t="s">
        <v>397</v>
      </c>
      <c r="B24" s="3">
        <v>1</v>
      </c>
    </row>
    <row r="25" spans="1:2" x14ac:dyDescent="0.3">
      <c r="A25" s="5" t="s">
        <v>123</v>
      </c>
      <c r="B25" s="3">
        <v>14</v>
      </c>
    </row>
    <row r="26" spans="1:2" x14ac:dyDescent="0.3">
      <c r="A26" s="5" t="s">
        <v>35</v>
      </c>
      <c r="B26" s="3">
        <v>137</v>
      </c>
    </row>
    <row r="27" spans="1:2" x14ac:dyDescent="0.3">
      <c r="A27" s="5" t="s">
        <v>55</v>
      </c>
      <c r="B27" s="3">
        <v>57</v>
      </c>
    </row>
    <row r="28" spans="1:2" x14ac:dyDescent="0.3">
      <c r="A28" s="5" t="s">
        <v>175</v>
      </c>
      <c r="B28" s="3">
        <v>3</v>
      </c>
    </row>
    <row r="29" spans="1:2" x14ac:dyDescent="0.3">
      <c r="A29" s="5" t="s">
        <v>309</v>
      </c>
      <c r="B29" s="3">
        <v>3</v>
      </c>
    </row>
    <row r="30" spans="1:2" x14ac:dyDescent="0.3">
      <c r="A30" s="5" t="s">
        <v>312</v>
      </c>
      <c r="B30" s="3">
        <v>1</v>
      </c>
    </row>
    <row r="31" spans="1:2" x14ac:dyDescent="0.3">
      <c r="A31" s="5" t="s">
        <v>69</v>
      </c>
      <c r="B31" s="3">
        <v>10</v>
      </c>
    </row>
    <row r="32" spans="1:2" x14ac:dyDescent="0.3">
      <c r="A32" s="5" t="s">
        <v>140</v>
      </c>
      <c r="B32" s="3">
        <v>1</v>
      </c>
    </row>
    <row r="33" spans="1:2" x14ac:dyDescent="0.3">
      <c r="A33" s="5" t="s">
        <v>119</v>
      </c>
      <c r="B33" s="3">
        <v>2</v>
      </c>
    </row>
    <row r="34" spans="1:2" x14ac:dyDescent="0.3">
      <c r="A34" s="5" t="s">
        <v>47</v>
      </c>
      <c r="B34" s="3">
        <v>2</v>
      </c>
    </row>
    <row r="35" spans="1:2" x14ac:dyDescent="0.3">
      <c r="A35" s="5" t="s">
        <v>173</v>
      </c>
      <c r="B35" s="3">
        <v>5</v>
      </c>
    </row>
    <row r="36" spans="1:2" x14ac:dyDescent="0.3">
      <c r="A36" s="5" t="s">
        <v>484</v>
      </c>
      <c r="B36" s="3">
        <v>311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1525-2D88-44B3-B3EF-3EBC92548F88}">
  <dimension ref="A3:B8"/>
  <sheetViews>
    <sheetView workbookViewId="0">
      <selection activeCell="A17" sqref="A17"/>
    </sheetView>
  </sheetViews>
  <sheetFormatPr defaultRowHeight="14.4" x14ac:dyDescent="0.3"/>
  <cols>
    <col min="1" max="1" width="15.6640625" bestFit="1" customWidth="1"/>
    <col min="2" max="2" width="14.44140625" bestFit="1" customWidth="1"/>
  </cols>
  <sheetData>
    <row r="3" spans="1:2" x14ac:dyDescent="0.3">
      <c r="A3" s="4" t="s">
        <v>483</v>
      </c>
      <c r="B3" t="s">
        <v>485</v>
      </c>
    </row>
    <row r="4" spans="1:2" x14ac:dyDescent="0.3">
      <c r="A4" s="5" t="s">
        <v>500</v>
      </c>
      <c r="B4" s="3">
        <v>74</v>
      </c>
    </row>
    <row r="5" spans="1:2" x14ac:dyDescent="0.3">
      <c r="A5" s="5" t="s">
        <v>501</v>
      </c>
      <c r="B5" s="3">
        <v>174</v>
      </c>
    </row>
    <row r="6" spans="1:2" x14ac:dyDescent="0.3">
      <c r="A6" s="5" t="s">
        <v>502</v>
      </c>
      <c r="B6" s="3">
        <v>49</v>
      </c>
    </row>
    <row r="7" spans="1:2" x14ac:dyDescent="0.3">
      <c r="A7" s="5" t="s">
        <v>503</v>
      </c>
      <c r="B7" s="3">
        <v>14</v>
      </c>
    </row>
    <row r="8" spans="1:2" x14ac:dyDescent="0.3">
      <c r="A8" s="5" t="s">
        <v>484</v>
      </c>
      <c r="B8" s="3">
        <v>311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1DA82-AE24-4BA1-8215-60A8D3EB50D1}">
  <dimension ref="A3:C10"/>
  <sheetViews>
    <sheetView workbookViewId="0">
      <selection activeCell="A17" sqref="A17"/>
    </sheetView>
  </sheetViews>
  <sheetFormatPr defaultRowHeight="14.4" x14ac:dyDescent="0.3"/>
  <cols>
    <col min="1" max="1" width="12.5546875" bestFit="1" customWidth="1"/>
    <col min="2" max="2" width="14.44140625" bestFit="1" customWidth="1"/>
  </cols>
  <sheetData>
    <row r="3" spans="1:3" x14ac:dyDescent="0.3">
      <c r="A3" s="4" t="s">
        <v>483</v>
      </c>
      <c r="B3" t="s">
        <v>485</v>
      </c>
    </row>
    <row r="4" spans="1:3" x14ac:dyDescent="0.3">
      <c r="A4" s="5" t="s">
        <v>56</v>
      </c>
      <c r="B4" s="3">
        <v>176</v>
      </c>
    </row>
    <row r="5" spans="1:3" x14ac:dyDescent="0.3">
      <c r="A5" s="5" t="s">
        <v>37</v>
      </c>
      <c r="B5" s="3">
        <v>135</v>
      </c>
    </row>
    <row r="6" spans="1:3" x14ac:dyDescent="0.3">
      <c r="A6" s="5" t="s">
        <v>484</v>
      </c>
      <c r="B6" s="3">
        <v>311</v>
      </c>
    </row>
    <row r="8" spans="1:3" x14ac:dyDescent="0.3">
      <c r="C8">
        <f>GETPIVOTDATA("EmpID",$A$3,"Sex","M ")</f>
        <v>135</v>
      </c>
    </row>
    <row r="10" spans="1:3" x14ac:dyDescent="0.3">
      <c r="B10">
        <f>GETPIVOTDATA("EmpID",$A$3)</f>
        <v>311</v>
      </c>
      <c r="C10">
        <f>GETPIVOTDATA("EmpID",$A$3,"Sex","F")</f>
        <v>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2"/>
  <sheetViews>
    <sheetView tabSelected="1" zoomScale="85" zoomScaleNormal="85" workbookViewId="0">
      <selection activeCell="B32" sqref="B32"/>
    </sheetView>
  </sheetViews>
  <sheetFormatPr defaultRowHeight="14.4" x14ac:dyDescent="0.3"/>
  <cols>
    <col min="1" max="1" width="21.6640625" bestFit="1" customWidth="1"/>
    <col min="2" max="2" width="8.5546875" bestFit="1" customWidth="1"/>
    <col min="3" max="3" width="11.44140625" bestFit="1" customWidth="1"/>
    <col min="4" max="4" width="15.88671875" customWidth="1"/>
    <col min="5" max="5" width="10.77734375" customWidth="1"/>
    <col min="6" max="6" width="13.6640625" customWidth="1"/>
    <col min="8" max="8" width="12.77734375" customWidth="1"/>
    <col min="11" max="11" width="11.44140625" customWidth="1"/>
    <col min="12" max="12" width="26.33203125" bestFit="1" customWidth="1"/>
    <col min="15" max="15" width="16.77734375" style="1" bestFit="1" customWidth="1"/>
    <col min="17" max="17" width="12.77734375" customWidth="1"/>
    <col min="18" max="18" width="16.109375" bestFit="1" customWidth="1"/>
    <col min="19" max="19" width="28.21875" bestFit="1" customWidth="1"/>
    <col min="20" max="20" width="11.88671875" style="1" customWidth="1"/>
    <col min="21" max="21" width="18.88671875" style="1" bestFit="1" customWidth="1"/>
    <col min="22" max="22" width="26.77734375" bestFit="1" customWidth="1"/>
    <col min="23" max="23" width="19.77734375" bestFit="1" customWidth="1"/>
    <col min="24" max="24" width="18.44140625" bestFit="1" customWidth="1"/>
    <col min="25" max="25" width="16.88671875" bestFit="1" customWidth="1"/>
    <col min="26" max="26" width="12.21875" customWidth="1"/>
    <col min="27" max="27" width="20.77734375" bestFit="1" customWidth="1"/>
    <col min="28" max="28" width="18.44140625" customWidth="1"/>
    <col min="29" max="29" width="19.21875" customWidth="1"/>
    <col min="30" max="30" width="16.44140625" bestFit="1" customWidth="1"/>
    <col min="31" max="31" width="20.6640625" customWidth="1"/>
    <col min="32" max="32" width="28.33203125" style="1" bestFit="1" customWidth="1"/>
    <col min="33" max="33" width="16.109375" bestFit="1" customWidth="1"/>
    <col min="34" max="34" width="10.77734375" bestFit="1" customWidth="1"/>
    <col min="36" max="36" width="13.109375" customWidth="1"/>
  </cols>
  <sheetData>
    <row r="1" spans="1:36" x14ac:dyDescent="0.3">
      <c r="A1" t="s">
        <v>0</v>
      </c>
      <c r="B1" t="s">
        <v>1</v>
      </c>
      <c r="C1" t="s">
        <v>2</v>
      </c>
      <c r="D1" t="s">
        <v>3</v>
      </c>
      <c r="E1" t="s">
        <v>4</v>
      </c>
      <c r="F1" t="s">
        <v>5</v>
      </c>
      <c r="G1" t="s">
        <v>6</v>
      </c>
      <c r="H1" t="s">
        <v>7</v>
      </c>
      <c r="I1" t="s">
        <v>8</v>
      </c>
      <c r="J1" t="s">
        <v>9</v>
      </c>
      <c r="K1" t="s">
        <v>10</v>
      </c>
      <c r="L1" t="s">
        <v>11</v>
      </c>
      <c r="M1" t="s">
        <v>12</v>
      </c>
      <c r="N1" t="s">
        <v>13</v>
      </c>
      <c r="O1" s="1" t="s">
        <v>14</v>
      </c>
      <c r="P1" t="s">
        <v>15</v>
      </c>
      <c r="Q1" t="s">
        <v>16</v>
      </c>
      <c r="R1" t="s">
        <v>17</v>
      </c>
      <c r="S1" t="s">
        <v>18</v>
      </c>
      <c r="T1" s="1" t="s">
        <v>19</v>
      </c>
      <c r="U1" s="1" t="s">
        <v>20</v>
      </c>
      <c r="V1" t="s">
        <v>21</v>
      </c>
      <c r="W1" t="s">
        <v>22</v>
      </c>
      <c r="X1" t="s">
        <v>23</v>
      </c>
      <c r="Y1" t="s">
        <v>24</v>
      </c>
      <c r="Z1" t="s">
        <v>25</v>
      </c>
      <c r="AA1" t="s">
        <v>26</v>
      </c>
      <c r="AB1" t="s">
        <v>27</v>
      </c>
      <c r="AC1" t="s">
        <v>28</v>
      </c>
      <c r="AD1" t="s">
        <v>29</v>
      </c>
      <c r="AE1" t="s">
        <v>30</v>
      </c>
      <c r="AF1" s="1" t="s">
        <v>31</v>
      </c>
      <c r="AG1" t="s">
        <v>32</v>
      </c>
      <c r="AH1" t="s">
        <v>33</v>
      </c>
      <c r="AI1" t="s">
        <v>482</v>
      </c>
      <c r="AJ1" t="s">
        <v>499</v>
      </c>
    </row>
    <row r="2" spans="1:36" x14ac:dyDescent="0.3">
      <c r="A2" t="s">
        <v>34</v>
      </c>
      <c r="B2">
        <v>10026</v>
      </c>
      <c r="C2">
        <v>0</v>
      </c>
      <c r="D2">
        <v>0</v>
      </c>
      <c r="E2">
        <v>1</v>
      </c>
      <c r="F2">
        <v>1</v>
      </c>
      <c r="G2">
        <v>5</v>
      </c>
      <c r="H2">
        <v>4</v>
      </c>
      <c r="I2">
        <v>62506</v>
      </c>
      <c r="J2">
        <v>0</v>
      </c>
      <c r="K2">
        <v>19</v>
      </c>
      <c r="L2" t="s">
        <v>35</v>
      </c>
      <c r="M2" t="s">
        <v>36</v>
      </c>
      <c r="N2">
        <v>1960</v>
      </c>
      <c r="O2" s="1">
        <v>30596</v>
      </c>
      <c r="P2" t="s">
        <v>37</v>
      </c>
      <c r="Q2" t="s">
        <v>38</v>
      </c>
      <c r="R2" t="s">
        <v>39</v>
      </c>
      <c r="S2" t="s">
        <v>40</v>
      </c>
      <c r="T2" s="1">
        <v>40729</v>
      </c>
      <c r="U2" s="1">
        <f ca="1">TODAY()</f>
        <v>44639</v>
      </c>
      <c r="V2" t="s">
        <v>480</v>
      </c>
      <c r="W2" t="s">
        <v>41</v>
      </c>
      <c r="X2" t="s">
        <v>42</v>
      </c>
      <c r="Y2" t="s">
        <v>43</v>
      </c>
      <c r="Z2">
        <v>22</v>
      </c>
      <c r="AA2" t="s">
        <v>44</v>
      </c>
      <c r="AB2" t="s">
        <v>45</v>
      </c>
      <c r="AC2">
        <v>4.5999999999999996</v>
      </c>
      <c r="AD2">
        <v>5</v>
      </c>
      <c r="AE2">
        <v>0</v>
      </c>
      <c r="AF2" s="1">
        <v>43482</v>
      </c>
      <c r="AG2">
        <v>0</v>
      </c>
      <c r="AH2">
        <v>1</v>
      </c>
      <c r="AI2" s="2">
        <f ca="1">_xlfn.DAYS(U2,T2)/365.25</f>
        <v>10.704996577686517</v>
      </c>
      <c r="AJ2" t="str">
        <f>_xlfn.IFS(Table1[[#This Row],[Salary]]&lt;55000,"$45000 - $55000",Table1[[#This Row],[Salary]]&lt;75000,"$55000 - $75000",Table1[[#This Row],[Salary]]&lt;=110000,"$75000 - $110000",Table1[[#This Row],[Salary]]&gt;110000,"&gt;$110000")</f>
        <v>$55000 - $75000</v>
      </c>
    </row>
    <row r="3" spans="1:36" x14ac:dyDescent="0.3">
      <c r="A3" t="s">
        <v>46</v>
      </c>
      <c r="B3">
        <v>10084</v>
      </c>
      <c r="C3">
        <v>1</v>
      </c>
      <c r="D3">
        <v>1</v>
      </c>
      <c r="E3">
        <v>1</v>
      </c>
      <c r="F3">
        <v>5</v>
      </c>
      <c r="G3">
        <v>3</v>
      </c>
      <c r="H3">
        <v>3</v>
      </c>
      <c r="I3">
        <v>104437</v>
      </c>
      <c r="J3">
        <v>1</v>
      </c>
      <c r="K3">
        <v>27</v>
      </c>
      <c r="L3" t="s">
        <v>47</v>
      </c>
      <c r="M3" t="s">
        <v>36</v>
      </c>
      <c r="N3">
        <v>2148</v>
      </c>
      <c r="O3" s="1">
        <v>27519</v>
      </c>
      <c r="P3" t="s">
        <v>37</v>
      </c>
      <c r="Q3" t="s">
        <v>48</v>
      </c>
      <c r="R3" t="s">
        <v>39</v>
      </c>
      <c r="S3" t="s">
        <v>40</v>
      </c>
      <c r="T3" s="1">
        <v>42093</v>
      </c>
      <c r="U3" s="1">
        <v>42537</v>
      </c>
      <c r="V3" t="s">
        <v>49</v>
      </c>
      <c r="W3" t="s">
        <v>50</v>
      </c>
      <c r="X3" t="s">
        <v>481</v>
      </c>
      <c r="Y3" t="s">
        <v>51</v>
      </c>
      <c r="Z3">
        <v>4</v>
      </c>
      <c r="AA3" t="s">
        <v>52</v>
      </c>
      <c r="AB3" t="s">
        <v>53</v>
      </c>
      <c r="AC3">
        <v>4.96</v>
      </c>
      <c r="AD3">
        <v>3</v>
      </c>
      <c r="AE3">
        <v>6</v>
      </c>
      <c r="AF3" s="1">
        <v>42424</v>
      </c>
      <c r="AG3">
        <v>0</v>
      </c>
      <c r="AH3">
        <v>17</v>
      </c>
      <c r="AI3" s="2">
        <f t="shared" ref="AI3:AI66" si="0">_xlfn.DAYS(U3,T3)/365.25</f>
        <v>1.215605749486653</v>
      </c>
      <c r="AJ3" t="str">
        <f>_xlfn.IFS(Table1[[#This Row],[Salary]]&lt;55000,"$45000 - $55000",Table1[[#This Row],[Salary]]&lt;75000,"$55000 - $75000",Table1[[#This Row],[Salary]]&lt;=110000,"$75000 - $110000",Table1[[#This Row],[Salary]]&gt;110000,"&gt;$110000")</f>
        <v>$75000 - $110000</v>
      </c>
    </row>
    <row r="4" spans="1:36" x14ac:dyDescent="0.3">
      <c r="A4" t="s">
        <v>54</v>
      </c>
      <c r="B4">
        <v>10196</v>
      </c>
      <c r="C4">
        <v>1</v>
      </c>
      <c r="D4">
        <v>1</v>
      </c>
      <c r="E4">
        <v>0</v>
      </c>
      <c r="F4">
        <v>5</v>
      </c>
      <c r="G4">
        <v>5</v>
      </c>
      <c r="H4">
        <v>3</v>
      </c>
      <c r="I4">
        <v>64955</v>
      </c>
      <c r="J4">
        <v>1</v>
      </c>
      <c r="K4">
        <v>20</v>
      </c>
      <c r="L4" t="s">
        <v>55</v>
      </c>
      <c r="M4" t="s">
        <v>36</v>
      </c>
      <c r="N4">
        <v>1810</v>
      </c>
      <c r="O4" s="1">
        <v>32405</v>
      </c>
      <c r="P4" t="s">
        <v>56</v>
      </c>
      <c r="Q4" t="s">
        <v>48</v>
      </c>
      <c r="R4" t="s">
        <v>39</v>
      </c>
      <c r="S4" t="s">
        <v>40</v>
      </c>
      <c r="T4" s="1">
        <v>40729</v>
      </c>
      <c r="U4" s="1">
        <v>41176</v>
      </c>
      <c r="V4" t="s">
        <v>57</v>
      </c>
      <c r="W4" t="s">
        <v>50</v>
      </c>
      <c r="X4" t="s">
        <v>42</v>
      </c>
      <c r="Y4" t="s">
        <v>58</v>
      </c>
      <c r="Z4">
        <v>20</v>
      </c>
      <c r="AA4" t="s">
        <v>44</v>
      </c>
      <c r="AB4" t="s">
        <v>53</v>
      </c>
      <c r="AC4">
        <v>3.02</v>
      </c>
      <c r="AD4">
        <v>3</v>
      </c>
      <c r="AE4">
        <v>0</v>
      </c>
      <c r="AF4" s="1">
        <v>41044</v>
      </c>
      <c r="AG4">
        <v>0</v>
      </c>
      <c r="AH4">
        <v>3</v>
      </c>
      <c r="AI4" s="2">
        <f t="shared" si="0"/>
        <v>1.2238193018480492</v>
      </c>
      <c r="AJ4" t="str">
        <f>_xlfn.IFS(Table1[[#This Row],[Salary]]&lt;55000,"$45000 - $55000",Table1[[#This Row],[Salary]]&lt;75000,"$55000 - $75000",Table1[[#This Row],[Salary]]&lt;=110000,"$75000 - $110000",Table1[[#This Row],[Salary]]&gt;110000,"&gt;$110000")</f>
        <v>$55000 - $75000</v>
      </c>
    </row>
    <row r="5" spans="1:36" x14ac:dyDescent="0.3">
      <c r="A5" t="s">
        <v>59</v>
      </c>
      <c r="B5">
        <v>10088</v>
      </c>
      <c r="C5">
        <v>1</v>
      </c>
      <c r="D5">
        <v>1</v>
      </c>
      <c r="E5">
        <v>0</v>
      </c>
      <c r="F5">
        <v>1</v>
      </c>
      <c r="G5">
        <v>5</v>
      </c>
      <c r="H5">
        <v>3</v>
      </c>
      <c r="I5">
        <v>64991</v>
      </c>
      <c r="J5">
        <v>0</v>
      </c>
      <c r="K5">
        <v>19</v>
      </c>
      <c r="L5" t="s">
        <v>35</v>
      </c>
      <c r="M5" t="s">
        <v>36</v>
      </c>
      <c r="N5">
        <v>1886</v>
      </c>
      <c r="O5" s="1">
        <v>32413</v>
      </c>
      <c r="P5" t="s">
        <v>56</v>
      </c>
      <c r="Q5" t="s">
        <v>48</v>
      </c>
      <c r="R5" t="s">
        <v>39</v>
      </c>
      <c r="S5" t="s">
        <v>40</v>
      </c>
      <c r="T5" s="1">
        <v>39454</v>
      </c>
      <c r="U5" s="1">
        <f ca="1">TODAY()</f>
        <v>44639</v>
      </c>
      <c r="V5" t="s">
        <v>480</v>
      </c>
      <c r="W5" t="s">
        <v>41</v>
      </c>
      <c r="X5" t="s">
        <v>42</v>
      </c>
      <c r="Y5" t="s">
        <v>60</v>
      </c>
      <c r="Z5">
        <v>16</v>
      </c>
      <c r="AA5" t="s">
        <v>52</v>
      </c>
      <c r="AB5" t="s">
        <v>53</v>
      </c>
      <c r="AC5">
        <v>4.84</v>
      </c>
      <c r="AD5">
        <v>5</v>
      </c>
      <c r="AE5">
        <v>0</v>
      </c>
      <c r="AF5" s="1">
        <v>43468</v>
      </c>
      <c r="AG5">
        <v>0</v>
      </c>
      <c r="AH5">
        <v>15</v>
      </c>
      <c r="AI5" s="2">
        <f t="shared" ca="1" si="0"/>
        <v>14.195756331279945</v>
      </c>
      <c r="AJ5" t="str">
        <f>_xlfn.IFS(Table1[[#This Row],[Salary]]&lt;55000,"$45000 - $55000",Table1[[#This Row],[Salary]]&lt;75000,"$55000 - $75000",Table1[[#This Row],[Salary]]&lt;=110000,"$75000 - $110000",Table1[[#This Row],[Salary]]&gt;110000,"&gt;$110000")</f>
        <v>$55000 - $75000</v>
      </c>
    </row>
    <row r="6" spans="1:36" x14ac:dyDescent="0.3">
      <c r="A6" t="s">
        <v>61</v>
      </c>
      <c r="B6">
        <v>10069</v>
      </c>
      <c r="C6">
        <v>0</v>
      </c>
      <c r="D6">
        <v>2</v>
      </c>
      <c r="E6">
        <v>0</v>
      </c>
      <c r="F6">
        <v>5</v>
      </c>
      <c r="G6">
        <v>5</v>
      </c>
      <c r="H6">
        <v>3</v>
      </c>
      <c r="I6">
        <v>50825</v>
      </c>
      <c r="J6">
        <v>1</v>
      </c>
      <c r="K6">
        <v>19</v>
      </c>
      <c r="L6" t="s">
        <v>35</v>
      </c>
      <c r="M6" t="s">
        <v>36</v>
      </c>
      <c r="N6">
        <v>2169</v>
      </c>
      <c r="O6" s="1">
        <v>32729</v>
      </c>
      <c r="P6" t="s">
        <v>56</v>
      </c>
      <c r="Q6" t="s">
        <v>62</v>
      </c>
      <c r="R6" t="s">
        <v>39</v>
      </c>
      <c r="S6" t="s">
        <v>40</v>
      </c>
      <c r="T6" s="1">
        <v>40735</v>
      </c>
      <c r="U6" s="1">
        <v>42619</v>
      </c>
      <c r="V6" t="s">
        <v>63</v>
      </c>
      <c r="W6" t="s">
        <v>50</v>
      </c>
      <c r="X6" t="s">
        <v>42</v>
      </c>
      <c r="Y6" t="s">
        <v>64</v>
      </c>
      <c r="Z6">
        <v>39</v>
      </c>
      <c r="AA6" t="s">
        <v>65</v>
      </c>
      <c r="AB6" t="s">
        <v>53</v>
      </c>
      <c r="AC6">
        <v>5</v>
      </c>
      <c r="AD6">
        <v>4</v>
      </c>
      <c r="AE6">
        <v>0</v>
      </c>
      <c r="AF6" s="1">
        <v>42401</v>
      </c>
      <c r="AG6">
        <v>0</v>
      </c>
      <c r="AH6">
        <v>2</v>
      </c>
      <c r="AI6" s="2">
        <f t="shared" si="0"/>
        <v>5.1581108829568789</v>
      </c>
      <c r="AJ6" t="str">
        <f>_xlfn.IFS(Table1[[#This Row],[Salary]]&lt;55000,"$45000 - $55000",Table1[[#This Row],[Salary]]&lt;75000,"$55000 - $75000",Table1[[#This Row],[Salary]]&lt;=110000,"$75000 - $110000",Table1[[#This Row],[Salary]]&gt;110000,"&gt;$110000")</f>
        <v>$45000 - $55000</v>
      </c>
    </row>
    <row r="7" spans="1:36" x14ac:dyDescent="0.3">
      <c r="A7" t="s">
        <v>66</v>
      </c>
      <c r="B7">
        <v>10002</v>
      </c>
      <c r="C7">
        <v>0</v>
      </c>
      <c r="D7">
        <v>0</v>
      </c>
      <c r="E7">
        <v>0</v>
      </c>
      <c r="F7">
        <v>1</v>
      </c>
      <c r="G7">
        <v>5</v>
      </c>
      <c r="H7">
        <v>4</v>
      </c>
      <c r="I7">
        <v>57568</v>
      </c>
      <c r="J7">
        <v>0</v>
      </c>
      <c r="K7">
        <v>19</v>
      </c>
      <c r="L7" t="s">
        <v>35</v>
      </c>
      <c r="M7" t="s">
        <v>36</v>
      </c>
      <c r="N7">
        <v>1844</v>
      </c>
      <c r="O7" s="1">
        <v>28267</v>
      </c>
      <c r="P7" t="s">
        <v>56</v>
      </c>
      <c r="Q7" t="s">
        <v>38</v>
      </c>
      <c r="R7" t="s">
        <v>39</v>
      </c>
      <c r="S7" t="s">
        <v>40</v>
      </c>
      <c r="T7" s="1">
        <v>40917</v>
      </c>
      <c r="U7" s="1">
        <f t="shared" ref="U7:U11" ca="1" si="1">TODAY()</f>
        <v>44639</v>
      </c>
      <c r="V7" t="s">
        <v>480</v>
      </c>
      <c r="W7" t="s">
        <v>41</v>
      </c>
      <c r="X7" t="s">
        <v>42</v>
      </c>
      <c r="Y7" t="s">
        <v>67</v>
      </c>
      <c r="Z7">
        <v>11</v>
      </c>
      <c r="AA7" t="s">
        <v>44</v>
      </c>
      <c r="AB7" t="s">
        <v>45</v>
      </c>
      <c r="AC7">
        <v>5</v>
      </c>
      <c r="AD7">
        <v>5</v>
      </c>
      <c r="AE7">
        <v>0</v>
      </c>
      <c r="AF7" s="1">
        <v>43472</v>
      </c>
      <c r="AG7">
        <v>0</v>
      </c>
      <c r="AH7">
        <v>15</v>
      </c>
      <c r="AI7" s="2">
        <f t="shared" ca="1" si="0"/>
        <v>10.190280629705681</v>
      </c>
      <c r="AJ7" t="str">
        <f>_xlfn.IFS(Table1[[#This Row],[Salary]]&lt;55000,"$45000 - $55000",Table1[[#This Row],[Salary]]&lt;75000,"$55000 - $75000",Table1[[#This Row],[Salary]]&lt;=110000,"$75000 - $110000",Table1[[#This Row],[Salary]]&gt;110000,"&gt;$110000")</f>
        <v>$55000 - $75000</v>
      </c>
    </row>
    <row r="8" spans="1:36" x14ac:dyDescent="0.3">
      <c r="A8" t="s">
        <v>68</v>
      </c>
      <c r="B8">
        <v>10194</v>
      </c>
      <c r="C8">
        <v>0</v>
      </c>
      <c r="D8">
        <v>0</v>
      </c>
      <c r="E8">
        <v>0</v>
      </c>
      <c r="F8">
        <v>1</v>
      </c>
      <c r="G8">
        <v>4</v>
      </c>
      <c r="H8">
        <v>3</v>
      </c>
      <c r="I8">
        <v>95660</v>
      </c>
      <c r="J8">
        <v>0</v>
      </c>
      <c r="K8">
        <v>24</v>
      </c>
      <c r="L8" t="s">
        <v>69</v>
      </c>
      <c r="M8" t="s">
        <v>36</v>
      </c>
      <c r="N8">
        <v>2110</v>
      </c>
      <c r="O8" s="1">
        <v>28999</v>
      </c>
      <c r="P8" t="s">
        <v>56</v>
      </c>
      <c r="Q8" t="s">
        <v>38</v>
      </c>
      <c r="R8" t="s">
        <v>39</v>
      </c>
      <c r="S8" t="s">
        <v>40</v>
      </c>
      <c r="T8" s="1">
        <v>41953</v>
      </c>
      <c r="U8" s="1">
        <f t="shared" ca="1" si="1"/>
        <v>44639</v>
      </c>
      <c r="V8" t="s">
        <v>480</v>
      </c>
      <c r="W8" t="s">
        <v>41</v>
      </c>
      <c r="X8" t="s">
        <v>70</v>
      </c>
      <c r="Y8" t="s">
        <v>71</v>
      </c>
      <c r="Z8">
        <v>10</v>
      </c>
      <c r="AA8" t="s">
        <v>44</v>
      </c>
      <c r="AB8" t="s">
        <v>53</v>
      </c>
      <c r="AC8">
        <v>3.04</v>
      </c>
      <c r="AD8">
        <v>3</v>
      </c>
      <c r="AE8">
        <v>4</v>
      </c>
      <c r="AF8" s="1">
        <v>43467</v>
      </c>
      <c r="AG8">
        <v>0</v>
      </c>
      <c r="AH8">
        <v>19</v>
      </c>
      <c r="AI8" s="2">
        <f t="shared" ca="1" si="0"/>
        <v>7.353867214236824</v>
      </c>
      <c r="AJ8" t="str">
        <f>_xlfn.IFS(Table1[[#This Row],[Salary]]&lt;55000,"$45000 - $55000",Table1[[#This Row],[Salary]]&lt;75000,"$55000 - $75000",Table1[[#This Row],[Salary]]&lt;=110000,"$75000 - $110000",Table1[[#This Row],[Salary]]&gt;110000,"&gt;$110000")</f>
        <v>$75000 - $110000</v>
      </c>
    </row>
    <row r="9" spans="1:36" x14ac:dyDescent="0.3">
      <c r="A9" t="s">
        <v>72</v>
      </c>
      <c r="B9">
        <v>10062</v>
      </c>
      <c r="C9">
        <v>0</v>
      </c>
      <c r="D9">
        <v>4</v>
      </c>
      <c r="E9">
        <v>1</v>
      </c>
      <c r="F9">
        <v>1</v>
      </c>
      <c r="G9">
        <v>5</v>
      </c>
      <c r="H9">
        <v>3</v>
      </c>
      <c r="I9">
        <v>59365</v>
      </c>
      <c r="J9">
        <v>0</v>
      </c>
      <c r="K9">
        <v>19</v>
      </c>
      <c r="L9" t="s">
        <v>35</v>
      </c>
      <c r="M9" t="s">
        <v>36</v>
      </c>
      <c r="N9">
        <v>2199</v>
      </c>
      <c r="O9" s="1">
        <v>30365</v>
      </c>
      <c r="P9" t="s">
        <v>37</v>
      </c>
      <c r="Q9" t="s">
        <v>73</v>
      </c>
      <c r="R9" t="s">
        <v>39</v>
      </c>
      <c r="S9" t="s">
        <v>40</v>
      </c>
      <c r="T9" s="1">
        <v>41547</v>
      </c>
      <c r="U9" s="1">
        <f t="shared" ca="1" si="1"/>
        <v>44639</v>
      </c>
      <c r="V9" t="s">
        <v>480</v>
      </c>
      <c r="W9" t="s">
        <v>41</v>
      </c>
      <c r="X9" t="s">
        <v>42</v>
      </c>
      <c r="Y9" t="s">
        <v>74</v>
      </c>
      <c r="Z9">
        <v>19</v>
      </c>
      <c r="AA9" t="s">
        <v>75</v>
      </c>
      <c r="AB9" t="s">
        <v>53</v>
      </c>
      <c r="AC9">
        <v>5</v>
      </c>
      <c r="AD9">
        <v>4</v>
      </c>
      <c r="AE9">
        <v>0</v>
      </c>
      <c r="AF9" s="1">
        <v>43521</v>
      </c>
      <c r="AG9">
        <v>0</v>
      </c>
      <c r="AH9">
        <v>19</v>
      </c>
      <c r="AI9" s="2">
        <f t="shared" ca="1" si="0"/>
        <v>8.4654346338124569</v>
      </c>
      <c r="AJ9" t="str">
        <f>_xlfn.IFS(Table1[[#This Row],[Salary]]&lt;55000,"$45000 - $55000",Table1[[#This Row],[Salary]]&lt;75000,"$55000 - $75000",Table1[[#This Row],[Salary]]&lt;=110000,"$75000 - $110000",Table1[[#This Row],[Salary]]&gt;110000,"&gt;$110000")</f>
        <v>$55000 - $75000</v>
      </c>
    </row>
    <row r="10" spans="1:36" x14ac:dyDescent="0.3">
      <c r="A10" t="s">
        <v>76</v>
      </c>
      <c r="B10">
        <v>10114</v>
      </c>
      <c r="C10">
        <v>0</v>
      </c>
      <c r="D10">
        <v>0</v>
      </c>
      <c r="E10">
        <v>0</v>
      </c>
      <c r="F10">
        <v>3</v>
      </c>
      <c r="G10">
        <v>5</v>
      </c>
      <c r="H10">
        <v>3</v>
      </c>
      <c r="I10">
        <v>47837</v>
      </c>
      <c r="J10">
        <v>0</v>
      </c>
      <c r="K10">
        <v>19</v>
      </c>
      <c r="L10" t="s">
        <v>35</v>
      </c>
      <c r="M10" t="s">
        <v>36</v>
      </c>
      <c r="N10">
        <v>1902</v>
      </c>
      <c r="O10" s="1">
        <v>25874</v>
      </c>
      <c r="P10" t="s">
        <v>56</v>
      </c>
      <c r="Q10" t="s">
        <v>38</v>
      </c>
      <c r="R10" t="s">
        <v>39</v>
      </c>
      <c r="S10" t="s">
        <v>77</v>
      </c>
      <c r="T10" s="1">
        <v>40000</v>
      </c>
      <c r="U10" s="1">
        <f t="shared" ca="1" si="1"/>
        <v>44639</v>
      </c>
      <c r="V10" t="s">
        <v>480</v>
      </c>
      <c r="W10" t="s">
        <v>41</v>
      </c>
      <c r="X10" t="s">
        <v>42</v>
      </c>
      <c r="Y10" t="s">
        <v>78</v>
      </c>
      <c r="Z10">
        <v>12</v>
      </c>
      <c r="AA10" t="s">
        <v>79</v>
      </c>
      <c r="AB10" t="s">
        <v>53</v>
      </c>
      <c r="AC10">
        <v>4.46</v>
      </c>
      <c r="AD10">
        <v>3</v>
      </c>
      <c r="AE10">
        <v>0</v>
      </c>
      <c r="AF10" s="1">
        <v>43490</v>
      </c>
      <c r="AG10">
        <v>0</v>
      </c>
      <c r="AH10">
        <v>4</v>
      </c>
      <c r="AI10" s="2">
        <f t="shared" ca="1" si="0"/>
        <v>12.700889801505818</v>
      </c>
      <c r="AJ10" t="str">
        <f>_xlfn.IFS(Table1[[#This Row],[Salary]]&lt;55000,"$45000 - $55000",Table1[[#This Row],[Salary]]&lt;75000,"$55000 - $75000",Table1[[#This Row],[Salary]]&lt;=110000,"$75000 - $110000",Table1[[#This Row],[Salary]]&gt;110000,"&gt;$110000")</f>
        <v>$45000 - $55000</v>
      </c>
    </row>
    <row r="11" spans="1:36" x14ac:dyDescent="0.3">
      <c r="A11" t="s">
        <v>80</v>
      </c>
      <c r="B11">
        <v>10250</v>
      </c>
      <c r="C11">
        <v>0</v>
      </c>
      <c r="D11">
        <v>2</v>
      </c>
      <c r="E11">
        <v>1</v>
      </c>
      <c r="F11">
        <v>1</v>
      </c>
      <c r="G11">
        <v>3</v>
      </c>
      <c r="H11">
        <v>3</v>
      </c>
      <c r="I11">
        <v>50178</v>
      </c>
      <c r="J11">
        <v>0</v>
      </c>
      <c r="K11">
        <v>14</v>
      </c>
      <c r="L11" t="s">
        <v>81</v>
      </c>
      <c r="M11" t="s">
        <v>36</v>
      </c>
      <c r="N11">
        <v>1886</v>
      </c>
      <c r="O11" s="1">
        <v>32325</v>
      </c>
      <c r="P11" t="s">
        <v>37</v>
      </c>
      <c r="Q11" t="s">
        <v>62</v>
      </c>
      <c r="R11" t="s">
        <v>39</v>
      </c>
      <c r="S11" t="s">
        <v>40</v>
      </c>
      <c r="T11" s="1">
        <v>42009</v>
      </c>
      <c r="U11" s="1">
        <f t="shared" ca="1" si="1"/>
        <v>44639</v>
      </c>
      <c r="V11" t="s">
        <v>480</v>
      </c>
      <c r="W11" t="s">
        <v>41</v>
      </c>
      <c r="X11" t="s">
        <v>481</v>
      </c>
      <c r="Y11" t="s">
        <v>82</v>
      </c>
      <c r="Z11">
        <v>7</v>
      </c>
      <c r="AA11" t="s">
        <v>52</v>
      </c>
      <c r="AB11" t="s">
        <v>53</v>
      </c>
      <c r="AC11">
        <v>5</v>
      </c>
      <c r="AD11">
        <v>5</v>
      </c>
      <c r="AE11">
        <v>6</v>
      </c>
      <c r="AF11" s="1">
        <v>43514</v>
      </c>
      <c r="AG11">
        <v>0</v>
      </c>
      <c r="AH11">
        <v>16</v>
      </c>
      <c r="AI11" s="2">
        <f t="shared" ca="1" si="0"/>
        <v>7.2005475701574264</v>
      </c>
      <c r="AJ11" t="str">
        <f>_xlfn.IFS(Table1[[#This Row],[Salary]]&lt;55000,"$45000 - $55000",Table1[[#This Row],[Salary]]&lt;75000,"$55000 - $75000",Table1[[#This Row],[Salary]]&lt;=110000,"$75000 - $110000",Table1[[#This Row],[Salary]]&gt;110000,"&gt;$110000")</f>
        <v>$45000 - $55000</v>
      </c>
    </row>
    <row r="12" spans="1:36" x14ac:dyDescent="0.3">
      <c r="A12" t="s">
        <v>83</v>
      </c>
      <c r="B12">
        <v>10252</v>
      </c>
      <c r="C12">
        <v>1</v>
      </c>
      <c r="D12">
        <v>1</v>
      </c>
      <c r="E12">
        <v>0</v>
      </c>
      <c r="F12">
        <v>5</v>
      </c>
      <c r="G12">
        <v>5</v>
      </c>
      <c r="H12">
        <v>3</v>
      </c>
      <c r="I12">
        <v>54670</v>
      </c>
      <c r="J12">
        <v>1</v>
      </c>
      <c r="K12">
        <v>19</v>
      </c>
      <c r="L12" t="s">
        <v>35</v>
      </c>
      <c r="M12" t="s">
        <v>36</v>
      </c>
      <c r="N12">
        <v>1902</v>
      </c>
      <c r="O12" s="1">
        <v>27364</v>
      </c>
      <c r="P12" t="s">
        <v>56</v>
      </c>
      <c r="Q12" t="s">
        <v>48</v>
      </c>
      <c r="R12" t="s">
        <v>39</v>
      </c>
      <c r="S12" t="s">
        <v>77</v>
      </c>
      <c r="T12" s="1">
        <v>40553</v>
      </c>
      <c r="U12" s="1">
        <v>42747</v>
      </c>
      <c r="V12" t="s">
        <v>84</v>
      </c>
      <c r="W12" t="s">
        <v>50</v>
      </c>
      <c r="X12" t="s">
        <v>42</v>
      </c>
      <c r="Y12" t="s">
        <v>85</v>
      </c>
      <c r="Z12">
        <v>14</v>
      </c>
      <c r="AA12" t="s">
        <v>79</v>
      </c>
      <c r="AB12" t="s">
        <v>53</v>
      </c>
      <c r="AC12">
        <v>4.2</v>
      </c>
      <c r="AD12">
        <v>4</v>
      </c>
      <c r="AE12">
        <v>0</v>
      </c>
      <c r="AF12" s="1">
        <v>42399</v>
      </c>
      <c r="AG12">
        <v>0</v>
      </c>
      <c r="AH12">
        <v>12</v>
      </c>
      <c r="AI12" s="2">
        <f t="shared" si="0"/>
        <v>6.0068446269678306</v>
      </c>
      <c r="AJ12" t="str">
        <f>_xlfn.IFS(Table1[[#This Row],[Salary]]&lt;55000,"$45000 - $55000",Table1[[#This Row],[Salary]]&lt;75000,"$55000 - $75000",Table1[[#This Row],[Salary]]&lt;=110000,"$75000 - $110000",Table1[[#This Row],[Salary]]&gt;110000,"&gt;$110000")</f>
        <v>$45000 - $55000</v>
      </c>
    </row>
    <row r="13" spans="1:36" x14ac:dyDescent="0.3">
      <c r="A13" t="s">
        <v>86</v>
      </c>
      <c r="B13">
        <v>10242</v>
      </c>
      <c r="C13">
        <v>1</v>
      </c>
      <c r="D13">
        <v>1</v>
      </c>
      <c r="E13">
        <v>1</v>
      </c>
      <c r="F13">
        <v>5</v>
      </c>
      <c r="G13">
        <v>5</v>
      </c>
      <c r="H13">
        <v>3</v>
      </c>
      <c r="I13">
        <v>47211</v>
      </c>
      <c r="J13">
        <v>1</v>
      </c>
      <c r="K13">
        <v>19</v>
      </c>
      <c r="L13" t="s">
        <v>35</v>
      </c>
      <c r="M13" t="s">
        <v>36</v>
      </c>
      <c r="N13">
        <v>2062</v>
      </c>
      <c r="O13" s="1">
        <v>27081</v>
      </c>
      <c r="P13" t="s">
        <v>37</v>
      </c>
      <c r="Q13" t="s">
        <v>48</v>
      </c>
      <c r="R13" t="s">
        <v>39</v>
      </c>
      <c r="S13" t="s">
        <v>77</v>
      </c>
      <c r="T13" s="1">
        <v>41001</v>
      </c>
      <c r="U13" s="1">
        <v>42632</v>
      </c>
      <c r="V13" t="s">
        <v>87</v>
      </c>
      <c r="W13" t="s">
        <v>50</v>
      </c>
      <c r="X13" t="s">
        <v>42</v>
      </c>
      <c r="Y13" t="s">
        <v>58</v>
      </c>
      <c r="Z13">
        <v>20</v>
      </c>
      <c r="AA13" t="s">
        <v>79</v>
      </c>
      <c r="AB13" t="s">
        <v>53</v>
      </c>
      <c r="AC13">
        <v>4.2</v>
      </c>
      <c r="AD13">
        <v>3</v>
      </c>
      <c r="AE13">
        <v>0</v>
      </c>
      <c r="AF13" s="1">
        <v>42496</v>
      </c>
      <c r="AG13">
        <v>0</v>
      </c>
      <c r="AH13">
        <v>15</v>
      </c>
      <c r="AI13" s="2">
        <f t="shared" si="0"/>
        <v>4.4654346338124569</v>
      </c>
      <c r="AJ13" t="str">
        <f>_xlfn.IFS(Table1[[#This Row],[Salary]]&lt;55000,"$45000 - $55000",Table1[[#This Row],[Salary]]&lt;75000,"$55000 - $75000",Table1[[#This Row],[Salary]]&lt;=110000,"$75000 - $110000",Table1[[#This Row],[Salary]]&gt;110000,"&gt;$110000")</f>
        <v>$45000 - $55000</v>
      </c>
    </row>
    <row r="14" spans="1:36" x14ac:dyDescent="0.3">
      <c r="A14" t="s">
        <v>88</v>
      </c>
      <c r="B14">
        <v>10012</v>
      </c>
      <c r="C14">
        <v>0</v>
      </c>
      <c r="D14">
        <v>2</v>
      </c>
      <c r="E14">
        <v>1</v>
      </c>
      <c r="F14">
        <v>1</v>
      </c>
      <c r="G14">
        <v>3</v>
      </c>
      <c r="H14">
        <v>4</v>
      </c>
      <c r="I14">
        <v>92328</v>
      </c>
      <c r="J14">
        <v>0</v>
      </c>
      <c r="K14">
        <v>9</v>
      </c>
      <c r="L14" t="s">
        <v>89</v>
      </c>
      <c r="M14" t="s">
        <v>90</v>
      </c>
      <c r="N14">
        <v>78230</v>
      </c>
      <c r="O14" s="1">
        <v>32240</v>
      </c>
      <c r="P14" t="s">
        <v>37</v>
      </c>
      <c r="Q14" t="s">
        <v>62</v>
      </c>
      <c r="R14" t="s">
        <v>39</v>
      </c>
      <c r="S14" t="s">
        <v>77</v>
      </c>
      <c r="T14" s="1">
        <v>41953</v>
      </c>
      <c r="U14" s="1">
        <f t="shared" ref="U14:U15" ca="1" si="2">TODAY()</f>
        <v>44639</v>
      </c>
      <c r="V14" t="s">
        <v>480</v>
      </c>
      <c r="W14" t="s">
        <v>41</v>
      </c>
      <c r="X14" t="s">
        <v>481</v>
      </c>
      <c r="Y14" t="s">
        <v>51</v>
      </c>
      <c r="Z14">
        <v>4</v>
      </c>
      <c r="AA14" t="s">
        <v>79</v>
      </c>
      <c r="AB14" t="s">
        <v>45</v>
      </c>
      <c r="AC14">
        <v>4.28</v>
      </c>
      <c r="AD14">
        <v>4</v>
      </c>
      <c r="AE14">
        <v>5</v>
      </c>
      <c r="AF14" s="1">
        <v>43521</v>
      </c>
      <c r="AG14">
        <v>0</v>
      </c>
      <c r="AH14">
        <v>9</v>
      </c>
      <c r="AI14" s="2">
        <f t="shared" ca="1" si="0"/>
        <v>7.353867214236824</v>
      </c>
      <c r="AJ14" t="str">
        <f>_xlfn.IFS(Table1[[#This Row],[Salary]]&lt;55000,"$45000 - $55000",Table1[[#This Row],[Salary]]&lt;75000,"$55000 - $75000",Table1[[#This Row],[Salary]]&lt;=110000,"$75000 - $110000",Table1[[#This Row],[Salary]]&gt;110000,"&gt;$110000")</f>
        <v>$75000 - $110000</v>
      </c>
    </row>
    <row r="15" spans="1:36" x14ac:dyDescent="0.3">
      <c r="A15" t="s">
        <v>91</v>
      </c>
      <c r="B15">
        <v>10265</v>
      </c>
      <c r="C15">
        <v>0</v>
      </c>
      <c r="D15">
        <v>0</v>
      </c>
      <c r="E15">
        <v>1</v>
      </c>
      <c r="F15">
        <v>1</v>
      </c>
      <c r="G15">
        <v>5</v>
      </c>
      <c r="H15">
        <v>3</v>
      </c>
      <c r="I15">
        <v>58709</v>
      </c>
      <c r="J15">
        <v>0</v>
      </c>
      <c r="K15">
        <v>19</v>
      </c>
      <c r="L15" t="s">
        <v>35</v>
      </c>
      <c r="M15" t="s">
        <v>36</v>
      </c>
      <c r="N15">
        <v>1810</v>
      </c>
      <c r="O15" s="1">
        <v>30517</v>
      </c>
      <c r="P15" t="s">
        <v>37</v>
      </c>
      <c r="Q15" t="s">
        <v>38</v>
      </c>
      <c r="R15" t="s">
        <v>39</v>
      </c>
      <c r="S15" t="s">
        <v>92</v>
      </c>
      <c r="T15" s="1">
        <v>40959</v>
      </c>
      <c r="U15" s="1">
        <f t="shared" ca="1" si="2"/>
        <v>44639</v>
      </c>
      <c r="V15" t="s">
        <v>480</v>
      </c>
      <c r="W15" t="s">
        <v>41</v>
      </c>
      <c r="X15" t="s">
        <v>42</v>
      </c>
      <c r="Y15" t="s">
        <v>93</v>
      </c>
      <c r="Z15">
        <v>18</v>
      </c>
      <c r="AA15" t="s">
        <v>65</v>
      </c>
      <c r="AB15" t="s">
        <v>53</v>
      </c>
      <c r="AC15">
        <v>4.5999999999999996</v>
      </c>
      <c r="AD15">
        <v>4</v>
      </c>
      <c r="AE15">
        <v>0</v>
      </c>
      <c r="AF15" s="1">
        <v>43510</v>
      </c>
      <c r="AG15">
        <v>0</v>
      </c>
      <c r="AH15">
        <v>7</v>
      </c>
      <c r="AI15" s="2">
        <f t="shared" ca="1" si="0"/>
        <v>10.075290896646132</v>
      </c>
      <c r="AJ15" t="str">
        <f>_xlfn.IFS(Table1[[#This Row],[Salary]]&lt;55000,"$45000 - $55000",Table1[[#This Row],[Salary]]&lt;75000,"$55000 - $75000",Table1[[#This Row],[Salary]]&lt;=110000,"$75000 - $110000",Table1[[#This Row],[Salary]]&gt;110000,"&gt;$110000")</f>
        <v>$55000 - $75000</v>
      </c>
    </row>
    <row r="16" spans="1:36" x14ac:dyDescent="0.3">
      <c r="A16" t="s">
        <v>94</v>
      </c>
      <c r="B16">
        <v>10066</v>
      </c>
      <c r="C16">
        <v>0</v>
      </c>
      <c r="D16">
        <v>2</v>
      </c>
      <c r="E16">
        <v>1</v>
      </c>
      <c r="F16">
        <v>5</v>
      </c>
      <c r="G16">
        <v>5</v>
      </c>
      <c r="H16">
        <v>3</v>
      </c>
      <c r="I16">
        <v>52505</v>
      </c>
      <c r="J16">
        <v>1</v>
      </c>
      <c r="K16">
        <v>19</v>
      </c>
      <c r="L16" t="s">
        <v>35</v>
      </c>
      <c r="M16" t="s">
        <v>36</v>
      </c>
      <c r="N16">
        <v>2747</v>
      </c>
      <c r="O16" s="1">
        <v>28321</v>
      </c>
      <c r="P16" t="s">
        <v>37</v>
      </c>
      <c r="Q16" t="s">
        <v>62</v>
      </c>
      <c r="R16" t="s">
        <v>39</v>
      </c>
      <c r="S16" t="s">
        <v>40</v>
      </c>
      <c r="T16" s="1">
        <v>41176</v>
      </c>
      <c r="U16" s="1">
        <v>42831</v>
      </c>
      <c r="V16" t="s">
        <v>84</v>
      </c>
      <c r="W16" t="s">
        <v>50</v>
      </c>
      <c r="X16" t="s">
        <v>42</v>
      </c>
      <c r="Y16" t="s">
        <v>43</v>
      </c>
      <c r="Z16">
        <v>22</v>
      </c>
      <c r="AA16" t="s">
        <v>95</v>
      </c>
      <c r="AB16" t="s">
        <v>53</v>
      </c>
      <c r="AC16">
        <v>5</v>
      </c>
      <c r="AD16">
        <v>5</v>
      </c>
      <c r="AE16">
        <v>0</v>
      </c>
      <c r="AF16" s="1">
        <v>42796</v>
      </c>
      <c r="AG16">
        <v>0</v>
      </c>
      <c r="AH16">
        <v>1</v>
      </c>
      <c r="AI16" s="2">
        <f t="shared" si="0"/>
        <v>4.5311430527036274</v>
      </c>
      <c r="AJ16" t="str">
        <f>_xlfn.IFS(Table1[[#This Row],[Salary]]&lt;55000,"$45000 - $55000",Table1[[#This Row],[Salary]]&lt;75000,"$55000 - $75000",Table1[[#This Row],[Salary]]&lt;=110000,"$75000 - $110000",Table1[[#This Row],[Salary]]&gt;110000,"&gt;$110000")</f>
        <v>$45000 - $55000</v>
      </c>
    </row>
    <row r="17" spans="1:36" x14ac:dyDescent="0.3">
      <c r="A17" t="s">
        <v>96</v>
      </c>
      <c r="B17">
        <v>10061</v>
      </c>
      <c r="C17">
        <v>0</v>
      </c>
      <c r="D17">
        <v>0</v>
      </c>
      <c r="E17">
        <v>1</v>
      </c>
      <c r="F17">
        <v>4</v>
      </c>
      <c r="G17">
        <v>5</v>
      </c>
      <c r="H17">
        <v>3</v>
      </c>
      <c r="I17">
        <v>57834</v>
      </c>
      <c r="J17">
        <v>1</v>
      </c>
      <c r="K17">
        <v>19</v>
      </c>
      <c r="L17" t="s">
        <v>35</v>
      </c>
      <c r="M17" t="s">
        <v>36</v>
      </c>
      <c r="N17">
        <v>2050</v>
      </c>
      <c r="O17" s="1">
        <v>29877</v>
      </c>
      <c r="P17" t="s">
        <v>37</v>
      </c>
      <c r="Q17" t="s">
        <v>38</v>
      </c>
      <c r="R17" t="s">
        <v>39</v>
      </c>
      <c r="S17" t="s">
        <v>40</v>
      </c>
      <c r="T17" s="1">
        <v>40595</v>
      </c>
      <c r="U17" s="1">
        <v>42951</v>
      </c>
      <c r="V17" t="s">
        <v>97</v>
      </c>
      <c r="W17" t="s">
        <v>98</v>
      </c>
      <c r="X17" t="s">
        <v>42</v>
      </c>
      <c r="Y17" t="s">
        <v>93</v>
      </c>
      <c r="Z17">
        <v>18</v>
      </c>
      <c r="AA17" t="s">
        <v>65</v>
      </c>
      <c r="AB17" t="s">
        <v>53</v>
      </c>
      <c r="AC17">
        <v>5</v>
      </c>
      <c r="AD17">
        <v>4</v>
      </c>
      <c r="AE17">
        <v>0</v>
      </c>
      <c r="AF17" s="1">
        <v>42830</v>
      </c>
      <c r="AG17">
        <v>0</v>
      </c>
      <c r="AH17">
        <v>20</v>
      </c>
      <c r="AI17" s="2">
        <f t="shared" si="0"/>
        <v>6.4503764544832309</v>
      </c>
      <c r="AJ17" t="str">
        <f>_xlfn.IFS(Table1[[#This Row],[Salary]]&lt;55000,"$45000 - $55000",Table1[[#This Row],[Salary]]&lt;75000,"$55000 - $75000",Table1[[#This Row],[Salary]]&lt;=110000,"$75000 - $110000",Table1[[#This Row],[Salary]]&gt;110000,"&gt;$110000")</f>
        <v>$55000 - $75000</v>
      </c>
    </row>
    <row r="18" spans="1:36" x14ac:dyDescent="0.3">
      <c r="A18" t="s">
        <v>99</v>
      </c>
      <c r="B18">
        <v>10023</v>
      </c>
      <c r="C18">
        <v>1</v>
      </c>
      <c r="D18">
        <v>1</v>
      </c>
      <c r="E18">
        <v>0</v>
      </c>
      <c r="F18">
        <v>2</v>
      </c>
      <c r="G18">
        <v>5</v>
      </c>
      <c r="H18">
        <v>4</v>
      </c>
      <c r="I18">
        <v>70131</v>
      </c>
      <c r="J18">
        <v>0</v>
      </c>
      <c r="K18">
        <v>20</v>
      </c>
      <c r="L18" t="s">
        <v>55</v>
      </c>
      <c r="M18" t="s">
        <v>36</v>
      </c>
      <c r="N18">
        <v>2145</v>
      </c>
      <c r="O18" s="1">
        <v>24214</v>
      </c>
      <c r="P18" t="s">
        <v>56</v>
      </c>
      <c r="Q18" t="s">
        <v>48</v>
      </c>
      <c r="R18" t="s">
        <v>39</v>
      </c>
      <c r="S18" t="s">
        <v>40</v>
      </c>
      <c r="T18" s="1">
        <v>42572</v>
      </c>
      <c r="U18" s="1">
        <f t="shared" ref="U18:U19" ca="1" si="3">TODAY()</f>
        <v>44639</v>
      </c>
      <c r="V18" t="s">
        <v>480</v>
      </c>
      <c r="W18" t="s">
        <v>41</v>
      </c>
      <c r="X18" t="s">
        <v>42</v>
      </c>
      <c r="Y18" t="s">
        <v>93</v>
      </c>
      <c r="Z18">
        <v>18</v>
      </c>
      <c r="AA18" t="s">
        <v>75</v>
      </c>
      <c r="AB18" t="s">
        <v>45</v>
      </c>
      <c r="AC18">
        <v>4.4000000000000004</v>
      </c>
      <c r="AD18">
        <v>3</v>
      </c>
      <c r="AE18">
        <v>0</v>
      </c>
      <c r="AF18" s="1">
        <v>43479</v>
      </c>
      <c r="AG18">
        <v>0</v>
      </c>
      <c r="AH18">
        <v>16</v>
      </c>
      <c r="AI18" s="2">
        <f t="shared" ca="1" si="0"/>
        <v>5.6591375770020536</v>
      </c>
      <c r="AJ18" t="str">
        <f>_xlfn.IFS(Table1[[#This Row],[Salary]]&lt;55000,"$45000 - $55000",Table1[[#This Row],[Salary]]&lt;75000,"$55000 - $75000",Table1[[#This Row],[Salary]]&lt;=110000,"$75000 - $110000",Table1[[#This Row],[Salary]]&gt;110000,"&gt;$110000")</f>
        <v>$55000 - $75000</v>
      </c>
    </row>
    <row r="19" spans="1:36" x14ac:dyDescent="0.3">
      <c r="A19" t="s">
        <v>100</v>
      </c>
      <c r="B19">
        <v>10055</v>
      </c>
      <c r="C19">
        <v>0</v>
      </c>
      <c r="D19">
        <v>0</v>
      </c>
      <c r="E19">
        <v>0</v>
      </c>
      <c r="F19">
        <v>1</v>
      </c>
      <c r="G19">
        <v>5</v>
      </c>
      <c r="H19">
        <v>3</v>
      </c>
      <c r="I19">
        <v>59026</v>
      </c>
      <c r="J19">
        <v>0</v>
      </c>
      <c r="K19">
        <v>19</v>
      </c>
      <c r="L19" t="s">
        <v>35</v>
      </c>
      <c r="M19" t="s">
        <v>36</v>
      </c>
      <c r="N19">
        <v>1915</v>
      </c>
      <c r="O19" s="1">
        <v>25868</v>
      </c>
      <c r="P19" t="s">
        <v>56</v>
      </c>
      <c r="Q19" t="s">
        <v>38</v>
      </c>
      <c r="R19" t="s">
        <v>101</v>
      </c>
      <c r="S19" t="s">
        <v>40</v>
      </c>
      <c r="T19" s="1">
        <v>40637</v>
      </c>
      <c r="U19" s="1">
        <f t="shared" ca="1" si="3"/>
        <v>44639</v>
      </c>
      <c r="V19" t="s">
        <v>480</v>
      </c>
      <c r="W19" t="s">
        <v>41</v>
      </c>
      <c r="X19" t="s">
        <v>42</v>
      </c>
      <c r="Y19" t="s">
        <v>60</v>
      </c>
      <c r="Z19">
        <v>16</v>
      </c>
      <c r="AA19" t="s">
        <v>65</v>
      </c>
      <c r="AB19" t="s">
        <v>53</v>
      </c>
      <c r="AC19">
        <v>5</v>
      </c>
      <c r="AD19">
        <v>5</v>
      </c>
      <c r="AE19">
        <v>0</v>
      </c>
      <c r="AF19" s="1">
        <v>43479</v>
      </c>
      <c r="AG19">
        <v>0</v>
      </c>
      <c r="AH19">
        <v>12</v>
      </c>
      <c r="AI19" s="2">
        <f t="shared" ca="1" si="0"/>
        <v>10.956878850102669</v>
      </c>
      <c r="AJ19" t="str">
        <f>_xlfn.IFS(Table1[[#This Row],[Salary]]&lt;55000,"$45000 - $55000",Table1[[#This Row],[Salary]]&lt;75000,"$55000 - $75000",Table1[[#This Row],[Salary]]&lt;=110000,"$75000 - $110000",Table1[[#This Row],[Salary]]&gt;110000,"&gt;$110000")</f>
        <v>$55000 - $75000</v>
      </c>
    </row>
    <row r="20" spans="1:36" x14ac:dyDescent="0.3">
      <c r="A20" t="s">
        <v>102</v>
      </c>
      <c r="B20">
        <v>10245</v>
      </c>
      <c r="C20">
        <v>0</v>
      </c>
      <c r="D20">
        <v>0</v>
      </c>
      <c r="E20">
        <v>0</v>
      </c>
      <c r="F20">
        <v>4</v>
      </c>
      <c r="G20">
        <v>3</v>
      </c>
      <c r="H20">
        <v>3</v>
      </c>
      <c r="I20">
        <v>110000</v>
      </c>
      <c r="J20">
        <v>1</v>
      </c>
      <c r="K20">
        <v>8</v>
      </c>
      <c r="L20" t="s">
        <v>103</v>
      </c>
      <c r="M20" t="s">
        <v>36</v>
      </c>
      <c r="N20">
        <v>2026</v>
      </c>
      <c r="O20" s="1">
        <v>31506</v>
      </c>
      <c r="P20" t="s">
        <v>56</v>
      </c>
      <c r="Q20" t="s">
        <v>38</v>
      </c>
      <c r="R20" t="s">
        <v>39</v>
      </c>
      <c r="S20" t="s">
        <v>40</v>
      </c>
      <c r="T20" s="1">
        <v>41827</v>
      </c>
      <c r="U20" s="1">
        <v>42259</v>
      </c>
      <c r="V20" t="s">
        <v>104</v>
      </c>
      <c r="W20" t="s">
        <v>98</v>
      </c>
      <c r="X20" t="s">
        <v>481</v>
      </c>
      <c r="Y20" t="s">
        <v>51</v>
      </c>
      <c r="Z20">
        <v>4</v>
      </c>
      <c r="AA20" t="s">
        <v>65</v>
      </c>
      <c r="AB20" t="s">
        <v>53</v>
      </c>
      <c r="AC20">
        <v>4.5</v>
      </c>
      <c r="AD20">
        <v>4</v>
      </c>
      <c r="AE20">
        <v>5</v>
      </c>
      <c r="AF20" s="1">
        <v>42019</v>
      </c>
      <c r="AG20">
        <v>0</v>
      </c>
      <c r="AH20">
        <v>8</v>
      </c>
      <c r="AI20" s="2">
        <f t="shared" si="0"/>
        <v>1.1827515400410678</v>
      </c>
      <c r="AJ20" t="str">
        <f>_xlfn.IFS(Table1[[#This Row],[Salary]]&lt;55000,"$45000 - $55000",Table1[[#This Row],[Salary]]&lt;75000,"$55000 - $75000",Table1[[#This Row],[Salary]]&lt;=110000,"$75000 - $110000",Table1[[#This Row],[Salary]]&gt;110000,"&gt;$110000")</f>
        <v>$75000 - $110000</v>
      </c>
    </row>
    <row r="21" spans="1:36" x14ac:dyDescent="0.3">
      <c r="A21" t="s">
        <v>105</v>
      </c>
      <c r="B21">
        <v>10277</v>
      </c>
      <c r="C21">
        <v>0</v>
      </c>
      <c r="D21">
        <v>0</v>
      </c>
      <c r="E21">
        <v>1</v>
      </c>
      <c r="F21">
        <v>3</v>
      </c>
      <c r="G21">
        <v>5</v>
      </c>
      <c r="H21">
        <v>3</v>
      </c>
      <c r="I21">
        <v>53250</v>
      </c>
      <c r="J21">
        <v>0</v>
      </c>
      <c r="K21">
        <v>19</v>
      </c>
      <c r="L21" t="s">
        <v>35</v>
      </c>
      <c r="M21" t="s">
        <v>36</v>
      </c>
      <c r="N21">
        <v>2452</v>
      </c>
      <c r="O21" s="1">
        <v>29010</v>
      </c>
      <c r="P21" t="s">
        <v>37</v>
      </c>
      <c r="Q21" t="s">
        <v>38</v>
      </c>
      <c r="R21" t="s">
        <v>39</v>
      </c>
      <c r="S21" t="s">
        <v>106</v>
      </c>
      <c r="T21" s="1">
        <v>41463</v>
      </c>
      <c r="U21" s="1">
        <f t="shared" ref="U21:U25" ca="1" si="4">TODAY()</f>
        <v>44639</v>
      </c>
      <c r="V21" t="s">
        <v>480</v>
      </c>
      <c r="W21" t="s">
        <v>41</v>
      </c>
      <c r="X21" t="s">
        <v>42</v>
      </c>
      <c r="Y21" t="s">
        <v>64</v>
      </c>
      <c r="AA21" t="s">
        <v>44</v>
      </c>
      <c r="AB21" t="s">
        <v>53</v>
      </c>
      <c r="AC21">
        <v>4.2</v>
      </c>
      <c r="AD21">
        <v>4</v>
      </c>
      <c r="AE21">
        <v>0</v>
      </c>
      <c r="AF21" s="1">
        <v>43476</v>
      </c>
      <c r="AG21">
        <v>0</v>
      </c>
      <c r="AH21">
        <v>13</v>
      </c>
      <c r="AI21" s="2">
        <f t="shared" ca="1" si="0"/>
        <v>8.6954140999315541</v>
      </c>
      <c r="AJ21" t="str">
        <f>_xlfn.IFS(Table1[[#This Row],[Salary]]&lt;55000,"$45000 - $55000",Table1[[#This Row],[Salary]]&lt;75000,"$55000 - $75000",Table1[[#This Row],[Salary]]&lt;=110000,"$75000 - $110000",Table1[[#This Row],[Salary]]&gt;110000,"&gt;$110000")</f>
        <v>$45000 - $55000</v>
      </c>
    </row>
    <row r="22" spans="1:36" x14ac:dyDescent="0.3">
      <c r="A22" t="s">
        <v>107</v>
      </c>
      <c r="B22">
        <v>10046</v>
      </c>
      <c r="C22">
        <v>0</v>
      </c>
      <c r="D22">
        <v>0</v>
      </c>
      <c r="E22">
        <v>1</v>
      </c>
      <c r="F22">
        <v>1</v>
      </c>
      <c r="G22">
        <v>5</v>
      </c>
      <c r="H22">
        <v>3</v>
      </c>
      <c r="I22">
        <v>51044</v>
      </c>
      <c r="J22">
        <v>0</v>
      </c>
      <c r="K22">
        <v>19</v>
      </c>
      <c r="L22" t="s">
        <v>35</v>
      </c>
      <c r="M22" t="s">
        <v>36</v>
      </c>
      <c r="N22">
        <v>2072</v>
      </c>
      <c r="O22" s="1">
        <v>25924</v>
      </c>
      <c r="P22" t="s">
        <v>37</v>
      </c>
      <c r="Q22" t="s">
        <v>38</v>
      </c>
      <c r="R22" t="s">
        <v>39</v>
      </c>
      <c r="S22" t="s">
        <v>40</v>
      </c>
      <c r="T22" s="1">
        <v>41001</v>
      </c>
      <c r="U22" s="1">
        <f t="shared" ca="1" si="4"/>
        <v>44639</v>
      </c>
      <c r="V22" t="s">
        <v>480</v>
      </c>
      <c r="W22" t="s">
        <v>41</v>
      </c>
      <c r="X22" t="s">
        <v>42</v>
      </c>
      <c r="Y22" t="s">
        <v>67</v>
      </c>
      <c r="Z22">
        <v>11</v>
      </c>
      <c r="AA22" t="s">
        <v>65</v>
      </c>
      <c r="AB22" t="s">
        <v>53</v>
      </c>
      <c r="AC22">
        <v>5</v>
      </c>
      <c r="AD22">
        <v>3</v>
      </c>
      <c r="AE22">
        <v>0</v>
      </c>
      <c r="AF22" s="1">
        <v>43479</v>
      </c>
      <c r="AG22">
        <v>0</v>
      </c>
      <c r="AH22">
        <v>13</v>
      </c>
      <c r="AI22" s="2">
        <f t="shared" ca="1" si="0"/>
        <v>9.9603011635865837</v>
      </c>
      <c r="AJ22" t="str">
        <f>_xlfn.IFS(Table1[[#This Row],[Salary]]&lt;55000,"$45000 - $55000",Table1[[#This Row],[Salary]]&lt;75000,"$55000 - $75000",Table1[[#This Row],[Salary]]&lt;=110000,"$75000 - $110000",Table1[[#This Row],[Salary]]&gt;110000,"&gt;$110000")</f>
        <v>$45000 - $55000</v>
      </c>
    </row>
    <row r="23" spans="1:36" x14ac:dyDescent="0.3">
      <c r="A23" t="s">
        <v>108</v>
      </c>
      <c r="B23">
        <v>10226</v>
      </c>
      <c r="C23">
        <v>0</v>
      </c>
      <c r="D23">
        <v>2</v>
      </c>
      <c r="E23">
        <v>0</v>
      </c>
      <c r="F23">
        <v>1</v>
      </c>
      <c r="G23">
        <v>5</v>
      </c>
      <c r="H23">
        <v>3</v>
      </c>
      <c r="I23">
        <v>64919</v>
      </c>
      <c r="J23">
        <v>0</v>
      </c>
      <c r="K23">
        <v>19</v>
      </c>
      <c r="L23" t="s">
        <v>35</v>
      </c>
      <c r="M23" t="s">
        <v>36</v>
      </c>
      <c r="N23">
        <v>2027</v>
      </c>
      <c r="O23" s="1">
        <v>21546</v>
      </c>
      <c r="P23" t="s">
        <v>56</v>
      </c>
      <c r="Q23" t="s">
        <v>62</v>
      </c>
      <c r="R23" t="s">
        <v>39</v>
      </c>
      <c r="S23" t="s">
        <v>106</v>
      </c>
      <c r="T23" s="1">
        <v>41505</v>
      </c>
      <c r="U23" s="1">
        <f t="shared" ca="1" si="4"/>
        <v>44639</v>
      </c>
      <c r="V23" t="s">
        <v>480</v>
      </c>
      <c r="W23" t="s">
        <v>41</v>
      </c>
      <c r="X23" t="s">
        <v>42</v>
      </c>
      <c r="Y23" t="s">
        <v>74</v>
      </c>
      <c r="Z23">
        <v>19</v>
      </c>
      <c r="AA23" t="s">
        <v>52</v>
      </c>
      <c r="AB23" t="s">
        <v>53</v>
      </c>
      <c r="AC23">
        <v>4.2</v>
      </c>
      <c r="AD23">
        <v>3</v>
      </c>
      <c r="AE23">
        <v>0</v>
      </c>
      <c r="AF23" s="1">
        <v>43475</v>
      </c>
      <c r="AG23">
        <v>0</v>
      </c>
      <c r="AH23">
        <v>2</v>
      </c>
      <c r="AI23" s="2">
        <f t="shared" ca="1" si="0"/>
        <v>8.5804243668720055</v>
      </c>
      <c r="AJ23" t="str">
        <f>_xlfn.IFS(Table1[[#This Row],[Salary]]&lt;55000,"$45000 - $55000",Table1[[#This Row],[Salary]]&lt;75000,"$55000 - $75000",Table1[[#This Row],[Salary]]&lt;=110000,"$75000 - $110000",Table1[[#This Row],[Salary]]&gt;110000,"&gt;$110000")</f>
        <v>$55000 - $75000</v>
      </c>
    </row>
    <row r="24" spans="1:36" x14ac:dyDescent="0.3">
      <c r="A24" t="s">
        <v>109</v>
      </c>
      <c r="B24">
        <v>10003</v>
      </c>
      <c r="C24">
        <v>1</v>
      </c>
      <c r="D24">
        <v>1</v>
      </c>
      <c r="E24">
        <v>0</v>
      </c>
      <c r="F24">
        <v>1</v>
      </c>
      <c r="G24">
        <v>5</v>
      </c>
      <c r="H24">
        <v>4</v>
      </c>
      <c r="I24">
        <v>62910</v>
      </c>
      <c r="J24">
        <v>0</v>
      </c>
      <c r="K24">
        <v>19</v>
      </c>
      <c r="L24" t="s">
        <v>35</v>
      </c>
      <c r="M24" t="s">
        <v>36</v>
      </c>
      <c r="N24">
        <v>2031</v>
      </c>
      <c r="O24" s="1">
        <v>32517</v>
      </c>
      <c r="P24" t="s">
        <v>56</v>
      </c>
      <c r="Q24" t="s">
        <v>48</v>
      </c>
      <c r="R24" t="s">
        <v>39</v>
      </c>
      <c r="S24" t="s">
        <v>40</v>
      </c>
      <c r="T24" s="1">
        <v>41827</v>
      </c>
      <c r="U24" s="1">
        <f t="shared" ca="1" si="4"/>
        <v>44639</v>
      </c>
      <c r="V24" t="s">
        <v>480</v>
      </c>
      <c r="W24" t="s">
        <v>41</v>
      </c>
      <c r="X24" t="s">
        <v>42</v>
      </c>
      <c r="Y24" t="s">
        <v>78</v>
      </c>
      <c r="Z24">
        <v>12</v>
      </c>
      <c r="AA24" t="s">
        <v>52</v>
      </c>
      <c r="AB24" t="s">
        <v>45</v>
      </c>
      <c r="AC24">
        <v>5</v>
      </c>
      <c r="AD24">
        <v>3</v>
      </c>
      <c r="AE24">
        <v>0</v>
      </c>
      <c r="AF24" s="1">
        <v>43523</v>
      </c>
      <c r="AG24">
        <v>0</v>
      </c>
      <c r="AH24">
        <v>19</v>
      </c>
      <c r="AI24" s="2">
        <f t="shared" ca="1" si="0"/>
        <v>7.698836413415469</v>
      </c>
      <c r="AJ24" t="str">
        <f>_xlfn.IFS(Table1[[#This Row],[Salary]]&lt;55000,"$45000 - $55000",Table1[[#This Row],[Salary]]&lt;75000,"$55000 - $75000",Table1[[#This Row],[Salary]]&lt;=110000,"$75000 - $110000",Table1[[#This Row],[Salary]]&gt;110000,"&gt;$110000")</f>
        <v>$55000 - $75000</v>
      </c>
    </row>
    <row r="25" spans="1:36" x14ac:dyDescent="0.3">
      <c r="A25" t="s">
        <v>110</v>
      </c>
      <c r="B25">
        <v>10294</v>
      </c>
      <c r="C25">
        <v>0</v>
      </c>
      <c r="D25">
        <v>0</v>
      </c>
      <c r="E25">
        <v>0</v>
      </c>
      <c r="F25">
        <v>1</v>
      </c>
      <c r="G25">
        <v>5</v>
      </c>
      <c r="H25">
        <v>2</v>
      </c>
      <c r="I25">
        <v>66441</v>
      </c>
      <c r="J25">
        <v>0</v>
      </c>
      <c r="K25">
        <v>20</v>
      </c>
      <c r="L25" t="s">
        <v>55</v>
      </c>
      <c r="M25" t="s">
        <v>36</v>
      </c>
      <c r="N25">
        <v>2171</v>
      </c>
      <c r="O25" s="1">
        <v>33137</v>
      </c>
      <c r="P25" t="s">
        <v>56</v>
      </c>
      <c r="Q25" t="s">
        <v>38</v>
      </c>
      <c r="R25" t="s">
        <v>39</v>
      </c>
      <c r="S25" t="s">
        <v>40</v>
      </c>
      <c r="T25" s="1">
        <v>40637</v>
      </c>
      <c r="U25" s="1">
        <f t="shared" ca="1" si="4"/>
        <v>44639</v>
      </c>
      <c r="V25" t="s">
        <v>480</v>
      </c>
      <c r="W25" t="s">
        <v>41</v>
      </c>
      <c r="X25" t="s">
        <v>42</v>
      </c>
      <c r="Y25" t="s">
        <v>43</v>
      </c>
      <c r="Z25">
        <v>22</v>
      </c>
      <c r="AA25" t="s">
        <v>111</v>
      </c>
      <c r="AB25" t="s">
        <v>112</v>
      </c>
      <c r="AC25">
        <v>2</v>
      </c>
      <c r="AD25">
        <v>3</v>
      </c>
      <c r="AE25">
        <v>0</v>
      </c>
      <c r="AF25" s="1">
        <v>43523</v>
      </c>
      <c r="AG25">
        <v>2</v>
      </c>
      <c r="AH25">
        <v>3</v>
      </c>
      <c r="AI25" s="2">
        <f t="shared" ca="1" si="0"/>
        <v>10.956878850102669</v>
      </c>
      <c r="AJ25" t="str">
        <f>_xlfn.IFS(Table1[[#This Row],[Salary]]&lt;55000,"$45000 - $55000",Table1[[#This Row],[Salary]]&lt;75000,"$55000 - $75000",Table1[[#This Row],[Salary]]&lt;=110000,"$75000 - $110000",Table1[[#This Row],[Salary]]&gt;110000,"&gt;$110000")</f>
        <v>$55000 - $75000</v>
      </c>
    </row>
    <row r="26" spans="1:36" x14ac:dyDescent="0.3">
      <c r="A26" t="s">
        <v>113</v>
      </c>
      <c r="B26">
        <v>10267</v>
      </c>
      <c r="C26">
        <v>0</v>
      </c>
      <c r="D26">
        <v>0</v>
      </c>
      <c r="E26">
        <v>0</v>
      </c>
      <c r="F26">
        <v>5</v>
      </c>
      <c r="G26">
        <v>5</v>
      </c>
      <c r="H26">
        <v>3</v>
      </c>
      <c r="I26">
        <v>57815</v>
      </c>
      <c r="J26">
        <v>1</v>
      </c>
      <c r="K26">
        <v>20</v>
      </c>
      <c r="L26" t="s">
        <v>55</v>
      </c>
      <c r="M26" t="s">
        <v>36</v>
      </c>
      <c r="N26">
        <v>2210</v>
      </c>
      <c r="O26" s="1">
        <v>24488</v>
      </c>
      <c r="P26" t="s">
        <v>56</v>
      </c>
      <c r="Q26" t="s">
        <v>38</v>
      </c>
      <c r="R26" t="s">
        <v>39</v>
      </c>
      <c r="S26" t="s">
        <v>40</v>
      </c>
      <c r="T26" s="1">
        <v>40553</v>
      </c>
      <c r="U26" s="1">
        <v>41733</v>
      </c>
      <c r="V26" t="s">
        <v>49</v>
      </c>
      <c r="W26" t="s">
        <v>50</v>
      </c>
      <c r="X26" t="s">
        <v>42</v>
      </c>
      <c r="Y26" t="s">
        <v>60</v>
      </c>
      <c r="Z26">
        <v>16</v>
      </c>
      <c r="AA26" t="s">
        <v>65</v>
      </c>
      <c r="AB26" t="s">
        <v>53</v>
      </c>
      <c r="AC26">
        <v>4.8</v>
      </c>
      <c r="AD26">
        <v>5</v>
      </c>
      <c r="AE26">
        <v>0</v>
      </c>
      <c r="AF26" s="1">
        <v>41702</v>
      </c>
      <c r="AG26">
        <v>0</v>
      </c>
      <c r="AH26">
        <v>5</v>
      </c>
      <c r="AI26" s="2">
        <f t="shared" si="0"/>
        <v>3.2306639288158796</v>
      </c>
      <c r="AJ26" t="str">
        <f>_xlfn.IFS(Table1[[#This Row],[Salary]]&lt;55000,"$45000 - $55000",Table1[[#This Row],[Salary]]&lt;75000,"$55000 - $75000",Table1[[#This Row],[Salary]]&lt;=110000,"$75000 - $110000",Table1[[#This Row],[Salary]]&gt;110000,"&gt;$110000")</f>
        <v>$55000 - $75000</v>
      </c>
    </row>
    <row r="27" spans="1:36" x14ac:dyDescent="0.3">
      <c r="A27" t="s">
        <v>114</v>
      </c>
      <c r="B27">
        <v>10199</v>
      </c>
      <c r="C27">
        <v>0</v>
      </c>
      <c r="D27">
        <v>0</v>
      </c>
      <c r="E27">
        <v>1</v>
      </c>
      <c r="F27">
        <v>4</v>
      </c>
      <c r="G27">
        <v>3</v>
      </c>
      <c r="H27">
        <v>3</v>
      </c>
      <c r="I27">
        <v>103613</v>
      </c>
      <c r="J27">
        <v>1</v>
      </c>
      <c r="K27">
        <v>30</v>
      </c>
      <c r="L27" t="s">
        <v>115</v>
      </c>
      <c r="M27" t="s">
        <v>116</v>
      </c>
      <c r="N27">
        <v>6033</v>
      </c>
      <c r="O27" s="1">
        <v>23588</v>
      </c>
      <c r="P27" t="s">
        <v>37</v>
      </c>
      <c r="Q27" t="s">
        <v>38</v>
      </c>
      <c r="R27" t="s">
        <v>39</v>
      </c>
      <c r="S27" t="s">
        <v>77</v>
      </c>
      <c r="T27" s="1">
        <v>41687</v>
      </c>
      <c r="U27" s="1">
        <v>42419</v>
      </c>
      <c r="V27" t="s">
        <v>117</v>
      </c>
      <c r="W27" t="s">
        <v>98</v>
      </c>
      <c r="X27" t="s">
        <v>481</v>
      </c>
      <c r="Y27" t="s">
        <v>51</v>
      </c>
      <c r="Z27">
        <v>4</v>
      </c>
      <c r="AA27" t="s">
        <v>44</v>
      </c>
      <c r="AB27" t="s">
        <v>53</v>
      </c>
      <c r="AC27">
        <v>3.5</v>
      </c>
      <c r="AD27">
        <v>5</v>
      </c>
      <c r="AE27">
        <v>7</v>
      </c>
      <c r="AF27" s="1">
        <v>42379</v>
      </c>
      <c r="AG27">
        <v>0</v>
      </c>
      <c r="AH27">
        <v>2</v>
      </c>
      <c r="AI27" s="2">
        <f t="shared" si="0"/>
        <v>2.0041067761806981</v>
      </c>
      <c r="AJ27" t="str">
        <f>_xlfn.IFS(Table1[[#This Row],[Salary]]&lt;55000,"$45000 - $55000",Table1[[#This Row],[Salary]]&lt;75000,"$55000 - $75000",Table1[[#This Row],[Salary]]&lt;=110000,"$75000 - $110000",Table1[[#This Row],[Salary]]&gt;110000,"&gt;$110000")</f>
        <v>$75000 - $110000</v>
      </c>
    </row>
    <row r="28" spans="1:36" x14ac:dyDescent="0.3">
      <c r="A28" t="s">
        <v>118</v>
      </c>
      <c r="B28">
        <v>10081</v>
      </c>
      <c r="C28">
        <v>1</v>
      </c>
      <c r="D28">
        <v>1</v>
      </c>
      <c r="E28">
        <v>0</v>
      </c>
      <c r="F28">
        <v>1</v>
      </c>
      <c r="G28">
        <v>1</v>
      </c>
      <c r="H28">
        <v>3</v>
      </c>
      <c r="I28">
        <v>106367</v>
      </c>
      <c r="J28">
        <v>0</v>
      </c>
      <c r="K28">
        <v>26</v>
      </c>
      <c r="L28" t="s">
        <v>119</v>
      </c>
      <c r="M28" t="s">
        <v>36</v>
      </c>
      <c r="N28">
        <v>2468</v>
      </c>
      <c r="O28" s="1">
        <v>31871</v>
      </c>
      <c r="P28" t="s">
        <v>56</v>
      </c>
      <c r="Q28" t="s">
        <v>48</v>
      </c>
      <c r="R28" t="s">
        <v>39</v>
      </c>
      <c r="S28" t="s">
        <v>77</v>
      </c>
      <c r="T28" s="1">
        <v>42051</v>
      </c>
      <c r="U28" s="1">
        <f ca="1">TODAY()</f>
        <v>44639</v>
      </c>
      <c r="V28" t="s">
        <v>480</v>
      </c>
      <c r="W28" t="s">
        <v>41</v>
      </c>
      <c r="X28" t="s">
        <v>120</v>
      </c>
      <c r="Y28" t="s">
        <v>121</v>
      </c>
      <c r="Z28">
        <v>3</v>
      </c>
      <c r="AA28" t="s">
        <v>79</v>
      </c>
      <c r="AB28" t="s">
        <v>53</v>
      </c>
      <c r="AC28">
        <v>5</v>
      </c>
      <c r="AD28">
        <v>4</v>
      </c>
      <c r="AE28">
        <v>3</v>
      </c>
      <c r="AF28" s="1">
        <v>43514</v>
      </c>
      <c r="AG28">
        <v>0</v>
      </c>
      <c r="AH28">
        <v>4</v>
      </c>
      <c r="AI28" s="2">
        <f t="shared" ca="1" si="0"/>
        <v>7.0855578370978778</v>
      </c>
      <c r="AJ28" t="str">
        <f>_xlfn.IFS(Table1[[#This Row],[Salary]]&lt;55000,"$45000 - $55000",Table1[[#This Row],[Salary]]&lt;75000,"$55000 - $75000",Table1[[#This Row],[Salary]]&lt;=110000,"$75000 - $110000",Table1[[#This Row],[Salary]]&gt;110000,"&gt;$110000")</f>
        <v>$75000 - $110000</v>
      </c>
    </row>
    <row r="29" spans="1:36" x14ac:dyDescent="0.3">
      <c r="A29" t="s">
        <v>122</v>
      </c>
      <c r="B29">
        <v>10175</v>
      </c>
      <c r="C29">
        <v>0</v>
      </c>
      <c r="D29">
        <v>0</v>
      </c>
      <c r="E29">
        <v>1</v>
      </c>
      <c r="F29">
        <v>5</v>
      </c>
      <c r="G29">
        <v>5</v>
      </c>
      <c r="H29">
        <v>3</v>
      </c>
      <c r="I29">
        <v>74312</v>
      </c>
      <c r="J29">
        <v>1</v>
      </c>
      <c r="K29">
        <v>18</v>
      </c>
      <c r="L29" t="s">
        <v>123</v>
      </c>
      <c r="M29" t="s">
        <v>36</v>
      </c>
      <c r="N29">
        <v>1901</v>
      </c>
      <c r="O29" s="1">
        <v>25844</v>
      </c>
      <c r="P29" t="s">
        <v>37</v>
      </c>
      <c r="Q29" t="s">
        <v>38</v>
      </c>
      <c r="R29" t="s">
        <v>39</v>
      </c>
      <c r="S29" t="s">
        <v>106</v>
      </c>
      <c r="T29" s="1">
        <v>41547</v>
      </c>
      <c r="U29" s="1">
        <v>41858</v>
      </c>
      <c r="V29" t="s">
        <v>124</v>
      </c>
      <c r="W29" t="s">
        <v>50</v>
      </c>
      <c r="X29" t="s">
        <v>42</v>
      </c>
      <c r="Y29" t="s">
        <v>125</v>
      </c>
      <c r="Z29">
        <v>2</v>
      </c>
      <c r="AA29" t="s">
        <v>52</v>
      </c>
      <c r="AB29" t="s">
        <v>53</v>
      </c>
      <c r="AC29">
        <v>3.39</v>
      </c>
      <c r="AD29">
        <v>3</v>
      </c>
      <c r="AE29">
        <v>0</v>
      </c>
      <c r="AF29" s="1">
        <v>41690</v>
      </c>
      <c r="AG29">
        <v>0</v>
      </c>
      <c r="AH29">
        <v>14</v>
      </c>
      <c r="AI29" s="2">
        <f t="shared" si="0"/>
        <v>0.85147159479808354</v>
      </c>
      <c r="AJ29" t="str">
        <f>_xlfn.IFS(Table1[[#This Row],[Salary]]&lt;55000,"$45000 - $55000",Table1[[#This Row],[Salary]]&lt;75000,"$55000 - $75000",Table1[[#This Row],[Salary]]&lt;=110000,"$75000 - $110000",Table1[[#This Row],[Salary]]&gt;110000,"&gt;$110000")</f>
        <v>$55000 - $75000</v>
      </c>
    </row>
    <row r="30" spans="1:36" x14ac:dyDescent="0.3">
      <c r="A30" t="s">
        <v>126</v>
      </c>
      <c r="B30">
        <v>10177</v>
      </c>
      <c r="C30">
        <v>1</v>
      </c>
      <c r="D30">
        <v>1</v>
      </c>
      <c r="E30">
        <v>0</v>
      </c>
      <c r="F30">
        <v>5</v>
      </c>
      <c r="G30">
        <v>5</v>
      </c>
      <c r="H30">
        <v>3</v>
      </c>
      <c r="I30">
        <v>53492</v>
      </c>
      <c r="J30">
        <v>1</v>
      </c>
      <c r="K30">
        <v>19</v>
      </c>
      <c r="L30" t="s">
        <v>35</v>
      </c>
      <c r="M30" t="s">
        <v>36</v>
      </c>
      <c r="N30">
        <v>1701</v>
      </c>
      <c r="O30" s="1">
        <v>33109</v>
      </c>
      <c r="P30" t="s">
        <v>56</v>
      </c>
      <c r="Q30" t="s">
        <v>48</v>
      </c>
      <c r="R30" t="s">
        <v>39</v>
      </c>
      <c r="S30" t="s">
        <v>40</v>
      </c>
      <c r="T30" s="1">
        <v>41001</v>
      </c>
      <c r="U30" s="1">
        <v>41440</v>
      </c>
      <c r="V30" t="s">
        <v>84</v>
      </c>
      <c r="W30" t="s">
        <v>50</v>
      </c>
      <c r="X30" t="s">
        <v>42</v>
      </c>
      <c r="Y30" t="s">
        <v>85</v>
      </c>
      <c r="Z30">
        <v>14</v>
      </c>
      <c r="AA30" t="s">
        <v>65</v>
      </c>
      <c r="AB30" t="s">
        <v>53</v>
      </c>
      <c r="AC30">
        <v>3.35</v>
      </c>
      <c r="AD30">
        <v>4</v>
      </c>
      <c r="AE30">
        <v>0</v>
      </c>
      <c r="AF30" s="1">
        <v>41337</v>
      </c>
      <c r="AG30">
        <v>0</v>
      </c>
      <c r="AH30">
        <v>6</v>
      </c>
      <c r="AI30" s="2">
        <f t="shared" si="0"/>
        <v>1.2019164955509924</v>
      </c>
      <c r="AJ30" t="str">
        <f>_xlfn.IFS(Table1[[#This Row],[Salary]]&lt;55000,"$45000 - $55000",Table1[[#This Row],[Salary]]&lt;75000,"$55000 - $75000",Table1[[#This Row],[Salary]]&lt;=110000,"$75000 - $110000",Table1[[#This Row],[Salary]]&gt;110000,"&gt;$110000")</f>
        <v>$45000 - $55000</v>
      </c>
    </row>
    <row r="31" spans="1:36" x14ac:dyDescent="0.3">
      <c r="A31" t="s">
        <v>127</v>
      </c>
      <c r="B31">
        <v>10238</v>
      </c>
      <c r="C31">
        <v>1</v>
      </c>
      <c r="D31">
        <v>1</v>
      </c>
      <c r="E31">
        <v>0</v>
      </c>
      <c r="F31">
        <v>1</v>
      </c>
      <c r="G31">
        <v>1</v>
      </c>
      <c r="H31">
        <v>3</v>
      </c>
      <c r="I31">
        <v>63000</v>
      </c>
      <c r="J31">
        <v>0</v>
      </c>
      <c r="K31">
        <v>1</v>
      </c>
      <c r="L31" t="s">
        <v>128</v>
      </c>
      <c r="M31" t="s">
        <v>36</v>
      </c>
      <c r="N31">
        <v>1450</v>
      </c>
      <c r="O31" s="1">
        <v>32105</v>
      </c>
      <c r="P31" t="s">
        <v>56</v>
      </c>
      <c r="Q31" t="s">
        <v>48</v>
      </c>
      <c r="R31" t="s">
        <v>39</v>
      </c>
      <c r="S31" t="s">
        <v>77</v>
      </c>
      <c r="T31" s="1">
        <v>39748</v>
      </c>
      <c r="U31" s="1">
        <f t="shared" ref="U31:U33" ca="1" si="5">TODAY()</f>
        <v>44639</v>
      </c>
      <c r="V31" t="s">
        <v>480</v>
      </c>
      <c r="W31" t="s">
        <v>41</v>
      </c>
      <c r="X31" t="s">
        <v>120</v>
      </c>
      <c r="Y31" t="s">
        <v>121</v>
      </c>
      <c r="Z31">
        <v>1</v>
      </c>
      <c r="AA31" t="s">
        <v>79</v>
      </c>
      <c r="AB31" t="s">
        <v>53</v>
      </c>
      <c r="AC31">
        <v>4.5</v>
      </c>
      <c r="AD31">
        <v>2</v>
      </c>
      <c r="AE31">
        <v>6</v>
      </c>
      <c r="AF31" s="1">
        <v>43480</v>
      </c>
      <c r="AG31">
        <v>0</v>
      </c>
      <c r="AH31">
        <v>14</v>
      </c>
      <c r="AI31" s="2">
        <f t="shared" ca="1" si="0"/>
        <v>13.390828199863108</v>
      </c>
      <c r="AJ31" t="str">
        <f>_xlfn.IFS(Table1[[#This Row],[Salary]]&lt;55000,"$45000 - $55000",Table1[[#This Row],[Salary]]&lt;75000,"$55000 - $75000",Table1[[#This Row],[Salary]]&lt;=110000,"$75000 - $110000",Table1[[#This Row],[Salary]]&gt;110000,"&gt;$110000")</f>
        <v>$55000 - $75000</v>
      </c>
    </row>
    <row r="32" spans="1:36" x14ac:dyDescent="0.3">
      <c r="A32" t="s">
        <v>129</v>
      </c>
      <c r="B32">
        <v>10184</v>
      </c>
      <c r="C32">
        <v>0</v>
      </c>
      <c r="D32">
        <v>0</v>
      </c>
      <c r="E32">
        <v>1</v>
      </c>
      <c r="F32">
        <v>1</v>
      </c>
      <c r="G32">
        <v>5</v>
      </c>
      <c r="H32">
        <v>3</v>
      </c>
      <c r="I32">
        <v>65288</v>
      </c>
      <c r="J32">
        <v>0</v>
      </c>
      <c r="K32">
        <v>20</v>
      </c>
      <c r="L32" t="s">
        <v>55</v>
      </c>
      <c r="M32" t="s">
        <v>36</v>
      </c>
      <c r="N32">
        <v>1013</v>
      </c>
      <c r="O32" s="1">
        <v>30525</v>
      </c>
      <c r="P32" t="s">
        <v>37</v>
      </c>
      <c r="Q32" t="s">
        <v>38</v>
      </c>
      <c r="R32" t="s">
        <v>39</v>
      </c>
      <c r="S32" t="s">
        <v>40</v>
      </c>
      <c r="T32" s="1">
        <v>41911</v>
      </c>
      <c r="U32" s="1">
        <f t="shared" ca="1" si="5"/>
        <v>44639</v>
      </c>
      <c r="V32" t="s">
        <v>480</v>
      </c>
      <c r="W32" t="s">
        <v>41</v>
      </c>
      <c r="X32" t="s">
        <v>42</v>
      </c>
      <c r="Y32" t="s">
        <v>64</v>
      </c>
      <c r="AA32" t="s">
        <v>65</v>
      </c>
      <c r="AB32" t="s">
        <v>53</v>
      </c>
      <c r="AC32">
        <v>3.19</v>
      </c>
      <c r="AD32">
        <v>3</v>
      </c>
      <c r="AE32">
        <v>0</v>
      </c>
      <c r="AF32" s="1">
        <v>43497</v>
      </c>
      <c r="AG32">
        <v>0</v>
      </c>
      <c r="AH32">
        <v>9</v>
      </c>
      <c r="AI32" s="2">
        <f t="shared" ca="1" si="0"/>
        <v>7.4688569472963726</v>
      </c>
      <c r="AJ32" t="str">
        <f>_xlfn.IFS(Table1[[#This Row],[Salary]]&lt;55000,"$45000 - $55000",Table1[[#This Row],[Salary]]&lt;75000,"$55000 - $75000",Table1[[#This Row],[Salary]]&lt;=110000,"$75000 - $110000",Table1[[#This Row],[Salary]]&gt;110000,"&gt;$110000")</f>
        <v>$55000 - $75000</v>
      </c>
    </row>
    <row r="33" spans="1:36" x14ac:dyDescent="0.3">
      <c r="A33" t="s">
        <v>130</v>
      </c>
      <c r="B33">
        <v>10203</v>
      </c>
      <c r="C33">
        <v>0</v>
      </c>
      <c r="D33">
        <v>3</v>
      </c>
      <c r="E33">
        <v>0</v>
      </c>
      <c r="F33">
        <v>3</v>
      </c>
      <c r="G33">
        <v>5</v>
      </c>
      <c r="H33">
        <v>3</v>
      </c>
      <c r="I33">
        <v>64375</v>
      </c>
      <c r="J33">
        <v>0</v>
      </c>
      <c r="K33">
        <v>19</v>
      </c>
      <c r="L33" t="s">
        <v>35</v>
      </c>
      <c r="M33" t="s">
        <v>36</v>
      </c>
      <c r="N33">
        <v>2043</v>
      </c>
      <c r="O33" s="1">
        <v>25506</v>
      </c>
      <c r="P33" t="s">
        <v>56</v>
      </c>
      <c r="Q33" t="s">
        <v>131</v>
      </c>
      <c r="R33" t="s">
        <v>39</v>
      </c>
      <c r="S33" t="s">
        <v>77</v>
      </c>
      <c r="T33" s="1">
        <v>41589</v>
      </c>
      <c r="U33" s="1">
        <f t="shared" ca="1" si="5"/>
        <v>44639</v>
      </c>
      <c r="V33" t="s">
        <v>480</v>
      </c>
      <c r="W33" t="s">
        <v>41</v>
      </c>
      <c r="X33" t="s">
        <v>42</v>
      </c>
      <c r="Y33" t="s">
        <v>58</v>
      </c>
      <c r="Z33">
        <v>20</v>
      </c>
      <c r="AA33" t="s">
        <v>79</v>
      </c>
      <c r="AB33" t="s">
        <v>53</v>
      </c>
      <c r="AC33">
        <v>3.5</v>
      </c>
      <c r="AD33">
        <v>5</v>
      </c>
      <c r="AE33">
        <v>0</v>
      </c>
      <c r="AF33" s="1">
        <v>43486</v>
      </c>
      <c r="AG33">
        <v>0</v>
      </c>
      <c r="AH33">
        <v>17</v>
      </c>
      <c r="AI33" s="2">
        <f t="shared" ca="1" si="0"/>
        <v>8.3504449007529082</v>
      </c>
      <c r="AJ33" t="str">
        <f>_xlfn.IFS(Table1[[#This Row],[Salary]]&lt;55000,"$45000 - $55000",Table1[[#This Row],[Salary]]&lt;75000,"$55000 - $75000",Table1[[#This Row],[Salary]]&lt;=110000,"$75000 - $110000",Table1[[#This Row],[Salary]]&gt;110000,"&gt;$110000")</f>
        <v>$55000 - $75000</v>
      </c>
    </row>
    <row r="34" spans="1:36" x14ac:dyDescent="0.3">
      <c r="A34" t="s">
        <v>132</v>
      </c>
      <c r="B34">
        <v>10188</v>
      </c>
      <c r="C34">
        <v>1</v>
      </c>
      <c r="D34">
        <v>1</v>
      </c>
      <c r="E34">
        <v>0</v>
      </c>
      <c r="F34">
        <v>5</v>
      </c>
      <c r="G34">
        <v>6</v>
      </c>
      <c r="H34">
        <v>3</v>
      </c>
      <c r="I34">
        <v>74326</v>
      </c>
      <c r="J34">
        <v>1</v>
      </c>
      <c r="K34">
        <v>3</v>
      </c>
      <c r="L34" t="s">
        <v>133</v>
      </c>
      <c r="M34" t="s">
        <v>134</v>
      </c>
      <c r="N34">
        <v>21851</v>
      </c>
      <c r="O34" s="1">
        <v>23382</v>
      </c>
      <c r="P34" t="s">
        <v>56</v>
      </c>
      <c r="Q34" t="s">
        <v>48</v>
      </c>
      <c r="R34" t="s">
        <v>101</v>
      </c>
      <c r="S34" t="s">
        <v>77</v>
      </c>
      <c r="T34" s="1">
        <v>40770</v>
      </c>
      <c r="U34" s="1">
        <v>41853</v>
      </c>
      <c r="V34" t="s">
        <v>84</v>
      </c>
      <c r="W34" t="s">
        <v>50</v>
      </c>
      <c r="X34" t="s">
        <v>135</v>
      </c>
      <c r="Y34" t="s">
        <v>136</v>
      </c>
      <c r="Z34">
        <v>17</v>
      </c>
      <c r="AA34" t="s">
        <v>65</v>
      </c>
      <c r="AB34" t="s">
        <v>53</v>
      </c>
      <c r="AC34">
        <v>3.14</v>
      </c>
      <c r="AD34">
        <v>5</v>
      </c>
      <c r="AE34">
        <v>0</v>
      </c>
      <c r="AF34" s="1">
        <v>41315</v>
      </c>
      <c r="AG34">
        <v>1</v>
      </c>
      <c r="AH34">
        <v>19</v>
      </c>
      <c r="AI34" s="2">
        <f t="shared" si="0"/>
        <v>2.9650924024640659</v>
      </c>
      <c r="AJ34" t="str">
        <f>_xlfn.IFS(Table1[[#This Row],[Salary]]&lt;55000,"$45000 - $55000",Table1[[#This Row],[Salary]]&lt;75000,"$55000 - $75000",Table1[[#This Row],[Salary]]&lt;=110000,"$75000 - $110000",Table1[[#This Row],[Salary]]&gt;110000,"&gt;$110000")</f>
        <v>$55000 - $75000</v>
      </c>
    </row>
    <row r="35" spans="1:36" x14ac:dyDescent="0.3">
      <c r="A35" t="s">
        <v>137</v>
      </c>
      <c r="B35">
        <v>10107</v>
      </c>
      <c r="C35">
        <v>0</v>
      </c>
      <c r="D35">
        <v>0</v>
      </c>
      <c r="E35">
        <v>0</v>
      </c>
      <c r="F35">
        <v>1</v>
      </c>
      <c r="G35">
        <v>5</v>
      </c>
      <c r="H35">
        <v>3</v>
      </c>
      <c r="I35">
        <v>63763</v>
      </c>
      <c r="J35">
        <v>0</v>
      </c>
      <c r="K35">
        <v>20</v>
      </c>
      <c r="L35" t="s">
        <v>55</v>
      </c>
      <c r="M35" t="s">
        <v>36</v>
      </c>
      <c r="N35">
        <v>2148</v>
      </c>
      <c r="O35" s="1">
        <v>29254</v>
      </c>
      <c r="P35" t="s">
        <v>56</v>
      </c>
      <c r="Q35" t="s">
        <v>38</v>
      </c>
      <c r="R35" t="s">
        <v>39</v>
      </c>
      <c r="S35" t="s">
        <v>77</v>
      </c>
      <c r="T35" s="1">
        <v>40973</v>
      </c>
      <c r="U35" s="1">
        <f t="shared" ref="U35:U47" ca="1" si="6">TODAY()</f>
        <v>44639</v>
      </c>
      <c r="V35" t="s">
        <v>480</v>
      </c>
      <c r="W35" t="s">
        <v>41</v>
      </c>
      <c r="X35" t="s">
        <v>42</v>
      </c>
      <c r="Y35" t="s">
        <v>67</v>
      </c>
      <c r="Z35">
        <v>11</v>
      </c>
      <c r="AA35" t="s">
        <v>75</v>
      </c>
      <c r="AB35" t="s">
        <v>53</v>
      </c>
      <c r="AC35">
        <v>4.51</v>
      </c>
      <c r="AD35">
        <v>4</v>
      </c>
      <c r="AE35">
        <v>0</v>
      </c>
      <c r="AF35" s="1">
        <v>43517</v>
      </c>
      <c r="AG35">
        <v>0</v>
      </c>
      <c r="AH35">
        <v>3</v>
      </c>
      <c r="AI35" s="2">
        <f t="shared" ca="1" si="0"/>
        <v>10.036960985626283</v>
      </c>
      <c r="AJ35" t="str">
        <f>_xlfn.IFS(Table1[[#This Row],[Salary]]&lt;55000,"$45000 - $55000",Table1[[#This Row],[Salary]]&lt;75000,"$55000 - $75000",Table1[[#This Row],[Salary]]&lt;=110000,"$75000 - $110000",Table1[[#This Row],[Salary]]&gt;110000,"&gt;$110000")</f>
        <v>$55000 - $75000</v>
      </c>
    </row>
    <row r="36" spans="1:36" x14ac:dyDescent="0.3">
      <c r="A36" t="s">
        <v>138</v>
      </c>
      <c r="B36">
        <v>10181</v>
      </c>
      <c r="C36">
        <v>1</v>
      </c>
      <c r="D36">
        <v>1</v>
      </c>
      <c r="E36">
        <v>1</v>
      </c>
      <c r="F36">
        <v>1</v>
      </c>
      <c r="G36">
        <v>5</v>
      </c>
      <c r="H36">
        <v>3</v>
      </c>
      <c r="I36">
        <v>62162</v>
      </c>
      <c r="J36">
        <v>0</v>
      </c>
      <c r="K36">
        <v>20</v>
      </c>
      <c r="L36" t="s">
        <v>55</v>
      </c>
      <c r="M36" t="s">
        <v>36</v>
      </c>
      <c r="N36">
        <v>1890</v>
      </c>
      <c r="O36" s="1">
        <v>28356</v>
      </c>
      <c r="P36" t="s">
        <v>37</v>
      </c>
      <c r="Q36" t="s">
        <v>48</v>
      </c>
      <c r="R36" t="s">
        <v>39</v>
      </c>
      <c r="S36" t="s">
        <v>40</v>
      </c>
      <c r="T36" s="1">
        <v>40637</v>
      </c>
      <c r="U36" s="1">
        <f t="shared" ca="1" si="6"/>
        <v>44639</v>
      </c>
      <c r="V36" t="s">
        <v>480</v>
      </c>
      <c r="W36" t="s">
        <v>41</v>
      </c>
      <c r="X36" t="s">
        <v>42</v>
      </c>
      <c r="Y36" t="s">
        <v>74</v>
      </c>
      <c r="Z36">
        <v>19</v>
      </c>
      <c r="AA36" t="s">
        <v>52</v>
      </c>
      <c r="AB36" t="s">
        <v>53</v>
      </c>
      <c r="AC36">
        <v>3.25</v>
      </c>
      <c r="AD36">
        <v>5</v>
      </c>
      <c r="AE36">
        <v>0</v>
      </c>
      <c r="AF36" s="1">
        <v>43479</v>
      </c>
      <c r="AG36">
        <v>0</v>
      </c>
      <c r="AH36">
        <v>15</v>
      </c>
      <c r="AI36" s="2">
        <f t="shared" ca="1" si="0"/>
        <v>10.956878850102669</v>
      </c>
      <c r="AJ36" t="str">
        <f>_xlfn.IFS(Table1[[#This Row],[Salary]]&lt;55000,"$45000 - $55000",Table1[[#This Row],[Salary]]&lt;75000,"$55000 - $75000",Table1[[#This Row],[Salary]]&lt;=110000,"$75000 - $110000",Table1[[#This Row],[Salary]]&gt;110000,"&gt;$110000")</f>
        <v>$55000 - $75000</v>
      </c>
    </row>
    <row r="37" spans="1:36" x14ac:dyDescent="0.3">
      <c r="A37" t="s">
        <v>139</v>
      </c>
      <c r="B37">
        <v>10150</v>
      </c>
      <c r="C37">
        <v>0</v>
      </c>
      <c r="D37">
        <v>0</v>
      </c>
      <c r="E37">
        <v>1</v>
      </c>
      <c r="F37">
        <v>1</v>
      </c>
      <c r="G37">
        <v>4</v>
      </c>
      <c r="H37">
        <v>3</v>
      </c>
      <c r="I37">
        <v>77692</v>
      </c>
      <c r="J37">
        <v>0</v>
      </c>
      <c r="K37">
        <v>25</v>
      </c>
      <c r="L37" t="s">
        <v>140</v>
      </c>
      <c r="M37" t="s">
        <v>36</v>
      </c>
      <c r="N37">
        <v>2184</v>
      </c>
      <c r="O37" s="1">
        <v>24433</v>
      </c>
      <c r="P37" t="s">
        <v>37</v>
      </c>
      <c r="Q37" t="s">
        <v>38</v>
      </c>
      <c r="R37" t="s">
        <v>39</v>
      </c>
      <c r="S37" t="s">
        <v>40</v>
      </c>
      <c r="T37" s="1">
        <v>40770</v>
      </c>
      <c r="U37" s="1">
        <f t="shared" ca="1" si="6"/>
        <v>44639</v>
      </c>
      <c r="V37" t="s">
        <v>480</v>
      </c>
      <c r="W37" t="s">
        <v>41</v>
      </c>
      <c r="X37" t="s">
        <v>70</v>
      </c>
      <c r="Y37" t="s">
        <v>141</v>
      </c>
      <c r="Z37">
        <v>5</v>
      </c>
      <c r="AA37" t="s">
        <v>65</v>
      </c>
      <c r="AB37" t="s">
        <v>53</v>
      </c>
      <c r="AC37">
        <v>3.84</v>
      </c>
      <c r="AD37">
        <v>3</v>
      </c>
      <c r="AE37">
        <v>5</v>
      </c>
      <c r="AF37" s="1">
        <v>43486</v>
      </c>
      <c r="AG37">
        <v>0</v>
      </c>
      <c r="AH37">
        <v>4</v>
      </c>
      <c r="AI37" s="2">
        <f t="shared" ca="1" si="0"/>
        <v>10.592744695414099</v>
      </c>
      <c r="AJ37" t="str">
        <f>_xlfn.IFS(Table1[[#This Row],[Salary]]&lt;55000,"$45000 - $55000",Table1[[#This Row],[Salary]]&lt;75000,"$55000 - $75000",Table1[[#This Row],[Salary]]&lt;=110000,"$75000 - $110000",Table1[[#This Row],[Salary]]&gt;110000,"&gt;$110000")</f>
        <v>$75000 - $110000</v>
      </c>
    </row>
    <row r="38" spans="1:36" x14ac:dyDescent="0.3">
      <c r="A38" t="s">
        <v>142</v>
      </c>
      <c r="B38">
        <v>10001</v>
      </c>
      <c r="C38">
        <v>0</v>
      </c>
      <c r="D38">
        <v>0</v>
      </c>
      <c r="E38">
        <v>1</v>
      </c>
      <c r="F38">
        <v>1</v>
      </c>
      <c r="G38">
        <v>5</v>
      </c>
      <c r="H38">
        <v>4</v>
      </c>
      <c r="I38">
        <v>72640</v>
      </c>
      <c r="J38">
        <v>0</v>
      </c>
      <c r="K38">
        <v>18</v>
      </c>
      <c r="L38" t="s">
        <v>123</v>
      </c>
      <c r="M38" t="s">
        <v>36</v>
      </c>
      <c r="N38">
        <v>2169</v>
      </c>
      <c r="O38" s="1">
        <v>30567</v>
      </c>
      <c r="P38" t="s">
        <v>37</v>
      </c>
      <c r="Q38" t="s">
        <v>38</v>
      </c>
      <c r="R38" t="s">
        <v>39</v>
      </c>
      <c r="S38" t="s">
        <v>40</v>
      </c>
      <c r="T38" s="1">
        <v>42397</v>
      </c>
      <c r="U38" s="1">
        <f t="shared" ca="1" si="6"/>
        <v>44639</v>
      </c>
      <c r="V38" t="s">
        <v>480</v>
      </c>
      <c r="W38" t="s">
        <v>41</v>
      </c>
      <c r="X38" t="s">
        <v>42</v>
      </c>
      <c r="Y38" t="s">
        <v>125</v>
      </c>
      <c r="Z38">
        <v>2</v>
      </c>
      <c r="AA38" t="s">
        <v>52</v>
      </c>
      <c r="AB38" t="s">
        <v>45</v>
      </c>
      <c r="AC38">
        <v>5</v>
      </c>
      <c r="AD38">
        <v>3</v>
      </c>
      <c r="AE38">
        <v>0</v>
      </c>
      <c r="AF38" s="1">
        <v>43518</v>
      </c>
      <c r="AG38">
        <v>0</v>
      </c>
      <c r="AH38">
        <v>14</v>
      </c>
      <c r="AI38" s="2">
        <f t="shared" ca="1" si="0"/>
        <v>6.1382614647501708</v>
      </c>
      <c r="AJ38" t="str">
        <f>_xlfn.IFS(Table1[[#This Row],[Salary]]&lt;55000,"$45000 - $55000",Table1[[#This Row],[Salary]]&lt;75000,"$55000 - $75000",Table1[[#This Row],[Salary]]&lt;=110000,"$75000 - $110000",Table1[[#This Row],[Salary]]&gt;110000,"&gt;$110000")</f>
        <v>$55000 - $75000</v>
      </c>
    </row>
    <row r="39" spans="1:36" x14ac:dyDescent="0.3">
      <c r="A39" t="s">
        <v>143</v>
      </c>
      <c r="B39">
        <v>10085</v>
      </c>
      <c r="C39">
        <v>0</v>
      </c>
      <c r="D39">
        <v>0</v>
      </c>
      <c r="E39">
        <v>0</v>
      </c>
      <c r="F39">
        <v>1</v>
      </c>
      <c r="G39">
        <v>4</v>
      </c>
      <c r="H39">
        <v>3</v>
      </c>
      <c r="I39">
        <v>93396</v>
      </c>
      <c r="J39">
        <v>0</v>
      </c>
      <c r="K39">
        <v>24</v>
      </c>
      <c r="L39" t="s">
        <v>69</v>
      </c>
      <c r="M39" t="s">
        <v>36</v>
      </c>
      <c r="N39">
        <v>2132</v>
      </c>
      <c r="O39" s="1">
        <v>31901</v>
      </c>
      <c r="P39" t="s">
        <v>56</v>
      </c>
      <c r="Q39" t="s">
        <v>38</v>
      </c>
      <c r="R39" t="s">
        <v>39</v>
      </c>
      <c r="S39" t="s">
        <v>40</v>
      </c>
      <c r="T39" s="1">
        <v>41589</v>
      </c>
      <c r="U39" s="1">
        <f t="shared" ca="1" si="6"/>
        <v>44639</v>
      </c>
      <c r="V39" t="s">
        <v>480</v>
      </c>
      <c r="W39" t="s">
        <v>41</v>
      </c>
      <c r="X39" t="s">
        <v>70</v>
      </c>
      <c r="Y39" t="s">
        <v>71</v>
      </c>
      <c r="Z39">
        <v>10</v>
      </c>
      <c r="AA39" t="s">
        <v>52</v>
      </c>
      <c r="AB39" t="s">
        <v>53</v>
      </c>
      <c r="AC39">
        <v>4.96</v>
      </c>
      <c r="AD39">
        <v>4</v>
      </c>
      <c r="AE39">
        <v>6</v>
      </c>
      <c r="AF39" s="1">
        <v>43495</v>
      </c>
      <c r="AG39">
        <v>0</v>
      </c>
      <c r="AH39">
        <v>3</v>
      </c>
      <c r="AI39" s="2">
        <f t="shared" ca="1" si="0"/>
        <v>8.3504449007529082</v>
      </c>
      <c r="AJ39" t="str">
        <f>_xlfn.IFS(Table1[[#This Row],[Salary]]&lt;55000,"$45000 - $55000",Table1[[#This Row],[Salary]]&lt;75000,"$55000 - $75000",Table1[[#This Row],[Salary]]&lt;=110000,"$75000 - $110000",Table1[[#This Row],[Salary]]&gt;110000,"&gt;$110000")</f>
        <v>$75000 - $110000</v>
      </c>
    </row>
    <row r="40" spans="1:36" x14ac:dyDescent="0.3">
      <c r="A40" t="s">
        <v>144</v>
      </c>
      <c r="B40">
        <v>10115</v>
      </c>
      <c r="C40">
        <v>0</v>
      </c>
      <c r="D40">
        <v>0</v>
      </c>
      <c r="E40">
        <v>1</v>
      </c>
      <c r="F40">
        <v>1</v>
      </c>
      <c r="G40">
        <v>5</v>
      </c>
      <c r="H40">
        <v>3</v>
      </c>
      <c r="I40">
        <v>52846</v>
      </c>
      <c r="J40">
        <v>0</v>
      </c>
      <c r="K40">
        <v>19</v>
      </c>
      <c r="L40" t="s">
        <v>35</v>
      </c>
      <c r="M40" t="s">
        <v>36</v>
      </c>
      <c r="N40">
        <v>1701</v>
      </c>
      <c r="O40" s="1">
        <v>30349</v>
      </c>
      <c r="P40" t="s">
        <v>37</v>
      </c>
      <c r="Q40" t="s">
        <v>38</v>
      </c>
      <c r="R40" t="s">
        <v>39</v>
      </c>
      <c r="S40" t="s">
        <v>77</v>
      </c>
      <c r="T40" s="1">
        <v>41729</v>
      </c>
      <c r="U40" s="1">
        <f t="shared" ca="1" si="6"/>
        <v>44639</v>
      </c>
      <c r="V40" t="s">
        <v>480</v>
      </c>
      <c r="W40" t="s">
        <v>41</v>
      </c>
      <c r="X40" t="s">
        <v>42</v>
      </c>
      <c r="Y40" t="s">
        <v>93</v>
      </c>
      <c r="Z40">
        <v>18</v>
      </c>
      <c r="AA40" t="s">
        <v>44</v>
      </c>
      <c r="AB40" t="s">
        <v>53</v>
      </c>
      <c r="AC40">
        <v>4.43</v>
      </c>
      <c r="AD40">
        <v>3</v>
      </c>
      <c r="AE40">
        <v>0</v>
      </c>
      <c r="AF40" s="1">
        <v>43497</v>
      </c>
      <c r="AG40">
        <v>0</v>
      </c>
      <c r="AH40">
        <v>14</v>
      </c>
      <c r="AI40" s="2">
        <f t="shared" ca="1" si="0"/>
        <v>7.9671457905544152</v>
      </c>
      <c r="AJ40" t="str">
        <f>_xlfn.IFS(Table1[[#This Row],[Salary]]&lt;55000,"$45000 - $55000",Table1[[#This Row],[Salary]]&lt;75000,"$55000 - $75000",Table1[[#This Row],[Salary]]&lt;=110000,"$75000 - $110000",Table1[[#This Row],[Salary]]&gt;110000,"&gt;$110000")</f>
        <v>$45000 - $55000</v>
      </c>
    </row>
    <row r="41" spans="1:36" x14ac:dyDescent="0.3">
      <c r="A41" t="s">
        <v>145</v>
      </c>
      <c r="B41">
        <v>10082</v>
      </c>
      <c r="C41">
        <v>0</v>
      </c>
      <c r="D41">
        <v>0</v>
      </c>
      <c r="E41">
        <v>0</v>
      </c>
      <c r="F41">
        <v>2</v>
      </c>
      <c r="G41">
        <v>3</v>
      </c>
      <c r="H41">
        <v>3</v>
      </c>
      <c r="I41">
        <v>100031</v>
      </c>
      <c r="J41">
        <v>0</v>
      </c>
      <c r="K41">
        <v>27</v>
      </c>
      <c r="L41" t="s">
        <v>47</v>
      </c>
      <c r="M41" t="s">
        <v>36</v>
      </c>
      <c r="N41">
        <v>1886</v>
      </c>
      <c r="O41" s="1">
        <v>31569</v>
      </c>
      <c r="P41" t="s">
        <v>56</v>
      </c>
      <c r="Q41" t="s">
        <v>38</v>
      </c>
      <c r="R41" t="s">
        <v>39</v>
      </c>
      <c r="S41" t="s">
        <v>77</v>
      </c>
      <c r="T41" s="1">
        <v>42551</v>
      </c>
      <c r="U41" s="1">
        <f t="shared" ca="1" si="6"/>
        <v>44639</v>
      </c>
      <c r="V41" t="s">
        <v>480</v>
      </c>
      <c r="W41" t="s">
        <v>41</v>
      </c>
      <c r="X41" t="s">
        <v>481</v>
      </c>
      <c r="Y41" t="s">
        <v>51</v>
      </c>
      <c r="Z41">
        <v>4</v>
      </c>
      <c r="AA41" t="s">
        <v>44</v>
      </c>
      <c r="AB41" t="s">
        <v>53</v>
      </c>
      <c r="AC41">
        <v>5</v>
      </c>
      <c r="AD41">
        <v>5</v>
      </c>
      <c r="AE41">
        <v>6</v>
      </c>
      <c r="AF41" s="1">
        <v>43514</v>
      </c>
      <c r="AG41">
        <v>0</v>
      </c>
      <c r="AH41">
        <v>7</v>
      </c>
      <c r="AI41" s="2">
        <f t="shared" ca="1" si="0"/>
        <v>5.7166324435318279</v>
      </c>
      <c r="AJ41" t="str">
        <f>_xlfn.IFS(Table1[[#This Row],[Salary]]&lt;55000,"$45000 - $55000",Table1[[#This Row],[Salary]]&lt;75000,"$55000 - $75000",Table1[[#This Row],[Salary]]&lt;=110000,"$75000 - $110000",Table1[[#This Row],[Salary]]&gt;110000,"&gt;$110000")</f>
        <v>$75000 - $110000</v>
      </c>
    </row>
    <row r="42" spans="1:36" x14ac:dyDescent="0.3">
      <c r="A42" t="s">
        <v>146</v>
      </c>
      <c r="B42">
        <v>10040</v>
      </c>
      <c r="C42">
        <v>0</v>
      </c>
      <c r="D42">
        <v>0</v>
      </c>
      <c r="E42">
        <v>0</v>
      </c>
      <c r="F42">
        <v>1</v>
      </c>
      <c r="G42">
        <v>6</v>
      </c>
      <c r="H42">
        <v>3</v>
      </c>
      <c r="I42">
        <v>71860</v>
      </c>
      <c r="J42">
        <v>0</v>
      </c>
      <c r="K42">
        <v>3</v>
      </c>
      <c r="L42" t="s">
        <v>133</v>
      </c>
      <c r="M42" t="s">
        <v>147</v>
      </c>
      <c r="N42">
        <v>5664</v>
      </c>
      <c r="O42" s="1">
        <v>23146</v>
      </c>
      <c r="P42" t="s">
        <v>56</v>
      </c>
      <c r="Q42" t="s">
        <v>38</v>
      </c>
      <c r="R42" t="s">
        <v>39</v>
      </c>
      <c r="S42" t="s">
        <v>40</v>
      </c>
      <c r="T42" s="1">
        <v>41869</v>
      </c>
      <c r="U42" s="1">
        <f t="shared" ca="1" si="6"/>
        <v>44639</v>
      </c>
      <c r="V42" t="s">
        <v>480</v>
      </c>
      <c r="W42" t="s">
        <v>41</v>
      </c>
      <c r="X42" t="s">
        <v>135</v>
      </c>
      <c r="Y42" t="s">
        <v>136</v>
      </c>
      <c r="Z42">
        <v>17</v>
      </c>
      <c r="AA42" t="s">
        <v>52</v>
      </c>
      <c r="AB42" t="s">
        <v>53</v>
      </c>
      <c r="AC42">
        <v>5</v>
      </c>
      <c r="AD42">
        <v>5</v>
      </c>
      <c r="AE42">
        <v>0</v>
      </c>
      <c r="AF42" s="1">
        <v>43486</v>
      </c>
      <c r="AG42">
        <v>0</v>
      </c>
      <c r="AH42">
        <v>7</v>
      </c>
      <c r="AI42" s="2">
        <f t="shared" ca="1" si="0"/>
        <v>7.5838466803559204</v>
      </c>
      <c r="AJ42" t="str">
        <f>_xlfn.IFS(Table1[[#This Row],[Salary]]&lt;55000,"$45000 - $55000",Table1[[#This Row],[Salary]]&lt;75000,"$55000 - $75000",Table1[[#This Row],[Salary]]&lt;=110000,"$75000 - $110000",Table1[[#This Row],[Salary]]&gt;110000,"&gt;$110000")</f>
        <v>$55000 - $75000</v>
      </c>
    </row>
    <row r="43" spans="1:36" x14ac:dyDescent="0.3">
      <c r="A43" t="s">
        <v>148</v>
      </c>
      <c r="B43">
        <v>10067</v>
      </c>
      <c r="C43">
        <v>0</v>
      </c>
      <c r="D43">
        <v>0</v>
      </c>
      <c r="E43">
        <v>0</v>
      </c>
      <c r="F43">
        <v>1</v>
      </c>
      <c r="G43">
        <v>5</v>
      </c>
      <c r="H43">
        <v>3</v>
      </c>
      <c r="I43">
        <v>61656</v>
      </c>
      <c r="J43">
        <v>0</v>
      </c>
      <c r="K43">
        <v>19</v>
      </c>
      <c r="L43" t="s">
        <v>35</v>
      </c>
      <c r="M43" t="s">
        <v>36</v>
      </c>
      <c r="N43">
        <v>2763</v>
      </c>
      <c r="O43" s="1">
        <v>18660</v>
      </c>
      <c r="P43" t="s">
        <v>56</v>
      </c>
      <c r="Q43" t="s">
        <v>38</v>
      </c>
      <c r="R43" t="s">
        <v>39</v>
      </c>
      <c r="S43" t="s">
        <v>40</v>
      </c>
      <c r="T43" s="1">
        <v>41911</v>
      </c>
      <c r="U43" s="1">
        <f t="shared" ca="1" si="6"/>
        <v>44639</v>
      </c>
      <c r="V43" t="s">
        <v>480</v>
      </c>
      <c r="W43" t="s">
        <v>41</v>
      </c>
      <c r="X43" t="s">
        <v>42</v>
      </c>
      <c r="Y43" t="s">
        <v>43</v>
      </c>
      <c r="Z43">
        <v>22</v>
      </c>
      <c r="AA43" t="s">
        <v>65</v>
      </c>
      <c r="AB43" t="s">
        <v>53</v>
      </c>
      <c r="AC43">
        <v>5</v>
      </c>
      <c r="AD43">
        <v>4</v>
      </c>
      <c r="AE43">
        <v>0</v>
      </c>
      <c r="AF43" s="1">
        <v>43508</v>
      </c>
      <c r="AG43">
        <v>0</v>
      </c>
      <c r="AH43">
        <v>11</v>
      </c>
      <c r="AI43" s="2">
        <f t="shared" ca="1" si="0"/>
        <v>7.4688569472963726</v>
      </c>
      <c r="AJ43" t="str">
        <f>_xlfn.IFS(Table1[[#This Row],[Salary]]&lt;55000,"$45000 - $55000",Table1[[#This Row],[Salary]]&lt;75000,"$55000 - $75000",Table1[[#This Row],[Salary]]&lt;=110000,"$75000 - $110000",Table1[[#This Row],[Salary]]&gt;110000,"&gt;$110000")</f>
        <v>$55000 - $75000</v>
      </c>
    </row>
    <row r="44" spans="1:36" x14ac:dyDescent="0.3">
      <c r="A44" t="s">
        <v>149</v>
      </c>
      <c r="B44">
        <v>10108</v>
      </c>
      <c r="C44">
        <v>1</v>
      </c>
      <c r="D44">
        <v>1</v>
      </c>
      <c r="E44">
        <v>1</v>
      </c>
      <c r="F44">
        <v>1</v>
      </c>
      <c r="G44">
        <v>3</v>
      </c>
      <c r="H44">
        <v>3</v>
      </c>
      <c r="I44">
        <v>110929</v>
      </c>
      <c r="J44">
        <v>0</v>
      </c>
      <c r="K44">
        <v>5</v>
      </c>
      <c r="L44" t="s">
        <v>150</v>
      </c>
      <c r="M44" t="s">
        <v>36</v>
      </c>
      <c r="N44">
        <v>2045</v>
      </c>
      <c r="O44" s="1">
        <v>26544</v>
      </c>
      <c r="P44" t="s">
        <v>37</v>
      </c>
      <c r="Q44" t="s">
        <v>48</v>
      </c>
      <c r="R44" t="s">
        <v>39</v>
      </c>
      <c r="S44" t="s">
        <v>40</v>
      </c>
      <c r="T44" s="1">
        <v>42619</v>
      </c>
      <c r="U44" s="1">
        <f t="shared" ca="1" si="6"/>
        <v>44639</v>
      </c>
      <c r="V44" t="s">
        <v>480</v>
      </c>
      <c r="W44" t="s">
        <v>41</v>
      </c>
      <c r="X44" t="s">
        <v>481</v>
      </c>
      <c r="Y44" t="s">
        <v>141</v>
      </c>
      <c r="Z44">
        <v>5</v>
      </c>
      <c r="AA44" t="s">
        <v>52</v>
      </c>
      <c r="AB44" t="s">
        <v>53</v>
      </c>
      <c r="AC44">
        <v>4.5</v>
      </c>
      <c r="AD44">
        <v>5</v>
      </c>
      <c r="AE44">
        <v>7</v>
      </c>
      <c r="AF44" s="1">
        <v>43480</v>
      </c>
      <c r="AG44">
        <v>0</v>
      </c>
      <c r="AH44">
        <v>8</v>
      </c>
      <c r="AI44" s="2">
        <f t="shared" ca="1" si="0"/>
        <v>5.5304585900068446</v>
      </c>
      <c r="AJ44" t="str">
        <f>_xlfn.IFS(Table1[[#This Row],[Salary]]&lt;55000,"$45000 - $55000",Table1[[#This Row],[Salary]]&lt;75000,"$55000 - $75000",Table1[[#This Row],[Salary]]&lt;=110000,"$75000 - $110000",Table1[[#This Row],[Salary]]&gt;110000,"&gt;$110000")</f>
        <v>&gt;$110000</v>
      </c>
    </row>
    <row r="45" spans="1:36" x14ac:dyDescent="0.3">
      <c r="A45" t="s">
        <v>151</v>
      </c>
      <c r="B45">
        <v>10210</v>
      </c>
      <c r="C45">
        <v>0</v>
      </c>
      <c r="D45">
        <v>0</v>
      </c>
      <c r="E45">
        <v>0</v>
      </c>
      <c r="F45">
        <v>1</v>
      </c>
      <c r="G45">
        <v>5</v>
      </c>
      <c r="H45">
        <v>3</v>
      </c>
      <c r="I45">
        <v>54237</v>
      </c>
      <c r="J45">
        <v>0</v>
      </c>
      <c r="K45">
        <v>19</v>
      </c>
      <c r="L45" t="s">
        <v>35</v>
      </c>
      <c r="M45" t="s">
        <v>36</v>
      </c>
      <c r="N45">
        <v>2170</v>
      </c>
      <c r="O45" s="1">
        <v>29191</v>
      </c>
      <c r="P45" t="s">
        <v>56</v>
      </c>
      <c r="Q45" t="s">
        <v>38</v>
      </c>
      <c r="R45" t="s">
        <v>39</v>
      </c>
      <c r="S45" t="s">
        <v>40</v>
      </c>
      <c r="T45" s="1">
        <v>41771</v>
      </c>
      <c r="U45" s="1">
        <f t="shared" ca="1" si="6"/>
        <v>44639</v>
      </c>
      <c r="V45" t="s">
        <v>480</v>
      </c>
      <c r="W45" t="s">
        <v>41</v>
      </c>
      <c r="X45" t="s">
        <v>42</v>
      </c>
      <c r="Y45" t="s">
        <v>60</v>
      </c>
      <c r="Z45">
        <v>16</v>
      </c>
      <c r="AA45" t="s">
        <v>52</v>
      </c>
      <c r="AB45" t="s">
        <v>53</v>
      </c>
      <c r="AC45">
        <v>3.3</v>
      </c>
      <c r="AD45">
        <v>4</v>
      </c>
      <c r="AE45">
        <v>0</v>
      </c>
      <c r="AF45" s="1">
        <v>43515</v>
      </c>
      <c r="AG45">
        <v>0</v>
      </c>
      <c r="AH45">
        <v>11</v>
      </c>
      <c r="AI45" s="2">
        <f t="shared" ca="1" si="0"/>
        <v>7.8521560574948666</v>
      </c>
      <c r="AJ45" t="str">
        <f>_xlfn.IFS(Table1[[#This Row],[Salary]]&lt;55000,"$45000 - $55000",Table1[[#This Row],[Salary]]&lt;75000,"$55000 - $75000",Table1[[#This Row],[Salary]]&lt;=110000,"$75000 - $110000",Table1[[#This Row],[Salary]]&gt;110000,"&gt;$110000")</f>
        <v>$45000 - $55000</v>
      </c>
    </row>
    <row r="46" spans="1:36" x14ac:dyDescent="0.3">
      <c r="A46" t="s">
        <v>152</v>
      </c>
      <c r="B46">
        <v>10154</v>
      </c>
      <c r="C46">
        <v>0</v>
      </c>
      <c r="D46">
        <v>0</v>
      </c>
      <c r="E46">
        <v>1</v>
      </c>
      <c r="F46">
        <v>1</v>
      </c>
      <c r="G46">
        <v>5</v>
      </c>
      <c r="H46">
        <v>3</v>
      </c>
      <c r="I46">
        <v>60380</v>
      </c>
      <c r="J46">
        <v>0</v>
      </c>
      <c r="K46">
        <v>19</v>
      </c>
      <c r="L46" t="s">
        <v>35</v>
      </c>
      <c r="M46" t="s">
        <v>36</v>
      </c>
      <c r="N46">
        <v>1845</v>
      </c>
      <c r="O46" s="1">
        <v>30552</v>
      </c>
      <c r="P46" t="s">
        <v>37</v>
      </c>
      <c r="Q46" t="s">
        <v>38</v>
      </c>
      <c r="R46" t="s">
        <v>39</v>
      </c>
      <c r="S46" t="s">
        <v>40</v>
      </c>
      <c r="T46" s="1">
        <v>41463</v>
      </c>
      <c r="U46" s="1">
        <f t="shared" ca="1" si="6"/>
        <v>44639</v>
      </c>
      <c r="V46" t="s">
        <v>480</v>
      </c>
      <c r="W46" t="s">
        <v>41</v>
      </c>
      <c r="X46" t="s">
        <v>42</v>
      </c>
      <c r="Y46" t="s">
        <v>64</v>
      </c>
      <c r="AA46" t="s">
        <v>44</v>
      </c>
      <c r="AB46" t="s">
        <v>53</v>
      </c>
      <c r="AC46">
        <v>3.8</v>
      </c>
      <c r="AD46">
        <v>5</v>
      </c>
      <c r="AE46">
        <v>0</v>
      </c>
      <c r="AF46" s="1">
        <v>43479</v>
      </c>
      <c r="AG46">
        <v>0</v>
      </c>
      <c r="AH46">
        <v>4</v>
      </c>
      <c r="AI46" s="2">
        <f t="shared" ca="1" si="0"/>
        <v>8.6954140999315541</v>
      </c>
      <c r="AJ46" t="str">
        <f>_xlfn.IFS(Table1[[#This Row],[Salary]]&lt;55000,"$45000 - $55000",Table1[[#This Row],[Salary]]&lt;75000,"$55000 - $75000",Table1[[#This Row],[Salary]]&lt;=110000,"$75000 - $110000",Table1[[#This Row],[Salary]]&gt;110000,"&gt;$110000")</f>
        <v>$55000 - $75000</v>
      </c>
    </row>
    <row r="47" spans="1:36" x14ac:dyDescent="0.3">
      <c r="A47" t="s">
        <v>153</v>
      </c>
      <c r="B47">
        <v>10200</v>
      </c>
      <c r="C47">
        <v>0</v>
      </c>
      <c r="D47">
        <v>0</v>
      </c>
      <c r="E47">
        <v>1</v>
      </c>
      <c r="F47">
        <v>1</v>
      </c>
      <c r="G47">
        <v>6</v>
      </c>
      <c r="H47">
        <v>3</v>
      </c>
      <c r="I47">
        <v>66808</v>
      </c>
      <c r="J47">
        <v>0</v>
      </c>
      <c r="K47">
        <v>3</v>
      </c>
      <c r="L47" t="s">
        <v>133</v>
      </c>
      <c r="M47" t="s">
        <v>90</v>
      </c>
      <c r="N47">
        <v>78207</v>
      </c>
      <c r="O47" s="1">
        <v>25878</v>
      </c>
      <c r="P47" t="s">
        <v>37</v>
      </c>
      <c r="Q47" t="s">
        <v>38</v>
      </c>
      <c r="R47" t="s">
        <v>101</v>
      </c>
      <c r="S47" t="s">
        <v>77</v>
      </c>
      <c r="T47" s="1">
        <v>41043</v>
      </c>
      <c r="U47" s="1">
        <f t="shared" ca="1" si="6"/>
        <v>44639</v>
      </c>
      <c r="V47" t="s">
        <v>480</v>
      </c>
      <c r="W47" t="s">
        <v>41</v>
      </c>
      <c r="X47" t="s">
        <v>135</v>
      </c>
      <c r="Y47" t="s">
        <v>154</v>
      </c>
      <c r="Z47">
        <v>21</v>
      </c>
      <c r="AA47" t="s">
        <v>75</v>
      </c>
      <c r="AB47" t="s">
        <v>53</v>
      </c>
      <c r="AC47">
        <v>3</v>
      </c>
      <c r="AD47">
        <v>5</v>
      </c>
      <c r="AE47">
        <v>0</v>
      </c>
      <c r="AF47" s="1">
        <v>43484</v>
      </c>
      <c r="AG47">
        <v>0</v>
      </c>
      <c r="AH47">
        <v>17</v>
      </c>
      <c r="AI47" s="2">
        <f t="shared" ca="1" si="0"/>
        <v>9.8453114305270368</v>
      </c>
      <c r="AJ47" t="str">
        <f>_xlfn.IFS(Table1[[#This Row],[Salary]]&lt;55000,"$45000 - $55000",Table1[[#This Row],[Salary]]&lt;75000,"$55000 - $75000",Table1[[#This Row],[Salary]]&lt;=110000,"$75000 - $110000",Table1[[#This Row],[Salary]]&gt;110000,"&gt;$110000")</f>
        <v>$55000 - $75000</v>
      </c>
    </row>
    <row r="48" spans="1:36" x14ac:dyDescent="0.3">
      <c r="A48" t="s">
        <v>155</v>
      </c>
      <c r="B48">
        <v>10240</v>
      </c>
      <c r="C48">
        <v>0</v>
      </c>
      <c r="D48">
        <v>0</v>
      </c>
      <c r="E48">
        <v>0</v>
      </c>
      <c r="F48">
        <v>5</v>
      </c>
      <c r="G48">
        <v>5</v>
      </c>
      <c r="H48">
        <v>3</v>
      </c>
      <c r="I48">
        <v>64786</v>
      </c>
      <c r="J48">
        <v>1</v>
      </c>
      <c r="K48">
        <v>19</v>
      </c>
      <c r="L48" t="s">
        <v>35</v>
      </c>
      <c r="M48" t="s">
        <v>36</v>
      </c>
      <c r="N48">
        <v>1775</v>
      </c>
      <c r="O48" s="1">
        <v>30555</v>
      </c>
      <c r="P48" t="s">
        <v>56</v>
      </c>
      <c r="Q48" t="s">
        <v>38</v>
      </c>
      <c r="R48" t="s">
        <v>39</v>
      </c>
      <c r="S48" t="s">
        <v>40</v>
      </c>
      <c r="T48" s="1">
        <v>40721</v>
      </c>
      <c r="U48" s="1">
        <v>42323</v>
      </c>
      <c r="V48" t="s">
        <v>156</v>
      </c>
      <c r="W48" t="s">
        <v>50</v>
      </c>
      <c r="X48" t="s">
        <v>42</v>
      </c>
      <c r="Y48" t="s">
        <v>67</v>
      </c>
      <c r="Z48">
        <v>11</v>
      </c>
      <c r="AA48" t="s">
        <v>52</v>
      </c>
      <c r="AB48" t="s">
        <v>53</v>
      </c>
      <c r="AC48">
        <v>4.3</v>
      </c>
      <c r="AD48">
        <v>4</v>
      </c>
      <c r="AE48">
        <v>0</v>
      </c>
      <c r="AF48" s="1">
        <v>42073</v>
      </c>
      <c r="AG48">
        <v>0</v>
      </c>
      <c r="AH48">
        <v>3</v>
      </c>
      <c r="AI48" s="2">
        <f t="shared" si="0"/>
        <v>4.386036960985626</v>
      </c>
      <c r="AJ48" t="str">
        <f>_xlfn.IFS(Table1[[#This Row],[Salary]]&lt;55000,"$45000 - $55000",Table1[[#This Row],[Salary]]&lt;75000,"$55000 - $75000",Table1[[#This Row],[Salary]]&lt;=110000,"$75000 - $110000",Table1[[#This Row],[Salary]]&gt;110000,"&gt;$110000")</f>
        <v>$55000 - $75000</v>
      </c>
    </row>
    <row r="49" spans="1:36" x14ac:dyDescent="0.3">
      <c r="A49" t="s">
        <v>157</v>
      </c>
      <c r="B49">
        <v>10168</v>
      </c>
      <c r="C49">
        <v>0</v>
      </c>
      <c r="D49">
        <v>0</v>
      </c>
      <c r="E49">
        <v>0</v>
      </c>
      <c r="F49">
        <v>1</v>
      </c>
      <c r="G49">
        <v>5</v>
      </c>
      <c r="H49">
        <v>3</v>
      </c>
      <c r="I49">
        <v>64816</v>
      </c>
      <c r="J49">
        <v>0</v>
      </c>
      <c r="K49">
        <v>19</v>
      </c>
      <c r="L49" t="s">
        <v>35</v>
      </c>
      <c r="M49" t="s">
        <v>36</v>
      </c>
      <c r="N49">
        <v>2044</v>
      </c>
      <c r="O49" s="1">
        <v>32294</v>
      </c>
      <c r="P49" t="s">
        <v>56</v>
      </c>
      <c r="Q49" t="s">
        <v>38</v>
      </c>
      <c r="R49" t="s">
        <v>158</v>
      </c>
      <c r="S49" t="s">
        <v>77</v>
      </c>
      <c r="T49" s="1">
        <v>40819</v>
      </c>
      <c r="U49" s="1">
        <f t="shared" ref="U49:U50" ca="1" si="7">TODAY()</f>
        <v>44639</v>
      </c>
      <c r="V49" t="s">
        <v>480</v>
      </c>
      <c r="W49" t="s">
        <v>41</v>
      </c>
      <c r="X49" t="s">
        <v>42</v>
      </c>
      <c r="Y49" t="s">
        <v>74</v>
      </c>
      <c r="Z49">
        <v>19</v>
      </c>
      <c r="AA49" t="s">
        <v>52</v>
      </c>
      <c r="AB49" t="s">
        <v>53</v>
      </c>
      <c r="AC49">
        <v>3.58</v>
      </c>
      <c r="AD49">
        <v>5</v>
      </c>
      <c r="AE49">
        <v>0</v>
      </c>
      <c r="AF49" s="1">
        <v>43495</v>
      </c>
      <c r="AG49">
        <v>0</v>
      </c>
      <c r="AH49">
        <v>3</v>
      </c>
      <c r="AI49" s="2">
        <f t="shared" ca="1" si="0"/>
        <v>10.458590006844627</v>
      </c>
      <c r="AJ49" t="str">
        <f>_xlfn.IFS(Table1[[#This Row],[Salary]]&lt;55000,"$45000 - $55000",Table1[[#This Row],[Salary]]&lt;75000,"$55000 - $75000",Table1[[#This Row],[Salary]]&lt;=110000,"$75000 - $110000",Table1[[#This Row],[Salary]]&gt;110000,"&gt;$110000")</f>
        <v>$55000 - $75000</v>
      </c>
    </row>
    <row r="50" spans="1:36" x14ac:dyDescent="0.3">
      <c r="A50" t="s">
        <v>159</v>
      </c>
      <c r="B50">
        <v>10220</v>
      </c>
      <c r="C50">
        <v>0</v>
      </c>
      <c r="D50">
        <v>0</v>
      </c>
      <c r="E50">
        <v>1</v>
      </c>
      <c r="F50">
        <v>1</v>
      </c>
      <c r="G50">
        <v>3</v>
      </c>
      <c r="H50">
        <v>3</v>
      </c>
      <c r="I50">
        <v>68678</v>
      </c>
      <c r="J50">
        <v>0</v>
      </c>
      <c r="K50">
        <v>14</v>
      </c>
      <c r="L50" t="s">
        <v>81</v>
      </c>
      <c r="M50" t="s">
        <v>36</v>
      </c>
      <c r="N50">
        <v>2170</v>
      </c>
      <c r="O50" s="1">
        <v>31176</v>
      </c>
      <c r="P50" t="s">
        <v>37</v>
      </c>
      <c r="Q50" t="s">
        <v>38</v>
      </c>
      <c r="R50" t="s">
        <v>39</v>
      </c>
      <c r="S50" t="s">
        <v>40</v>
      </c>
      <c r="T50" s="1">
        <v>41157</v>
      </c>
      <c r="U50" s="1">
        <f t="shared" ca="1" si="7"/>
        <v>44639</v>
      </c>
      <c r="V50" t="s">
        <v>480</v>
      </c>
      <c r="W50" t="s">
        <v>41</v>
      </c>
      <c r="X50" t="s">
        <v>481</v>
      </c>
      <c r="Y50" t="s">
        <v>160</v>
      </c>
      <c r="Z50">
        <v>6</v>
      </c>
      <c r="AA50" t="s">
        <v>52</v>
      </c>
      <c r="AB50" t="s">
        <v>53</v>
      </c>
      <c r="AC50">
        <v>4.7</v>
      </c>
      <c r="AD50">
        <v>3</v>
      </c>
      <c r="AE50">
        <v>6</v>
      </c>
      <c r="AF50" s="1">
        <v>43523</v>
      </c>
      <c r="AG50">
        <v>0</v>
      </c>
      <c r="AH50">
        <v>2</v>
      </c>
      <c r="AI50" s="2">
        <f t="shared" ca="1" si="0"/>
        <v>9.5331964407939775</v>
      </c>
      <c r="AJ50" t="str">
        <f>_xlfn.IFS(Table1[[#This Row],[Salary]]&lt;55000,"$45000 - $55000",Table1[[#This Row],[Salary]]&lt;75000,"$55000 - $75000",Table1[[#This Row],[Salary]]&lt;=110000,"$75000 - $110000",Table1[[#This Row],[Salary]]&gt;110000,"&gt;$110000")</f>
        <v>$55000 - $75000</v>
      </c>
    </row>
    <row r="51" spans="1:36" x14ac:dyDescent="0.3">
      <c r="A51" t="s">
        <v>161</v>
      </c>
      <c r="B51">
        <v>10275</v>
      </c>
      <c r="C51">
        <v>1</v>
      </c>
      <c r="D51">
        <v>1</v>
      </c>
      <c r="E51">
        <v>0</v>
      </c>
      <c r="F51">
        <v>5</v>
      </c>
      <c r="G51">
        <v>5</v>
      </c>
      <c r="H51">
        <v>3</v>
      </c>
      <c r="I51">
        <v>64066</v>
      </c>
      <c r="J51">
        <v>1</v>
      </c>
      <c r="K51">
        <v>20</v>
      </c>
      <c r="L51" t="s">
        <v>55</v>
      </c>
      <c r="M51" t="s">
        <v>36</v>
      </c>
      <c r="N51">
        <v>1752</v>
      </c>
      <c r="O51" s="1">
        <v>29829</v>
      </c>
      <c r="P51" t="s">
        <v>56</v>
      </c>
      <c r="Q51" t="s">
        <v>48</v>
      </c>
      <c r="R51" t="s">
        <v>39</v>
      </c>
      <c r="S51" t="s">
        <v>40</v>
      </c>
      <c r="T51" s="1">
        <v>40679</v>
      </c>
      <c r="U51" s="1">
        <v>41281</v>
      </c>
      <c r="V51" t="s">
        <v>87</v>
      </c>
      <c r="W51" t="s">
        <v>50</v>
      </c>
      <c r="X51" t="s">
        <v>42</v>
      </c>
      <c r="Y51" t="s">
        <v>78</v>
      </c>
      <c r="Z51">
        <v>12</v>
      </c>
      <c r="AA51" t="s">
        <v>65</v>
      </c>
      <c r="AB51" t="s">
        <v>53</v>
      </c>
      <c r="AC51">
        <v>4.2</v>
      </c>
      <c r="AD51">
        <v>5</v>
      </c>
      <c r="AE51">
        <v>0</v>
      </c>
      <c r="AF51" s="1">
        <v>41032</v>
      </c>
      <c r="AG51">
        <v>0</v>
      </c>
      <c r="AH51">
        <v>9</v>
      </c>
      <c r="AI51" s="2">
        <f t="shared" si="0"/>
        <v>1.6481861738535251</v>
      </c>
      <c r="AJ51" t="str">
        <f>_xlfn.IFS(Table1[[#This Row],[Salary]]&lt;55000,"$45000 - $55000",Table1[[#This Row],[Salary]]&lt;75000,"$55000 - $75000",Table1[[#This Row],[Salary]]&lt;=110000,"$75000 - $110000",Table1[[#This Row],[Salary]]&gt;110000,"&gt;$110000")</f>
        <v>$55000 - $75000</v>
      </c>
    </row>
    <row r="52" spans="1:36" x14ac:dyDescent="0.3">
      <c r="A52" t="s">
        <v>162</v>
      </c>
      <c r="B52">
        <v>10269</v>
      </c>
      <c r="C52">
        <v>1</v>
      </c>
      <c r="D52">
        <v>1</v>
      </c>
      <c r="E52">
        <v>1</v>
      </c>
      <c r="F52">
        <v>5</v>
      </c>
      <c r="G52">
        <v>5</v>
      </c>
      <c r="H52">
        <v>3</v>
      </c>
      <c r="I52">
        <v>59369</v>
      </c>
      <c r="J52">
        <v>1</v>
      </c>
      <c r="K52">
        <v>20</v>
      </c>
      <c r="L52" t="s">
        <v>55</v>
      </c>
      <c r="M52" t="s">
        <v>36</v>
      </c>
      <c r="N52">
        <v>2169</v>
      </c>
      <c r="O52" s="1">
        <v>28819</v>
      </c>
      <c r="P52" t="s">
        <v>37</v>
      </c>
      <c r="Q52" t="s">
        <v>48</v>
      </c>
      <c r="R52" t="s">
        <v>39</v>
      </c>
      <c r="S52" t="s">
        <v>40</v>
      </c>
      <c r="T52" s="1">
        <v>40420</v>
      </c>
      <c r="U52" s="1">
        <v>40812</v>
      </c>
      <c r="V52" t="s">
        <v>49</v>
      </c>
      <c r="W52" t="s">
        <v>50</v>
      </c>
      <c r="X52" t="s">
        <v>42</v>
      </c>
      <c r="Y52" t="s">
        <v>85</v>
      </c>
      <c r="Z52">
        <v>14</v>
      </c>
      <c r="AA52" t="s">
        <v>52</v>
      </c>
      <c r="AB52" t="s">
        <v>53</v>
      </c>
      <c r="AC52">
        <v>4.2</v>
      </c>
      <c r="AD52">
        <v>4</v>
      </c>
      <c r="AE52">
        <v>0</v>
      </c>
      <c r="AF52" s="1">
        <v>40667</v>
      </c>
      <c r="AG52">
        <v>0</v>
      </c>
      <c r="AH52">
        <v>6</v>
      </c>
      <c r="AI52" s="2">
        <f t="shared" si="0"/>
        <v>1.0732375085557837</v>
      </c>
      <c r="AJ52" t="str">
        <f>_xlfn.IFS(Table1[[#This Row],[Salary]]&lt;55000,"$45000 - $55000",Table1[[#This Row],[Salary]]&lt;75000,"$55000 - $75000",Table1[[#This Row],[Salary]]&lt;=110000,"$75000 - $110000",Table1[[#This Row],[Salary]]&gt;110000,"&gt;$110000")</f>
        <v>$55000 - $75000</v>
      </c>
    </row>
    <row r="53" spans="1:36" x14ac:dyDescent="0.3">
      <c r="A53" t="s">
        <v>163</v>
      </c>
      <c r="B53">
        <v>10029</v>
      </c>
      <c r="C53">
        <v>1</v>
      </c>
      <c r="D53">
        <v>1</v>
      </c>
      <c r="E53">
        <v>1</v>
      </c>
      <c r="F53">
        <v>2</v>
      </c>
      <c r="G53">
        <v>5</v>
      </c>
      <c r="H53">
        <v>4</v>
      </c>
      <c r="I53">
        <v>50373</v>
      </c>
      <c r="J53">
        <v>0</v>
      </c>
      <c r="K53">
        <v>19</v>
      </c>
      <c r="L53" t="s">
        <v>35</v>
      </c>
      <c r="M53" t="s">
        <v>36</v>
      </c>
      <c r="N53">
        <v>2134</v>
      </c>
      <c r="O53" s="1">
        <v>29459</v>
      </c>
      <c r="P53" t="s">
        <v>37</v>
      </c>
      <c r="Q53" t="s">
        <v>48</v>
      </c>
      <c r="R53" t="s">
        <v>39</v>
      </c>
      <c r="S53" t="s">
        <v>40</v>
      </c>
      <c r="T53" s="1">
        <v>42557</v>
      </c>
      <c r="U53" s="1">
        <f t="shared" ref="U53:U54" ca="1" si="8">TODAY()</f>
        <v>44639</v>
      </c>
      <c r="V53" t="s">
        <v>480</v>
      </c>
      <c r="W53" t="s">
        <v>41</v>
      </c>
      <c r="X53" t="s">
        <v>42</v>
      </c>
      <c r="Y53" t="s">
        <v>78</v>
      </c>
      <c r="Z53">
        <v>12</v>
      </c>
      <c r="AA53" t="s">
        <v>75</v>
      </c>
      <c r="AB53" t="s">
        <v>45</v>
      </c>
      <c r="AC53">
        <v>4.0999999999999996</v>
      </c>
      <c r="AD53">
        <v>4</v>
      </c>
      <c r="AE53">
        <v>0</v>
      </c>
      <c r="AF53" s="1">
        <v>43524</v>
      </c>
      <c r="AG53">
        <v>0</v>
      </c>
      <c r="AH53">
        <v>5</v>
      </c>
      <c r="AI53" s="2">
        <f t="shared" ca="1" si="0"/>
        <v>5.7002053388090346</v>
      </c>
      <c r="AJ53" t="str">
        <f>_xlfn.IFS(Table1[[#This Row],[Salary]]&lt;55000,"$45000 - $55000",Table1[[#This Row],[Salary]]&lt;75000,"$55000 - $75000",Table1[[#This Row],[Salary]]&lt;=110000,"$75000 - $110000",Table1[[#This Row],[Salary]]&gt;110000,"&gt;$110000")</f>
        <v>$45000 - $55000</v>
      </c>
    </row>
    <row r="54" spans="1:36" x14ac:dyDescent="0.3">
      <c r="A54" t="s">
        <v>164</v>
      </c>
      <c r="B54">
        <v>10261</v>
      </c>
      <c r="C54">
        <v>0</v>
      </c>
      <c r="D54">
        <v>0</v>
      </c>
      <c r="E54">
        <v>1</v>
      </c>
      <c r="F54">
        <v>1</v>
      </c>
      <c r="G54">
        <v>5</v>
      </c>
      <c r="H54">
        <v>3</v>
      </c>
      <c r="I54">
        <v>63108</v>
      </c>
      <c r="J54">
        <v>0</v>
      </c>
      <c r="K54">
        <v>19</v>
      </c>
      <c r="L54" t="s">
        <v>35</v>
      </c>
      <c r="M54" t="s">
        <v>36</v>
      </c>
      <c r="N54">
        <v>2452</v>
      </c>
      <c r="O54" s="1">
        <v>28346</v>
      </c>
      <c r="P54" t="s">
        <v>37</v>
      </c>
      <c r="Q54" t="s">
        <v>38</v>
      </c>
      <c r="R54" t="s">
        <v>39</v>
      </c>
      <c r="S54" t="s">
        <v>40</v>
      </c>
      <c r="T54" s="1">
        <v>41463</v>
      </c>
      <c r="U54" s="1">
        <f t="shared" ca="1" si="8"/>
        <v>44639</v>
      </c>
      <c r="V54" t="s">
        <v>480</v>
      </c>
      <c r="W54" t="s">
        <v>41</v>
      </c>
      <c r="X54" t="s">
        <v>42</v>
      </c>
      <c r="Y54" t="s">
        <v>85</v>
      </c>
      <c r="Z54">
        <v>14</v>
      </c>
      <c r="AA54" t="s">
        <v>75</v>
      </c>
      <c r="AB54" t="s">
        <v>53</v>
      </c>
      <c r="AC54">
        <v>4.4000000000000004</v>
      </c>
      <c r="AD54">
        <v>5</v>
      </c>
      <c r="AE54">
        <v>0</v>
      </c>
      <c r="AF54" s="1">
        <v>43479</v>
      </c>
      <c r="AG54">
        <v>0</v>
      </c>
      <c r="AH54">
        <v>3</v>
      </c>
      <c r="AI54" s="2">
        <f t="shared" ca="1" si="0"/>
        <v>8.6954140999315541</v>
      </c>
      <c r="AJ54" t="str">
        <f>_xlfn.IFS(Table1[[#This Row],[Salary]]&lt;55000,"$45000 - $55000",Table1[[#This Row],[Salary]]&lt;75000,"$55000 - $75000",Table1[[#This Row],[Salary]]&lt;=110000,"$75000 - $110000",Table1[[#This Row],[Salary]]&gt;110000,"&gt;$110000")</f>
        <v>$55000 - $75000</v>
      </c>
    </row>
    <row r="55" spans="1:36" x14ac:dyDescent="0.3">
      <c r="A55" t="s">
        <v>165</v>
      </c>
      <c r="B55">
        <v>10292</v>
      </c>
      <c r="C55">
        <v>0</v>
      </c>
      <c r="D55">
        <v>0</v>
      </c>
      <c r="E55">
        <v>1</v>
      </c>
      <c r="F55">
        <v>4</v>
      </c>
      <c r="G55">
        <v>5</v>
      </c>
      <c r="H55">
        <v>2</v>
      </c>
      <c r="I55">
        <v>59144</v>
      </c>
      <c r="J55">
        <v>1</v>
      </c>
      <c r="K55">
        <v>19</v>
      </c>
      <c r="L55" t="s">
        <v>35</v>
      </c>
      <c r="M55" t="s">
        <v>36</v>
      </c>
      <c r="N55">
        <v>1880</v>
      </c>
      <c r="O55" s="1">
        <v>29197</v>
      </c>
      <c r="P55" t="s">
        <v>37</v>
      </c>
      <c r="Q55" t="s">
        <v>38</v>
      </c>
      <c r="R55" t="s">
        <v>39</v>
      </c>
      <c r="S55" t="s">
        <v>77</v>
      </c>
      <c r="T55" s="1">
        <v>40735</v>
      </c>
      <c r="U55" s="1">
        <v>42636</v>
      </c>
      <c r="V55" t="s">
        <v>104</v>
      </c>
      <c r="W55" t="s">
        <v>98</v>
      </c>
      <c r="X55" t="s">
        <v>42</v>
      </c>
      <c r="Y55" t="s">
        <v>58</v>
      </c>
      <c r="Z55">
        <v>20</v>
      </c>
      <c r="AA55" t="s">
        <v>44</v>
      </c>
      <c r="AB55" t="s">
        <v>112</v>
      </c>
      <c r="AC55">
        <v>2</v>
      </c>
      <c r="AD55">
        <v>3</v>
      </c>
      <c r="AE55">
        <v>0</v>
      </c>
      <c r="AF55" s="1">
        <v>42491</v>
      </c>
      <c r="AG55">
        <v>5</v>
      </c>
      <c r="AH55">
        <v>16</v>
      </c>
      <c r="AI55" s="2">
        <f t="shared" si="0"/>
        <v>5.204654346338125</v>
      </c>
      <c r="AJ55" t="str">
        <f>_xlfn.IFS(Table1[[#This Row],[Salary]]&lt;55000,"$45000 - $55000",Table1[[#This Row],[Salary]]&lt;75000,"$55000 - $75000",Table1[[#This Row],[Salary]]&lt;=110000,"$75000 - $110000",Table1[[#This Row],[Salary]]&gt;110000,"&gt;$110000")</f>
        <v>$55000 - $75000</v>
      </c>
    </row>
    <row r="56" spans="1:36" x14ac:dyDescent="0.3">
      <c r="A56" t="s">
        <v>166</v>
      </c>
      <c r="B56">
        <v>10282</v>
      </c>
      <c r="C56">
        <v>0</v>
      </c>
      <c r="D56">
        <v>2</v>
      </c>
      <c r="E56">
        <v>1</v>
      </c>
      <c r="F56">
        <v>1</v>
      </c>
      <c r="G56">
        <v>5</v>
      </c>
      <c r="H56">
        <v>2</v>
      </c>
      <c r="I56">
        <v>68051</v>
      </c>
      <c r="J56">
        <v>0</v>
      </c>
      <c r="K56">
        <v>18</v>
      </c>
      <c r="L56" t="s">
        <v>123</v>
      </c>
      <c r="M56" t="s">
        <v>36</v>
      </c>
      <c r="N56">
        <v>1803</v>
      </c>
      <c r="O56" s="1">
        <v>27745</v>
      </c>
      <c r="P56" t="s">
        <v>37</v>
      </c>
      <c r="Q56" t="s">
        <v>62</v>
      </c>
      <c r="R56" t="s">
        <v>39</v>
      </c>
      <c r="S56" t="s">
        <v>40</v>
      </c>
      <c r="T56" s="1">
        <v>40379</v>
      </c>
      <c r="U56" s="1">
        <f t="shared" ref="U56:U66" ca="1" si="9">TODAY()</f>
        <v>44639</v>
      </c>
      <c r="V56" t="s">
        <v>480</v>
      </c>
      <c r="W56" t="s">
        <v>41</v>
      </c>
      <c r="X56" t="s">
        <v>42</v>
      </c>
      <c r="Y56" t="s">
        <v>125</v>
      </c>
      <c r="Z56">
        <v>2</v>
      </c>
      <c r="AA56" t="s">
        <v>111</v>
      </c>
      <c r="AB56" t="s">
        <v>112</v>
      </c>
      <c r="AC56">
        <v>4.13</v>
      </c>
      <c r="AD56">
        <v>2</v>
      </c>
      <c r="AE56">
        <v>0</v>
      </c>
      <c r="AF56" s="1">
        <v>43479</v>
      </c>
      <c r="AG56">
        <v>3</v>
      </c>
      <c r="AH56">
        <v>3</v>
      </c>
      <c r="AI56" s="2">
        <f t="shared" ca="1" si="0"/>
        <v>11.663244353182751</v>
      </c>
      <c r="AJ56" t="str">
        <f>_xlfn.IFS(Table1[[#This Row],[Salary]]&lt;55000,"$45000 - $55000",Table1[[#This Row],[Salary]]&lt;75000,"$55000 - $75000",Table1[[#This Row],[Salary]]&lt;=110000,"$75000 - $110000",Table1[[#This Row],[Salary]]&gt;110000,"&gt;$110000")</f>
        <v>$55000 - $75000</v>
      </c>
    </row>
    <row r="57" spans="1:36" x14ac:dyDescent="0.3">
      <c r="A57" t="s">
        <v>167</v>
      </c>
      <c r="B57">
        <v>10019</v>
      </c>
      <c r="C57">
        <v>0</v>
      </c>
      <c r="D57">
        <v>0</v>
      </c>
      <c r="E57">
        <v>1</v>
      </c>
      <c r="F57">
        <v>1</v>
      </c>
      <c r="G57">
        <v>5</v>
      </c>
      <c r="H57">
        <v>4</v>
      </c>
      <c r="I57">
        <v>170500</v>
      </c>
      <c r="J57">
        <v>0</v>
      </c>
      <c r="K57">
        <v>10</v>
      </c>
      <c r="L57" t="s">
        <v>168</v>
      </c>
      <c r="M57" t="s">
        <v>36</v>
      </c>
      <c r="N57">
        <v>2030</v>
      </c>
      <c r="O57" s="1">
        <v>30394</v>
      </c>
      <c r="P57" t="s">
        <v>37</v>
      </c>
      <c r="Q57" t="s">
        <v>38</v>
      </c>
      <c r="R57" t="s">
        <v>39</v>
      </c>
      <c r="S57" t="s">
        <v>77</v>
      </c>
      <c r="T57" s="1">
        <v>39818</v>
      </c>
      <c r="U57" s="1">
        <f t="shared" ca="1" si="9"/>
        <v>44639</v>
      </c>
      <c r="V57" t="s">
        <v>480</v>
      </c>
      <c r="W57" t="s">
        <v>41</v>
      </c>
      <c r="X57" t="s">
        <v>42</v>
      </c>
      <c r="Y57" t="s">
        <v>125</v>
      </c>
      <c r="Z57">
        <v>2</v>
      </c>
      <c r="AA57" t="s">
        <v>52</v>
      </c>
      <c r="AB57" t="s">
        <v>45</v>
      </c>
      <c r="AC57">
        <v>3.7</v>
      </c>
      <c r="AD57">
        <v>5</v>
      </c>
      <c r="AE57">
        <v>0</v>
      </c>
      <c r="AF57" s="1">
        <v>43500</v>
      </c>
      <c r="AG57">
        <v>0</v>
      </c>
      <c r="AH57">
        <v>15</v>
      </c>
      <c r="AI57" s="2">
        <f t="shared" ca="1" si="0"/>
        <v>13.19917864476386</v>
      </c>
      <c r="AJ57" t="str">
        <f>_xlfn.IFS(Table1[[#This Row],[Salary]]&lt;55000,"$45000 - $55000",Table1[[#This Row],[Salary]]&lt;75000,"$55000 - $75000",Table1[[#This Row],[Salary]]&lt;=110000,"$75000 - $110000",Table1[[#This Row],[Salary]]&gt;110000,"&gt;$110000")</f>
        <v>&gt;$110000</v>
      </c>
    </row>
    <row r="58" spans="1:36" x14ac:dyDescent="0.3">
      <c r="A58" t="s">
        <v>169</v>
      </c>
      <c r="B58">
        <v>10094</v>
      </c>
      <c r="C58">
        <v>1</v>
      </c>
      <c r="D58">
        <v>1</v>
      </c>
      <c r="E58">
        <v>0</v>
      </c>
      <c r="F58">
        <v>1</v>
      </c>
      <c r="G58">
        <v>5</v>
      </c>
      <c r="H58">
        <v>3</v>
      </c>
      <c r="I58">
        <v>63381</v>
      </c>
      <c r="J58">
        <v>0</v>
      </c>
      <c r="K58">
        <v>19</v>
      </c>
      <c r="L58" t="s">
        <v>35</v>
      </c>
      <c r="M58" t="s">
        <v>36</v>
      </c>
      <c r="N58">
        <v>2189</v>
      </c>
      <c r="O58" s="1">
        <v>28215</v>
      </c>
      <c r="P58" t="s">
        <v>56</v>
      </c>
      <c r="Q58" t="s">
        <v>48</v>
      </c>
      <c r="R58" t="s">
        <v>39</v>
      </c>
      <c r="S58" t="s">
        <v>40</v>
      </c>
      <c r="T58" s="1">
        <v>42009</v>
      </c>
      <c r="U58" s="1">
        <f t="shared" ca="1" si="9"/>
        <v>44639</v>
      </c>
      <c r="V58" t="s">
        <v>480</v>
      </c>
      <c r="W58" t="s">
        <v>41</v>
      </c>
      <c r="X58" t="s">
        <v>42</v>
      </c>
      <c r="Y58" t="s">
        <v>93</v>
      </c>
      <c r="Z58">
        <v>18</v>
      </c>
      <c r="AA58" t="s">
        <v>52</v>
      </c>
      <c r="AB58" t="s">
        <v>53</v>
      </c>
      <c r="AC58">
        <v>4.7300000000000004</v>
      </c>
      <c r="AD58">
        <v>5</v>
      </c>
      <c r="AE58">
        <v>0</v>
      </c>
      <c r="AF58" s="1">
        <v>43510</v>
      </c>
      <c r="AG58">
        <v>0</v>
      </c>
      <c r="AH58">
        <v>6</v>
      </c>
      <c r="AI58" s="2">
        <f t="shared" ca="1" si="0"/>
        <v>7.2005475701574264</v>
      </c>
      <c r="AJ58" t="str">
        <f>_xlfn.IFS(Table1[[#This Row],[Salary]]&lt;55000,"$45000 - $55000",Table1[[#This Row],[Salary]]&lt;75000,"$55000 - $75000",Table1[[#This Row],[Salary]]&lt;=110000,"$75000 - $110000",Table1[[#This Row],[Salary]]&gt;110000,"&gt;$110000")</f>
        <v>$55000 - $75000</v>
      </c>
    </row>
    <row r="59" spans="1:36" x14ac:dyDescent="0.3">
      <c r="A59" t="s">
        <v>170</v>
      </c>
      <c r="B59">
        <v>10193</v>
      </c>
      <c r="C59">
        <v>1</v>
      </c>
      <c r="D59">
        <v>1</v>
      </c>
      <c r="E59">
        <v>1</v>
      </c>
      <c r="F59">
        <v>1</v>
      </c>
      <c r="G59">
        <v>3</v>
      </c>
      <c r="H59">
        <v>3</v>
      </c>
      <c r="I59">
        <v>83552</v>
      </c>
      <c r="J59">
        <v>0</v>
      </c>
      <c r="K59">
        <v>9</v>
      </c>
      <c r="L59" t="s">
        <v>89</v>
      </c>
      <c r="M59" t="s">
        <v>36</v>
      </c>
      <c r="N59">
        <v>1810</v>
      </c>
      <c r="O59" s="1">
        <v>31650</v>
      </c>
      <c r="P59" t="s">
        <v>37</v>
      </c>
      <c r="Q59" t="s">
        <v>48</v>
      </c>
      <c r="R59" t="s">
        <v>39</v>
      </c>
      <c r="S59" t="s">
        <v>40</v>
      </c>
      <c r="T59" s="1">
        <v>42093</v>
      </c>
      <c r="U59" s="1">
        <f t="shared" ca="1" si="9"/>
        <v>44639</v>
      </c>
      <c r="V59" t="s">
        <v>480</v>
      </c>
      <c r="W59" t="s">
        <v>41</v>
      </c>
      <c r="X59" t="s">
        <v>481</v>
      </c>
      <c r="Y59" t="s">
        <v>51</v>
      </c>
      <c r="Z59">
        <v>4</v>
      </c>
      <c r="AA59" t="s">
        <v>52</v>
      </c>
      <c r="AB59" t="s">
        <v>53</v>
      </c>
      <c r="AC59">
        <v>3.04</v>
      </c>
      <c r="AD59">
        <v>3</v>
      </c>
      <c r="AE59">
        <v>6</v>
      </c>
      <c r="AF59" s="1">
        <v>43487</v>
      </c>
      <c r="AG59">
        <v>0</v>
      </c>
      <c r="AH59">
        <v>2</v>
      </c>
      <c r="AI59" s="2">
        <f t="shared" ca="1" si="0"/>
        <v>6.97056810403833</v>
      </c>
      <c r="AJ59" t="str">
        <f>_xlfn.IFS(Table1[[#This Row],[Salary]]&lt;55000,"$45000 - $55000",Table1[[#This Row],[Salary]]&lt;75000,"$55000 - $75000",Table1[[#This Row],[Salary]]&lt;=110000,"$75000 - $110000",Table1[[#This Row],[Salary]]&gt;110000,"&gt;$110000")</f>
        <v>$75000 - $110000</v>
      </c>
    </row>
    <row r="60" spans="1:36" x14ac:dyDescent="0.3">
      <c r="A60" t="s">
        <v>171</v>
      </c>
      <c r="B60">
        <v>10132</v>
      </c>
      <c r="C60">
        <v>0</v>
      </c>
      <c r="D60">
        <v>0</v>
      </c>
      <c r="E60">
        <v>0</v>
      </c>
      <c r="F60">
        <v>2</v>
      </c>
      <c r="G60">
        <v>5</v>
      </c>
      <c r="H60">
        <v>3</v>
      </c>
      <c r="I60">
        <v>56149</v>
      </c>
      <c r="J60">
        <v>0</v>
      </c>
      <c r="K60">
        <v>19</v>
      </c>
      <c r="L60" t="s">
        <v>35</v>
      </c>
      <c r="M60" t="s">
        <v>36</v>
      </c>
      <c r="N60">
        <v>1821</v>
      </c>
      <c r="O60" s="1">
        <v>32054</v>
      </c>
      <c r="P60" t="s">
        <v>56</v>
      </c>
      <c r="Q60" t="s">
        <v>38</v>
      </c>
      <c r="R60" t="s">
        <v>39</v>
      </c>
      <c r="S60" t="s">
        <v>40</v>
      </c>
      <c r="T60" s="1">
        <v>42557</v>
      </c>
      <c r="U60" s="1">
        <f t="shared" ca="1" si="9"/>
        <v>44639</v>
      </c>
      <c r="V60" t="s">
        <v>480</v>
      </c>
      <c r="W60" t="s">
        <v>41</v>
      </c>
      <c r="X60" t="s">
        <v>42</v>
      </c>
      <c r="Y60" t="s">
        <v>43</v>
      </c>
      <c r="Z60">
        <v>22</v>
      </c>
      <c r="AA60" t="s">
        <v>44</v>
      </c>
      <c r="AB60" t="s">
        <v>53</v>
      </c>
      <c r="AC60">
        <v>4.12</v>
      </c>
      <c r="AD60">
        <v>5</v>
      </c>
      <c r="AE60">
        <v>0</v>
      </c>
      <c r="AF60" s="1">
        <v>43493</v>
      </c>
      <c r="AG60">
        <v>0</v>
      </c>
      <c r="AH60">
        <v>15</v>
      </c>
      <c r="AI60" s="2">
        <f t="shared" ca="1" si="0"/>
        <v>5.7002053388090346</v>
      </c>
      <c r="AJ60" t="str">
        <f>_xlfn.IFS(Table1[[#This Row],[Salary]]&lt;55000,"$45000 - $55000",Table1[[#This Row],[Salary]]&lt;75000,"$55000 - $75000",Table1[[#This Row],[Salary]]&lt;=110000,"$75000 - $110000",Table1[[#This Row],[Salary]]&gt;110000,"&gt;$110000")</f>
        <v>$55000 - $75000</v>
      </c>
    </row>
    <row r="61" spans="1:36" x14ac:dyDescent="0.3">
      <c r="A61" t="s">
        <v>172</v>
      </c>
      <c r="B61">
        <v>10083</v>
      </c>
      <c r="C61">
        <v>0</v>
      </c>
      <c r="D61">
        <v>0</v>
      </c>
      <c r="E61">
        <v>1</v>
      </c>
      <c r="F61">
        <v>1</v>
      </c>
      <c r="G61">
        <v>3</v>
      </c>
      <c r="H61">
        <v>3</v>
      </c>
      <c r="I61">
        <v>92329</v>
      </c>
      <c r="J61">
        <v>0</v>
      </c>
      <c r="K61">
        <v>28</v>
      </c>
      <c r="L61" t="s">
        <v>173</v>
      </c>
      <c r="M61" t="s">
        <v>116</v>
      </c>
      <c r="N61">
        <v>6278</v>
      </c>
      <c r="O61" s="1">
        <v>23994</v>
      </c>
      <c r="P61" t="s">
        <v>37</v>
      </c>
      <c r="Q61" t="s">
        <v>38</v>
      </c>
      <c r="R61" t="s">
        <v>39</v>
      </c>
      <c r="S61" t="s">
        <v>40</v>
      </c>
      <c r="T61" s="1">
        <v>41953</v>
      </c>
      <c r="U61" s="1">
        <f t="shared" ca="1" si="9"/>
        <v>44639</v>
      </c>
      <c r="V61" t="s">
        <v>480</v>
      </c>
      <c r="W61" t="s">
        <v>41</v>
      </c>
      <c r="X61" t="s">
        <v>481</v>
      </c>
      <c r="Y61" t="s">
        <v>82</v>
      </c>
      <c r="Z61">
        <v>7</v>
      </c>
      <c r="AA61" t="s">
        <v>75</v>
      </c>
      <c r="AB61" t="s">
        <v>53</v>
      </c>
      <c r="AC61">
        <v>5</v>
      </c>
      <c r="AD61">
        <v>3</v>
      </c>
      <c r="AE61">
        <v>4</v>
      </c>
      <c r="AF61" s="1">
        <v>43467</v>
      </c>
      <c r="AG61">
        <v>0</v>
      </c>
      <c r="AH61">
        <v>5</v>
      </c>
      <c r="AI61" s="2">
        <f t="shared" ca="1" si="0"/>
        <v>7.353867214236824</v>
      </c>
      <c r="AJ61" t="str">
        <f>_xlfn.IFS(Table1[[#This Row],[Salary]]&lt;55000,"$45000 - $55000",Table1[[#This Row],[Salary]]&lt;75000,"$55000 - $75000",Table1[[#This Row],[Salary]]&lt;=110000,"$75000 - $110000",Table1[[#This Row],[Salary]]&gt;110000,"&gt;$110000")</f>
        <v>$75000 - $110000</v>
      </c>
    </row>
    <row r="62" spans="1:36" x14ac:dyDescent="0.3">
      <c r="A62" t="s">
        <v>174</v>
      </c>
      <c r="B62">
        <v>10099</v>
      </c>
      <c r="C62">
        <v>0</v>
      </c>
      <c r="D62">
        <v>0</v>
      </c>
      <c r="E62">
        <v>0</v>
      </c>
      <c r="F62">
        <v>1</v>
      </c>
      <c r="G62">
        <v>6</v>
      </c>
      <c r="H62">
        <v>3</v>
      </c>
      <c r="I62">
        <v>65729</v>
      </c>
      <c r="J62">
        <v>0</v>
      </c>
      <c r="K62">
        <v>21</v>
      </c>
      <c r="L62" t="s">
        <v>175</v>
      </c>
      <c r="M62" t="s">
        <v>147</v>
      </c>
      <c r="N62">
        <v>5473</v>
      </c>
      <c r="O62" s="1">
        <v>32982</v>
      </c>
      <c r="P62" t="s">
        <v>56</v>
      </c>
      <c r="Q62" t="s">
        <v>38</v>
      </c>
      <c r="R62" t="s">
        <v>39</v>
      </c>
      <c r="S62" t="s">
        <v>40</v>
      </c>
      <c r="T62" s="1">
        <v>41764</v>
      </c>
      <c r="U62" s="1">
        <f t="shared" ca="1" si="9"/>
        <v>44639</v>
      </c>
      <c r="V62" t="s">
        <v>480</v>
      </c>
      <c r="W62" t="s">
        <v>41</v>
      </c>
      <c r="X62" t="s">
        <v>135</v>
      </c>
      <c r="Y62" t="s">
        <v>176</v>
      </c>
      <c r="Z62">
        <v>15</v>
      </c>
      <c r="AA62" t="s">
        <v>52</v>
      </c>
      <c r="AB62" t="s">
        <v>53</v>
      </c>
      <c r="AC62">
        <v>4.62</v>
      </c>
      <c r="AD62">
        <v>4</v>
      </c>
      <c r="AE62">
        <v>0</v>
      </c>
      <c r="AF62" s="1">
        <v>43489</v>
      </c>
      <c r="AG62">
        <v>0</v>
      </c>
      <c r="AH62">
        <v>8</v>
      </c>
      <c r="AI62" s="2">
        <f t="shared" ca="1" si="0"/>
        <v>7.871321013004791</v>
      </c>
      <c r="AJ62" t="str">
        <f>_xlfn.IFS(Table1[[#This Row],[Salary]]&lt;55000,"$45000 - $55000",Table1[[#This Row],[Salary]]&lt;75000,"$55000 - $75000",Table1[[#This Row],[Salary]]&lt;=110000,"$75000 - $110000",Table1[[#This Row],[Salary]]&gt;110000,"&gt;$110000")</f>
        <v>$55000 - $75000</v>
      </c>
    </row>
    <row r="63" spans="1:36" x14ac:dyDescent="0.3">
      <c r="A63" t="s">
        <v>177</v>
      </c>
      <c r="B63">
        <v>10212</v>
      </c>
      <c r="C63">
        <v>1</v>
      </c>
      <c r="D63">
        <v>1</v>
      </c>
      <c r="E63">
        <v>0</v>
      </c>
      <c r="F63">
        <v>3</v>
      </c>
      <c r="G63">
        <v>3</v>
      </c>
      <c r="H63">
        <v>3</v>
      </c>
      <c r="I63">
        <v>85028</v>
      </c>
      <c r="J63">
        <v>0</v>
      </c>
      <c r="K63">
        <v>28</v>
      </c>
      <c r="L63" t="s">
        <v>173</v>
      </c>
      <c r="M63" t="s">
        <v>116</v>
      </c>
      <c r="N63">
        <v>6033</v>
      </c>
      <c r="O63" s="1">
        <v>19011</v>
      </c>
      <c r="P63" t="s">
        <v>56</v>
      </c>
      <c r="Q63" t="s">
        <v>48</v>
      </c>
      <c r="R63" t="s">
        <v>39</v>
      </c>
      <c r="S63" t="s">
        <v>40</v>
      </c>
      <c r="T63" s="1">
        <v>41953</v>
      </c>
      <c r="U63" s="1">
        <f t="shared" ca="1" si="9"/>
        <v>44639</v>
      </c>
      <c r="V63" t="s">
        <v>480</v>
      </c>
      <c r="W63" t="s">
        <v>41</v>
      </c>
      <c r="X63" t="s">
        <v>481</v>
      </c>
      <c r="Y63" t="s">
        <v>82</v>
      </c>
      <c r="Z63">
        <v>7</v>
      </c>
      <c r="AA63" t="s">
        <v>44</v>
      </c>
      <c r="AB63" t="s">
        <v>53</v>
      </c>
      <c r="AC63">
        <v>3.1</v>
      </c>
      <c r="AD63">
        <v>5</v>
      </c>
      <c r="AE63">
        <v>8</v>
      </c>
      <c r="AF63" s="1">
        <v>43508</v>
      </c>
      <c r="AG63">
        <v>0</v>
      </c>
      <c r="AH63">
        <v>19</v>
      </c>
      <c r="AI63" s="2">
        <f t="shared" ca="1" si="0"/>
        <v>7.353867214236824</v>
      </c>
      <c r="AJ63" t="str">
        <f>_xlfn.IFS(Table1[[#This Row],[Salary]]&lt;55000,"$45000 - $55000",Table1[[#This Row],[Salary]]&lt;75000,"$55000 - $75000",Table1[[#This Row],[Salary]]&lt;=110000,"$75000 - $110000",Table1[[#This Row],[Salary]]&gt;110000,"&gt;$110000")</f>
        <v>$75000 - $110000</v>
      </c>
    </row>
    <row r="64" spans="1:36" x14ac:dyDescent="0.3">
      <c r="A64" t="s">
        <v>178</v>
      </c>
      <c r="B64">
        <v>10056</v>
      </c>
      <c r="C64">
        <v>1</v>
      </c>
      <c r="D64">
        <v>1</v>
      </c>
      <c r="E64">
        <v>0</v>
      </c>
      <c r="F64">
        <v>1</v>
      </c>
      <c r="G64">
        <v>5</v>
      </c>
      <c r="H64">
        <v>3</v>
      </c>
      <c r="I64">
        <v>57583</v>
      </c>
      <c r="J64">
        <v>0</v>
      </c>
      <c r="K64">
        <v>19</v>
      </c>
      <c r="L64" t="s">
        <v>35</v>
      </c>
      <c r="M64" t="s">
        <v>36</v>
      </c>
      <c r="N64">
        <v>2110</v>
      </c>
      <c r="O64" s="1">
        <v>28621</v>
      </c>
      <c r="P64" t="s">
        <v>56</v>
      </c>
      <c r="Q64" t="s">
        <v>48</v>
      </c>
      <c r="R64" t="s">
        <v>39</v>
      </c>
      <c r="S64" t="s">
        <v>40</v>
      </c>
      <c r="T64" s="1">
        <v>41092</v>
      </c>
      <c r="U64" s="1">
        <f t="shared" ca="1" si="9"/>
        <v>44639</v>
      </c>
      <c r="V64" t="s">
        <v>480</v>
      </c>
      <c r="W64" t="s">
        <v>41</v>
      </c>
      <c r="X64" t="s">
        <v>42</v>
      </c>
      <c r="Y64" t="s">
        <v>60</v>
      </c>
      <c r="Z64">
        <v>16</v>
      </c>
      <c r="AA64" t="s">
        <v>52</v>
      </c>
      <c r="AB64" t="s">
        <v>53</v>
      </c>
      <c r="AC64">
        <v>5</v>
      </c>
      <c r="AD64">
        <v>3</v>
      </c>
      <c r="AE64">
        <v>0</v>
      </c>
      <c r="AF64" s="1">
        <v>43521</v>
      </c>
      <c r="AG64">
        <v>0</v>
      </c>
      <c r="AH64">
        <v>1</v>
      </c>
      <c r="AI64" s="2">
        <f t="shared" ca="1" si="0"/>
        <v>9.7111567419575628</v>
      </c>
      <c r="AJ64" t="str">
        <f>_xlfn.IFS(Table1[[#This Row],[Salary]]&lt;55000,"$45000 - $55000",Table1[[#This Row],[Salary]]&lt;75000,"$55000 - $75000",Table1[[#This Row],[Salary]]&lt;=110000,"$75000 - $110000",Table1[[#This Row],[Salary]]&gt;110000,"&gt;$110000")</f>
        <v>$55000 - $75000</v>
      </c>
    </row>
    <row r="65" spans="1:36" x14ac:dyDescent="0.3">
      <c r="A65" t="s">
        <v>179</v>
      </c>
      <c r="B65">
        <v>10143</v>
      </c>
      <c r="C65">
        <v>0</v>
      </c>
      <c r="D65">
        <v>0</v>
      </c>
      <c r="E65">
        <v>1</v>
      </c>
      <c r="F65">
        <v>1</v>
      </c>
      <c r="G65">
        <v>5</v>
      </c>
      <c r="H65">
        <v>3</v>
      </c>
      <c r="I65">
        <v>56294</v>
      </c>
      <c r="J65">
        <v>0</v>
      </c>
      <c r="K65">
        <v>20</v>
      </c>
      <c r="L65" t="s">
        <v>55</v>
      </c>
      <c r="M65" t="s">
        <v>36</v>
      </c>
      <c r="N65">
        <v>2458</v>
      </c>
      <c r="O65" s="1">
        <v>29112</v>
      </c>
      <c r="P65" t="s">
        <v>37</v>
      </c>
      <c r="Q65" t="s">
        <v>38</v>
      </c>
      <c r="R65" t="s">
        <v>101</v>
      </c>
      <c r="S65" t="s">
        <v>92</v>
      </c>
      <c r="T65" s="1">
        <v>40854</v>
      </c>
      <c r="U65" s="1">
        <f t="shared" ca="1" si="9"/>
        <v>44639</v>
      </c>
      <c r="V65" t="s">
        <v>480</v>
      </c>
      <c r="W65" t="s">
        <v>41</v>
      </c>
      <c r="X65" t="s">
        <v>42</v>
      </c>
      <c r="Y65" t="s">
        <v>58</v>
      </c>
      <c r="Z65">
        <v>20</v>
      </c>
      <c r="AA65" t="s">
        <v>44</v>
      </c>
      <c r="AB65" t="s">
        <v>53</v>
      </c>
      <c r="AC65">
        <v>3.96</v>
      </c>
      <c r="AD65">
        <v>4</v>
      </c>
      <c r="AE65">
        <v>0</v>
      </c>
      <c r="AF65" s="1">
        <v>43523</v>
      </c>
      <c r="AG65">
        <v>0</v>
      </c>
      <c r="AH65">
        <v>6</v>
      </c>
      <c r="AI65" s="2">
        <f t="shared" ca="1" si="0"/>
        <v>10.362765229295004</v>
      </c>
      <c r="AJ65" t="str">
        <f>_xlfn.IFS(Table1[[#This Row],[Salary]]&lt;55000,"$45000 - $55000",Table1[[#This Row],[Salary]]&lt;75000,"$55000 - $75000",Table1[[#This Row],[Salary]]&lt;=110000,"$75000 - $110000",Table1[[#This Row],[Salary]]&gt;110000,"&gt;$110000")</f>
        <v>$55000 - $75000</v>
      </c>
    </row>
    <row r="66" spans="1:36" x14ac:dyDescent="0.3">
      <c r="A66" t="s">
        <v>180</v>
      </c>
      <c r="B66">
        <v>10311</v>
      </c>
      <c r="C66">
        <v>1</v>
      </c>
      <c r="D66">
        <v>1</v>
      </c>
      <c r="E66">
        <v>1</v>
      </c>
      <c r="F66">
        <v>1</v>
      </c>
      <c r="G66">
        <v>6</v>
      </c>
      <c r="H66">
        <v>1</v>
      </c>
      <c r="I66">
        <v>56991</v>
      </c>
      <c r="J66">
        <v>0</v>
      </c>
      <c r="K66">
        <v>19</v>
      </c>
      <c r="L66" t="s">
        <v>35</v>
      </c>
      <c r="M66" t="s">
        <v>36</v>
      </c>
      <c r="N66">
        <v>2138</v>
      </c>
      <c r="O66" s="1">
        <v>32248</v>
      </c>
      <c r="P66" t="s">
        <v>37</v>
      </c>
      <c r="Q66" t="s">
        <v>48</v>
      </c>
      <c r="R66" t="s">
        <v>39</v>
      </c>
      <c r="S66" t="s">
        <v>40</v>
      </c>
      <c r="T66" s="1">
        <v>43290</v>
      </c>
      <c r="U66" s="1">
        <f t="shared" ca="1" si="9"/>
        <v>44639</v>
      </c>
      <c r="V66" t="s">
        <v>480</v>
      </c>
      <c r="W66" t="s">
        <v>41</v>
      </c>
      <c r="X66" t="s">
        <v>42</v>
      </c>
      <c r="Y66" t="s">
        <v>78</v>
      </c>
      <c r="Z66">
        <v>12</v>
      </c>
      <c r="AA66" t="s">
        <v>52</v>
      </c>
      <c r="AB66" t="s">
        <v>53</v>
      </c>
      <c r="AC66">
        <v>4.3</v>
      </c>
      <c r="AD66">
        <v>4</v>
      </c>
      <c r="AE66">
        <v>3</v>
      </c>
      <c r="AF66" s="1">
        <v>43496</v>
      </c>
      <c r="AG66">
        <v>2</v>
      </c>
      <c r="AH66">
        <v>2</v>
      </c>
      <c r="AI66" s="2">
        <f t="shared" ca="1" si="0"/>
        <v>3.6933607118412048</v>
      </c>
      <c r="AJ66" t="str">
        <f>_xlfn.IFS(Table1[[#This Row],[Salary]]&lt;55000,"$45000 - $55000",Table1[[#This Row],[Salary]]&lt;75000,"$55000 - $75000",Table1[[#This Row],[Salary]]&lt;=110000,"$75000 - $110000",Table1[[#This Row],[Salary]]&gt;110000,"&gt;$110000")</f>
        <v>$55000 - $75000</v>
      </c>
    </row>
    <row r="67" spans="1:36" x14ac:dyDescent="0.3">
      <c r="A67" t="s">
        <v>181</v>
      </c>
      <c r="B67">
        <v>10070</v>
      </c>
      <c r="C67">
        <v>1</v>
      </c>
      <c r="D67">
        <v>1</v>
      </c>
      <c r="E67">
        <v>1</v>
      </c>
      <c r="F67">
        <v>5</v>
      </c>
      <c r="G67">
        <v>5</v>
      </c>
      <c r="H67">
        <v>3</v>
      </c>
      <c r="I67">
        <v>55722</v>
      </c>
      <c r="J67">
        <v>1</v>
      </c>
      <c r="K67">
        <v>19</v>
      </c>
      <c r="L67" t="s">
        <v>35</v>
      </c>
      <c r="M67" t="s">
        <v>36</v>
      </c>
      <c r="N67">
        <v>1810</v>
      </c>
      <c r="O67" s="1">
        <v>28429</v>
      </c>
      <c r="P67" t="s">
        <v>37</v>
      </c>
      <c r="Q67" t="s">
        <v>48</v>
      </c>
      <c r="R67" t="s">
        <v>39</v>
      </c>
      <c r="S67" t="s">
        <v>40</v>
      </c>
      <c r="T67" s="1">
        <v>40679</v>
      </c>
      <c r="U67" s="1">
        <v>42529</v>
      </c>
      <c r="V67" t="s">
        <v>87</v>
      </c>
      <c r="W67" t="s">
        <v>50</v>
      </c>
      <c r="X67" t="s">
        <v>42</v>
      </c>
      <c r="Y67" t="s">
        <v>64</v>
      </c>
      <c r="Z67">
        <v>39</v>
      </c>
      <c r="AA67" t="s">
        <v>52</v>
      </c>
      <c r="AB67" t="s">
        <v>53</v>
      </c>
      <c r="AC67">
        <v>5</v>
      </c>
      <c r="AD67">
        <v>4</v>
      </c>
      <c r="AE67">
        <v>0</v>
      </c>
      <c r="AF67" s="1">
        <v>42462</v>
      </c>
      <c r="AG67">
        <v>0</v>
      </c>
      <c r="AH67">
        <v>14</v>
      </c>
      <c r="AI67" s="2">
        <f t="shared" ref="AI67:AI130" si="10">_xlfn.DAYS(U67,T67)/365.25</f>
        <v>5.0650239561943877</v>
      </c>
      <c r="AJ67" t="str">
        <f>_xlfn.IFS(Table1[[#This Row],[Salary]]&lt;55000,"$45000 - $55000",Table1[[#This Row],[Salary]]&lt;75000,"$55000 - $75000",Table1[[#This Row],[Salary]]&lt;=110000,"$75000 - $110000",Table1[[#This Row],[Salary]]&gt;110000,"&gt;$110000")</f>
        <v>$55000 - $75000</v>
      </c>
    </row>
    <row r="68" spans="1:36" x14ac:dyDescent="0.3">
      <c r="A68" t="s">
        <v>182</v>
      </c>
      <c r="B68">
        <v>10155</v>
      </c>
      <c r="C68">
        <v>0</v>
      </c>
      <c r="D68">
        <v>0</v>
      </c>
      <c r="E68">
        <v>0</v>
      </c>
      <c r="F68">
        <v>1</v>
      </c>
      <c r="G68">
        <v>4</v>
      </c>
      <c r="H68">
        <v>3</v>
      </c>
      <c r="I68">
        <v>101199</v>
      </c>
      <c r="J68">
        <v>0</v>
      </c>
      <c r="K68">
        <v>24</v>
      </c>
      <c r="L68" t="s">
        <v>69</v>
      </c>
      <c r="M68" t="s">
        <v>36</v>
      </c>
      <c r="N68">
        <v>2176</v>
      </c>
      <c r="O68" s="1">
        <v>28982</v>
      </c>
      <c r="P68" t="s">
        <v>56</v>
      </c>
      <c r="Q68" t="s">
        <v>38</v>
      </c>
      <c r="R68" t="s">
        <v>39</v>
      </c>
      <c r="S68" t="s">
        <v>77</v>
      </c>
      <c r="T68" s="1">
        <v>40917</v>
      </c>
      <c r="U68" s="1">
        <f t="shared" ref="U68:U69" ca="1" si="11">TODAY()</f>
        <v>44639</v>
      </c>
      <c r="V68" t="s">
        <v>480</v>
      </c>
      <c r="W68" t="s">
        <v>41</v>
      </c>
      <c r="X68" t="s">
        <v>70</v>
      </c>
      <c r="Y68" t="s">
        <v>71</v>
      </c>
      <c r="Z68">
        <v>10</v>
      </c>
      <c r="AA68" t="s">
        <v>111</v>
      </c>
      <c r="AB68" t="s">
        <v>53</v>
      </c>
      <c r="AC68">
        <v>3.79</v>
      </c>
      <c r="AD68">
        <v>5</v>
      </c>
      <c r="AE68">
        <v>5</v>
      </c>
      <c r="AF68" s="1">
        <v>43490</v>
      </c>
      <c r="AG68">
        <v>0</v>
      </c>
      <c r="AH68">
        <v>8</v>
      </c>
      <c r="AI68" s="2">
        <f t="shared" ca="1" si="10"/>
        <v>10.190280629705681</v>
      </c>
      <c r="AJ68" t="str">
        <f>_xlfn.IFS(Table1[[#This Row],[Salary]]&lt;55000,"$45000 - $55000",Table1[[#This Row],[Salary]]&lt;75000,"$55000 - $75000",Table1[[#This Row],[Salary]]&lt;=110000,"$75000 - $110000",Table1[[#This Row],[Salary]]&gt;110000,"&gt;$110000")</f>
        <v>$75000 - $110000</v>
      </c>
    </row>
    <row r="69" spans="1:36" x14ac:dyDescent="0.3">
      <c r="A69" t="s">
        <v>183</v>
      </c>
      <c r="B69">
        <v>10306</v>
      </c>
      <c r="C69">
        <v>0</v>
      </c>
      <c r="D69">
        <v>0</v>
      </c>
      <c r="E69">
        <v>1</v>
      </c>
      <c r="F69">
        <v>1</v>
      </c>
      <c r="G69">
        <v>6</v>
      </c>
      <c r="H69">
        <v>1</v>
      </c>
      <c r="I69">
        <v>61568</v>
      </c>
      <c r="J69">
        <v>0</v>
      </c>
      <c r="K69">
        <v>3</v>
      </c>
      <c r="L69" t="s">
        <v>133</v>
      </c>
      <c r="M69" t="s">
        <v>184</v>
      </c>
      <c r="N69">
        <v>36006</v>
      </c>
      <c r="O69" s="1">
        <v>27436</v>
      </c>
      <c r="P69" t="s">
        <v>37</v>
      </c>
      <c r="Q69" t="s">
        <v>38</v>
      </c>
      <c r="R69" t="s">
        <v>39</v>
      </c>
      <c r="S69" t="s">
        <v>92</v>
      </c>
      <c r="T69" s="1">
        <v>41911</v>
      </c>
      <c r="U69" s="1">
        <f t="shared" ca="1" si="11"/>
        <v>44639</v>
      </c>
      <c r="V69" t="s">
        <v>480</v>
      </c>
      <c r="W69" t="s">
        <v>41</v>
      </c>
      <c r="X69" t="s">
        <v>135</v>
      </c>
      <c r="Y69" t="s">
        <v>136</v>
      </c>
      <c r="Z69">
        <v>17</v>
      </c>
      <c r="AA69" t="s">
        <v>52</v>
      </c>
      <c r="AB69" t="s">
        <v>185</v>
      </c>
      <c r="AC69">
        <v>1.93</v>
      </c>
      <c r="AD69">
        <v>3</v>
      </c>
      <c r="AE69">
        <v>0</v>
      </c>
      <c r="AF69" s="1">
        <v>43495</v>
      </c>
      <c r="AG69">
        <v>6</v>
      </c>
      <c r="AH69">
        <v>5</v>
      </c>
      <c r="AI69" s="2">
        <f t="shared" ca="1" si="10"/>
        <v>7.4688569472963726</v>
      </c>
      <c r="AJ69" t="str">
        <f>_xlfn.IFS(Table1[[#This Row],[Salary]]&lt;55000,"$45000 - $55000",Table1[[#This Row],[Salary]]&lt;75000,"$55000 - $75000",Table1[[#This Row],[Salary]]&lt;=110000,"$75000 - $110000",Table1[[#This Row],[Salary]]&gt;110000,"&gt;$110000")</f>
        <v>$55000 - $75000</v>
      </c>
    </row>
    <row r="70" spans="1:36" x14ac:dyDescent="0.3">
      <c r="A70" t="s">
        <v>186</v>
      </c>
      <c r="B70">
        <v>10100</v>
      </c>
      <c r="C70">
        <v>0</v>
      </c>
      <c r="D70">
        <v>3</v>
      </c>
      <c r="E70">
        <v>0</v>
      </c>
      <c r="F70">
        <v>5</v>
      </c>
      <c r="G70">
        <v>5</v>
      </c>
      <c r="H70">
        <v>3</v>
      </c>
      <c r="I70">
        <v>58275</v>
      </c>
      <c r="J70">
        <v>1</v>
      </c>
      <c r="K70">
        <v>20</v>
      </c>
      <c r="L70" t="s">
        <v>55</v>
      </c>
      <c r="M70" t="s">
        <v>36</v>
      </c>
      <c r="N70">
        <v>2343</v>
      </c>
      <c r="O70" s="1">
        <v>18684</v>
      </c>
      <c r="P70" t="s">
        <v>56</v>
      </c>
      <c r="Q70" t="s">
        <v>131</v>
      </c>
      <c r="R70" t="s">
        <v>39</v>
      </c>
      <c r="S70" t="s">
        <v>77</v>
      </c>
      <c r="T70" s="1">
        <v>40637</v>
      </c>
      <c r="U70" s="1">
        <v>42312</v>
      </c>
      <c r="V70" t="s">
        <v>187</v>
      </c>
      <c r="W70" t="s">
        <v>50</v>
      </c>
      <c r="X70" t="s">
        <v>42</v>
      </c>
      <c r="Y70" t="s">
        <v>93</v>
      </c>
      <c r="Z70">
        <v>18</v>
      </c>
      <c r="AA70" t="s">
        <v>65</v>
      </c>
      <c r="AB70" t="s">
        <v>53</v>
      </c>
      <c r="AC70">
        <v>4.62</v>
      </c>
      <c r="AD70">
        <v>5</v>
      </c>
      <c r="AE70">
        <v>0</v>
      </c>
      <c r="AF70" s="1">
        <v>42130</v>
      </c>
      <c r="AG70">
        <v>0</v>
      </c>
      <c r="AH70">
        <v>1</v>
      </c>
      <c r="AI70" s="2">
        <f t="shared" si="10"/>
        <v>4.5859000684462696</v>
      </c>
      <c r="AJ70" t="str">
        <f>_xlfn.IFS(Table1[[#This Row],[Salary]]&lt;55000,"$45000 - $55000",Table1[[#This Row],[Salary]]&lt;75000,"$55000 - $75000",Table1[[#This Row],[Salary]]&lt;=110000,"$75000 - $110000",Table1[[#This Row],[Salary]]&gt;110000,"&gt;$110000")</f>
        <v>$55000 - $75000</v>
      </c>
    </row>
    <row r="71" spans="1:36" x14ac:dyDescent="0.3">
      <c r="A71" t="s">
        <v>188</v>
      </c>
      <c r="B71">
        <v>10310</v>
      </c>
      <c r="C71">
        <v>1</v>
      </c>
      <c r="D71">
        <v>1</v>
      </c>
      <c r="E71">
        <v>1</v>
      </c>
      <c r="F71">
        <v>1</v>
      </c>
      <c r="G71">
        <v>5</v>
      </c>
      <c r="H71">
        <v>1</v>
      </c>
      <c r="I71">
        <v>53189</v>
      </c>
      <c r="J71">
        <v>0</v>
      </c>
      <c r="K71">
        <v>19</v>
      </c>
      <c r="L71" t="s">
        <v>35</v>
      </c>
      <c r="M71" t="s">
        <v>36</v>
      </c>
      <c r="N71">
        <v>2061</v>
      </c>
      <c r="O71" s="1">
        <v>24581</v>
      </c>
      <c r="P71" t="s">
        <v>37</v>
      </c>
      <c r="Q71" t="s">
        <v>48</v>
      </c>
      <c r="R71" t="s">
        <v>39</v>
      </c>
      <c r="S71" t="s">
        <v>40</v>
      </c>
      <c r="T71" s="1">
        <v>41827</v>
      </c>
      <c r="U71" s="1">
        <f t="shared" ref="U71:U81" ca="1" si="12">TODAY()</f>
        <v>44639</v>
      </c>
      <c r="V71" t="s">
        <v>480</v>
      </c>
      <c r="W71" t="s">
        <v>41</v>
      </c>
      <c r="X71" t="s">
        <v>42</v>
      </c>
      <c r="Y71" t="s">
        <v>67</v>
      </c>
      <c r="Z71">
        <v>11</v>
      </c>
      <c r="AA71" t="s">
        <v>52</v>
      </c>
      <c r="AB71" t="s">
        <v>185</v>
      </c>
      <c r="AC71">
        <v>1.1200000000000001</v>
      </c>
      <c r="AD71">
        <v>2</v>
      </c>
      <c r="AE71">
        <v>0</v>
      </c>
      <c r="AF71" s="1">
        <v>43496</v>
      </c>
      <c r="AG71">
        <v>4</v>
      </c>
      <c r="AH71">
        <v>9</v>
      </c>
      <c r="AI71" s="2">
        <f t="shared" ca="1" si="10"/>
        <v>7.698836413415469</v>
      </c>
      <c r="AJ71" t="str">
        <f>_xlfn.IFS(Table1[[#This Row],[Salary]]&lt;55000,"$45000 - $55000",Table1[[#This Row],[Salary]]&lt;75000,"$55000 - $75000",Table1[[#This Row],[Salary]]&lt;=110000,"$75000 - $110000",Table1[[#This Row],[Salary]]&gt;110000,"&gt;$110000")</f>
        <v>$45000 - $55000</v>
      </c>
    </row>
    <row r="72" spans="1:36" x14ac:dyDescent="0.3">
      <c r="A72" t="s">
        <v>189</v>
      </c>
      <c r="B72">
        <v>10197</v>
      </c>
      <c r="C72">
        <v>0</v>
      </c>
      <c r="D72">
        <v>0</v>
      </c>
      <c r="E72">
        <v>1</v>
      </c>
      <c r="F72">
        <v>1</v>
      </c>
      <c r="G72">
        <v>3</v>
      </c>
      <c r="H72">
        <v>3</v>
      </c>
      <c r="I72">
        <v>96820</v>
      </c>
      <c r="J72">
        <v>0</v>
      </c>
      <c r="K72">
        <v>4</v>
      </c>
      <c r="L72" t="s">
        <v>190</v>
      </c>
      <c r="M72" t="s">
        <v>36</v>
      </c>
      <c r="N72">
        <v>2045</v>
      </c>
      <c r="O72" s="1">
        <v>30415</v>
      </c>
      <c r="P72" t="s">
        <v>37</v>
      </c>
      <c r="Q72" t="s">
        <v>38</v>
      </c>
      <c r="R72" t="s">
        <v>39</v>
      </c>
      <c r="S72" t="s">
        <v>40</v>
      </c>
      <c r="T72" s="1">
        <v>42781</v>
      </c>
      <c r="U72" s="1">
        <f t="shared" ca="1" si="12"/>
        <v>44639</v>
      </c>
      <c r="V72" t="s">
        <v>480</v>
      </c>
      <c r="W72" t="s">
        <v>41</v>
      </c>
      <c r="X72" t="s">
        <v>481</v>
      </c>
      <c r="Y72" t="s">
        <v>191</v>
      </c>
      <c r="Z72">
        <v>13</v>
      </c>
      <c r="AA72" t="s">
        <v>52</v>
      </c>
      <c r="AB72" t="s">
        <v>53</v>
      </c>
      <c r="AC72">
        <v>3.01</v>
      </c>
      <c r="AD72">
        <v>5</v>
      </c>
      <c r="AE72">
        <v>7</v>
      </c>
      <c r="AF72" s="1">
        <v>43488</v>
      </c>
      <c r="AG72">
        <v>0</v>
      </c>
      <c r="AH72">
        <v>15</v>
      </c>
      <c r="AI72" s="2">
        <f t="shared" ca="1" si="10"/>
        <v>5.0869267624914443</v>
      </c>
      <c r="AJ72" t="str">
        <f>_xlfn.IFS(Table1[[#This Row],[Salary]]&lt;55000,"$45000 - $55000",Table1[[#This Row],[Salary]]&lt;75000,"$55000 - $75000",Table1[[#This Row],[Salary]]&lt;=110000,"$75000 - $110000",Table1[[#This Row],[Salary]]&gt;110000,"&gt;$110000")</f>
        <v>$75000 - $110000</v>
      </c>
    </row>
    <row r="73" spans="1:36" x14ac:dyDescent="0.3">
      <c r="A73" t="s">
        <v>192</v>
      </c>
      <c r="B73">
        <v>10276</v>
      </c>
      <c r="C73">
        <v>0</v>
      </c>
      <c r="D73">
        <v>0</v>
      </c>
      <c r="E73">
        <v>1</v>
      </c>
      <c r="F73">
        <v>1</v>
      </c>
      <c r="G73">
        <v>5</v>
      </c>
      <c r="H73">
        <v>3</v>
      </c>
      <c r="I73">
        <v>51259</v>
      </c>
      <c r="J73">
        <v>0</v>
      </c>
      <c r="K73">
        <v>19</v>
      </c>
      <c r="L73" t="s">
        <v>35</v>
      </c>
      <c r="M73" t="s">
        <v>36</v>
      </c>
      <c r="N73">
        <v>2180</v>
      </c>
      <c r="O73" s="1">
        <v>30270</v>
      </c>
      <c r="P73" t="s">
        <v>37</v>
      </c>
      <c r="Q73" t="s">
        <v>38</v>
      </c>
      <c r="R73" t="s">
        <v>39</v>
      </c>
      <c r="S73" t="s">
        <v>40</v>
      </c>
      <c r="T73" s="1">
        <v>41771</v>
      </c>
      <c r="U73" s="1">
        <f t="shared" ca="1" si="12"/>
        <v>44639</v>
      </c>
      <c r="V73" t="s">
        <v>480</v>
      </c>
      <c r="W73" t="s">
        <v>41</v>
      </c>
      <c r="X73" t="s">
        <v>42</v>
      </c>
      <c r="Y73" t="s">
        <v>74</v>
      </c>
      <c r="Z73">
        <v>19</v>
      </c>
      <c r="AA73" t="s">
        <v>52</v>
      </c>
      <c r="AB73" t="s">
        <v>53</v>
      </c>
      <c r="AC73">
        <v>4.3</v>
      </c>
      <c r="AD73">
        <v>4</v>
      </c>
      <c r="AE73">
        <v>0</v>
      </c>
      <c r="AF73" s="1">
        <v>43515</v>
      </c>
      <c r="AG73">
        <v>0</v>
      </c>
      <c r="AH73">
        <v>1</v>
      </c>
      <c r="AI73" s="2">
        <f t="shared" ca="1" si="10"/>
        <v>7.8521560574948666</v>
      </c>
      <c r="AJ73" t="str">
        <f>_xlfn.IFS(Table1[[#This Row],[Salary]]&lt;55000,"$45000 - $55000",Table1[[#This Row],[Salary]]&lt;75000,"$55000 - $75000",Table1[[#This Row],[Salary]]&lt;=110000,"$75000 - $110000",Table1[[#This Row],[Salary]]&gt;110000,"&gt;$110000")</f>
        <v>$45000 - $55000</v>
      </c>
    </row>
    <row r="74" spans="1:36" x14ac:dyDescent="0.3">
      <c r="A74" t="s">
        <v>193</v>
      </c>
      <c r="B74">
        <v>10304</v>
      </c>
      <c r="C74">
        <v>0</v>
      </c>
      <c r="D74">
        <v>0</v>
      </c>
      <c r="E74">
        <v>0</v>
      </c>
      <c r="F74">
        <v>1</v>
      </c>
      <c r="G74">
        <v>6</v>
      </c>
      <c r="H74">
        <v>1</v>
      </c>
      <c r="I74">
        <v>59231</v>
      </c>
      <c r="J74">
        <v>0</v>
      </c>
      <c r="K74">
        <v>3</v>
      </c>
      <c r="L74" t="s">
        <v>133</v>
      </c>
      <c r="M74" t="s">
        <v>194</v>
      </c>
      <c r="N74">
        <v>98052</v>
      </c>
      <c r="O74" s="1">
        <v>31911</v>
      </c>
      <c r="P74" t="s">
        <v>56</v>
      </c>
      <c r="Q74" t="s">
        <v>38</v>
      </c>
      <c r="R74" t="s">
        <v>39</v>
      </c>
      <c r="S74" t="s">
        <v>40</v>
      </c>
      <c r="T74" s="1">
        <v>40959</v>
      </c>
      <c r="U74" s="1">
        <f t="shared" ca="1" si="12"/>
        <v>44639</v>
      </c>
      <c r="V74" t="s">
        <v>480</v>
      </c>
      <c r="W74" t="s">
        <v>41</v>
      </c>
      <c r="X74" t="s">
        <v>135</v>
      </c>
      <c r="Y74" t="s">
        <v>136</v>
      </c>
      <c r="Z74">
        <v>17</v>
      </c>
      <c r="AA74" t="s">
        <v>195</v>
      </c>
      <c r="AB74" t="s">
        <v>185</v>
      </c>
      <c r="AC74">
        <v>2.2999999999999998</v>
      </c>
      <c r="AD74">
        <v>1</v>
      </c>
      <c r="AE74">
        <v>0</v>
      </c>
      <c r="AF74" s="1">
        <v>43494</v>
      </c>
      <c r="AG74">
        <v>2</v>
      </c>
      <c r="AH74">
        <v>17</v>
      </c>
      <c r="AI74" s="2">
        <f t="shared" ca="1" si="10"/>
        <v>10.075290896646132</v>
      </c>
      <c r="AJ74" t="str">
        <f>_xlfn.IFS(Table1[[#This Row],[Salary]]&lt;55000,"$45000 - $55000",Table1[[#This Row],[Salary]]&lt;75000,"$55000 - $75000",Table1[[#This Row],[Salary]]&lt;=110000,"$75000 - $110000",Table1[[#This Row],[Salary]]&gt;110000,"&gt;$110000")</f>
        <v>$55000 - $75000</v>
      </c>
    </row>
    <row r="75" spans="1:36" x14ac:dyDescent="0.3">
      <c r="A75" t="s">
        <v>196</v>
      </c>
      <c r="B75">
        <v>10284</v>
      </c>
      <c r="C75">
        <v>1</v>
      </c>
      <c r="D75">
        <v>1</v>
      </c>
      <c r="E75">
        <v>0</v>
      </c>
      <c r="F75">
        <v>1</v>
      </c>
      <c r="G75">
        <v>5</v>
      </c>
      <c r="H75">
        <v>2</v>
      </c>
      <c r="I75">
        <v>61584</v>
      </c>
      <c r="J75">
        <v>0</v>
      </c>
      <c r="K75">
        <v>19</v>
      </c>
      <c r="L75" t="s">
        <v>35</v>
      </c>
      <c r="M75" t="s">
        <v>36</v>
      </c>
      <c r="N75">
        <v>2351</v>
      </c>
      <c r="O75" s="1">
        <v>28533</v>
      </c>
      <c r="P75" t="s">
        <v>56</v>
      </c>
      <c r="Q75" t="s">
        <v>48</v>
      </c>
      <c r="R75" t="s">
        <v>39</v>
      </c>
      <c r="S75" t="s">
        <v>77</v>
      </c>
      <c r="T75" s="1">
        <v>41281</v>
      </c>
      <c r="U75" s="1">
        <f t="shared" ca="1" si="12"/>
        <v>44639</v>
      </c>
      <c r="V75" t="s">
        <v>480</v>
      </c>
      <c r="W75" t="s">
        <v>41</v>
      </c>
      <c r="X75" t="s">
        <v>42</v>
      </c>
      <c r="Y75" t="s">
        <v>78</v>
      </c>
      <c r="Z75">
        <v>12</v>
      </c>
      <c r="AA75" t="s">
        <v>52</v>
      </c>
      <c r="AB75" t="s">
        <v>112</v>
      </c>
      <c r="AC75">
        <v>3.88</v>
      </c>
      <c r="AD75">
        <v>4</v>
      </c>
      <c r="AE75">
        <v>0</v>
      </c>
      <c r="AF75" s="1">
        <v>43483</v>
      </c>
      <c r="AG75">
        <v>0</v>
      </c>
      <c r="AH75">
        <v>6</v>
      </c>
      <c r="AI75" s="2">
        <f t="shared" ca="1" si="10"/>
        <v>9.1937029431895958</v>
      </c>
      <c r="AJ75" t="str">
        <f>_xlfn.IFS(Table1[[#This Row],[Salary]]&lt;55000,"$45000 - $55000",Table1[[#This Row],[Salary]]&lt;75000,"$55000 - $75000",Table1[[#This Row],[Salary]]&lt;=110000,"$75000 - $110000",Table1[[#This Row],[Salary]]&gt;110000,"&gt;$110000")</f>
        <v>$55000 - $75000</v>
      </c>
    </row>
    <row r="76" spans="1:36" x14ac:dyDescent="0.3">
      <c r="A76" t="s">
        <v>197</v>
      </c>
      <c r="B76">
        <v>10207</v>
      </c>
      <c r="C76">
        <v>0</v>
      </c>
      <c r="D76">
        <v>0</v>
      </c>
      <c r="E76">
        <v>0</v>
      </c>
      <c r="F76">
        <v>1</v>
      </c>
      <c r="G76">
        <v>5</v>
      </c>
      <c r="H76">
        <v>3</v>
      </c>
      <c r="I76">
        <v>46335</v>
      </c>
      <c r="J76">
        <v>0</v>
      </c>
      <c r="K76">
        <v>19</v>
      </c>
      <c r="L76" t="s">
        <v>35</v>
      </c>
      <c r="M76" t="s">
        <v>36</v>
      </c>
      <c r="N76">
        <v>2125</v>
      </c>
      <c r="O76" s="1">
        <v>31603</v>
      </c>
      <c r="P76" t="s">
        <v>56</v>
      </c>
      <c r="Q76" t="s">
        <v>38</v>
      </c>
      <c r="R76" t="s">
        <v>39</v>
      </c>
      <c r="S76" t="s">
        <v>40</v>
      </c>
      <c r="T76" s="1">
        <v>41001</v>
      </c>
      <c r="U76" s="1">
        <f t="shared" ca="1" si="12"/>
        <v>44639</v>
      </c>
      <c r="V76" t="s">
        <v>480</v>
      </c>
      <c r="W76" t="s">
        <v>41</v>
      </c>
      <c r="X76" t="s">
        <v>42</v>
      </c>
      <c r="Y76" t="s">
        <v>85</v>
      </c>
      <c r="Z76">
        <v>14</v>
      </c>
      <c r="AA76" t="s">
        <v>111</v>
      </c>
      <c r="AB76" t="s">
        <v>53</v>
      </c>
      <c r="AC76">
        <v>3.4</v>
      </c>
      <c r="AD76">
        <v>5</v>
      </c>
      <c r="AE76">
        <v>0</v>
      </c>
      <c r="AF76" s="1">
        <v>43515</v>
      </c>
      <c r="AG76">
        <v>0</v>
      </c>
      <c r="AH76">
        <v>15</v>
      </c>
      <c r="AI76" s="2">
        <f t="shared" ca="1" si="10"/>
        <v>9.9603011635865837</v>
      </c>
      <c r="AJ76" t="str">
        <f>_xlfn.IFS(Table1[[#This Row],[Salary]]&lt;55000,"$45000 - $55000",Table1[[#This Row],[Salary]]&lt;75000,"$55000 - $75000",Table1[[#This Row],[Salary]]&lt;=110000,"$75000 - $110000",Table1[[#This Row],[Salary]]&gt;110000,"&gt;$110000")</f>
        <v>$45000 - $55000</v>
      </c>
    </row>
    <row r="77" spans="1:36" x14ac:dyDescent="0.3">
      <c r="A77" t="s">
        <v>198</v>
      </c>
      <c r="B77">
        <v>10133</v>
      </c>
      <c r="C77">
        <v>1</v>
      </c>
      <c r="D77">
        <v>1</v>
      </c>
      <c r="E77">
        <v>0</v>
      </c>
      <c r="F77">
        <v>1</v>
      </c>
      <c r="G77">
        <v>3</v>
      </c>
      <c r="H77">
        <v>3</v>
      </c>
      <c r="I77">
        <v>70621</v>
      </c>
      <c r="J77">
        <v>0</v>
      </c>
      <c r="K77">
        <v>14</v>
      </c>
      <c r="L77" t="s">
        <v>81</v>
      </c>
      <c r="M77" t="s">
        <v>36</v>
      </c>
      <c r="N77">
        <v>2119</v>
      </c>
      <c r="O77" s="1">
        <v>32342</v>
      </c>
      <c r="P77" t="s">
        <v>56</v>
      </c>
      <c r="Q77" t="s">
        <v>48</v>
      </c>
      <c r="R77" t="s">
        <v>39</v>
      </c>
      <c r="S77" t="s">
        <v>40</v>
      </c>
      <c r="T77" s="1">
        <v>42009</v>
      </c>
      <c r="U77" s="1">
        <f t="shared" ca="1" si="12"/>
        <v>44639</v>
      </c>
      <c r="V77" t="s">
        <v>480</v>
      </c>
      <c r="W77" t="s">
        <v>41</v>
      </c>
      <c r="X77" t="s">
        <v>481</v>
      </c>
      <c r="Y77" t="s">
        <v>82</v>
      </c>
      <c r="Z77">
        <v>7</v>
      </c>
      <c r="AA77" t="s">
        <v>75</v>
      </c>
      <c r="AB77" t="s">
        <v>53</v>
      </c>
      <c r="AC77">
        <v>4.1100000000000003</v>
      </c>
      <c r="AD77">
        <v>4</v>
      </c>
      <c r="AE77">
        <v>6</v>
      </c>
      <c r="AF77" s="1">
        <v>43521</v>
      </c>
      <c r="AG77">
        <v>0</v>
      </c>
      <c r="AH77">
        <v>16</v>
      </c>
      <c r="AI77" s="2">
        <f t="shared" ca="1" si="10"/>
        <v>7.2005475701574264</v>
      </c>
      <c r="AJ77" t="str">
        <f>_xlfn.IFS(Table1[[#This Row],[Salary]]&lt;55000,"$45000 - $55000",Table1[[#This Row],[Salary]]&lt;75000,"$55000 - $75000",Table1[[#This Row],[Salary]]&lt;=110000,"$75000 - $110000",Table1[[#This Row],[Salary]]&gt;110000,"&gt;$110000")</f>
        <v>$55000 - $75000</v>
      </c>
    </row>
    <row r="78" spans="1:36" x14ac:dyDescent="0.3">
      <c r="A78" t="s">
        <v>199</v>
      </c>
      <c r="B78">
        <v>10028</v>
      </c>
      <c r="C78">
        <v>0</v>
      </c>
      <c r="D78">
        <v>0</v>
      </c>
      <c r="E78">
        <v>1</v>
      </c>
      <c r="F78">
        <v>1</v>
      </c>
      <c r="G78">
        <v>3</v>
      </c>
      <c r="H78">
        <v>4</v>
      </c>
      <c r="I78">
        <v>138888</v>
      </c>
      <c r="J78">
        <v>0</v>
      </c>
      <c r="K78">
        <v>13</v>
      </c>
      <c r="L78" t="s">
        <v>200</v>
      </c>
      <c r="M78" t="s">
        <v>36</v>
      </c>
      <c r="N78">
        <v>1886</v>
      </c>
      <c r="O78" s="1">
        <v>25818</v>
      </c>
      <c r="P78" t="s">
        <v>37</v>
      </c>
      <c r="Q78" t="s">
        <v>38</v>
      </c>
      <c r="R78" t="s">
        <v>39</v>
      </c>
      <c r="S78" t="s">
        <v>77</v>
      </c>
      <c r="T78" s="1">
        <v>41644</v>
      </c>
      <c r="U78" s="1">
        <f t="shared" ca="1" si="12"/>
        <v>44639</v>
      </c>
      <c r="V78" t="s">
        <v>480</v>
      </c>
      <c r="W78" t="s">
        <v>41</v>
      </c>
      <c r="X78" t="s">
        <v>481</v>
      </c>
      <c r="Y78" t="s">
        <v>141</v>
      </c>
      <c r="Z78">
        <v>5</v>
      </c>
      <c r="AA78" t="s">
        <v>52</v>
      </c>
      <c r="AB78" t="s">
        <v>45</v>
      </c>
      <c r="AC78">
        <v>4.3</v>
      </c>
      <c r="AD78">
        <v>5</v>
      </c>
      <c r="AE78">
        <v>5</v>
      </c>
      <c r="AF78" s="1">
        <v>43469</v>
      </c>
      <c r="AG78">
        <v>0</v>
      </c>
      <c r="AH78">
        <v>4</v>
      </c>
      <c r="AI78" s="2">
        <f t="shared" ca="1" si="10"/>
        <v>8.1998631074606436</v>
      </c>
      <c r="AJ78" t="str">
        <f>_xlfn.IFS(Table1[[#This Row],[Salary]]&lt;55000,"$45000 - $55000",Table1[[#This Row],[Salary]]&lt;75000,"$55000 - $75000",Table1[[#This Row],[Salary]]&lt;=110000,"$75000 - $110000",Table1[[#This Row],[Salary]]&gt;110000,"&gt;$110000")</f>
        <v>&gt;$110000</v>
      </c>
    </row>
    <row r="79" spans="1:36" x14ac:dyDescent="0.3">
      <c r="A79" t="s">
        <v>201</v>
      </c>
      <c r="B79">
        <v>10006</v>
      </c>
      <c r="C79">
        <v>0</v>
      </c>
      <c r="D79">
        <v>0</v>
      </c>
      <c r="E79">
        <v>0</v>
      </c>
      <c r="F79">
        <v>1</v>
      </c>
      <c r="G79">
        <v>6</v>
      </c>
      <c r="H79">
        <v>4</v>
      </c>
      <c r="I79">
        <v>74241</v>
      </c>
      <c r="J79">
        <v>0</v>
      </c>
      <c r="K79">
        <v>3</v>
      </c>
      <c r="L79" t="s">
        <v>133</v>
      </c>
      <c r="M79" t="s">
        <v>202</v>
      </c>
      <c r="N79">
        <v>90007</v>
      </c>
      <c r="O79" s="1">
        <v>32366</v>
      </c>
      <c r="P79" t="s">
        <v>56</v>
      </c>
      <c r="Q79" t="s">
        <v>38</v>
      </c>
      <c r="R79" t="s">
        <v>39</v>
      </c>
      <c r="S79" t="s">
        <v>40</v>
      </c>
      <c r="T79" s="1">
        <v>40553</v>
      </c>
      <c r="U79" s="1">
        <f t="shared" ca="1" si="12"/>
        <v>44639</v>
      </c>
      <c r="V79" t="s">
        <v>480</v>
      </c>
      <c r="W79" t="s">
        <v>41</v>
      </c>
      <c r="X79" t="s">
        <v>135</v>
      </c>
      <c r="Y79" t="s">
        <v>154</v>
      </c>
      <c r="Z79">
        <v>21</v>
      </c>
      <c r="AA79" t="s">
        <v>52</v>
      </c>
      <c r="AB79" t="s">
        <v>45</v>
      </c>
      <c r="AC79">
        <v>4.7699999999999996</v>
      </c>
      <c r="AD79">
        <v>5</v>
      </c>
      <c r="AE79">
        <v>0</v>
      </c>
      <c r="AF79" s="1">
        <v>43492</v>
      </c>
      <c r="AG79">
        <v>0</v>
      </c>
      <c r="AH79">
        <v>14</v>
      </c>
      <c r="AI79" s="2">
        <f t="shared" ca="1" si="10"/>
        <v>11.186858316221766</v>
      </c>
      <c r="AJ79" t="str">
        <f>_xlfn.IFS(Table1[[#This Row],[Salary]]&lt;55000,"$45000 - $55000",Table1[[#This Row],[Salary]]&lt;75000,"$55000 - $75000",Table1[[#This Row],[Salary]]&lt;=110000,"$75000 - $110000",Table1[[#This Row],[Salary]]&gt;110000,"&gt;$110000")</f>
        <v>$55000 - $75000</v>
      </c>
    </row>
    <row r="80" spans="1:36" x14ac:dyDescent="0.3">
      <c r="A80" t="s">
        <v>203</v>
      </c>
      <c r="B80">
        <v>10105</v>
      </c>
      <c r="C80">
        <v>0</v>
      </c>
      <c r="D80">
        <v>0</v>
      </c>
      <c r="E80">
        <v>0</v>
      </c>
      <c r="F80">
        <v>1</v>
      </c>
      <c r="G80">
        <v>5</v>
      </c>
      <c r="H80">
        <v>3</v>
      </c>
      <c r="I80">
        <v>75188</v>
      </c>
      <c r="J80">
        <v>0</v>
      </c>
      <c r="K80">
        <v>18</v>
      </c>
      <c r="L80" t="s">
        <v>123</v>
      </c>
      <c r="M80" t="s">
        <v>36</v>
      </c>
      <c r="N80">
        <v>1731</v>
      </c>
      <c r="O80" s="1">
        <v>26996</v>
      </c>
      <c r="P80" t="s">
        <v>56</v>
      </c>
      <c r="Q80" t="s">
        <v>38</v>
      </c>
      <c r="R80" t="s">
        <v>39</v>
      </c>
      <c r="S80" t="s">
        <v>40</v>
      </c>
      <c r="T80" s="1">
        <v>41900</v>
      </c>
      <c r="U80" s="1">
        <f t="shared" ca="1" si="12"/>
        <v>44639</v>
      </c>
      <c r="V80" t="s">
        <v>480</v>
      </c>
      <c r="W80" t="s">
        <v>41</v>
      </c>
      <c r="X80" t="s">
        <v>42</v>
      </c>
      <c r="Y80" t="s">
        <v>125</v>
      </c>
      <c r="Z80">
        <v>2</v>
      </c>
      <c r="AA80" t="s">
        <v>65</v>
      </c>
      <c r="AB80" t="s">
        <v>53</v>
      </c>
      <c r="AC80">
        <v>4.5199999999999996</v>
      </c>
      <c r="AD80">
        <v>4</v>
      </c>
      <c r="AE80">
        <v>0</v>
      </c>
      <c r="AF80" s="1">
        <v>43480</v>
      </c>
      <c r="AG80">
        <v>0</v>
      </c>
      <c r="AH80">
        <v>4</v>
      </c>
      <c r="AI80" s="2">
        <f t="shared" ca="1" si="10"/>
        <v>7.4989733059548254</v>
      </c>
      <c r="AJ80" t="str">
        <f>_xlfn.IFS(Table1[[#This Row],[Salary]]&lt;55000,"$45000 - $55000",Table1[[#This Row],[Salary]]&lt;75000,"$55000 - $75000",Table1[[#This Row],[Salary]]&lt;=110000,"$75000 - $110000",Table1[[#This Row],[Salary]]&gt;110000,"&gt;$110000")</f>
        <v>$75000 - $110000</v>
      </c>
    </row>
    <row r="81" spans="1:36" x14ac:dyDescent="0.3">
      <c r="A81" t="s">
        <v>204</v>
      </c>
      <c r="B81">
        <v>10211</v>
      </c>
      <c r="C81">
        <v>1</v>
      </c>
      <c r="D81">
        <v>1</v>
      </c>
      <c r="E81">
        <v>0</v>
      </c>
      <c r="F81">
        <v>1</v>
      </c>
      <c r="G81">
        <v>5</v>
      </c>
      <c r="H81">
        <v>3</v>
      </c>
      <c r="I81">
        <v>62514</v>
      </c>
      <c r="J81">
        <v>0</v>
      </c>
      <c r="K81">
        <v>19</v>
      </c>
      <c r="L81" t="s">
        <v>35</v>
      </c>
      <c r="M81" t="s">
        <v>36</v>
      </c>
      <c r="N81">
        <v>1749</v>
      </c>
      <c r="O81" s="1">
        <v>26930</v>
      </c>
      <c r="P81" t="s">
        <v>56</v>
      </c>
      <c r="Q81" t="s">
        <v>48</v>
      </c>
      <c r="R81" t="s">
        <v>39</v>
      </c>
      <c r="S81" t="s">
        <v>40</v>
      </c>
      <c r="T81" s="1">
        <v>40294</v>
      </c>
      <c r="U81" s="1">
        <f t="shared" ca="1" si="12"/>
        <v>44639</v>
      </c>
      <c r="V81" t="s">
        <v>480</v>
      </c>
      <c r="W81" t="s">
        <v>41</v>
      </c>
      <c r="X81" t="s">
        <v>42</v>
      </c>
      <c r="Y81" t="s">
        <v>74</v>
      </c>
      <c r="Z81">
        <v>19</v>
      </c>
      <c r="AA81" t="s">
        <v>65</v>
      </c>
      <c r="AB81" t="s">
        <v>53</v>
      </c>
      <c r="AC81">
        <v>2.9</v>
      </c>
      <c r="AD81">
        <v>3</v>
      </c>
      <c r="AE81">
        <v>0</v>
      </c>
      <c r="AF81" s="1">
        <v>43486</v>
      </c>
      <c r="AG81">
        <v>0</v>
      </c>
      <c r="AH81">
        <v>6</v>
      </c>
      <c r="AI81" s="2">
        <f t="shared" ca="1" si="10"/>
        <v>11.89596167008898</v>
      </c>
      <c r="AJ81" t="str">
        <f>_xlfn.IFS(Table1[[#This Row],[Salary]]&lt;55000,"$45000 - $55000",Table1[[#This Row],[Salary]]&lt;75000,"$55000 - $75000",Table1[[#This Row],[Salary]]&lt;=110000,"$75000 - $110000",Table1[[#This Row],[Salary]]&gt;110000,"&gt;$110000")</f>
        <v>$55000 - $75000</v>
      </c>
    </row>
    <row r="82" spans="1:36" x14ac:dyDescent="0.3">
      <c r="A82" t="s">
        <v>205</v>
      </c>
      <c r="B82">
        <v>10064</v>
      </c>
      <c r="C82">
        <v>1</v>
      </c>
      <c r="D82">
        <v>1</v>
      </c>
      <c r="E82">
        <v>0</v>
      </c>
      <c r="F82">
        <v>5</v>
      </c>
      <c r="G82">
        <v>5</v>
      </c>
      <c r="H82">
        <v>3</v>
      </c>
      <c r="I82">
        <v>60070</v>
      </c>
      <c r="J82">
        <v>1</v>
      </c>
      <c r="K82">
        <v>19</v>
      </c>
      <c r="L82" t="s">
        <v>35</v>
      </c>
      <c r="M82" t="s">
        <v>36</v>
      </c>
      <c r="N82">
        <v>2343</v>
      </c>
      <c r="O82" s="1">
        <v>33367</v>
      </c>
      <c r="P82" t="s">
        <v>56</v>
      </c>
      <c r="Q82" t="s">
        <v>48</v>
      </c>
      <c r="R82" t="s">
        <v>39</v>
      </c>
      <c r="S82" t="s">
        <v>40</v>
      </c>
      <c r="T82" s="1">
        <v>40637</v>
      </c>
      <c r="U82" s="1">
        <v>42892</v>
      </c>
      <c r="V82" t="s">
        <v>206</v>
      </c>
      <c r="W82" t="s">
        <v>50</v>
      </c>
      <c r="X82" t="s">
        <v>42</v>
      </c>
      <c r="Y82" t="s">
        <v>58</v>
      </c>
      <c r="Z82">
        <v>20</v>
      </c>
      <c r="AA82" t="s">
        <v>65</v>
      </c>
      <c r="AB82" t="s">
        <v>53</v>
      </c>
      <c r="AC82">
        <v>5</v>
      </c>
      <c r="AD82">
        <v>3</v>
      </c>
      <c r="AE82">
        <v>0</v>
      </c>
      <c r="AF82" s="1">
        <v>42834</v>
      </c>
      <c r="AG82">
        <v>0</v>
      </c>
      <c r="AH82">
        <v>7</v>
      </c>
      <c r="AI82" s="2">
        <f t="shared" si="10"/>
        <v>6.1738535249828885</v>
      </c>
      <c r="AJ82" t="str">
        <f>_xlfn.IFS(Table1[[#This Row],[Salary]]&lt;55000,"$45000 - $55000",Table1[[#This Row],[Salary]]&lt;75000,"$55000 - $75000",Table1[[#This Row],[Salary]]&lt;=110000,"$75000 - $110000",Table1[[#This Row],[Salary]]&gt;110000,"&gt;$110000")</f>
        <v>$55000 - $75000</v>
      </c>
    </row>
    <row r="83" spans="1:36" x14ac:dyDescent="0.3">
      <c r="A83" t="s">
        <v>207</v>
      </c>
      <c r="B83">
        <v>10247</v>
      </c>
      <c r="C83">
        <v>0</v>
      </c>
      <c r="D83">
        <v>0</v>
      </c>
      <c r="E83">
        <v>1</v>
      </c>
      <c r="F83">
        <v>1</v>
      </c>
      <c r="G83">
        <v>5</v>
      </c>
      <c r="H83">
        <v>3</v>
      </c>
      <c r="I83">
        <v>48888</v>
      </c>
      <c r="J83">
        <v>0</v>
      </c>
      <c r="K83">
        <v>19</v>
      </c>
      <c r="L83" t="s">
        <v>35</v>
      </c>
      <c r="M83" t="s">
        <v>36</v>
      </c>
      <c r="N83">
        <v>2026</v>
      </c>
      <c r="O83" s="1">
        <v>27180</v>
      </c>
      <c r="P83" t="s">
        <v>37</v>
      </c>
      <c r="Q83" t="s">
        <v>38</v>
      </c>
      <c r="R83" t="s">
        <v>39</v>
      </c>
      <c r="S83" t="s">
        <v>40</v>
      </c>
      <c r="T83" s="1">
        <v>41953</v>
      </c>
      <c r="U83" s="1">
        <f t="shared" ref="U83:U85" ca="1" si="13">TODAY()</f>
        <v>44639</v>
      </c>
      <c r="V83" t="s">
        <v>480</v>
      </c>
      <c r="W83" t="s">
        <v>41</v>
      </c>
      <c r="X83" t="s">
        <v>42</v>
      </c>
      <c r="Y83" t="s">
        <v>93</v>
      </c>
      <c r="Z83">
        <v>18</v>
      </c>
      <c r="AA83" t="s">
        <v>44</v>
      </c>
      <c r="AB83" t="s">
        <v>53</v>
      </c>
      <c r="AC83">
        <v>4.7</v>
      </c>
      <c r="AD83">
        <v>5</v>
      </c>
      <c r="AE83">
        <v>0</v>
      </c>
      <c r="AF83" s="1">
        <v>43509</v>
      </c>
      <c r="AG83">
        <v>0</v>
      </c>
      <c r="AH83">
        <v>8</v>
      </c>
      <c r="AI83" s="2">
        <f t="shared" ca="1" si="10"/>
        <v>7.353867214236824</v>
      </c>
      <c r="AJ83" t="str">
        <f>_xlfn.IFS(Table1[[#This Row],[Salary]]&lt;55000,"$45000 - $55000",Table1[[#This Row],[Salary]]&lt;75000,"$55000 - $75000",Table1[[#This Row],[Salary]]&lt;=110000,"$75000 - $110000",Table1[[#This Row],[Salary]]&gt;110000,"&gt;$110000")</f>
        <v>$45000 - $55000</v>
      </c>
    </row>
    <row r="84" spans="1:36" x14ac:dyDescent="0.3">
      <c r="A84" t="s">
        <v>208</v>
      </c>
      <c r="B84">
        <v>10235</v>
      </c>
      <c r="C84">
        <v>1</v>
      </c>
      <c r="D84">
        <v>1</v>
      </c>
      <c r="E84">
        <v>1</v>
      </c>
      <c r="F84">
        <v>1</v>
      </c>
      <c r="G84">
        <v>5</v>
      </c>
      <c r="H84">
        <v>3</v>
      </c>
      <c r="I84">
        <v>54285</v>
      </c>
      <c r="J84">
        <v>0</v>
      </c>
      <c r="K84">
        <v>19</v>
      </c>
      <c r="L84" t="s">
        <v>35</v>
      </c>
      <c r="M84" t="s">
        <v>36</v>
      </c>
      <c r="N84">
        <v>2045</v>
      </c>
      <c r="O84" s="1">
        <v>28727</v>
      </c>
      <c r="P84" t="s">
        <v>37</v>
      </c>
      <c r="Q84" t="s">
        <v>48</v>
      </c>
      <c r="R84" t="s">
        <v>39</v>
      </c>
      <c r="S84" t="s">
        <v>40</v>
      </c>
      <c r="T84" s="1">
        <v>41729</v>
      </c>
      <c r="U84" s="1">
        <f t="shared" ca="1" si="13"/>
        <v>44639</v>
      </c>
      <c r="V84" t="s">
        <v>480</v>
      </c>
      <c r="W84" t="s">
        <v>41</v>
      </c>
      <c r="X84" t="s">
        <v>42</v>
      </c>
      <c r="Y84" t="s">
        <v>93</v>
      </c>
      <c r="Z84">
        <v>18</v>
      </c>
      <c r="AA84" t="s">
        <v>75</v>
      </c>
      <c r="AB84" t="s">
        <v>53</v>
      </c>
      <c r="AC84">
        <v>4.2</v>
      </c>
      <c r="AD84">
        <v>3</v>
      </c>
      <c r="AE84">
        <v>0</v>
      </c>
      <c r="AF84" s="1">
        <v>43476</v>
      </c>
      <c r="AG84">
        <v>0</v>
      </c>
      <c r="AH84">
        <v>3</v>
      </c>
      <c r="AI84" s="2">
        <f t="shared" ca="1" si="10"/>
        <v>7.9671457905544152</v>
      </c>
      <c r="AJ84" t="str">
        <f>_xlfn.IFS(Table1[[#This Row],[Salary]]&lt;55000,"$45000 - $55000",Table1[[#This Row],[Salary]]&lt;75000,"$55000 - $75000",Table1[[#This Row],[Salary]]&lt;=110000,"$75000 - $110000",Table1[[#This Row],[Salary]]&gt;110000,"&gt;$110000")</f>
        <v>$45000 - $55000</v>
      </c>
    </row>
    <row r="85" spans="1:36" x14ac:dyDescent="0.3">
      <c r="A85" t="s">
        <v>209</v>
      </c>
      <c r="B85">
        <v>10299</v>
      </c>
      <c r="C85">
        <v>0</v>
      </c>
      <c r="D85">
        <v>3</v>
      </c>
      <c r="E85">
        <v>0</v>
      </c>
      <c r="F85">
        <v>1</v>
      </c>
      <c r="G85">
        <v>5</v>
      </c>
      <c r="H85">
        <v>1</v>
      </c>
      <c r="I85">
        <v>56847</v>
      </c>
      <c r="J85">
        <v>0</v>
      </c>
      <c r="K85">
        <v>20</v>
      </c>
      <c r="L85" t="s">
        <v>55</v>
      </c>
      <c r="M85" t="s">
        <v>36</v>
      </c>
      <c r="N85">
        <v>2133</v>
      </c>
      <c r="O85" s="1">
        <v>32745</v>
      </c>
      <c r="P85" t="s">
        <v>56</v>
      </c>
      <c r="Q85" t="s">
        <v>131</v>
      </c>
      <c r="R85" t="s">
        <v>39</v>
      </c>
      <c r="S85" t="s">
        <v>40</v>
      </c>
      <c r="T85" s="1">
        <v>41827</v>
      </c>
      <c r="U85" s="1">
        <f t="shared" ca="1" si="13"/>
        <v>44639</v>
      </c>
      <c r="V85" t="s">
        <v>480</v>
      </c>
      <c r="W85" t="s">
        <v>41</v>
      </c>
      <c r="X85" t="s">
        <v>42</v>
      </c>
      <c r="Y85" t="s">
        <v>43</v>
      </c>
      <c r="Z85">
        <v>22</v>
      </c>
      <c r="AA85" t="s">
        <v>52</v>
      </c>
      <c r="AB85" t="s">
        <v>185</v>
      </c>
      <c r="AC85">
        <v>3</v>
      </c>
      <c r="AD85">
        <v>1</v>
      </c>
      <c r="AE85">
        <v>0</v>
      </c>
      <c r="AF85" s="1">
        <v>43521</v>
      </c>
      <c r="AG85">
        <v>2</v>
      </c>
      <c r="AH85">
        <v>5</v>
      </c>
      <c r="AI85" s="2">
        <f t="shared" ca="1" si="10"/>
        <v>7.698836413415469</v>
      </c>
      <c r="AJ85" t="str">
        <f>_xlfn.IFS(Table1[[#This Row],[Salary]]&lt;55000,"$45000 - $55000",Table1[[#This Row],[Salary]]&lt;75000,"$55000 - $75000",Table1[[#This Row],[Salary]]&lt;=110000,"$75000 - $110000",Table1[[#This Row],[Salary]]&gt;110000,"&gt;$110000")</f>
        <v>$55000 - $75000</v>
      </c>
    </row>
    <row r="86" spans="1:36" x14ac:dyDescent="0.3">
      <c r="A86" t="s">
        <v>210</v>
      </c>
      <c r="B86">
        <v>10280</v>
      </c>
      <c r="C86">
        <v>0</v>
      </c>
      <c r="D86">
        <v>0</v>
      </c>
      <c r="E86">
        <v>1</v>
      </c>
      <c r="F86">
        <v>4</v>
      </c>
      <c r="G86">
        <v>5</v>
      </c>
      <c r="H86">
        <v>2</v>
      </c>
      <c r="I86">
        <v>60340</v>
      </c>
      <c r="J86">
        <v>1</v>
      </c>
      <c r="K86">
        <v>19</v>
      </c>
      <c r="L86" t="s">
        <v>35</v>
      </c>
      <c r="M86" t="s">
        <v>36</v>
      </c>
      <c r="N86">
        <v>2129</v>
      </c>
      <c r="O86" s="1">
        <v>30356</v>
      </c>
      <c r="P86" t="s">
        <v>37</v>
      </c>
      <c r="Q86" t="s">
        <v>38</v>
      </c>
      <c r="R86" t="s">
        <v>39</v>
      </c>
      <c r="S86" t="s">
        <v>40</v>
      </c>
      <c r="T86" s="1">
        <v>41001</v>
      </c>
      <c r="U86" s="1">
        <v>43370</v>
      </c>
      <c r="V86" t="s">
        <v>97</v>
      </c>
      <c r="W86" t="s">
        <v>98</v>
      </c>
      <c r="X86" t="s">
        <v>42</v>
      </c>
      <c r="Y86" t="s">
        <v>43</v>
      </c>
      <c r="Z86">
        <v>22</v>
      </c>
      <c r="AA86" t="s">
        <v>65</v>
      </c>
      <c r="AB86" t="s">
        <v>112</v>
      </c>
      <c r="AC86">
        <v>5</v>
      </c>
      <c r="AD86">
        <v>4</v>
      </c>
      <c r="AE86">
        <v>0</v>
      </c>
      <c r="AF86" s="1">
        <v>43202</v>
      </c>
      <c r="AG86">
        <v>5</v>
      </c>
      <c r="AH86">
        <v>16</v>
      </c>
      <c r="AI86" s="2">
        <f t="shared" si="10"/>
        <v>6.4859685147159478</v>
      </c>
      <c r="AJ86" t="str">
        <f>_xlfn.IFS(Table1[[#This Row],[Salary]]&lt;55000,"$45000 - $55000",Table1[[#This Row],[Salary]]&lt;75000,"$55000 - $75000",Table1[[#This Row],[Salary]]&lt;=110000,"$75000 - $110000",Table1[[#This Row],[Salary]]&gt;110000,"&gt;$110000")</f>
        <v>$55000 - $75000</v>
      </c>
    </row>
    <row r="87" spans="1:36" x14ac:dyDescent="0.3">
      <c r="A87" t="s">
        <v>211</v>
      </c>
      <c r="B87">
        <v>10296</v>
      </c>
      <c r="C87">
        <v>0</v>
      </c>
      <c r="D87">
        <v>0</v>
      </c>
      <c r="E87">
        <v>0</v>
      </c>
      <c r="F87">
        <v>4</v>
      </c>
      <c r="G87">
        <v>5</v>
      </c>
      <c r="H87">
        <v>2</v>
      </c>
      <c r="I87">
        <v>59124</v>
      </c>
      <c r="J87">
        <v>1</v>
      </c>
      <c r="K87">
        <v>19</v>
      </c>
      <c r="L87" t="s">
        <v>35</v>
      </c>
      <c r="M87" t="s">
        <v>36</v>
      </c>
      <c r="N87">
        <v>2458</v>
      </c>
      <c r="O87" s="1">
        <v>32664</v>
      </c>
      <c r="P87" t="s">
        <v>56</v>
      </c>
      <c r="Q87" t="s">
        <v>38</v>
      </c>
      <c r="R87" t="s">
        <v>39</v>
      </c>
      <c r="S87" t="s">
        <v>40</v>
      </c>
      <c r="T87" s="1">
        <v>41687</v>
      </c>
      <c r="U87" s="1">
        <v>43156</v>
      </c>
      <c r="V87" t="s">
        <v>212</v>
      </c>
      <c r="W87" t="s">
        <v>98</v>
      </c>
      <c r="X87" t="s">
        <v>42</v>
      </c>
      <c r="Y87" t="s">
        <v>60</v>
      </c>
      <c r="Z87">
        <v>16</v>
      </c>
      <c r="AA87" t="s">
        <v>65</v>
      </c>
      <c r="AB87" t="s">
        <v>112</v>
      </c>
      <c r="AC87">
        <v>2.2999999999999998</v>
      </c>
      <c r="AD87">
        <v>3</v>
      </c>
      <c r="AE87">
        <v>0</v>
      </c>
      <c r="AF87" s="1">
        <v>42750</v>
      </c>
      <c r="AG87">
        <v>5</v>
      </c>
      <c r="AH87">
        <v>19</v>
      </c>
      <c r="AI87" s="2">
        <f t="shared" si="10"/>
        <v>4.0219028062970565</v>
      </c>
      <c r="AJ87" t="str">
        <f>_xlfn.IFS(Table1[[#This Row],[Salary]]&lt;55000,"$45000 - $55000",Table1[[#This Row],[Salary]]&lt;75000,"$55000 - $75000",Table1[[#This Row],[Salary]]&lt;=110000,"$75000 - $110000",Table1[[#This Row],[Salary]]&gt;110000,"&gt;$110000")</f>
        <v>$55000 - $75000</v>
      </c>
    </row>
    <row r="88" spans="1:36" x14ac:dyDescent="0.3">
      <c r="A88" t="s">
        <v>213</v>
      </c>
      <c r="B88">
        <v>10290</v>
      </c>
      <c r="C88">
        <v>1</v>
      </c>
      <c r="D88">
        <v>1</v>
      </c>
      <c r="E88">
        <v>0</v>
      </c>
      <c r="F88">
        <v>4</v>
      </c>
      <c r="G88">
        <v>4</v>
      </c>
      <c r="H88">
        <v>2</v>
      </c>
      <c r="I88">
        <v>99280</v>
      </c>
      <c r="J88">
        <v>1</v>
      </c>
      <c r="K88">
        <v>24</v>
      </c>
      <c r="L88" t="s">
        <v>69</v>
      </c>
      <c r="M88" t="s">
        <v>36</v>
      </c>
      <c r="N88">
        <v>1749</v>
      </c>
      <c r="O88" s="1">
        <v>31912</v>
      </c>
      <c r="P88" t="s">
        <v>56</v>
      </c>
      <c r="Q88" t="s">
        <v>48</v>
      </c>
      <c r="R88" t="s">
        <v>39</v>
      </c>
      <c r="S88" t="s">
        <v>77</v>
      </c>
      <c r="T88" s="1">
        <v>40665</v>
      </c>
      <c r="U88" s="1">
        <v>41430</v>
      </c>
      <c r="V88" t="s">
        <v>97</v>
      </c>
      <c r="W88" t="s">
        <v>98</v>
      </c>
      <c r="X88" t="s">
        <v>70</v>
      </c>
      <c r="Y88" t="s">
        <v>71</v>
      </c>
      <c r="Z88">
        <v>10</v>
      </c>
      <c r="AA88" t="s">
        <v>52</v>
      </c>
      <c r="AB88" t="s">
        <v>112</v>
      </c>
      <c r="AC88">
        <v>2.1</v>
      </c>
      <c r="AD88">
        <v>5</v>
      </c>
      <c r="AE88">
        <v>4</v>
      </c>
      <c r="AF88" s="1">
        <v>41131</v>
      </c>
      <c r="AG88">
        <v>4</v>
      </c>
      <c r="AH88">
        <v>19</v>
      </c>
      <c r="AI88" s="2">
        <f t="shared" si="10"/>
        <v>2.0944558521560577</v>
      </c>
      <c r="AJ88" t="str">
        <f>_xlfn.IFS(Table1[[#This Row],[Salary]]&lt;55000,"$45000 - $55000",Table1[[#This Row],[Salary]]&lt;75000,"$55000 - $75000",Table1[[#This Row],[Salary]]&lt;=110000,"$75000 - $110000",Table1[[#This Row],[Salary]]&gt;110000,"&gt;$110000")</f>
        <v>$75000 - $110000</v>
      </c>
    </row>
    <row r="89" spans="1:36" x14ac:dyDescent="0.3">
      <c r="A89" t="s">
        <v>214</v>
      </c>
      <c r="B89">
        <v>10263</v>
      </c>
      <c r="C89">
        <v>1</v>
      </c>
      <c r="D89">
        <v>1</v>
      </c>
      <c r="E89">
        <v>0</v>
      </c>
      <c r="F89">
        <v>1</v>
      </c>
      <c r="G89">
        <v>5</v>
      </c>
      <c r="H89">
        <v>3</v>
      </c>
      <c r="I89">
        <v>71776</v>
      </c>
      <c r="J89">
        <v>0</v>
      </c>
      <c r="K89">
        <v>20</v>
      </c>
      <c r="L89" t="s">
        <v>55</v>
      </c>
      <c r="M89" t="s">
        <v>36</v>
      </c>
      <c r="N89">
        <v>1824</v>
      </c>
      <c r="O89" s="1">
        <v>28755</v>
      </c>
      <c r="P89" t="s">
        <v>56</v>
      </c>
      <c r="Q89" t="s">
        <v>48</v>
      </c>
      <c r="R89" t="s">
        <v>39</v>
      </c>
      <c r="S89" t="s">
        <v>77</v>
      </c>
      <c r="T89" s="1">
        <v>41827</v>
      </c>
      <c r="U89" s="1">
        <f t="shared" ref="U89:U90" ca="1" si="14">TODAY()</f>
        <v>44639</v>
      </c>
      <c r="V89" t="s">
        <v>480</v>
      </c>
      <c r="W89" t="s">
        <v>41</v>
      </c>
      <c r="X89" t="s">
        <v>42</v>
      </c>
      <c r="Y89" t="s">
        <v>60</v>
      </c>
      <c r="Z89">
        <v>16</v>
      </c>
      <c r="AA89" t="s">
        <v>44</v>
      </c>
      <c r="AB89" t="s">
        <v>53</v>
      </c>
      <c r="AC89">
        <v>4.4000000000000004</v>
      </c>
      <c r="AD89">
        <v>5</v>
      </c>
      <c r="AE89">
        <v>0</v>
      </c>
      <c r="AF89" s="1">
        <v>43518</v>
      </c>
      <c r="AG89">
        <v>0</v>
      </c>
      <c r="AH89">
        <v>17</v>
      </c>
      <c r="AI89" s="2">
        <f t="shared" ca="1" si="10"/>
        <v>7.698836413415469</v>
      </c>
      <c r="AJ89" t="str">
        <f>_xlfn.IFS(Table1[[#This Row],[Salary]]&lt;55000,"$45000 - $55000",Table1[[#This Row],[Salary]]&lt;75000,"$55000 - $75000",Table1[[#This Row],[Salary]]&lt;=110000,"$75000 - $110000",Table1[[#This Row],[Salary]]&gt;110000,"&gt;$110000")</f>
        <v>$55000 - $75000</v>
      </c>
    </row>
    <row r="90" spans="1:36" x14ac:dyDescent="0.3">
      <c r="A90" t="s">
        <v>215</v>
      </c>
      <c r="B90">
        <v>10136</v>
      </c>
      <c r="C90">
        <v>0</v>
      </c>
      <c r="D90">
        <v>0</v>
      </c>
      <c r="E90">
        <v>0</v>
      </c>
      <c r="F90">
        <v>1</v>
      </c>
      <c r="G90">
        <v>5</v>
      </c>
      <c r="H90">
        <v>3</v>
      </c>
      <c r="I90">
        <v>65902</v>
      </c>
      <c r="J90">
        <v>0</v>
      </c>
      <c r="K90">
        <v>20</v>
      </c>
      <c r="L90" t="s">
        <v>55</v>
      </c>
      <c r="M90" t="s">
        <v>36</v>
      </c>
      <c r="N90">
        <v>2324</v>
      </c>
      <c r="O90" s="1">
        <v>32047</v>
      </c>
      <c r="P90" t="s">
        <v>56</v>
      </c>
      <c r="Q90" t="s">
        <v>38</v>
      </c>
      <c r="R90" t="s">
        <v>39</v>
      </c>
      <c r="S90" t="s">
        <v>77</v>
      </c>
      <c r="T90" s="1">
        <v>41687</v>
      </c>
      <c r="U90" s="1">
        <f t="shared" ca="1" si="14"/>
        <v>44639</v>
      </c>
      <c r="V90" t="s">
        <v>480</v>
      </c>
      <c r="W90" t="s">
        <v>41</v>
      </c>
      <c r="X90" t="s">
        <v>42</v>
      </c>
      <c r="Y90" t="s">
        <v>64</v>
      </c>
      <c r="AA90" t="s">
        <v>44</v>
      </c>
      <c r="AB90" t="s">
        <v>53</v>
      </c>
      <c r="AC90">
        <v>4</v>
      </c>
      <c r="AD90">
        <v>4</v>
      </c>
      <c r="AE90">
        <v>0</v>
      </c>
      <c r="AF90" s="1">
        <v>43472</v>
      </c>
      <c r="AG90">
        <v>0</v>
      </c>
      <c r="AH90">
        <v>7</v>
      </c>
      <c r="AI90" s="2">
        <f t="shared" ca="1" si="10"/>
        <v>8.0821355236139638</v>
      </c>
      <c r="AJ90" t="str">
        <f>_xlfn.IFS(Table1[[#This Row],[Salary]]&lt;55000,"$45000 - $55000",Table1[[#This Row],[Salary]]&lt;75000,"$55000 - $75000",Table1[[#This Row],[Salary]]&lt;=110000,"$75000 - $110000",Table1[[#This Row],[Salary]]&gt;110000,"&gt;$110000")</f>
        <v>$55000 - $75000</v>
      </c>
    </row>
    <row r="91" spans="1:36" x14ac:dyDescent="0.3">
      <c r="A91" t="s">
        <v>216</v>
      </c>
      <c r="B91">
        <v>10189</v>
      </c>
      <c r="C91">
        <v>1</v>
      </c>
      <c r="D91">
        <v>1</v>
      </c>
      <c r="E91">
        <v>0</v>
      </c>
      <c r="F91">
        <v>5</v>
      </c>
      <c r="G91">
        <v>5</v>
      </c>
      <c r="H91">
        <v>3</v>
      </c>
      <c r="I91">
        <v>57748</v>
      </c>
      <c r="J91">
        <v>1</v>
      </c>
      <c r="K91">
        <v>19</v>
      </c>
      <c r="L91" t="s">
        <v>35</v>
      </c>
      <c r="M91" t="s">
        <v>36</v>
      </c>
      <c r="N91">
        <v>2176</v>
      </c>
      <c r="O91" s="1">
        <v>20193</v>
      </c>
      <c r="P91" t="s">
        <v>56</v>
      </c>
      <c r="Q91" t="s">
        <v>48</v>
      </c>
      <c r="R91" t="s">
        <v>39</v>
      </c>
      <c r="S91" t="s">
        <v>40</v>
      </c>
      <c r="T91" s="1">
        <v>40854</v>
      </c>
      <c r="U91" s="1">
        <v>42507</v>
      </c>
      <c r="V91" t="s">
        <v>206</v>
      </c>
      <c r="W91" t="s">
        <v>50</v>
      </c>
      <c r="X91" t="s">
        <v>42</v>
      </c>
      <c r="Y91" t="s">
        <v>64</v>
      </c>
      <c r="Z91">
        <v>39</v>
      </c>
      <c r="AA91" t="s">
        <v>65</v>
      </c>
      <c r="AB91" t="s">
        <v>53</v>
      </c>
      <c r="AC91">
        <v>3.13</v>
      </c>
      <c r="AD91">
        <v>3</v>
      </c>
      <c r="AE91">
        <v>0</v>
      </c>
      <c r="AF91" s="1">
        <v>42404</v>
      </c>
      <c r="AG91">
        <v>0</v>
      </c>
      <c r="AH91">
        <v>16</v>
      </c>
      <c r="AI91" s="2">
        <f t="shared" si="10"/>
        <v>4.5256673511293632</v>
      </c>
      <c r="AJ91" t="str">
        <f>_xlfn.IFS(Table1[[#This Row],[Salary]]&lt;55000,"$45000 - $55000",Table1[[#This Row],[Salary]]&lt;75000,"$55000 - $75000",Table1[[#This Row],[Salary]]&lt;=110000,"$75000 - $110000",Table1[[#This Row],[Salary]]&gt;110000,"&gt;$110000")</f>
        <v>$55000 - $75000</v>
      </c>
    </row>
    <row r="92" spans="1:36" x14ac:dyDescent="0.3">
      <c r="A92" t="s">
        <v>217</v>
      </c>
      <c r="B92">
        <v>10308</v>
      </c>
      <c r="C92">
        <v>1</v>
      </c>
      <c r="D92">
        <v>1</v>
      </c>
      <c r="E92">
        <v>1</v>
      </c>
      <c r="F92">
        <v>1</v>
      </c>
      <c r="G92">
        <v>5</v>
      </c>
      <c r="H92">
        <v>1</v>
      </c>
      <c r="I92">
        <v>64057</v>
      </c>
      <c r="J92">
        <v>0</v>
      </c>
      <c r="K92">
        <v>19</v>
      </c>
      <c r="L92" t="s">
        <v>35</v>
      </c>
      <c r="M92" t="s">
        <v>36</v>
      </c>
      <c r="N92">
        <v>2132</v>
      </c>
      <c r="O92" s="1">
        <v>32799</v>
      </c>
      <c r="P92" t="s">
        <v>37</v>
      </c>
      <c r="Q92" t="s">
        <v>48</v>
      </c>
      <c r="R92" t="s">
        <v>39</v>
      </c>
      <c r="S92" t="s">
        <v>40</v>
      </c>
      <c r="T92" s="1">
        <v>42135</v>
      </c>
      <c r="U92" s="1">
        <f t="shared" ref="U92:U94" ca="1" si="15">TODAY()</f>
        <v>44639</v>
      </c>
      <c r="V92" t="s">
        <v>480</v>
      </c>
      <c r="W92" t="s">
        <v>41</v>
      </c>
      <c r="X92" t="s">
        <v>42</v>
      </c>
      <c r="Y92" t="s">
        <v>67</v>
      </c>
      <c r="Z92">
        <v>11</v>
      </c>
      <c r="AA92" t="s">
        <v>52</v>
      </c>
      <c r="AB92" t="s">
        <v>185</v>
      </c>
      <c r="AC92">
        <v>1.56</v>
      </c>
      <c r="AD92">
        <v>5</v>
      </c>
      <c r="AE92">
        <v>0</v>
      </c>
      <c r="AF92" s="1">
        <v>43468</v>
      </c>
      <c r="AG92">
        <v>6</v>
      </c>
      <c r="AH92">
        <v>15</v>
      </c>
      <c r="AI92" s="2">
        <f t="shared" ca="1" si="10"/>
        <v>6.8555783709787814</v>
      </c>
      <c r="AJ92" t="str">
        <f>_xlfn.IFS(Table1[[#This Row],[Salary]]&lt;55000,"$45000 - $55000",Table1[[#This Row],[Salary]]&lt;75000,"$55000 - $75000",Table1[[#This Row],[Salary]]&lt;=110000,"$75000 - $110000",Table1[[#This Row],[Salary]]&gt;110000,"&gt;$110000")</f>
        <v>$55000 - $75000</v>
      </c>
    </row>
    <row r="93" spans="1:36" x14ac:dyDescent="0.3">
      <c r="A93" t="s">
        <v>218</v>
      </c>
      <c r="B93">
        <v>10309</v>
      </c>
      <c r="C93">
        <v>0</v>
      </c>
      <c r="D93">
        <v>0</v>
      </c>
      <c r="E93">
        <v>1</v>
      </c>
      <c r="F93">
        <v>1</v>
      </c>
      <c r="G93">
        <v>3</v>
      </c>
      <c r="H93">
        <v>1</v>
      </c>
      <c r="I93">
        <v>53366</v>
      </c>
      <c r="J93">
        <v>0</v>
      </c>
      <c r="K93">
        <v>15</v>
      </c>
      <c r="L93" t="s">
        <v>219</v>
      </c>
      <c r="M93" t="s">
        <v>36</v>
      </c>
      <c r="N93">
        <v>2138</v>
      </c>
      <c r="O93" s="1">
        <v>31946</v>
      </c>
      <c r="P93" t="s">
        <v>37</v>
      </c>
      <c r="Q93" t="s">
        <v>38</v>
      </c>
      <c r="R93" t="s">
        <v>39</v>
      </c>
      <c r="S93" t="s">
        <v>40</v>
      </c>
      <c r="T93" s="1">
        <v>42093</v>
      </c>
      <c r="U93" s="1">
        <f t="shared" ca="1" si="15"/>
        <v>44639</v>
      </c>
      <c r="V93" t="s">
        <v>480</v>
      </c>
      <c r="W93" t="s">
        <v>41</v>
      </c>
      <c r="X93" t="s">
        <v>481</v>
      </c>
      <c r="Y93" t="s">
        <v>82</v>
      </c>
      <c r="Z93">
        <v>7</v>
      </c>
      <c r="AA93" t="s">
        <v>44</v>
      </c>
      <c r="AB93" t="s">
        <v>185</v>
      </c>
      <c r="AC93">
        <v>1.2</v>
      </c>
      <c r="AD93">
        <v>3</v>
      </c>
      <c r="AE93">
        <v>6</v>
      </c>
      <c r="AF93" s="1">
        <v>43500</v>
      </c>
      <c r="AG93">
        <v>3</v>
      </c>
      <c r="AH93">
        <v>2</v>
      </c>
      <c r="AI93" s="2">
        <f t="shared" ca="1" si="10"/>
        <v>6.97056810403833</v>
      </c>
      <c r="AJ93" t="str">
        <f>_xlfn.IFS(Table1[[#This Row],[Salary]]&lt;55000,"$45000 - $55000",Table1[[#This Row],[Salary]]&lt;75000,"$55000 - $75000",Table1[[#This Row],[Salary]]&lt;=110000,"$75000 - $110000",Table1[[#This Row],[Salary]]&gt;110000,"&gt;$110000")</f>
        <v>$45000 - $55000</v>
      </c>
    </row>
    <row r="94" spans="1:36" x14ac:dyDescent="0.3">
      <c r="A94" t="s">
        <v>220</v>
      </c>
      <c r="B94">
        <v>10049</v>
      </c>
      <c r="C94">
        <v>1</v>
      </c>
      <c r="D94">
        <v>1</v>
      </c>
      <c r="E94">
        <v>0</v>
      </c>
      <c r="F94">
        <v>1</v>
      </c>
      <c r="G94">
        <v>5</v>
      </c>
      <c r="H94">
        <v>3</v>
      </c>
      <c r="I94">
        <v>58530</v>
      </c>
      <c r="J94">
        <v>0</v>
      </c>
      <c r="K94">
        <v>19</v>
      </c>
      <c r="L94" t="s">
        <v>35</v>
      </c>
      <c r="M94" t="s">
        <v>36</v>
      </c>
      <c r="N94">
        <v>2155</v>
      </c>
      <c r="O94" s="1">
        <v>29661</v>
      </c>
      <c r="P94" t="s">
        <v>56</v>
      </c>
      <c r="Q94" t="s">
        <v>48</v>
      </c>
      <c r="R94" t="s">
        <v>39</v>
      </c>
      <c r="S94" t="s">
        <v>40</v>
      </c>
      <c r="T94" s="1">
        <v>40917</v>
      </c>
      <c r="U94" s="1">
        <f t="shared" ca="1" si="15"/>
        <v>44639</v>
      </c>
      <c r="V94" t="s">
        <v>480</v>
      </c>
      <c r="W94" t="s">
        <v>41</v>
      </c>
      <c r="X94" t="s">
        <v>42</v>
      </c>
      <c r="Y94" t="s">
        <v>78</v>
      </c>
      <c r="Z94">
        <v>12</v>
      </c>
      <c r="AA94" t="s">
        <v>65</v>
      </c>
      <c r="AB94" t="s">
        <v>53</v>
      </c>
      <c r="AC94">
        <v>5</v>
      </c>
      <c r="AD94">
        <v>5</v>
      </c>
      <c r="AE94">
        <v>0</v>
      </c>
      <c r="AF94" s="1">
        <v>43494</v>
      </c>
      <c r="AG94">
        <v>0</v>
      </c>
      <c r="AH94">
        <v>19</v>
      </c>
      <c r="AI94" s="2">
        <f t="shared" ca="1" si="10"/>
        <v>10.190280629705681</v>
      </c>
      <c r="AJ94" t="str">
        <f>_xlfn.IFS(Table1[[#This Row],[Salary]]&lt;55000,"$45000 - $55000",Table1[[#This Row],[Salary]]&lt;75000,"$55000 - $75000",Table1[[#This Row],[Salary]]&lt;=110000,"$75000 - $110000",Table1[[#This Row],[Salary]]&gt;110000,"&gt;$110000")</f>
        <v>$55000 - $75000</v>
      </c>
    </row>
    <row r="95" spans="1:36" x14ac:dyDescent="0.3">
      <c r="A95" t="s">
        <v>221</v>
      </c>
      <c r="B95">
        <v>10093</v>
      </c>
      <c r="C95">
        <v>0</v>
      </c>
      <c r="D95">
        <v>0</v>
      </c>
      <c r="E95">
        <v>1</v>
      </c>
      <c r="F95">
        <v>5</v>
      </c>
      <c r="G95">
        <v>5</v>
      </c>
      <c r="H95">
        <v>3</v>
      </c>
      <c r="I95">
        <v>72609</v>
      </c>
      <c r="J95">
        <v>1</v>
      </c>
      <c r="K95">
        <v>20</v>
      </c>
      <c r="L95" t="s">
        <v>55</v>
      </c>
      <c r="M95" t="s">
        <v>36</v>
      </c>
      <c r="N95">
        <v>2143</v>
      </c>
      <c r="O95" s="1">
        <v>29596</v>
      </c>
      <c r="P95" t="s">
        <v>37</v>
      </c>
      <c r="Q95" t="s">
        <v>38</v>
      </c>
      <c r="R95" t="s">
        <v>39</v>
      </c>
      <c r="S95" t="s">
        <v>40</v>
      </c>
      <c r="T95" s="1">
        <v>40679</v>
      </c>
      <c r="U95" s="1">
        <v>41449</v>
      </c>
      <c r="V95" t="s">
        <v>57</v>
      </c>
      <c r="W95" t="s">
        <v>50</v>
      </c>
      <c r="X95" t="s">
        <v>42</v>
      </c>
      <c r="Y95" t="s">
        <v>67</v>
      </c>
      <c r="Z95">
        <v>11</v>
      </c>
      <c r="AA95" t="s">
        <v>65</v>
      </c>
      <c r="AB95" t="s">
        <v>53</v>
      </c>
      <c r="AC95">
        <v>4.76</v>
      </c>
      <c r="AD95">
        <v>5</v>
      </c>
      <c r="AE95">
        <v>0</v>
      </c>
      <c r="AF95" s="1">
        <v>41369</v>
      </c>
      <c r="AG95">
        <v>0</v>
      </c>
      <c r="AH95">
        <v>20</v>
      </c>
      <c r="AI95" s="2">
        <f t="shared" si="10"/>
        <v>2.108145106091718</v>
      </c>
      <c r="AJ95" t="str">
        <f>_xlfn.IFS(Table1[[#This Row],[Salary]]&lt;55000,"$45000 - $55000",Table1[[#This Row],[Salary]]&lt;75000,"$55000 - $75000",Table1[[#This Row],[Salary]]&lt;=110000,"$75000 - $110000",Table1[[#This Row],[Salary]]&gt;110000,"&gt;$110000")</f>
        <v>$55000 - $75000</v>
      </c>
    </row>
    <row r="96" spans="1:36" x14ac:dyDescent="0.3">
      <c r="A96" t="s">
        <v>222</v>
      </c>
      <c r="B96">
        <v>10163</v>
      </c>
      <c r="C96">
        <v>1</v>
      </c>
      <c r="D96">
        <v>1</v>
      </c>
      <c r="E96">
        <v>0</v>
      </c>
      <c r="F96">
        <v>5</v>
      </c>
      <c r="G96">
        <v>5</v>
      </c>
      <c r="H96">
        <v>3</v>
      </c>
      <c r="I96">
        <v>55965</v>
      </c>
      <c r="J96">
        <v>1</v>
      </c>
      <c r="K96">
        <v>20</v>
      </c>
      <c r="L96" t="s">
        <v>55</v>
      </c>
      <c r="M96" t="s">
        <v>36</v>
      </c>
      <c r="N96">
        <v>2170</v>
      </c>
      <c r="O96" s="1">
        <v>30539</v>
      </c>
      <c r="P96" t="s">
        <v>56</v>
      </c>
      <c r="Q96" t="s">
        <v>48</v>
      </c>
      <c r="R96" t="s">
        <v>39</v>
      </c>
      <c r="S96" t="s">
        <v>40</v>
      </c>
      <c r="T96" s="1">
        <v>40637</v>
      </c>
      <c r="U96" s="1">
        <v>41283</v>
      </c>
      <c r="V96" t="s">
        <v>49</v>
      </c>
      <c r="W96" t="s">
        <v>50</v>
      </c>
      <c r="X96" t="s">
        <v>42</v>
      </c>
      <c r="Y96" t="s">
        <v>74</v>
      </c>
      <c r="Z96">
        <v>19</v>
      </c>
      <c r="AA96" t="s">
        <v>65</v>
      </c>
      <c r="AB96" t="s">
        <v>53</v>
      </c>
      <c r="AC96">
        <v>3.66</v>
      </c>
      <c r="AD96">
        <v>3</v>
      </c>
      <c r="AE96">
        <v>0</v>
      </c>
      <c r="AF96" s="1">
        <v>40915</v>
      </c>
      <c r="AG96">
        <v>0</v>
      </c>
      <c r="AH96">
        <v>6</v>
      </c>
      <c r="AI96" s="2">
        <f t="shared" si="10"/>
        <v>1.7686516084873374</v>
      </c>
      <c r="AJ96" t="str">
        <f>_xlfn.IFS(Table1[[#This Row],[Salary]]&lt;55000,"$45000 - $55000",Table1[[#This Row],[Salary]]&lt;75000,"$55000 - $75000",Table1[[#This Row],[Salary]]&lt;=110000,"$75000 - $110000",Table1[[#This Row],[Salary]]&gt;110000,"&gt;$110000")</f>
        <v>$55000 - $75000</v>
      </c>
    </row>
    <row r="97" spans="1:36" x14ac:dyDescent="0.3">
      <c r="A97" t="s">
        <v>223</v>
      </c>
      <c r="B97">
        <v>10305</v>
      </c>
      <c r="C97">
        <v>1</v>
      </c>
      <c r="D97">
        <v>1</v>
      </c>
      <c r="E97">
        <v>1</v>
      </c>
      <c r="F97">
        <v>1</v>
      </c>
      <c r="G97">
        <v>6</v>
      </c>
      <c r="H97">
        <v>3</v>
      </c>
      <c r="I97">
        <v>70187</v>
      </c>
      <c r="J97">
        <v>1</v>
      </c>
      <c r="K97">
        <v>3</v>
      </c>
      <c r="L97" t="s">
        <v>133</v>
      </c>
      <c r="M97" t="s">
        <v>36</v>
      </c>
      <c r="N97">
        <v>2330</v>
      </c>
      <c r="O97" s="1">
        <v>27582</v>
      </c>
      <c r="P97" t="s">
        <v>37</v>
      </c>
      <c r="Q97" t="s">
        <v>48</v>
      </c>
      <c r="R97" t="s">
        <v>39</v>
      </c>
      <c r="S97" t="s">
        <v>40</v>
      </c>
      <c r="T97" s="1">
        <v>41911</v>
      </c>
      <c r="U97" s="1">
        <v>43331</v>
      </c>
      <c r="V97" t="s">
        <v>224</v>
      </c>
      <c r="W97" t="s">
        <v>98</v>
      </c>
      <c r="X97" t="s">
        <v>135</v>
      </c>
      <c r="Y97" t="s">
        <v>154</v>
      </c>
      <c r="Z97">
        <v>21</v>
      </c>
      <c r="AA97" t="s">
        <v>75</v>
      </c>
      <c r="AB97" t="s">
        <v>185</v>
      </c>
      <c r="AC97">
        <v>2</v>
      </c>
      <c r="AD97">
        <v>5</v>
      </c>
      <c r="AE97">
        <v>0</v>
      </c>
      <c r="AF97" s="1">
        <v>43493</v>
      </c>
      <c r="AG97">
        <v>4</v>
      </c>
      <c r="AH97">
        <v>7</v>
      </c>
      <c r="AI97" s="2">
        <f t="shared" si="10"/>
        <v>3.8877481177275839</v>
      </c>
      <c r="AJ97" t="str">
        <f>_xlfn.IFS(Table1[[#This Row],[Salary]]&lt;55000,"$45000 - $55000",Table1[[#This Row],[Salary]]&lt;75000,"$55000 - $75000",Table1[[#This Row],[Salary]]&lt;=110000,"$75000 - $110000",Table1[[#This Row],[Salary]]&gt;110000,"&gt;$110000")</f>
        <v>$55000 - $75000</v>
      </c>
    </row>
    <row r="98" spans="1:36" x14ac:dyDescent="0.3">
      <c r="A98" t="s">
        <v>225</v>
      </c>
      <c r="B98">
        <v>10015</v>
      </c>
      <c r="C98">
        <v>0</v>
      </c>
      <c r="D98">
        <v>0</v>
      </c>
      <c r="E98">
        <v>1</v>
      </c>
      <c r="F98">
        <v>1</v>
      </c>
      <c r="G98">
        <v>3</v>
      </c>
      <c r="H98">
        <v>4</v>
      </c>
      <c r="I98">
        <v>178000</v>
      </c>
      <c r="J98">
        <v>0</v>
      </c>
      <c r="K98">
        <v>12</v>
      </c>
      <c r="L98" t="s">
        <v>226</v>
      </c>
      <c r="M98" t="s">
        <v>36</v>
      </c>
      <c r="N98">
        <v>1460</v>
      </c>
      <c r="O98" s="1">
        <v>29348</v>
      </c>
      <c r="P98" t="s">
        <v>37</v>
      </c>
      <c r="Q98" t="s">
        <v>38</v>
      </c>
      <c r="R98" t="s">
        <v>39</v>
      </c>
      <c r="S98" t="s">
        <v>77</v>
      </c>
      <c r="T98" s="1">
        <v>40648</v>
      </c>
      <c r="U98" s="1">
        <f t="shared" ref="U98:U104" ca="1" si="16">TODAY()</f>
        <v>44639</v>
      </c>
      <c r="V98" t="s">
        <v>480</v>
      </c>
      <c r="W98" t="s">
        <v>41</v>
      </c>
      <c r="X98" t="s">
        <v>481</v>
      </c>
      <c r="Y98" t="s">
        <v>141</v>
      </c>
      <c r="Z98">
        <v>5</v>
      </c>
      <c r="AA98" t="s">
        <v>52</v>
      </c>
      <c r="AB98" t="s">
        <v>45</v>
      </c>
      <c r="AC98">
        <v>5</v>
      </c>
      <c r="AD98">
        <v>5</v>
      </c>
      <c r="AE98">
        <v>5</v>
      </c>
      <c r="AF98" s="1">
        <v>43472</v>
      </c>
      <c r="AG98">
        <v>0</v>
      </c>
      <c r="AH98">
        <v>15</v>
      </c>
      <c r="AI98" s="2">
        <f t="shared" ca="1" si="10"/>
        <v>10.926762491444217</v>
      </c>
      <c r="AJ98" t="str">
        <f>_xlfn.IFS(Table1[[#This Row],[Salary]]&lt;55000,"$45000 - $55000",Table1[[#This Row],[Salary]]&lt;75000,"$55000 - $75000",Table1[[#This Row],[Salary]]&lt;=110000,"$75000 - $110000",Table1[[#This Row],[Salary]]&gt;110000,"&gt;$110000")</f>
        <v>&gt;$110000</v>
      </c>
    </row>
    <row r="99" spans="1:36" x14ac:dyDescent="0.3">
      <c r="A99" t="s">
        <v>227</v>
      </c>
      <c r="B99">
        <v>10080</v>
      </c>
      <c r="C99">
        <v>1</v>
      </c>
      <c r="D99">
        <v>1</v>
      </c>
      <c r="E99">
        <v>0</v>
      </c>
      <c r="F99">
        <v>1</v>
      </c>
      <c r="G99">
        <v>1</v>
      </c>
      <c r="H99">
        <v>3</v>
      </c>
      <c r="I99">
        <v>99351</v>
      </c>
      <c r="J99">
        <v>0</v>
      </c>
      <c r="K99">
        <v>26</v>
      </c>
      <c r="L99" t="s">
        <v>119</v>
      </c>
      <c r="M99" t="s">
        <v>36</v>
      </c>
      <c r="N99">
        <v>2050</v>
      </c>
      <c r="O99" s="1">
        <v>28961</v>
      </c>
      <c r="P99" t="s">
        <v>56</v>
      </c>
      <c r="Q99" t="s">
        <v>48</v>
      </c>
      <c r="R99" t="s">
        <v>39</v>
      </c>
      <c r="S99" t="s">
        <v>40</v>
      </c>
      <c r="T99" s="1">
        <v>39818</v>
      </c>
      <c r="U99" s="1">
        <f t="shared" ca="1" si="16"/>
        <v>44639</v>
      </c>
      <c r="V99" t="s">
        <v>480</v>
      </c>
      <c r="W99" t="s">
        <v>41</v>
      </c>
      <c r="X99" t="s">
        <v>120</v>
      </c>
      <c r="Y99" t="s">
        <v>228</v>
      </c>
      <c r="Z99">
        <v>9</v>
      </c>
      <c r="AA99" t="s">
        <v>229</v>
      </c>
      <c r="AB99" t="s">
        <v>53</v>
      </c>
      <c r="AC99">
        <v>5</v>
      </c>
      <c r="AD99">
        <v>3</v>
      </c>
      <c r="AE99">
        <v>2</v>
      </c>
      <c r="AF99" s="1">
        <v>43504</v>
      </c>
      <c r="AG99">
        <v>0</v>
      </c>
      <c r="AH99">
        <v>3</v>
      </c>
      <c r="AI99" s="2">
        <f t="shared" ca="1" si="10"/>
        <v>13.19917864476386</v>
      </c>
      <c r="AJ99" t="str">
        <f>_xlfn.IFS(Table1[[#This Row],[Salary]]&lt;55000,"$45000 - $55000",Table1[[#This Row],[Salary]]&lt;75000,"$55000 - $75000",Table1[[#This Row],[Salary]]&lt;=110000,"$75000 - $110000",Table1[[#This Row],[Salary]]&gt;110000,"&gt;$110000")</f>
        <v>$75000 - $110000</v>
      </c>
    </row>
    <row r="100" spans="1:36" x14ac:dyDescent="0.3">
      <c r="A100" t="s">
        <v>230</v>
      </c>
      <c r="B100">
        <v>10258</v>
      </c>
      <c r="C100">
        <v>0</v>
      </c>
      <c r="D100">
        <v>0</v>
      </c>
      <c r="E100">
        <v>1</v>
      </c>
      <c r="F100">
        <v>1</v>
      </c>
      <c r="G100">
        <v>6</v>
      </c>
      <c r="H100">
        <v>3</v>
      </c>
      <c r="I100">
        <v>67251</v>
      </c>
      <c r="J100">
        <v>0</v>
      </c>
      <c r="K100">
        <v>3</v>
      </c>
      <c r="L100" t="s">
        <v>133</v>
      </c>
      <c r="M100" t="s">
        <v>116</v>
      </c>
      <c r="N100">
        <v>6050</v>
      </c>
      <c r="O100" s="1">
        <v>23251</v>
      </c>
      <c r="P100" t="s">
        <v>37</v>
      </c>
      <c r="Q100" t="s">
        <v>38</v>
      </c>
      <c r="R100" t="s">
        <v>39</v>
      </c>
      <c r="S100" t="s">
        <v>77</v>
      </c>
      <c r="T100" s="1">
        <v>40792</v>
      </c>
      <c r="U100" s="1">
        <f t="shared" ca="1" si="16"/>
        <v>44639</v>
      </c>
      <c r="V100" t="s">
        <v>480</v>
      </c>
      <c r="W100" t="s">
        <v>41</v>
      </c>
      <c r="X100" t="s">
        <v>135</v>
      </c>
      <c r="Y100" t="s">
        <v>154</v>
      </c>
      <c r="Z100">
        <v>21</v>
      </c>
      <c r="AA100" t="s">
        <v>111</v>
      </c>
      <c r="AB100" t="s">
        <v>53</v>
      </c>
      <c r="AC100">
        <v>4.3</v>
      </c>
      <c r="AD100">
        <v>3</v>
      </c>
      <c r="AE100">
        <v>0</v>
      </c>
      <c r="AF100" s="1">
        <v>43492</v>
      </c>
      <c r="AG100">
        <v>2</v>
      </c>
      <c r="AH100">
        <v>7</v>
      </c>
      <c r="AI100" s="2">
        <f t="shared" ca="1" si="10"/>
        <v>10.532511978097194</v>
      </c>
      <c r="AJ100" t="str">
        <f>_xlfn.IFS(Table1[[#This Row],[Salary]]&lt;55000,"$45000 - $55000",Table1[[#This Row],[Salary]]&lt;75000,"$55000 - $75000",Table1[[#This Row],[Salary]]&lt;=110000,"$75000 - $110000",Table1[[#This Row],[Salary]]&gt;110000,"&gt;$110000")</f>
        <v>$55000 - $75000</v>
      </c>
    </row>
    <row r="101" spans="1:36" x14ac:dyDescent="0.3">
      <c r="A101" t="s">
        <v>231</v>
      </c>
      <c r="B101">
        <v>10273</v>
      </c>
      <c r="C101">
        <v>0</v>
      </c>
      <c r="D101">
        <v>0</v>
      </c>
      <c r="E101">
        <v>0</v>
      </c>
      <c r="F101">
        <v>1</v>
      </c>
      <c r="G101">
        <v>3</v>
      </c>
      <c r="H101">
        <v>3</v>
      </c>
      <c r="I101">
        <v>65707</v>
      </c>
      <c r="J101">
        <v>0</v>
      </c>
      <c r="K101">
        <v>14</v>
      </c>
      <c r="L101" t="s">
        <v>81</v>
      </c>
      <c r="M101" t="s">
        <v>116</v>
      </c>
      <c r="N101">
        <v>6040</v>
      </c>
      <c r="O101" s="1">
        <v>24996</v>
      </c>
      <c r="P101" t="s">
        <v>56</v>
      </c>
      <c r="Q101" t="s">
        <v>38</v>
      </c>
      <c r="R101" t="s">
        <v>39</v>
      </c>
      <c r="S101" t="s">
        <v>40</v>
      </c>
      <c r="T101" s="1">
        <v>40299</v>
      </c>
      <c r="U101" s="1">
        <f t="shared" ca="1" si="16"/>
        <v>44639</v>
      </c>
      <c r="V101" t="s">
        <v>480</v>
      </c>
      <c r="W101" t="s">
        <v>41</v>
      </c>
      <c r="X101" t="s">
        <v>481</v>
      </c>
      <c r="Y101" t="s">
        <v>160</v>
      </c>
      <c r="Z101">
        <v>6</v>
      </c>
      <c r="AA101" t="s">
        <v>44</v>
      </c>
      <c r="AB101" t="s">
        <v>53</v>
      </c>
      <c r="AC101">
        <v>4.7</v>
      </c>
      <c r="AD101">
        <v>4</v>
      </c>
      <c r="AE101">
        <v>5</v>
      </c>
      <c r="AF101" s="1">
        <v>43497</v>
      </c>
      <c r="AG101">
        <v>0</v>
      </c>
      <c r="AH101">
        <v>1</v>
      </c>
      <c r="AI101" s="2">
        <f t="shared" ca="1" si="10"/>
        <v>11.88227241615332</v>
      </c>
      <c r="AJ101" t="str">
        <f>_xlfn.IFS(Table1[[#This Row],[Salary]]&lt;55000,"$45000 - $55000",Table1[[#This Row],[Salary]]&lt;75000,"$55000 - $75000",Table1[[#This Row],[Salary]]&lt;=110000,"$75000 - $110000",Table1[[#This Row],[Salary]]&gt;110000,"&gt;$110000")</f>
        <v>$55000 - $75000</v>
      </c>
    </row>
    <row r="102" spans="1:36" x14ac:dyDescent="0.3">
      <c r="A102" t="s">
        <v>232</v>
      </c>
      <c r="B102">
        <v>10111</v>
      </c>
      <c r="C102">
        <v>0</v>
      </c>
      <c r="D102">
        <v>0</v>
      </c>
      <c r="E102">
        <v>1</v>
      </c>
      <c r="F102">
        <v>1</v>
      </c>
      <c r="G102">
        <v>5</v>
      </c>
      <c r="H102">
        <v>3</v>
      </c>
      <c r="I102">
        <v>52249</v>
      </c>
      <c r="J102">
        <v>0</v>
      </c>
      <c r="K102">
        <v>19</v>
      </c>
      <c r="L102" t="s">
        <v>35</v>
      </c>
      <c r="M102" t="s">
        <v>36</v>
      </c>
      <c r="N102">
        <v>1905</v>
      </c>
      <c r="O102" s="1">
        <v>31305</v>
      </c>
      <c r="P102" t="s">
        <v>37</v>
      </c>
      <c r="Q102" t="s">
        <v>38</v>
      </c>
      <c r="R102" t="s">
        <v>39</v>
      </c>
      <c r="S102" t="s">
        <v>40</v>
      </c>
      <c r="T102" s="1">
        <v>42093</v>
      </c>
      <c r="U102" s="1">
        <f t="shared" ca="1" si="16"/>
        <v>44639</v>
      </c>
      <c r="V102" t="s">
        <v>480</v>
      </c>
      <c r="W102" t="s">
        <v>41</v>
      </c>
      <c r="X102" t="s">
        <v>42</v>
      </c>
      <c r="Y102" t="s">
        <v>85</v>
      </c>
      <c r="Z102">
        <v>14</v>
      </c>
      <c r="AA102" t="s">
        <v>75</v>
      </c>
      <c r="AB102" t="s">
        <v>53</v>
      </c>
      <c r="AC102">
        <v>4.5</v>
      </c>
      <c r="AD102">
        <v>3</v>
      </c>
      <c r="AE102">
        <v>0</v>
      </c>
      <c r="AF102" s="1">
        <v>43514</v>
      </c>
      <c r="AG102">
        <v>0</v>
      </c>
      <c r="AH102">
        <v>5</v>
      </c>
      <c r="AI102" s="2">
        <f t="shared" ca="1" si="10"/>
        <v>6.97056810403833</v>
      </c>
      <c r="AJ102" t="str">
        <f>_xlfn.IFS(Table1[[#This Row],[Salary]]&lt;55000,"$45000 - $55000",Table1[[#This Row],[Salary]]&lt;75000,"$55000 - $75000",Table1[[#This Row],[Salary]]&lt;=110000,"$75000 - $110000",Table1[[#This Row],[Salary]]&gt;110000,"&gt;$110000")</f>
        <v>$45000 - $55000</v>
      </c>
    </row>
    <row r="103" spans="1:36" x14ac:dyDescent="0.3">
      <c r="A103" t="s">
        <v>233</v>
      </c>
      <c r="B103">
        <v>10257</v>
      </c>
      <c r="C103">
        <v>0</v>
      </c>
      <c r="D103">
        <v>0</v>
      </c>
      <c r="E103">
        <v>0</v>
      </c>
      <c r="F103">
        <v>1</v>
      </c>
      <c r="G103">
        <v>5</v>
      </c>
      <c r="H103">
        <v>3</v>
      </c>
      <c r="I103">
        <v>53171</v>
      </c>
      <c r="J103">
        <v>0</v>
      </c>
      <c r="K103">
        <v>19</v>
      </c>
      <c r="L103" t="s">
        <v>35</v>
      </c>
      <c r="M103" t="s">
        <v>36</v>
      </c>
      <c r="N103">
        <v>2121</v>
      </c>
      <c r="O103" s="1">
        <v>30359</v>
      </c>
      <c r="P103" t="s">
        <v>56</v>
      </c>
      <c r="Q103" t="s">
        <v>38</v>
      </c>
      <c r="R103" t="s">
        <v>39</v>
      </c>
      <c r="S103" t="s">
        <v>77</v>
      </c>
      <c r="T103" s="1">
        <v>40679</v>
      </c>
      <c r="U103" s="1">
        <f t="shared" ca="1" si="16"/>
        <v>44639</v>
      </c>
      <c r="V103" t="s">
        <v>480</v>
      </c>
      <c r="W103" t="s">
        <v>41</v>
      </c>
      <c r="X103" t="s">
        <v>42</v>
      </c>
      <c r="Y103" t="s">
        <v>93</v>
      </c>
      <c r="Z103">
        <v>18</v>
      </c>
      <c r="AA103" t="s">
        <v>44</v>
      </c>
      <c r="AB103" t="s">
        <v>53</v>
      </c>
      <c r="AC103">
        <v>4.2</v>
      </c>
      <c r="AD103">
        <v>4</v>
      </c>
      <c r="AE103">
        <v>0</v>
      </c>
      <c r="AF103" s="1">
        <v>43522</v>
      </c>
      <c r="AG103">
        <v>0</v>
      </c>
      <c r="AH103">
        <v>12</v>
      </c>
      <c r="AI103" s="2">
        <f t="shared" ca="1" si="10"/>
        <v>10.841889117043122</v>
      </c>
      <c r="AJ103" t="str">
        <f>_xlfn.IFS(Table1[[#This Row],[Salary]]&lt;55000,"$45000 - $55000",Table1[[#This Row],[Salary]]&lt;75000,"$55000 - $75000",Table1[[#This Row],[Salary]]&lt;=110000,"$75000 - $110000",Table1[[#This Row],[Salary]]&gt;110000,"&gt;$110000")</f>
        <v>$45000 - $55000</v>
      </c>
    </row>
    <row r="104" spans="1:36" x14ac:dyDescent="0.3">
      <c r="A104" t="s">
        <v>234</v>
      </c>
      <c r="B104">
        <v>10159</v>
      </c>
      <c r="C104">
        <v>1</v>
      </c>
      <c r="D104">
        <v>1</v>
      </c>
      <c r="E104">
        <v>0</v>
      </c>
      <c r="F104">
        <v>1</v>
      </c>
      <c r="G104">
        <v>5</v>
      </c>
      <c r="H104">
        <v>3</v>
      </c>
      <c r="I104">
        <v>51337</v>
      </c>
      <c r="J104">
        <v>0</v>
      </c>
      <c r="K104">
        <v>19</v>
      </c>
      <c r="L104" t="s">
        <v>35</v>
      </c>
      <c r="M104" t="s">
        <v>36</v>
      </c>
      <c r="N104">
        <v>2145</v>
      </c>
      <c r="O104" s="1">
        <v>32883</v>
      </c>
      <c r="P104" t="s">
        <v>56</v>
      </c>
      <c r="Q104" t="s">
        <v>48</v>
      </c>
      <c r="R104" t="s">
        <v>39</v>
      </c>
      <c r="S104" t="s">
        <v>77</v>
      </c>
      <c r="T104" s="1">
        <v>42093</v>
      </c>
      <c r="U104" s="1">
        <f t="shared" ca="1" si="16"/>
        <v>44639</v>
      </c>
      <c r="V104" t="s">
        <v>480</v>
      </c>
      <c r="W104" t="s">
        <v>41</v>
      </c>
      <c r="X104" t="s">
        <v>42</v>
      </c>
      <c r="Y104" t="s">
        <v>43</v>
      </c>
      <c r="Z104">
        <v>22</v>
      </c>
      <c r="AA104" t="s">
        <v>44</v>
      </c>
      <c r="AB104" t="s">
        <v>53</v>
      </c>
      <c r="AC104">
        <v>3.73</v>
      </c>
      <c r="AD104">
        <v>3</v>
      </c>
      <c r="AE104">
        <v>0</v>
      </c>
      <c r="AF104" s="1">
        <v>43481</v>
      </c>
      <c r="AG104">
        <v>0</v>
      </c>
      <c r="AH104">
        <v>19</v>
      </c>
      <c r="AI104" s="2">
        <f t="shared" ca="1" si="10"/>
        <v>6.97056810403833</v>
      </c>
      <c r="AJ104" t="str">
        <f>_xlfn.IFS(Table1[[#This Row],[Salary]]&lt;55000,"$45000 - $55000",Table1[[#This Row],[Salary]]&lt;75000,"$55000 - $75000",Table1[[#This Row],[Salary]]&lt;=110000,"$75000 - $110000",Table1[[#This Row],[Salary]]&gt;110000,"&gt;$110000")</f>
        <v>$45000 - $55000</v>
      </c>
    </row>
    <row r="105" spans="1:36" x14ac:dyDescent="0.3">
      <c r="A105" t="s">
        <v>235</v>
      </c>
      <c r="B105">
        <v>10122</v>
      </c>
      <c r="C105">
        <v>0</v>
      </c>
      <c r="D105">
        <v>2</v>
      </c>
      <c r="E105">
        <v>0</v>
      </c>
      <c r="F105">
        <v>5</v>
      </c>
      <c r="G105">
        <v>5</v>
      </c>
      <c r="H105">
        <v>3</v>
      </c>
      <c r="I105">
        <v>51505</v>
      </c>
      <c r="J105">
        <v>1</v>
      </c>
      <c r="K105">
        <v>19</v>
      </c>
      <c r="L105" t="s">
        <v>35</v>
      </c>
      <c r="M105" t="s">
        <v>36</v>
      </c>
      <c r="N105">
        <v>2330</v>
      </c>
      <c r="O105" s="1">
        <v>25703</v>
      </c>
      <c r="P105" t="s">
        <v>56</v>
      </c>
      <c r="Q105" t="s">
        <v>62</v>
      </c>
      <c r="R105" t="s">
        <v>39</v>
      </c>
      <c r="S105" t="s">
        <v>77</v>
      </c>
      <c r="T105" s="1">
        <v>40854</v>
      </c>
      <c r="U105" s="1">
        <v>42689</v>
      </c>
      <c r="V105" t="s">
        <v>57</v>
      </c>
      <c r="W105" t="s">
        <v>50</v>
      </c>
      <c r="X105" t="s">
        <v>42</v>
      </c>
      <c r="Y105" t="s">
        <v>60</v>
      </c>
      <c r="Z105">
        <v>16</v>
      </c>
      <c r="AA105" t="s">
        <v>79</v>
      </c>
      <c r="AB105" t="s">
        <v>53</v>
      </c>
      <c r="AC105">
        <v>4.24</v>
      </c>
      <c r="AD105">
        <v>4</v>
      </c>
      <c r="AE105">
        <v>0</v>
      </c>
      <c r="AF105" s="1">
        <v>42489</v>
      </c>
      <c r="AG105">
        <v>0</v>
      </c>
      <c r="AH105">
        <v>2</v>
      </c>
      <c r="AI105" s="2">
        <f t="shared" si="10"/>
        <v>5.0239561943874058</v>
      </c>
      <c r="AJ105" t="str">
        <f>_xlfn.IFS(Table1[[#This Row],[Salary]]&lt;55000,"$45000 - $55000",Table1[[#This Row],[Salary]]&lt;75000,"$55000 - $75000",Table1[[#This Row],[Salary]]&lt;=110000,"$75000 - $110000",Table1[[#This Row],[Salary]]&gt;110000,"&gt;$110000")</f>
        <v>$45000 - $55000</v>
      </c>
    </row>
    <row r="106" spans="1:36" x14ac:dyDescent="0.3">
      <c r="A106" t="s">
        <v>236</v>
      </c>
      <c r="B106">
        <v>10142</v>
      </c>
      <c r="C106">
        <v>0</v>
      </c>
      <c r="D106">
        <v>4</v>
      </c>
      <c r="E106">
        <v>0</v>
      </c>
      <c r="F106">
        <v>4</v>
      </c>
      <c r="G106">
        <v>6</v>
      </c>
      <c r="H106">
        <v>3</v>
      </c>
      <c r="I106">
        <v>59370</v>
      </c>
      <c r="J106">
        <v>1</v>
      </c>
      <c r="K106">
        <v>3</v>
      </c>
      <c r="L106" t="s">
        <v>133</v>
      </c>
      <c r="M106" t="s">
        <v>237</v>
      </c>
      <c r="N106">
        <v>43050</v>
      </c>
      <c r="O106" s="1">
        <v>26213</v>
      </c>
      <c r="P106" t="s">
        <v>56</v>
      </c>
      <c r="Q106" t="s">
        <v>73</v>
      </c>
      <c r="R106" t="s">
        <v>39</v>
      </c>
      <c r="S106" t="s">
        <v>77</v>
      </c>
      <c r="T106" s="1">
        <v>41827</v>
      </c>
      <c r="U106" s="1">
        <v>42252</v>
      </c>
      <c r="V106" t="s">
        <v>97</v>
      </c>
      <c r="W106" t="s">
        <v>98</v>
      </c>
      <c r="X106" t="s">
        <v>135</v>
      </c>
      <c r="Y106" t="s">
        <v>136</v>
      </c>
      <c r="Z106">
        <v>17</v>
      </c>
      <c r="AA106" t="s">
        <v>111</v>
      </c>
      <c r="AB106" t="s">
        <v>53</v>
      </c>
      <c r="AC106">
        <v>3.97</v>
      </c>
      <c r="AD106">
        <v>4</v>
      </c>
      <c r="AE106">
        <v>0</v>
      </c>
      <c r="AF106" s="1">
        <v>41654</v>
      </c>
      <c r="AG106">
        <v>0</v>
      </c>
      <c r="AH106">
        <v>7</v>
      </c>
      <c r="AI106" s="2">
        <f t="shared" si="10"/>
        <v>1.1635865845311431</v>
      </c>
      <c r="AJ106" t="str">
        <f>_xlfn.IFS(Table1[[#This Row],[Salary]]&lt;55000,"$45000 - $55000",Table1[[#This Row],[Salary]]&lt;75000,"$55000 - $75000",Table1[[#This Row],[Salary]]&lt;=110000,"$75000 - $110000",Table1[[#This Row],[Salary]]&gt;110000,"&gt;$110000")</f>
        <v>$55000 - $75000</v>
      </c>
    </row>
    <row r="107" spans="1:36" x14ac:dyDescent="0.3">
      <c r="A107" t="s">
        <v>238</v>
      </c>
      <c r="B107">
        <v>10283</v>
      </c>
      <c r="C107">
        <v>1</v>
      </c>
      <c r="D107">
        <v>1</v>
      </c>
      <c r="E107">
        <v>1</v>
      </c>
      <c r="F107">
        <v>5</v>
      </c>
      <c r="G107">
        <v>5</v>
      </c>
      <c r="H107">
        <v>2</v>
      </c>
      <c r="I107">
        <v>54933</v>
      </c>
      <c r="J107">
        <v>1</v>
      </c>
      <c r="K107">
        <v>19</v>
      </c>
      <c r="L107" t="s">
        <v>35</v>
      </c>
      <c r="M107" t="s">
        <v>36</v>
      </c>
      <c r="N107">
        <v>2062</v>
      </c>
      <c r="O107" s="1">
        <v>27280</v>
      </c>
      <c r="P107" t="s">
        <v>37</v>
      </c>
      <c r="Q107" t="s">
        <v>48</v>
      </c>
      <c r="R107" t="s">
        <v>39</v>
      </c>
      <c r="S107" t="s">
        <v>77</v>
      </c>
      <c r="T107" s="1">
        <v>41001</v>
      </c>
      <c r="U107" s="1">
        <v>42180</v>
      </c>
      <c r="V107" t="s">
        <v>206</v>
      </c>
      <c r="W107" t="s">
        <v>50</v>
      </c>
      <c r="X107" t="s">
        <v>42</v>
      </c>
      <c r="Y107" t="s">
        <v>64</v>
      </c>
      <c r="Z107">
        <v>39</v>
      </c>
      <c r="AA107" t="s">
        <v>79</v>
      </c>
      <c r="AB107" t="s">
        <v>112</v>
      </c>
      <c r="AC107">
        <v>3.97</v>
      </c>
      <c r="AD107">
        <v>4</v>
      </c>
      <c r="AE107">
        <v>0</v>
      </c>
      <c r="AF107" s="1">
        <v>42024</v>
      </c>
      <c r="AG107">
        <v>3</v>
      </c>
      <c r="AH107">
        <v>15</v>
      </c>
      <c r="AI107" s="2">
        <f t="shared" si="10"/>
        <v>3.2279260780287475</v>
      </c>
      <c r="AJ107" t="str">
        <f>_xlfn.IFS(Table1[[#This Row],[Salary]]&lt;55000,"$45000 - $55000",Table1[[#This Row],[Salary]]&lt;75000,"$55000 - $75000",Table1[[#This Row],[Salary]]&lt;=110000,"$75000 - $110000",Table1[[#This Row],[Salary]]&gt;110000,"&gt;$110000")</f>
        <v>$45000 - $55000</v>
      </c>
    </row>
    <row r="108" spans="1:36" x14ac:dyDescent="0.3">
      <c r="A108" t="s">
        <v>239</v>
      </c>
      <c r="B108">
        <v>10018</v>
      </c>
      <c r="C108">
        <v>0</v>
      </c>
      <c r="D108">
        <v>0</v>
      </c>
      <c r="E108">
        <v>0</v>
      </c>
      <c r="F108">
        <v>1</v>
      </c>
      <c r="G108">
        <v>5</v>
      </c>
      <c r="H108">
        <v>4</v>
      </c>
      <c r="I108">
        <v>57815</v>
      </c>
      <c r="J108">
        <v>0</v>
      </c>
      <c r="K108">
        <v>19</v>
      </c>
      <c r="L108" t="s">
        <v>35</v>
      </c>
      <c r="M108" t="s">
        <v>36</v>
      </c>
      <c r="N108">
        <v>2451</v>
      </c>
      <c r="O108" s="1">
        <v>29438</v>
      </c>
      <c r="P108" t="s">
        <v>56</v>
      </c>
      <c r="Q108" t="s">
        <v>38</v>
      </c>
      <c r="R108" t="s">
        <v>39</v>
      </c>
      <c r="S108" t="s">
        <v>92</v>
      </c>
      <c r="T108" s="1">
        <v>41911</v>
      </c>
      <c r="U108" s="1">
        <f t="shared" ref="U108:U109" ca="1" si="17">TODAY()</f>
        <v>44639</v>
      </c>
      <c r="V108" t="s">
        <v>480</v>
      </c>
      <c r="W108" t="s">
        <v>41</v>
      </c>
      <c r="X108" t="s">
        <v>42</v>
      </c>
      <c r="Y108" t="s">
        <v>67</v>
      </c>
      <c r="Z108">
        <v>11</v>
      </c>
      <c r="AA108" t="s">
        <v>52</v>
      </c>
      <c r="AB108" t="s">
        <v>45</v>
      </c>
      <c r="AC108">
        <v>3.9</v>
      </c>
      <c r="AD108">
        <v>4</v>
      </c>
      <c r="AE108">
        <v>0</v>
      </c>
      <c r="AF108" s="1">
        <v>43503</v>
      </c>
      <c r="AG108">
        <v>0</v>
      </c>
      <c r="AH108">
        <v>3</v>
      </c>
      <c r="AI108" s="2">
        <f t="shared" ca="1" si="10"/>
        <v>7.4688569472963726</v>
      </c>
      <c r="AJ108" t="str">
        <f>_xlfn.IFS(Table1[[#This Row],[Salary]]&lt;55000,"$45000 - $55000",Table1[[#This Row],[Salary]]&lt;75000,"$55000 - $75000",Table1[[#This Row],[Salary]]&lt;=110000,"$75000 - $110000",Table1[[#This Row],[Salary]]&gt;110000,"&gt;$110000")</f>
        <v>$55000 - $75000</v>
      </c>
    </row>
    <row r="109" spans="1:36" x14ac:dyDescent="0.3">
      <c r="A109" t="s">
        <v>240</v>
      </c>
      <c r="B109">
        <v>10255</v>
      </c>
      <c r="C109">
        <v>0</v>
      </c>
      <c r="D109">
        <v>0</v>
      </c>
      <c r="E109">
        <v>0</v>
      </c>
      <c r="F109">
        <v>1</v>
      </c>
      <c r="G109">
        <v>6</v>
      </c>
      <c r="H109">
        <v>3</v>
      </c>
      <c r="I109">
        <v>61555</v>
      </c>
      <c r="J109">
        <v>0</v>
      </c>
      <c r="K109">
        <v>3</v>
      </c>
      <c r="L109" t="s">
        <v>133</v>
      </c>
      <c r="M109" t="s">
        <v>241</v>
      </c>
      <c r="N109">
        <v>46204</v>
      </c>
      <c r="O109" s="1">
        <v>32773</v>
      </c>
      <c r="P109" t="s">
        <v>56</v>
      </c>
      <c r="Q109" t="s">
        <v>38</v>
      </c>
      <c r="R109" t="s">
        <v>39</v>
      </c>
      <c r="S109" t="s">
        <v>40</v>
      </c>
      <c r="T109" s="1">
        <v>42051</v>
      </c>
      <c r="U109" s="1">
        <f t="shared" ca="1" si="17"/>
        <v>44639</v>
      </c>
      <c r="V109" t="s">
        <v>480</v>
      </c>
      <c r="W109" t="s">
        <v>41</v>
      </c>
      <c r="X109" t="s">
        <v>135</v>
      </c>
      <c r="Y109" t="s">
        <v>154</v>
      </c>
      <c r="Z109">
        <v>21</v>
      </c>
      <c r="AA109" t="s">
        <v>52</v>
      </c>
      <c r="AB109" t="s">
        <v>53</v>
      </c>
      <c r="AC109">
        <v>4.5</v>
      </c>
      <c r="AD109">
        <v>5</v>
      </c>
      <c r="AE109">
        <v>0</v>
      </c>
      <c r="AF109" s="1">
        <v>43490</v>
      </c>
      <c r="AG109">
        <v>0</v>
      </c>
      <c r="AH109">
        <v>20</v>
      </c>
      <c r="AI109" s="2">
        <f t="shared" ca="1" si="10"/>
        <v>7.0855578370978778</v>
      </c>
      <c r="AJ109" t="str">
        <f>_xlfn.IFS(Table1[[#This Row],[Salary]]&lt;55000,"$45000 - $55000",Table1[[#This Row],[Salary]]&lt;75000,"$55000 - $75000",Table1[[#This Row],[Salary]]&lt;=110000,"$75000 - $110000",Table1[[#This Row],[Salary]]&gt;110000,"&gt;$110000")</f>
        <v>$55000 - $75000</v>
      </c>
    </row>
    <row r="110" spans="1:36" x14ac:dyDescent="0.3">
      <c r="A110" t="s">
        <v>242</v>
      </c>
      <c r="B110">
        <v>10246</v>
      </c>
      <c r="C110">
        <v>0</v>
      </c>
      <c r="D110">
        <v>0</v>
      </c>
      <c r="E110">
        <v>0</v>
      </c>
      <c r="F110">
        <v>4</v>
      </c>
      <c r="G110">
        <v>3</v>
      </c>
      <c r="H110">
        <v>3</v>
      </c>
      <c r="I110">
        <v>114800</v>
      </c>
      <c r="J110">
        <v>1</v>
      </c>
      <c r="K110">
        <v>8</v>
      </c>
      <c r="L110" t="s">
        <v>103</v>
      </c>
      <c r="M110" t="s">
        <v>36</v>
      </c>
      <c r="N110">
        <v>2127</v>
      </c>
      <c r="O110" s="1">
        <v>26229</v>
      </c>
      <c r="P110" t="s">
        <v>56</v>
      </c>
      <c r="Q110" t="s">
        <v>38</v>
      </c>
      <c r="R110" t="s">
        <v>39</v>
      </c>
      <c r="S110" t="s">
        <v>40</v>
      </c>
      <c r="T110" s="1">
        <v>42051</v>
      </c>
      <c r="U110" s="1">
        <v>42078</v>
      </c>
      <c r="V110" t="s">
        <v>212</v>
      </c>
      <c r="W110" t="s">
        <v>98</v>
      </c>
      <c r="X110" t="s">
        <v>481</v>
      </c>
      <c r="Y110" t="s">
        <v>51</v>
      </c>
      <c r="Z110">
        <v>4</v>
      </c>
      <c r="AA110" t="s">
        <v>52</v>
      </c>
      <c r="AB110" t="s">
        <v>53</v>
      </c>
      <c r="AC110">
        <v>4.5999999999999996</v>
      </c>
      <c r="AD110">
        <v>4</v>
      </c>
      <c r="AE110">
        <v>4</v>
      </c>
      <c r="AF110" s="1">
        <v>42024</v>
      </c>
      <c r="AG110">
        <v>0</v>
      </c>
      <c r="AH110">
        <v>10</v>
      </c>
      <c r="AI110" s="2">
        <f t="shared" si="10"/>
        <v>7.3921971252566734E-2</v>
      </c>
      <c r="AJ110" t="str">
        <f>_xlfn.IFS(Table1[[#This Row],[Salary]]&lt;55000,"$45000 - $55000",Table1[[#This Row],[Salary]]&lt;75000,"$55000 - $75000",Table1[[#This Row],[Salary]]&lt;=110000,"$75000 - $110000",Table1[[#This Row],[Salary]]&gt;110000,"&gt;$110000")</f>
        <v>&gt;$110000</v>
      </c>
    </row>
    <row r="111" spans="1:36" x14ac:dyDescent="0.3">
      <c r="A111" t="s">
        <v>243</v>
      </c>
      <c r="B111">
        <v>10228</v>
      </c>
      <c r="C111">
        <v>1</v>
      </c>
      <c r="D111">
        <v>1</v>
      </c>
      <c r="E111">
        <v>1</v>
      </c>
      <c r="F111">
        <v>1</v>
      </c>
      <c r="G111">
        <v>3</v>
      </c>
      <c r="H111">
        <v>3</v>
      </c>
      <c r="I111">
        <v>74679</v>
      </c>
      <c r="J111">
        <v>0</v>
      </c>
      <c r="K111">
        <v>14</v>
      </c>
      <c r="L111" t="s">
        <v>81</v>
      </c>
      <c r="M111" t="s">
        <v>36</v>
      </c>
      <c r="N111">
        <v>2135</v>
      </c>
      <c r="O111" s="1">
        <v>32836</v>
      </c>
      <c r="P111" t="s">
        <v>37</v>
      </c>
      <c r="Q111" t="s">
        <v>48</v>
      </c>
      <c r="R111" t="s">
        <v>39</v>
      </c>
      <c r="S111" t="s">
        <v>40</v>
      </c>
      <c r="T111" s="1">
        <v>42093</v>
      </c>
      <c r="U111" s="1">
        <f t="shared" ref="U111:U113" ca="1" si="18">TODAY()</f>
        <v>44639</v>
      </c>
      <c r="V111" t="s">
        <v>480</v>
      </c>
      <c r="W111" t="s">
        <v>41</v>
      </c>
      <c r="X111" t="s">
        <v>481</v>
      </c>
      <c r="Y111" t="s">
        <v>82</v>
      </c>
      <c r="Z111">
        <v>7</v>
      </c>
      <c r="AA111" t="s">
        <v>44</v>
      </c>
      <c r="AB111" t="s">
        <v>53</v>
      </c>
      <c r="AC111">
        <v>4.3</v>
      </c>
      <c r="AD111">
        <v>5</v>
      </c>
      <c r="AE111">
        <v>7</v>
      </c>
      <c r="AF111" s="1">
        <v>43475</v>
      </c>
      <c r="AG111">
        <v>0</v>
      </c>
      <c r="AH111">
        <v>20</v>
      </c>
      <c r="AI111" s="2">
        <f t="shared" ca="1" si="10"/>
        <v>6.97056810403833</v>
      </c>
      <c r="AJ111" t="str">
        <f>_xlfn.IFS(Table1[[#This Row],[Salary]]&lt;55000,"$45000 - $55000",Table1[[#This Row],[Salary]]&lt;75000,"$55000 - $75000",Table1[[#This Row],[Salary]]&lt;=110000,"$75000 - $110000",Table1[[#This Row],[Salary]]&gt;110000,"&gt;$110000")</f>
        <v>$55000 - $75000</v>
      </c>
    </row>
    <row r="112" spans="1:36" x14ac:dyDescent="0.3">
      <c r="A112" t="s">
        <v>244</v>
      </c>
      <c r="B112">
        <v>10243</v>
      </c>
      <c r="C112">
        <v>0</v>
      </c>
      <c r="D112">
        <v>0</v>
      </c>
      <c r="E112">
        <v>0</v>
      </c>
      <c r="F112">
        <v>1</v>
      </c>
      <c r="G112">
        <v>5</v>
      </c>
      <c r="H112">
        <v>3</v>
      </c>
      <c r="I112">
        <v>53018</v>
      </c>
      <c r="J112">
        <v>0</v>
      </c>
      <c r="K112">
        <v>19</v>
      </c>
      <c r="L112" t="s">
        <v>35</v>
      </c>
      <c r="M112" t="s">
        <v>36</v>
      </c>
      <c r="N112">
        <v>2451</v>
      </c>
      <c r="O112" s="1">
        <v>33773</v>
      </c>
      <c r="P112" t="s">
        <v>56</v>
      </c>
      <c r="Q112" t="s">
        <v>38</v>
      </c>
      <c r="R112" t="s">
        <v>39</v>
      </c>
      <c r="S112" t="s">
        <v>40</v>
      </c>
      <c r="T112" s="1">
        <v>41589</v>
      </c>
      <c r="U112" s="1">
        <f t="shared" ca="1" si="18"/>
        <v>44639</v>
      </c>
      <c r="V112" t="s">
        <v>480</v>
      </c>
      <c r="W112" t="s">
        <v>41</v>
      </c>
      <c r="X112" t="s">
        <v>42</v>
      </c>
      <c r="Y112" t="s">
        <v>74</v>
      </c>
      <c r="Z112">
        <v>19</v>
      </c>
      <c r="AA112" t="s">
        <v>52</v>
      </c>
      <c r="AB112" t="s">
        <v>53</v>
      </c>
      <c r="AC112">
        <v>4.3</v>
      </c>
      <c r="AD112">
        <v>5</v>
      </c>
      <c r="AE112">
        <v>0</v>
      </c>
      <c r="AF112" s="1">
        <v>43514</v>
      </c>
      <c r="AG112">
        <v>0</v>
      </c>
      <c r="AH112">
        <v>7</v>
      </c>
      <c r="AI112" s="2">
        <f t="shared" ca="1" si="10"/>
        <v>8.3504449007529082</v>
      </c>
      <c r="AJ112" t="str">
        <f>_xlfn.IFS(Table1[[#This Row],[Salary]]&lt;55000,"$45000 - $55000",Table1[[#This Row],[Salary]]&lt;75000,"$55000 - $75000",Table1[[#This Row],[Salary]]&lt;=110000,"$75000 - $110000",Table1[[#This Row],[Salary]]&gt;110000,"&gt;$110000")</f>
        <v>$45000 - $55000</v>
      </c>
    </row>
    <row r="113" spans="1:36" x14ac:dyDescent="0.3">
      <c r="A113" t="s">
        <v>245</v>
      </c>
      <c r="B113">
        <v>10031</v>
      </c>
      <c r="C113">
        <v>0</v>
      </c>
      <c r="D113">
        <v>2</v>
      </c>
      <c r="E113">
        <v>1</v>
      </c>
      <c r="F113">
        <v>1</v>
      </c>
      <c r="G113">
        <v>5</v>
      </c>
      <c r="H113">
        <v>4</v>
      </c>
      <c r="I113">
        <v>59892</v>
      </c>
      <c r="J113">
        <v>0</v>
      </c>
      <c r="K113">
        <v>19</v>
      </c>
      <c r="L113" t="s">
        <v>35</v>
      </c>
      <c r="M113" t="s">
        <v>36</v>
      </c>
      <c r="N113">
        <v>2108</v>
      </c>
      <c r="O113" s="1">
        <v>25475</v>
      </c>
      <c r="P113" t="s">
        <v>37</v>
      </c>
      <c r="Q113" t="s">
        <v>62</v>
      </c>
      <c r="R113" t="s">
        <v>39</v>
      </c>
      <c r="S113" t="s">
        <v>77</v>
      </c>
      <c r="T113" s="1">
        <v>40735</v>
      </c>
      <c r="U113" s="1">
        <f t="shared" ca="1" si="18"/>
        <v>44639</v>
      </c>
      <c r="V113" t="s">
        <v>480</v>
      </c>
      <c r="W113" t="s">
        <v>41</v>
      </c>
      <c r="X113" t="s">
        <v>42</v>
      </c>
      <c r="Y113" t="s">
        <v>78</v>
      </c>
      <c r="Z113">
        <v>12</v>
      </c>
      <c r="AA113" t="s">
        <v>79</v>
      </c>
      <c r="AB113" t="s">
        <v>45</v>
      </c>
      <c r="AC113">
        <v>4.5</v>
      </c>
      <c r="AD113">
        <v>4</v>
      </c>
      <c r="AE113">
        <v>0</v>
      </c>
      <c r="AF113" s="1">
        <v>43514</v>
      </c>
      <c r="AG113">
        <v>0</v>
      </c>
      <c r="AH113">
        <v>1</v>
      </c>
      <c r="AI113" s="2">
        <f t="shared" ca="1" si="10"/>
        <v>10.688569472963723</v>
      </c>
      <c r="AJ113" t="str">
        <f>_xlfn.IFS(Table1[[#This Row],[Salary]]&lt;55000,"$45000 - $55000",Table1[[#This Row],[Salary]]&lt;75000,"$55000 - $75000",Table1[[#This Row],[Salary]]&lt;=110000,"$75000 - $110000",Table1[[#This Row],[Salary]]&gt;110000,"&gt;$110000")</f>
        <v>$55000 - $75000</v>
      </c>
    </row>
    <row r="114" spans="1:36" x14ac:dyDescent="0.3">
      <c r="A114" t="s">
        <v>246</v>
      </c>
      <c r="B114">
        <v>10300</v>
      </c>
      <c r="C114">
        <v>1</v>
      </c>
      <c r="D114">
        <v>1</v>
      </c>
      <c r="E114">
        <v>1</v>
      </c>
      <c r="F114">
        <v>5</v>
      </c>
      <c r="G114">
        <v>5</v>
      </c>
      <c r="H114">
        <v>1</v>
      </c>
      <c r="I114">
        <v>68898</v>
      </c>
      <c r="J114">
        <v>1</v>
      </c>
      <c r="K114">
        <v>20</v>
      </c>
      <c r="L114" t="s">
        <v>55</v>
      </c>
      <c r="M114" t="s">
        <v>36</v>
      </c>
      <c r="N114">
        <v>2128</v>
      </c>
      <c r="O114" s="1">
        <v>23721</v>
      </c>
      <c r="P114" t="s">
        <v>37</v>
      </c>
      <c r="Q114" t="s">
        <v>48</v>
      </c>
      <c r="R114" t="s">
        <v>39</v>
      </c>
      <c r="S114" t="s">
        <v>77</v>
      </c>
      <c r="T114" s="1">
        <v>40294</v>
      </c>
      <c r="U114" s="1">
        <v>40693</v>
      </c>
      <c r="V114" t="s">
        <v>49</v>
      </c>
      <c r="W114" t="s">
        <v>50</v>
      </c>
      <c r="X114" t="s">
        <v>42</v>
      </c>
      <c r="Y114" t="s">
        <v>78</v>
      </c>
      <c r="Z114">
        <v>12</v>
      </c>
      <c r="AA114" t="s">
        <v>79</v>
      </c>
      <c r="AB114" t="s">
        <v>185</v>
      </c>
      <c r="AC114">
        <v>3</v>
      </c>
      <c r="AD114">
        <v>3</v>
      </c>
      <c r="AE114">
        <v>0</v>
      </c>
      <c r="AF114" s="1">
        <v>40608</v>
      </c>
      <c r="AG114">
        <v>3</v>
      </c>
      <c r="AH114">
        <v>10</v>
      </c>
      <c r="AI114" s="2">
        <f t="shared" si="10"/>
        <v>1.0924024640657084</v>
      </c>
      <c r="AJ114" t="str">
        <f>_xlfn.IFS(Table1[[#This Row],[Salary]]&lt;55000,"$45000 - $55000",Table1[[#This Row],[Salary]]&lt;75000,"$55000 - $75000",Table1[[#This Row],[Salary]]&lt;=110000,"$75000 - $110000",Table1[[#This Row],[Salary]]&gt;110000,"&gt;$110000")</f>
        <v>$55000 - $75000</v>
      </c>
    </row>
    <row r="115" spans="1:36" x14ac:dyDescent="0.3">
      <c r="A115" t="s">
        <v>247</v>
      </c>
      <c r="B115">
        <v>10101</v>
      </c>
      <c r="C115">
        <v>0</v>
      </c>
      <c r="D115">
        <v>3</v>
      </c>
      <c r="E115">
        <v>0</v>
      </c>
      <c r="F115">
        <v>1</v>
      </c>
      <c r="G115">
        <v>3</v>
      </c>
      <c r="H115">
        <v>3</v>
      </c>
      <c r="I115">
        <v>61242</v>
      </c>
      <c r="J115">
        <v>0</v>
      </c>
      <c r="K115">
        <v>14</v>
      </c>
      <c r="L115" t="s">
        <v>81</v>
      </c>
      <c r="M115" t="s">
        <v>36</v>
      </c>
      <c r="N115">
        <v>2472</v>
      </c>
      <c r="O115" s="1">
        <v>29692</v>
      </c>
      <c r="P115" t="s">
        <v>56</v>
      </c>
      <c r="Q115" t="s">
        <v>131</v>
      </c>
      <c r="R115" t="s">
        <v>39</v>
      </c>
      <c r="S115" t="s">
        <v>40</v>
      </c>
      <c r="T115" s="1">
        <v>42009</v>
      </c>
      <c r="U115" s="1">
        <f t="shared" ref="U115:U120" ca="1" si="19">TODAY()</f>
        <v>44639</v>
      </c>
      <c r="V115" t="s">
        <v>480</v>
      </c>
      <c r="W115" t="s">
        <v>41</v>
      </c>
      <c r="X115" t="s">
        <v>481</v>
      </c>
      <c r="Y115" t="s">
        <v>82</v>
      </c>
      <c r="Z115">
        <v>7</v>
      </c>
      <c r="AA115" t="s">
        <v>75</v>
      </c>
      <c r="AB115" t="s">
        <v>53</v>
      </c>
      <c r="AC115">
        <v>4.6100000000000003</v>
      </c>
      <c r="AD115">
        <v>4</v>
      </c>
      <c r="AE115">
        <v>5</v>
      </c>
      <c r="AF115" s="1">
        <v>43493</v>
      </c>
      <c r="AG115">
        <v>0</v>
      </c>
      <c r="AH115">
        <v>11</v>
      </c>
      <c r="AI115" s="2">
        <f t="shared" ca="1" si="10"/>
        <v>7.2005475701574264</v>
      </c>
      <c r="AJ115" t="str">
        <f>_xlfn.IFS(Table1[[#This Row],[Salary]]&lt;55000,"$45000 - $55000",Table1[[#This Row],[Salary]]&lt;75000,"$55000 - $75000",Table1[[#This Row],[Salary]]&lt;=110000,"$75000 - $110000",Table1[[#This Row],[Salary]]&gt;110000,"&gt;$110000")</f>
        <v>$55000 - $75000</v>
      </c>
    </row>
    <row r="116" spans="1:36" x14ac:dyDescent="0.3">
      <c r="A116" t="s">
        <v>248</v>
      </c>
      <c r="B116">
        <v>10237</v>
      </c>
      <c r="C116">
        <v>1</v>
      </c>
      <c r="D116">
        <v>1</v>
      </c>
      <c r="E116">
        <v>0</v>
      </c>
      <c r="F116">
        <v>3</v>
      </c>
      <c r="G116">
        <v>5</v>
      </c>
      <c r="H116">
        <v>3</v>
      </c>
      <c r="I116">
        <v>66825</v>
      </c>
      <c r="J116">
        <v>0</v>
      </c>
      <c r="K116">
        <v>20</v>
      </c>
      <c r="L116" t="s">
        <v>55</v>
      </c>
      <c r="M116" t="s">
        <v>36</v>
      </c>
      <c r="N116">
        <v>1886</v>
      </c>
      <c r="O116" s="1">
        <v>31557</v>
      </c>
      <c r="P116" t="s">
        <v>56</v>
      </c>
      <c r="Q116" t="s">
        <v>48</v>
      </c>
      <c r="R116" t="s">
        <v>39</v>
      </c>
      <c r="S116" t="s">
        <v>40</v>
      </c>
      <c r="T116" s="1">
        <v>41771</v>
      </c>
      <c r="U116" s="1">
        <f t="shared" ca="1" si="19"/>
        <v>44639</v>
      </c>
      <c r="V116" t="s">
        <v>480</v>
      </c>
      <c r="W116" t="s">
        <v>41</v>
      </c>
      <c r="X116" t="s">
        <v>42</v>
      </c>
      <c r="Y116" t="s">
        <v>85</v>
      </c>
      <c r="Z116">
        <v>14</v>
      </c>
      <c r="AA116" t="s">
        <v>44</v>
      </c>
      <c r="AB116" t="s">
        <v>53</v>
      </c>
      <c r="AC116">
        <v>4.5999999999999996</v>
      </c>
      <c r="AD116">
        <v>3</v>
      </c>
      <c r="AE116">
        <v>0</v>
      </c>
      <c r="AF116" s="1">
        <v>43503</v>
      </c>
      <c r="AG116">
        <v>0</v>
      </c>
      <c r="AH116">
        <v>20</v>
      </c>
      <c r="AI116" s="2">
        <f t="shared" ca="1" si="10"/>
        <v>7.8521560574948666</v>
      </c>
      <c r="AJ116" t="str">
        <f>_xlfn.IFS(Table1[[#This Row],[Salary]]&lt;55000,"$45000 - $55000",Table1[[#This Row],[Salary]]&lt;75000,"$55000 - $75000",Table1[[#This Row],[Salary]]&lt;=110000,"$75000 - $110000",Table1[[#This Row],[Salary]]&gt;110000,"&gt;$110000")</f>
        <v>$55000 - $75000</v>
      </c>
    </row>
    <row r="117" spans="1:36" x14ac:dyDescent="0.3">
      <c r="A117" t="s">
        <v>249</v>
      </c>
      <c r="B117">
        <v>10051</v>
      </c>
      <c r="C117">
        <v>1</v>
      </c>
      <c r="D117">
        <v>1</v>
      </c>
      <c r="E117">
        <v>1</v>
      </c>
      <c r="F117">
        <v>1</v>
      </c>
      <c r="G117">
        <v>5</v>
      </c>
      <c r="H117">
        <v>3</v>
      </c>
      <c r="I117">
        <v>48285</v>
      </c>
      <c r="J117">
        <v>0</v>
      </c>
      <c r="K117">
        <v>19</v>
      </c>
      <c r="L117" t="s">
        <v>35</v>
      </c>
      <c r="M117" t="s">
        <v>36</v>
      </c>
      <c r="N117">
        <v>2169</v>
      </c>
      <c r="O117" s="1">
        <v>28996</v>
      </c>
      <c r="P117" t="s">
        <v>37</v>
      </c>
      <c r="Q117" t="s">
        <v>48</v>
      </c>
      <c r="R117" t="s">
        <v>39</v>
      </c>
      <c r="S117" t="s">
        <v>40</v>
      </c>
      <c r="T117" s="1">
        <v>41092</v>
      </c>
      <c r="U117" s="1">
        <f t="shared" ca="1" si="19"/>
        <v>44639</v>
      </c>
      <c r="V117" t="s">
        <v>480</v>
      </c>
      <c r="W117" t="s">
        <v>41</v>
      </c>
      <c r="X117" t="s">
        <v>42</v>
      </c>
      <c r="Y117" t="s">
        <v>85</v>
      </c>
      <c r="Z117">
        <v>14</v>
      </c>
      <c r="AA117" t="s">
        <v>44</v>
      </c>
      <c r="AB117" t="s">
        <v>53</v>
      </c>
      <c r="AC117">
        <v>5</v>
      </c>
      <c r="AD117">
        <v>3</v>
      </c>
      <c r="AE117">
        <v>0</v>
      </c>
      <c r="AF117" s="1">
        <v>43479</v>
      </c>
      <c r="AG117">
        <v>0</v>
      </c>
      <c r="AH117">
        <v>2</v>
      </c>
      <c r="AI117" s="2">
        <f t="shared" ca="1" si="10"/>
        <v>9.7111567419575628</v>
      </c>
      <c r="AJ117" t="str">
        <f>_xlfn.IFS(Table1[[#This Row],[Salary]]&lt;55000,"$45000 - $55000",Table1[[#This Row],[Salary]]&lt;75000,"$55000 - $75000",Table1[[#This Row],[Salary]]&lt;=110000,"$75000 - $110000",Table1[[#This Row],[Salary]]&gt;110000,"&gt;$110000")</f>
        <v>$45000 - $55000</v>
      </c>
    </row>
    <row r="118" spans="1:36" x14ac:dyDescent="0.3">
      <c r="A118" t="s">
        <v>250</v>
      </c>
      <c r="B118">
        <v>10218</v>
      </c>
      <c r="C118">
        <v>0</v>
      </c>
      <c r="D118">
        <v>3</v>
      </c>
      <c r="E118">
        <v>0</v>
      </c>
      <c r="F118">
        <v>3</v>
      </c>
      <c r="G118">
        <v>5</v>
      </c>
      <c r="H118">
        <v>3</v>
      </c>
      <c r="I118">
        <v>66149</v>
      </c>
      <c r="J118">
        <v>0</v>
      </c>
      <c r="K118">
        <v>20</v>
      </c>
      <c r="L118" t="s">
        <v>55</v>
      </c>
      <c r="M118" t="s">
        <v>36</v>
      </c>
      <c r="N118">
        <v>1824</v>
      </c>
      <c r="O118" s="1">
        <v>30540</v>
      </c>
      <c r="P118" t="s">
        <v>56</v>
      </c>
      <c r="Q118" t="s">
        <v>131</v>
      </c>
      <c r="R118" t="s">
        <v>39</v>
      </c>
      <c r="S118" t="s">
        <v>251</v>
      </c>
      <c r="T118" s="1">
        <v>41547</v>
      </c>
      <c r="U118" s="1">
        <f t="shared" ca="1" si="19"/>
        <v>44639</v>
      </c>
      <c r="V118" t="s">
        <v>480</v>
      </c>
      <c r="W118" t="s">
        <v>41</v>
      </c>
      <c r="X118" t="s">
        <v>42</v>
      </c>
      <c r="Y118" t="s">
        <v>58</v>
      </c>
      <c r="Z118">
        <v>20</v>
      </c>
      <c r="AA118" t="s">
        <v>65</v>
      </c>
      <c r="AB118" t="s">
        <v>53</v>
      </c>
      <c r="AC118">
        <v>4.4000000000000004</v>
      </c>
      <c r="AD118">
        <v>5</v>
      </c>
      <c r="AE118">
        <v>0</v>
      </c>
      <c r="AF118" s="1">
        <v>43517</v>
      </c>
      <c r="AG118">
        <v>0</v>
      </c>
      <c r="AH118">
        <v>1</v>
      </c>
      <c r="AI118" s="2">
        <f t="shared" ca="1" si="10"/>
        <v>8.4654346338124569</v>
      </c>
      <c r="AJ118" t="str">
        <f>_xlfn.IFS(Table1[[#This Row],[Salary]]&lt;55000,"$45000 - $55000",Table1[[#This Row],[Salary]]&lt;75000,"$55000 - $75000",Table1[[#This Row],[Salary]]&lt;=110000,"$75000 - $110000",Table1[[#This Row],[Salary]]&gt;110000,"&gt;$110000")</f>
        <v>$55000 - $75000</v>
      </c>
    </row>
    <row r="119" spans="1:36" x14ac:dyDescent="0.3">
      <c r="A119" t="s">
        <v>252</v>
      </c>
      <c r="B119">
        <v>10256</v>
      </c>
      <c r="C119">
        <v>1</v>
      </c>
      <c r="D119">
        <v>1</v>
      </c>
      <c r="E119">
        <v>0</v>
      </c>
      <c r="F119">
        <v>3</v>
      </c>
      <c r="G119">
        <v>5</v>
      </c>
      <c r="H119">
        <v>3</v>
      </c>
      <c r="I119">
        <v>49256</v>
      </c>
      <c r="J119">
        <v>0</v>
      </c>
      <c r="K119">
        <v>19</v>
      </c>
      <c r="L119" t="s">
        <v>35</v>
      </c>
      <c r="M119" t="s">
        <v>36</v>
      </c>
      <c r="N119">
        <v>1864</v>
      </c>
      <c r="O119" s="1">
        <v>27282</v>
      </c>
      <c r="P119" t="s">
        <v>56</v>
      </c>
      <c r="Q119" t="s">
        <v>48</v>
      </c>
      <c r="R119" t="s">
        <v>39</v>
      </c>
      <c r="S119" t="s">
        <v>106</v>
      </c>
      <c r="T119" s="1">
        <v>41505</v>
      </c>
      <c r="U119" s="1">
        <f t="shared" ca="1" si="19"/>
        <v>44639</v>
      </c>
      <c r="V119" t="s">
        <v>480</v>
      </c>
      <c r="W119" t="s">
        <v>41</v>
      </c>
      <c r="X119" t="s">
        <v>42</v>
      </c>
      <c r="Y119" t="s">
        <v>58</v>
      </c>
      <c r="Z119">
        <v>20</v>
      </c>
      <c r="AA119" t="s">
        <v>44</v>
      </c>
      <c r="AB119" t="s">
        <v>53</v>
      </c>
      <c r="AC119">
        <v>4.0999999999999996</v>
      </c>
      <c r="AD119">
        <v>5</v>
      </c>
      <c r="AE119">
        <v>0</v>
      </c>
      <c r="AF119" s="1">
        <v>43511</v>
      </c>
      <c r="AG119">
        <v>0</v>
      </c>
      <c r="AH119">
        <v>3</v>
      </c>
      <c r="AI119" s="2">
        <f t="shared" ca="1" si="10"/>
        <v>8.5804243668720055</v>
      </c>
      <c r="AJ119" t="str">
        <f>_xlfn.IFS(Table1[[#This Row],[Salary]]&lt;55000,"$45000 - $55000",Table1[[#This Row],[Salary]]&lt;75000,"$55000 - $75000",Table1[[#This Row],[Salary]]&lt;=110000,"$75000 - $110000",Table1[[#This Row],[Salary]]&gt;110000,"&gt;$110000")</f>
        <v>$45000 - $55000</v>
      </c>
    </row>
    <row r="120" spans="1:36" x14ac:dyDescent="0.3">
      <c r="A120" t="s">
        <v>253</v>
      </c>
      <c r="B120">
        <v>10098</v>
      </c>
      <c r="C120">
        <v>0</v>
      </c>
      <c r="D120">
        <v>2</v>
      </c>
      <c r="E120">
        <v>1</v>
      </c>
      <c r="F120">
        <v>1</v>
      </c>
      <c r="G120">
        <v>5</v>
      </c>
      <c r="H120">
        <v>3</v>
      </c>
      <c r="I120">
        <v>62957</v>
      </c>
      <c r="J120">
        <v>0</v>
      </c>
      <c r="K120">
        <v>18</v>
      </c>
      <c r="L120" t="s">
        <v>123</v>
      </c>
      <c r="M120" t="s">
        <v>36</v>
      </c>
      <c r="N120">
        <v>1752</v>
      </c>
      <c r="O120" s="1">
        <v>29897</v>
      </c>
      <c r="P120" t="s">
        <v>37</v>
      </c>
      <c r="Q120" t="s">
        <v>62</v>
      </c>
      <c r="R120" t="s">
        <v>39</v>
      </c>
      <c r="S120" t="s">
        <v>40</v>
      </c>
      <c r="T120" s="1">
        <v>42157</v>
      </c>
      <c r="U120" s="1">
        <f t="shared" ca="1" si="19"/>
        <v>44639</v>
      </c>
      <c r="V120" t="s">
        <v>480</v>
      </c>
      <c r="W120" t="s">
        <v>41</v>
      </c>
      <c r="X120" t="s">
        <v>42</v>
      </c>
      <c r="Y120" t="s">
        <v>125</v>
      </c>
      <c r="Z120">
        <v>2</v>
      </c>
      <c r="AA120" t="s">
        <v>75</v>
      </c>
      <c r="AB120" t="s">
        <v>53</v>
      </c>
      <c r="AC120">
        <v>4.63</v>
      </c>
      <c r="AD120">
        <v>3</v>
      </c>
      <c r="AE120">
        <v>0</v>
      </c>
      <c r="AF120" s="1">
        <v>43469</v>
      </c>
      <c r="AG120">
        <v>0</v>
      </c>
      <c r="AH120">
        <v>2</v>
      </c>
      <c r="AI120" s="2">
        <f t="shared" ca="1" si="10"/>
        <v>6.795345653661875</v>
      </c>
      <c r="AJ120" t="str">
        <f>_xlfn.IFS(Table1[[#This Row],[Salary]]&lt;55000,"$45000 - $55000",Table1[[#This Row],[Salary]]&lt;75000,"$55000 - $75000",Table1[[#This Row],[Salary]]&lt;=110000,"$75000 - $110000",Table1[[#This Row],[Salary]]&gt;110000,"&gt;$110000")</f>
        <v>$55000 - $75000</v>
      </c>
    </row>
    <row r="121" spans="1:36" x14ac:dyDescent="0.3">
      <c r="A121" t="s">
        <v>254</v>
      </c>
      <c r="B121">
        <v>10059</v>
      </c>
      <c r="C121">
        <v>0</v>
      </c>
      <c r="D121">
        <v>2</v>
      </c>
      <c r="E121">
        <v>0</v>
      </c>
      <c r="F121">
        <v>5</v>
      </c>
      <c r="G121">
        <v>5</v>
      </c>
      <c r="H121">
        <v>3</v>
      </c>
      <c r="I121">
        <v>63813</v>
      </c>
      <c r="J121">
        <v>1</v>
      </c>
      <c r="K121">
        <v>19</v>
      </c>
      <c r="L121" t="s">
        <v>35</v>
      </c>
      <c r="M121" t="s">
        <v>36</v>
      </c>
      <c r="N121">
        <v>2176</v>
      </c>
      <c r="O121" s="1">
        <v>30457</v>
      </c>
      <c r="P121" t="s">
        <v>56</v>
      </c>
      <c r="Q121" t="s">
        <v>62</v>
      </c>
      <c r="R121" t="s">
        <v>39</v>
      </c>
      <c r="S121" t="s">
        <v>40</v>
      </c>
      <c r="T121" s="1">
        <v>40595</v>
      </c>
      <c r="U121" s="1">
        <v>41650</v>
      </c>
      <c r="V121" t="s">
        <v>187</v>
      </c>
      <c r="W121" t="s">
        <v>50</v>
      </c>
      <c r="X121" t="s">
        <v>42</v>
      </c>
      <c r="Y121" t="s">
        <v>93</v>
      </c>
      <c r="Z121">
        <v>18</v>
      </c>
      <c r="AA121" t="s">
        <v>111</v>
      </c>
      <c r="AB121" t="s">
        <v>53</v>
      </c>
      <c r="AC121">
        <v>5</v>
      </c>
      <c r="AD121">
        <v>5</v>
      </c>
      <c r="AE121">
        <v>0</v>
      </c>
      <c r="AF121" s="1">
        <v>41428</v>
      </c>
      <c r="AG121">
        <v>0</v>
      </c>
      <c r="AH121">
        <v>17</v>
      </c>
      <c r="AI121" s="2">
        <f t="shared" si="10"/>
        <v>2.8884325804243667</v>
      </c>
      <c r="AJ121" t="str">
        <f>_xlfn.IFS(Table1[[#This Row],[Salary]]&lt;55000,"$45000 - $55000",Table1[[#This Row],[Salary]]&lt;75000,"$55000 - $75000",Table1[[#This Row],[Salary]]&lt;=110000,"$75000 - $110000",Table1[[#This Row],[Salary]]&gt;110000,"&gt;$110000")</f>
        <v>$55000 - $75000</v>
      </c>
    </row>
    <row r="122" spans="1:36" x14ac:dyDescent="0.3">
      <c r="A122" t="s">
        <v>255</v>
      </c>
      <c r="B122">
        <v>10234</v>
      </c>
      <c r="C122">
        <v>1</v>
      </c>
      <c r="D122">
        <v>1</v>
      </c>
      <c r="E122">
        <v>1</v>
      </c>
      <c r="F122">
        <v>1</v>
      </c>
      <c r="G122">
        <v>3</v>
      </c>
      <c r="H122">
        <v>3</v>
      </c>
      <c r="I122">
        <v>99020</v>
      </c>
      <c r="J122">
        <v>0</v>
      </c>
      <c r="K122">
        <v>4</v>
      </c>
      <c r="L122" t="s">
        <v>190</v>
      </c>
      <c r="M122" t="s">
        <v>36</v>
      </c>
      <c r="N122">
        <v>2134</v>
      </c>
      <c r="O122" s="1">
        <v>32689</v>
      </c>
      <c r="P122" t="s">
        <v>37</v>
      </c>
      <c r="Q122" t="s">
        <v>48</v>
      </c>
      <c r="R122" t="s">
        <v>39</v>
      </c>
      <c r="S122" t="s">
        <v>77</v>
      </c>
      <c r="T122" s="1">
        <v>42845</v>
      </c>
      <c r="U122" s="1">
        <f ca="1">TODAY()</f>
        <v>44639</v>
      </c>
      <c r="V122" t="s">
        <v>480</v>
      </c>
      <c r="W122" t="s">
        <v>41</v>
      </c>
      <c r="X122" t="s">
        <v>481</v>
      </c>
      <c r="Y122" t="s">
        <v>191</v>
      </c>
      <c r="Z122">
        <v>13</v>
      </c>
      <c r="AA122" t="s">
        <v>52</v>
      </c>
      <c r="AB122" t="s">
        <v>53</v>
      </c>
      <c r="AC122">
        <v>4.2</v>
      </c>
      <c r="AD122">
        <v>5</v>
      </c>
      <c r="AE122">
        <v>5</v>
      </c>
      <c r="AF122" s="1">
        <v>43493</v>
      </c>
      <c r="AG122">
        <v>0</v>
      </c>
      <c r="AH122">
        <v>8</v>
      </c>
      <c r="AI122" s="2">
        <f t="shared" ca="1" si="10"/>
        <v>4.9117043121149901</v>
      </c>
      <c r="AJ122" t="str">
        <f>_xlfn.IFS(Table1[[#This Row],[Salary]]&lt;55000,"$45000 - $55000",Table1[[#This Row],[Salary]]&lt;75000,"$55000 - $75000",Table1[[#This Row],[Salary]]&lt;=110000,"$75000 - $110000",Table1[[#This Row],[Salary]]&gt;110000,"&gt;$110000")</f>
        <v>$75000 - $110000</v>
      </c>
    </row>
    <row r="123" spans="1:36" x14ac:dyDescent="0.3">
      <c r="A123" t="s">
        <v>256</v>
      </c>
      <c r="B123">
        <v>10109</v>
      </c>
      <c r="C123">
        <v>0</v>
      </c>
      <c r="D123">
        <v>0</v>
      </c>
      <c r="E123">
        <v>1</v>
      </c>
      <c r="F123">
        <v>5</v>
      </c>
      <c r="G123">
        <v>6</v>
      </c>
      <c r="H123">
        <v>3</v>
      </c>
      <c r="I123">
        <v>71707</v>
      </c>
      <c r="J123">
        <v>1</v>
      </c>
      <c r="K123">
        <v>3</v>
      </c>
      <c r="L123" t="s">
        <v>133</v>
      </c>
      <c r="M123" t="s">
        <v>257</v>
      </c>
      <c r="N123">
        <v>37129</v>
      </c>
      <c r="O123" s="1">
        <v>25448</v>
      </c>
      <c r="P123" t="s">
        <v>37</v>
      </c>
      <c r="Q123" t="s">
        <v>38</v>
      </c>
      <c r="R123" t="s">
        <v>39</v>
      </c>
      <c r="S123" t="s">
        <v>92</v>
      </c>
      <c r="T123" s="1">
        <v>40975</v>
      </c>
      <c r="U123" s="1">
        <v>41943</v>
      </c>
      <c r="V123" t="s">
        <v>156</v>
      </c>
      <c r="W123" t="s">
        <v>50</v>
      </c>
      <c r="X123" t="s">
        <v>135</v>
      </c>
      <c r="Y123" t="s">
        <v>136</v>
      </c>
      <c r="Z123">
        <v>17</v>
      </c>
      <c r="AA123" t="s">
        <v>44</v>
      </c>
      <c r="AB123" t="s">
        <v>53</v>
      </c>
      <c r="AC123">
        <v>4.5</v>
      </c>
      <c r="AD123">
        <v>5</v>
      </c>
      <c r="AE123">
        <v>0</v>
      </c>
      <c r="AF123" s="1">
        <v>41306</v>
      </c>
      <c r="AG123">
        <v>0</v>
      </c>
      <c r="AH123">
        <v>20</v>
      </c>
      <c r="AI123" s="2">
        <f t="shared" si="10"/>
        <v>2.6502395619438741</v>
      </c>
      <c r="AJ123" t="str">
        <f>_xlfn.IFS(Table1[[#This Row],[Salary]]&lt;55000,"$45000 - $55000",Table1[[#This Row],[Salary]]&lt;75000,"$55000 - $75000",Table1[[#This Row],[Salary]]&lt;=110000,"$75000 - $110000",Table1[[#This Row],[Salary]]&gt;110000,"&gt;$110000")</f>
        <v>$55000 - $75000</v>
      </c>
    </row>
    <row r="124" spans="1:36" x14ac:dyDescent="0.3">
      <c r="A124" t="s">
        <v>258</v>
      </c>
      <c r="B124">
        <v>10125</v>
      </c>
      <c r="C124">
        <v>1</v>
      </c>
      <c r="D124">
        <v>1</v>
      </c>
      <c r="E124">
        <v>0</v>
      </c>
      <c r="F124">
        <v>1</v>
      </c>
      <c r="G124">
        <v>5</v>
      </c>
      <c r="H124">
        <v>3</v>
      </c>
      <c r="I124">
        <v>54828</v>
      </c>
      <c r="J124">
        <v>0</v>
      </c>
      <c r="K124">
        <v>19</v>
      </c>
      <c r="L124" t="s">
        <v>35</v>
      </c>
      <c r="M124" t="s">
        <v>36</v>
      </c>
      <c r="N124">
        <v>2127</v>
      </c>
      <c r="O124" s="1">
        <v>28207</v>
      </c>
      <c r="P124" t="s">
        <v>56</v>
      </c>
      <c r="Q124" t="s">
        <v>48</v>
      </c>
      <c r="R124" t="s">
        <v>39</v>
      </c>
      <c r="S124" t="s">
        <v>40</v>
      </c>
      <c r="T124" s="1">
        <v>40875</v>
      </c>
      <c r="U124" s="1">
        <f t="shared" ref="U124:U125" ca="1" si="20">TODAY()</f>
        <v>44639</v>
      </c>
      <c r="V124" t="s">
        <v>480</v>
      </c>
      <c r="W124" t="s">
        <v>41</v>
      </c>
      <c r="X124" t="s">
        <v>42</v>
      </c>
      <c r="Y124" t="s">
        <v>43</v>
      </c>
      <c r="Z124">
        <v>22</v>
      </c>
      <c r="AA124" t="s">
        <v>65</v>
      </c>
      <c r="AB124" t="s">
        <v>53</v>
      </c>
      <c r="AC124">
        <v>4.2</v>
      </c>
      <c r="AD124">
        <v>4</v>
      </c>
      <c r="AE124">
        <v>0</v>
      </c>
      <c r="AF124" s="1">
        <v>43518</v>
      </c>
      <c r="AG124">
        <v>0</v>
      </c>
      <c r="AH124">
        <v>13</v>
      </c>
      <c r="AI124" s="2">
        <f t="shared" ca="1" si="10"/>
        <v>10.30527036276523</v>
      </c>
      <c r="AJ124" t="str">
        <f>_xlfn.IFS(Table1[[#This Row],[Salary]]&lt;55000,"$45000 - $55000",Table1[[#This Row],[Salary]]&lt;75000,"$55000 - $75000",Table1[[#This Row],[Salary]]&lt;=110000,"$75000 - $110000",Table1[[#This Row],[Salary]]&gt;110000,"&gt;$110000")</f>
        <v>$45000 - $55000</v>
      </c>
    </row>
    <row r="125" spans="1:36" x14ac:dyDescent="0.3">
      <c r="A125" t="s">
        <v>259</v>
      </c>
      <c r="B125">
        <v>10074</v>
      </c>
      <c r="C125">
        <v>0</v>
      </c>
      <c r="D125">
        <v>0</v>
      </c>
      <c r="E125">
        <v>1</v>
      </c>
      <c r="F125">
        <v>1</v>
      </c>
      <c r="G125">
        <v>5</v>
      </c>
      <c r="H125">
        <v>3</v>
      </c>
      <c r="I125">
        <v>64246</v>
      </c>
      <c r="J125">
        <v>0</v>
      </c>
      <c r="K125">
        <v>20</v>
      </c>
      <c r="L125" t="s">
        <v>55</v>
      </c>
      <c r="M125" t="s">
        <v>36</v>
      </c>
      <c r="N125">
        <v>2155</v>
      </c>
      <c r="O125" s="1">
        <v>32424</v>
      </c>
      <c r="P125" t="s">
        <v>37</v>
      </c>
      <c r="Q125" t="s">
        <v>38</v>
      </c>
      <c r="R125" t="s">
        <v>39</v>
      </c>
      <c r="S125" t="s">
        <v>40</v>
      </c>
      <c r="T125" s="1">
        <v>41589</v>
      </c>
      <c r="U125" s="1">
        <f t="shared" ca="1" si="20"/>
        <v>44639</v>
      </c>
      <c r="V125" t="s">
        <v>480</v>
      </c>
      <c r="W125" t="s">
        <v>41</v>
      </c>
      <c r="X125" t="s">
        <v>42</v>
      </c>
      <c r="Y125" t="s">
        <v>93</v>
      </c>
      <c r="Z125">
        <v>18</v>
      </c>
      <c r="AA125" t="s">
        <v>44</v>
      </c>
      <c r="AB125" t="s">
        <v>53</v>
      </c>
      <c r="AC125">
        <v>5</v>
      </c>
      <c r="AD125">
        <v>3</v>
      </c>
      <c r="AE125">
        <v>0</v>
      </c>
      <c r="AF125" s="1">
        <v>43473</v>
      </c>
      <c r="AG125">
        <v>0</v>
      </c>
      <c r="AH125">
        <v>20</v>
      </c>
      <c r="AI125" s="2">
        <f t="shared" ca="1" si="10"/>
        <v>8.3504449007529082</v>
      </c>
      <c r="AJ125" t="str">
        <f>_xlfn.IFS(Table1[[#This Row],[Salary]]&lt;55000,"$45000 - $55000",Table1[[#This Row],[Salary]]&lt;75000,"$55000 - $75000",Table1[[#This Row],[Salary]]&lt;=110000,"$75000 - $110000",Table1[[#This Row],[Salary]]&gt;110000,"&gt;$110000")</f>
        <v>$55000 - $75000</v>
      </c>
    </row>
    <row r="126" spans="1:36" x14ac:dyDescent="0.3">
      <c r="A126" t="s">
        <v>260</v>
      </c>
      <c r="B126">
        <v>10097</v>
      </c>
      <c r="C126">
        <v>0</v>
      </c>
      <c r="D126">
        <v>0</v>
      </c>
      <c r="E126">
        <v>0</v>
      </c>
      <c r="F126">
        <v>5</v>
      </c>
      <c r="G126">
        <v>5</v>
      </c>
      <c r="H126">
        <v>3</v>
      </c>
      <c r="I126">
        <v>52177</v>
      </c>
      <c r="J126">
        <v>1</v>
      </c>
      <c r="K126">
        <v>19</v>
      </c>
      <c r="L126" t="s">
        <v>35</v>
      </c>
      <c r="M126" t="s">
        <v>36</v>
      </c>
      <c r="N126">
        <v>2324</v>
      </c>
      <c r="O126" s="1">
        <v>19224</v>
      </c>
      <c r="P126" t="s">
        <v>56</v>
      </c>
      <c r="Q126" t="s">
        <v>38</v>
      </c>
      <c r="R126" t="s">
        <v>39</v>
      </c>
      <c r="S126" t="s">
        <v>40</v>
      </c>
      <c r="T126" s="1">
        <v>40917</v>
      </c>
      <c r="U126" s="1">
        <v>42353</v>
      </c>
      <c r="V126" t="s">
        <v>124</v>
      </c>
      <c r="W126" t="s">
        <v>50</v>
      </c>
      <c r="X126" t="s">
        <v>42</v>
      </c>
      <c r="Y126" t="s">
        <v>64</v>
      </c>
      <c r="Z126">
        <v>39</v>
      </c>
      <c r="AA126" t="s">
        <v>111</v>
      </c>
      <c r="AB126" t="s">
        <v>53</v>
      </c>
      <c r="AC126">
        <v>4.6399999999999997</v>
      </c>
      <c r="AD126">
        <v>4</v>
      </c>
      <c r="AE126">
        <v>0</v>
      </c>
      <c r="AF126" s="1">
        <v>42126</v>
      </c>
      <c r="AG126">
        <v>0</v>
      </c>
      <c r="AH126">
        <v>8</v>
      </c>
      <c r="AI126" s="2">
        <f t="shared" si="10"/>
        <v>3.9315537303216974</v>
      </c>
      <c r="AJ126" t="str">
        <f>_xlfn.IFS(Table1[[#This Row],[Salary]]&lt;55000,"$45000 - $55000",Table1[[#This Row],[Salary]]&lt;75000,"$55000 - $75000",Table1[[#This Row],[Salary]]&lt;=110000,"$75000 - $110000",Table1[[#This Row],[Salary]]&gt;110000,"&gt;$110000")</f>
        <v>$45000 - $55000</v>
      </c>
    </row>
    <row r="127" spans="1:36" x14ac:dyDescent="0.3">
      <c r="A127" t="s">
        <v>261</v>
      </c>
      <c r="B127">
        <v>10007</v>
      </c>
      <c r="C127">
        <v>1</v>
      </c>
      <c r="D127">
        <v>1</v>
      </c>
      <c r="E127">
        <v>0</v>
      </c>
      <c r="F127">
        <v>1</v>
      </c>
      <c r="G127">
        <v>5</v>
      </c>
      <c r="H127">
        <v>4</v>
      </c>
      <c r="I127">
        <v>62065</v>
      </c>
      <c r="J127">
        <v>0</v>
      </c>
      <c r="K127">
        <v>19</v>
      </c>
      <c r="L127" t="s">
        <v>35</v>
      </c>
      <c r="M127" t="s">
        <v>36</v>
      </c>
      <c r="N127">
        <v>1886</v>
      </c>
      <c r="O127" s="1">
        <v>27065</v>
      </c>
      <c r="P127" t="s">
        <v>56</v>
      </c>
      <c r="Q127" t="s">
        <v>48</v>
      </c>
      <c r="R127" t="s">
        <v>39</v>
      </c>
      <c r="S127" t="s">
        <v>40</v>
      </c>
      <c r="T127" s="1">
        <v>41771</v>
      </c>
      <c r="U127" s="1">
        <f t="shared" ref="U127:U128" ca="1" si="21">TODAY()</f>
        <v>44639</v>
      </c>
      <c r="V127" t="s">
        <v>480</v>
      </c>
      <c r="W127" t="s">
        <v>41</v>
      </c>
      <c r="X127" t="s">
        <v>42</v>
      </c>
      <c r="Y127" t="s">
        <v>67</v>
      </c>
      <c r="Z127">
        <v>11</v>
      </c>
      <c r="AA127" t="s">
        <v>111</v>
      </c>
      <c r="AB127" t="s">
        <v>45</v>
      </c>
      <c r="AC127">
        <v>4.76</v>
      </c>
      <c r="AD127">
        <v>4</v>
      </c>
      <c r="AE127">
        <v>0</v>
      </c>
      <c r="AF127" s="1">
        <v>43511</v>
      </c>
      <c r="AG127">
        <v>0</v>
      </c>
      <c r="AH127">
        <v>5</v>
      </c>
      <c r="AI127" s="2">
        <f t="shared" ca="1" si="10"/>
        <v>7.8521560574948666</v>
      </c>
      <c r="AJ127" t="str">
        <f>_xlfn.IFS(Table1[[#This Row],[Salary]]&lt;55000,"$45000 - $55000",Table1[[#This Row],[Salary]]&lt;75000,"$55000 - $75000",Table1[[#This Row],[Salary]]&lt;=110000,"$75000 - $110000",Table1[[#This Row],[Salary]]&gt;110000,"&gt;$110000")</f>
        <v>$55000 - $75000</v>
      </c>
    </row>
    <row r="128" spans="1:36" x14ac:dyDescent="0.3">
      <c r="A128" t="s">
        <v>262</v>
      </c>
      <c r="B128">
        <v>10129</v>
      </c>
      <c r="C128">
        <v>0</v>
      </c>
      <c r="D128">
        <v>0</v>
      </c>
      <c r="E128">
        <v>1</v>
      </c>
      <c r="F128">
        <v>1</v>
      </c>
      <c r="G128">
        <v>5</v>
      </c>
      <c r="H128">
        <v>3</v>
      </c>
      <c r="I128">
        <v>46998</v>
      </c>
      <c r="J128">
        <v>0</v>
      </c>
      <c r="K128">
        <v>19</v>
      </c>
      <c r="L128" t="s">
        <v>35</v>
      </c>
      <c r="M128" t="s">
        <v>36</v>
      </c>
      <c r="N128">
        <v>2149</v>
      </c>
      <c r="O128" s="1">
        <v>30773</v>
      </c>
      <c r="P128" t="s">
        <v>37</v>
      </c>
      <c r="Q128" t="s">
        <v>38</v>
      </c>
      <c r="R128" t="s">
        <v>39</v>
      </c>
      <c r="S128" t="s">
        <v>40</v>
      </c>
      <c r="T128" s="1">
        <v>41134</v>
      </c>
      <c r="U128" s="1">
        <f t="shared" ca="1" si="21"/>
        <v>44639</v>
      </c>
      <c r="V128" t="s">
        <v>480</v>
      </c>
      <c r="W128" t="s">
        <v>41</v>
      </c>
      <c r="X128" t="s">
        <v>42</v>
      </c>
      <c r="Y128" t="s">
        <v>74</v>
      </c>
      <c r="Z128">
        <v>19</v>
      </c>
      <c r="AA128" t="s">
        <v>65</v>
      </c>
      <c r="AB128" t="s">
        <v>53</v>
      </c>
      <c r="AC128">
        <v>4.17</v>
      </c>
      <c r="AD128">
        <v>4</v>
      </c>
      <c r="AE128">
        <v>0</v>
      </c>
      <c r="AF128" s="1">
        <v>43507</v>
      </c>
      <c r="AG128">
        <v>0</v>
      </c>
      <c r="AH128">
        <v>1</v>
      </c>
      <c r="AI128" s="2">
        <f t="shared" ca="1" si="10"/>
        <v>9.5961670088980142</v>
      </c>
      <c r="AJ128" t="str">
        <f>_xlfn.IFS(Table1[[#This Row],[Salary]]&lt;55000,"$45000 - $55000",Table1[[#This Row],[Salary]]&lt;75000,"$55000 - $75000",Table1[[#This Row],[Salary]]&lt;=110000,"$75000 - $110000",Table1[[#This Row],[Salary]]&gt;110000,"&gt;$110000")</f>
        <v>$45000 - $55000</v>
      </c>
    </row>
    <row r="129" spans="1:36" x14ac:dyDescent="0.3">
      <c r="A129" t="s">
        <v>263</v>
      </c>
      <c r="B129">
        <v>10075</v>
      </c>
      <c r="C129">
        <v>0</v>
      </c>
      <c r="D129">
        <v>0</v>
      </c>
      <c r="E129">
        <v>0</v>
      </c>
      <c r="F129">
        <v>5</v>
      </c>
      <c r="G129">
        <v>5</v>
      </c>
      <c r="H129">
        <v>3</v>
      </c>
      <c r="I129">
        <v>68099</v>
      </c>
      <c r="J129">
        <v>1</v>
      </c>
      <c r="K129">
        <v>20</v>
      </c>
      <c r="L129" t="s">
        <v>55</v>
      </c>
      <c r="M129" t="s">
        <v>36</v>
      </c>
      <c r="N129">
        <v>2021</v>
      </c>
      <c r="O129" s="1">
        <v>26538</v>
      </c>
      <c r="P129" t="s">
        <v>56</v>
      </c>
      <c r="Q129" t="s">
        <v>38</v>
      </c>
      <c r="R129" t="s">
        <v>39</v>
      </c>
      <c r="S129" t="s">
        <v>40</v>
      </c>
      <c r="T129" s="1">
        <v>40553</v>
      </c>
      <c r="U129" s="1">
        <v>41443</v>
      </c>
      <c r="V129" t="s">
        <v>57</v>
      </c>
      <c r="W129" t="s">
        <v>50</v>
      </c>
      <c r="X129" t="s">
        <v>42</v>
      </c>
      <c r="Y129" t="s">
        <v>93</v>
      </c>
      <c r="Z129">
        <v>18</v>
      </c>
      <c r="AA129" t="s">
        <v>111</v>
      </c>
      <c r="AB129" t="s">
        <v>53</v>
      </c>
      <c r="AC129">
        <v>5</v>
      </c>
      <c r="AD129">
        <v>3</v>
      </c>
      <c r="AE129">
        <v>0</v>
      </c>
      <c r="AF129" s="1">
        <v>41304</v>
      </c>
      <c r="AG129">
        <v>0</v>
      </c>
      <c r="AH129">
        <v>15</v>
      </c>
      <c r="AI129" s="2">
        <f t="shared" si="10"/>
        <v>2.4366872005475702</v>
      </c>
      <c r="AJ129" t="str">
        <f>_xlfn.IFS(Table1[[#This Row],[Salary]]&lt;55000,"$45000 - $55000",Table1[[#This Row],[Salary]]&lt;75000,"$55000 - $75000",Table1[[#This Row],[Salary]]&lt;=110000,"$75000 - $110000",Table1[[#This Row],[Salary]]&gt;110000,"&gt;$110000")</f>
        <v>$55000 - $75000</v>
      </c>
    </row>
    <row r="130" spans="1:36" x14ac:dyDescent="0.3">
      <c r="A130" t="s">
        <v>264</v>
      </c>
      <c r="B130">
        <v>10167</v>
      </c>
      <c r="C130">
        <v>1</v>
      </c>
      <c r="D130">
        <v>1</v>
      </c>
      <c r="E130">
        <v>1</v>
      </c>
      <c r="F130">
        <v>1</v>
      </c>
      <c r="G130">
        <v>6</v>
      </c>
      <c r="H130">
        <v>3</v>
      </c>
      <c r="I130">
        <v>70545</v>
      </c>
      <c r="J130">
        <v>0</v>
      </c>
      <c r="K130">
        <v>3</v>
      </c>
      <c r="L130" t="s">
        <v>133</v>
      </c>
      <c r="M130" t="s">
        <v>265</v>
      </c>
      <c r="N130">
        <v>3062</v>
      </c>
      <c r="O130" s="1">
        <v>32400</v>
      </c>
      <c r="P130" t="s">
        <v>37</v>
      </c>
      <c r="Q130" t="s">
        <v>48</v>
      </c>
      <c r="R130" t="s">
        <v>39</v>
      </c>
      <c r="S130" t="s">
        <v>251</v>
      </c>
      <c r="T130" s="1">
        <v>41869</v>
      </c>
      <c r="U130" s="1">
        <f ca="1">TODAY()</f>
        <v>44639</v>
      </c>
      <c r="V130" t="s">
        <v>480</v>
      </c>
      <c r="W130" t="s">
        <v>41</v>
      </c>
      <c r="X130" t="s">
        <v>135</v>
      </c>
      <c r="Y130" t="s">
        <v>136</v>
      </c>
      <c r="Z130">
        <v>17</v>
      </c>
      <c r="AA130" t="s">
        <v>52</v>
      </c>
      <c r="AB130" t="s">
        <v>53</v>
      </c>
      <c r="AC130">
        <v>3.6</v>
      </c>
      <c r="AD130">
        <v>5</v>
      </c>
      <c r="AE130">
        <v>0</v>
      </c>
      <c r="AF130" s="1">
        <v>43495</v>
      </c>
      <c r="AG130">
        <v>0</v>
      </c>
      <c r="AH130">
        <v>9</v>
      </c>
      <c r="AI130" s="2">
        <f t="shared" ca="1" si="10"/>
        <v>7.5838466803559204</v>
      </c>
      <c r="AJ130" t="str">
        <f>_xlfn.IFS(Table1[[#This Row],[Salary]]&lt;55000,"$45000 - $55000",Table1[[#This Row],[Salary]]&lt;75000,"$55000 - $75000",Table1[[#This Row],[Salary]]&lt;=110000,"$75000 - $110000",Table1[[#This Row],[Salary]]&gt;110000,"&gt;$110000")</f>
        <v>$55000 - $75000</v>
      </c>
    </row>
    <row r="131" spans="1:36" x14ac:dyDescent="0.3">
      <c r="A131" t="s">
        <v>266</v>
      </c>
      <c r="B131">
        <v>10195</v>
      </c>
      <c r="C131">
        <v>1</v>
      </c>
      <c r="D131">
        <v>1</v>
      </c>
      <c r="E131">
        <v>0</v>
      </c>
      <c r="F131">
        <v>5</v>
      </c>
      <c r="G131">
        <v>5</v>
      </c>
      <c r="H131">
        <v>3</v>
      </c>
      <c r="I131">
        <v>63478</v>
      </c>
      <c r="J131">
        <v>1</v>
      </c>
      <c r="K131">
        <v>20</v>
      </c>
      <c r="L131" t="s">
        <v>55</v>
      </c>
      <c r="M131" t="s">
        <v>36</v>
      </c>
      <c r="N131">
        <v>2445</v>
      </c>
      <c r="O131" s="1">
        <v>30728</v>
      </c>
      <c r="P131" t="s">
        <v>56</v>
      </c>
      <c r="Q131" t="s">
        <v>48</v>
      </c>
      <c r="R131" t="s">
        <v>158</v>
      </c>
      <c r="S131" t="s">
        <v>40</v>
      </c>
      <c r="T131" s="1">
        <v>40770</v>
      </c>
      <c r="U131" s="1">
        <v>41006</v>
      </c>
      <c r="V131" t="s">
        <v>156</v>
      </c>
      <c r="W131" t="s">
        <v>50</v>
      </c>
      <c r="X131" t="s">
        <v>42</v>
      </c>
      <c r="Y131" t="s">
        <v>43</v>
      </c>
      <c r="Z131">
        <v>30</v>
      </c>
      <c r="AA131" t="s">
        <v>52</v>
      </c>
      <c r="AB131" t="s">
        <v>53</v>
      </c>
      <c r="AC131">
        <v>3.03</v>
      </c>
      <c r="AD131">
        <v>5</v>
      </c>
      <c r="AE131">
        <v>0</v>
      </c>
      <c r="AF131" s="1">
        <v>40973</v>
      </c>
      <c r="AG131">
        <v>0</v>
      </c>
      <c r="AH131">
        <v>16</v>
      </c>
      <c r="AI131" s="2">
        <f t="shared" ref="AI131:AI194" si="22">_xlfn.DAYS(U131,T131)/365.25</f>
        <v>0.6461327857631759</v>
      </c>
      <c r="AJ131" t="str">
        <f>_xlfn.IFS(Table1[[#This Row],[Salary]]&lt;55000,"$45000 - $55000",Table1[[#This Row],[Salary]]&lt;75000,"$55000 - $75000",Table1[[#This Row],[Salary]]&lt;=110000,"$75000 - $110000",Table1[[#This Row],[Salary]]&gt;110000,"&gt;$110000")</f>
        <v>$55000 - $75000</v>
      </c>
    </row>
    <row r="132" spans="1:36" x14ac:dyDescent="0.3">
      <c r="A132" t="s">
        <v>267</v>
      </c>
      <c r="B132">
        <v>10112</v>
      </c>
      <c r="C132">
        <v>0</v>
      </c>
      <c r="D132">
        <v>0</v>
      </c>
      <c r="E132">
        <v>0</v>
      </c>
      <c r="F132">
        <v>1</v>
      </c>
      <c r="G132">
        <v>3</v>
      </c>
      <c r="H132">
        <v>3</v>
      </c>
      <c r="I132">
        <v>97999</v>
      </c>
      <c r="J132">
        <v>0</v>
      </c>
      <c r="K132">
        <v>8</v>
      </c>
      <c r="L132" t="s">
        <v>103</v>
      </c>
      <c r="M132" t="s">
        <v>36</v>
      </c>
      <c r="N132">
        <v>2493</v>
      </c>
      <c r="O132" s="1">
        <v>30733</v>
      </c>
      <c r="P132" t="s">
        <v>56</v>
      </c>
      <c r="Q132" t="s">
        <v>38</v>
      </c>
      <c r="R132" t="s">
        <v>39</v>
      </c>
      <c r="S132" t="s">
        <v>40</v>
      </c>
      <c r="T132" s="1">
        <v>42093</v>
      </c>
      <c r="U132" s="1">
        <f t="shared" ref="U132:U133" ca="1" si="23">TODAY()</f>
        <v>44639</v>
      </c>
      <c r="V132" t="s">
        <v>480</v>
      </c>
      <c r="W132" t="s">
        <v>41</v>
      </c>
      <c r="X132" t="s">
        <v>481</v>
      </c>
      <c r="Y132" t="s">
        <v>51</v>
      </c>
      <c r="Z132">
        <v>4</v>
      </c>
      <c r="AA132" t="s">
        <v>52</v>
      </c>
      <c r="AB132" t="s">
        <v>53</v>
      </c>
      <c r="AC132">
        <v>4.4800000000000004</v>
      </c>
      <c r="AD132">
        <v>5</v>
      </c>
      <c r="AE132">
        <v>6</v>
      </c>
      <c r="AF132" s="1">
        <v>43468</v>
      </c>
      <c r="AG132">
        <v>0</v>
      </c>
      <c r="AH132">
        <v>4</v>
      </c>
      <c r="AI132" s="2">
        <f t="shared" ca="1" si="22"/>
        <v>6.97056810403833</v>
      </c>
      <c r="AJ132" t="str">
        <f>_xlfn.IFS(Table1[[#This Row],[Salary]]&lt;55000,"$45000 - $55000",Table1[[#This Row],[Salary]]&lt;75000,"$55000 - $75000",Table1[[#This Row],[Salary]]&lt;=110000,"$75000 - $110000",Table1[[#This Row],[Salary]]&gt;110000,"&gt;$110000")</f>
        <v>$75000 - $110000</v>
      </c>
    </row>
    <row r="133" spans="1:36" x14ac:dyDescent="0.3">
      <c r="A133" t="s">
        <v>268</v>
      </c>
      <c r="B133">
        <v>10272</v>
      </c>
      <c r="C133">
        <v>1</v>
      </c>
      <c r="D133">
        <v>1</v>
      </c>
      <c r="E133">
        <v>0</v>
      </c>
      <c r="F133">
        <v>1</v>
      </c>
      <c r="G133">
        <v>6</v>
      </c>
      <c r="H133">
        <v>3</v>
      </c>
      <c r="I133">
        <v>180000</v>
      </c>
      <c r="J133">
        <v>0</v>
      </c>
      <c r="K133">
        <v>11</v>
      </c>
      <c r="L133" t="s">
        <v>269</v>
      </c>
      <c r="M133" t="s">
        <v>270</v>
      </c>
      <c r="N133">
        <v>2908</v>
      </c>
      <c r="O133" s="1">
        <v>24183</v>
      </c>
      <c r="P133" t="s">
        <v>56</v>
      </c>
      <c r="Q133" t="s">
        <v>48</v>
      </c>
      <c r="R133" t="s">
        <v>39</v>
      </c>
      <c r="S133" t="s">
        <v>40</v>
      </c>
      <c r="T133" s="1">
        <v>41764</v>
      </c>
      <c r="U133" s="1">
        <f t="shared" ca="1" si="23"/>
        <v>44639</v>
      </c>
      <c r="V133" t="s">
        <v>480</v>
      </c>
      <c r="W133" t="s">
        <v>41</v>
      </c>
      <c r="X133" t="s">
        <v>135</v>
      </c>
      <c r="Y133" t="s">
        <v>125</v>
      </c>
      <c r="Z133">
        <v>2</v>
      </c>
      <c r="AA133" t="s">
        <v>44</v>
      </c>
      <c r="AB133" t="s">
        <v>53</v>
      </c>
      <c r="AC133">
        <v>4.5</v>
      </c>
      <c r="AD133">
        <v>4</v>
      </c>
      <c r="AE133">
        <v>0</v>
      </c>
      <c r="AF133" s="1">
        <v>43486</v>
      </c>
      <c r="AG133">
        <v>0</v>
      </c>
      <c r="AH133">
        <v>19</v>
      </c>
      <c r="AI133" s="2">
        <f t="shared" ca="1" si="22"/>
        <v>7.871321013004791</v>
      </c>
      <c r="AJ133" t="str">
        <f>_xlfn.IFS(Table1[[#This Row],[Salary]]&lt;55000,"$45000 - $55000",Table1[[#This Row],[Salary]]&lt;75000,"$55000 - $75000",Table1[[#This Row],[Salary]]&lt;=110000,"$75000 - $110000",Table1[[#This Row],[Salary]]&gt;110000,"&gt;$110000")</f>
        <v>&gt;$110000</v>
      </c>
    </row>
    <row r="134" spans="1:36" x14ac:dyDescent="0.3">
      <c r="A134" t="s">
        <v>271</v>
      </c>
      <c r="B134">
        <v>10182</v>
      </c>
      <c r="C134">
        <v>1</v>
      </c>
      <c r="D134">
        <v>1</v>
      </c>
      <c r="E134">
        <v>0</v>
      </c>
      <c r="F134">
        <v>1</v>
      </c>
      <c r="G134">
        <v>1</v>
      </c>
      <c r="H134">
        <v>3</v>
      </c>
      <c r="I134">
        <v>49920</v>
      </c>
      <c r="J134">
        <v>1</v>
      </c>
      <c r="K134">
        <v>2</v>
      </c>
      <c r="L134" t="s">
        <v>272</v>
      </c>
      <c r="M134" t="s">
        <v>36</v>
      </c>
      <c r="N134">
        <v>2170</v>
      </c>
      <c r="O134" s="1">
        <v>31306</v>
      </c>
      <c r="P134" t="s">
        <v>56</v>
      </c>
      <c r="Q134" t="s">
        <v>48</v>
      </c>
      <c r="R134" t="s">
        <v>39</v>
      </c>
      <c r="S134" t="s">
        <v>77</v>
      </c>
      <c r="T134" s="1">
        <v>42051</v>
      </c>
      <c r="U134" s="1">
        <v>42109</v>
      </c>
      <c r="V134" t="s">
        <v>212</v>
      </c>
      <c r="W134" t="s">
        <v>98</v>
      </c>
      <c r="X134" t="s">
        <v>120</v>
      </c>
      <c r="Y134" t="s">
        <v>121</v>
      </c>
      <c r="Z134">
        <v>1</v>
      </c>
      <c r="AA134" t="s">
        <v>52</v>
      </c>
      <c r="AB134" t="s">
        <v>53</v>
      </c>
      <c r="AC134">
        <v>3.24</v>
      </c>
      <c r="AD134">
        <v>3</v>
      </c>
      <c r="AE134">
        <v>4</v>
      </c>
      <c r="AF134" s="1">
        <v>42109</v>
      </c>
      <c r="AG134">
        <v>0</v>
      </c>
      <c r="AH134">
        <v>6</v>
      </c>
      <c r="AI134" s="2">
        <f t="shared" si="22"/>
        <v>0.15879534565366188</v>
      </c>
      <c r="AJ134" t="str">
        <f>_xlfn.IFS(Table1[[#This Row],[Salary]]&lt;55000,"$45000 - $55000",Table1[[#This Row],[Salary]]&lt;75000,"$55000 - $75000",Table1[[#This Row],[Salary]]&lt;=110000,"$75000 - $110000",Table1[[#This Row],[Salary]]&gt;110000,"&gt;$110000")</f>
        <v>$45000 - $55000</v>
      </c>
    </row>
    <row r="135" spans="1:36" x14ac:dyDescent="0.3">
      <c r="A135" t="s">
        <v>273</v>
      </c>
      <c r="B135">
        <v>10248</v>
      </c>
      <c r="C135">
        <v>0</v>
      </c>
      <c r="D135">
        <v>0</v>
      </c>
      <c r="E135">
        <v>0</v>
      </c>
      <c r="F135">
        <v>1</v>
      </c>
      <c r="G135">
        <v>5</v>
      </c>
      <c r="H135">
        <v>3</v>
      </c>
      <c r="I135">
        <v>55425</v>
      </c>
      <c r="J135">
        <v>0</v>
      </c>
      <c r="K135">
        <v>19</v>
      </c>
      <c r="L135" t="s">
        <v>35</v>
      </c>
      <c r="M135" t="s">
        <v>36</v>
      </c>
      <c r="N135">
        <v>2176</v>
      </c>
      <c r="O135" s="1">
        <v>31691</v>
      </c>
      <c r="P135" t="s">
        <v>56</v>
      </c>
      <c r="Q135" t="s">
        <v>38</v>
      </c>
      <c r="R135" t="s">
        <v>39</v>
      </c>
      <c r="S135" t="s">
        <v>40</v>
      </c>
      <c r="T135" s="1">
        <v>40959</v>
      </c>
      <c r="U135" s="1">
        <f t="shared" ref="U135:U137" ca="1" si="24">TODAY()</f>
        <v>44639</v>
      </c>
      <c r="V135" t="s">
        <v>480</v>
      </c>
      <c r="W135" t="s">
        <v>41</v>
      </c>
      <c r="X135" t="s">
        <v>42</v>
      </c>
      <c r="Y135" t="s">
        <v>74</v>
      </c>
      <c r="Z135">
        <v>19</v>
      </c>
      <c r="AA135" t="s">
        <v>44</v>
      </c>
      <c r="AB135" t="s">
        <v>53</v>
      </c>
      <c r="AC135">
        <v>4.8</v>
      </c>
      <c r="AD135">
        <v>4</v>
      </c>
      <c r="AE135">
        <v>0</v>
      </c>
      <c r="AF135" s="1">
        <v>43472</v>
      </c>
      <c r="AG135">
        <v>0</v>
      </c>
      <c r="AH135">
        <v>4</v>
      </c>
      <c r="AI135" s="2">
        <f t="shared" ca="1" si="22"/>
        <v>10.075290896646132</v>
      </c>
      <c r="AJ135" t="str">
        <f>_xlfn.IFS(Table1[[#This Row],[Salary]]&lt;55000,"$45000 - $55000",Table1[[#This Row],[Salary]]&lt;75000,"$55000 - $75000",Table1[[#This Row],[Salary]]&lt;=110000,"$75000 - $110000",Table1[[#This Row],[Salary]]&gt;110000,"&gt;$110000")</f>
        <v>$55000 - $75000</v>
      </c>
    </row>
    <row r="136" spans="1:36" x14ac:dyDescent="0.3">
      <c r="A136" t="s">
        <v>274</v>
      </c>
      <c r="B136">
        <v>10201</v>
      </c>
      <c r="C136">
        <v>0</v>
      </c>
      <c r="D136">
        <v>0</v>
      </c>
      <c r="E136">
        <v>0</v>
      </c>
      <c r="F136">
        <v>2</v>
      </c>
      <c r="G136">
        <v>5</v>
      </c>
      <c r="H136">
        <v>3</v>
      </c>
      <c r="I136">
        <v>69340</v>
      </c>
      <c r="J136">
        <v>0</v>
      </c>
      <c r="K136">
        <v>20</v>
      </c>
      <c r="L136" t="s">
        <v>55</v>
      </c>
      <c r="M136" t="s">
        <v>36</v>
      </c>
      <c r="N136">
        <v>2021</v>
      </c>
      <c r="O136" s="1">
        <v>30989</v>
      </c>
      <c r="P136" t="s">
        <v>56</v>
      </c>
      <c r="Q136" t="s">
        <v>38</v>
      </c>
      <c r="R136" t="s">
        <v>39</v>
      </c>
      <c r="S136" t="s">
        <v>40</v>
      </c>
      <c r="T136" s="1">
        <v>42527</v>
      </c>
      <c r="U136" s="1">
        <f t="shared" ca="1" si="24"/>
        <v>44639</v>
      </c>
      <c r="V136" t="s">
        <v>480</v>
      </c>
      <c r="W136" t="s">
        <v>41</v>
      </c>
      <c r="X136" t="s">
        <v>42</v>
      </c>
      <c r="Y136" t="s">
        <v>60</v>
      </c>
      <c r="Z136">
        <v>16</v>
      </c>
      <c r="AA136" t="s">
        <v>44</v>
      </c>
      <c r="AB136" t="s">
        <v>53</v>
      </c>
      <c r="AC136">
        <v>3</v>
      </c>
      <c r="AD136">
        <v>5</v>
      </c>
      <c r="AE136">
        <v>0</v>
      </c>
      <c r="AF136" s="1">
        <v>43483</v>
      </c>
      <c r="AG136">
        <v>0</v>
      </c>
      <c r="AH136">
        <v>4</v>
      </c>
      <c r="AI136" s="2">
        <f t="shared" ca="1" si="22"/>
        <v>5.7823408624229984</v>
      </c>
      <c r="AJ136" t="str">
        <f>_xlfn.IFS(Table1[[#This Row],[Salary]]&lt;55000,"$45000 - $55000",Table1[[#This Row],[Salary]]&lt;75000,"$55000 - $75000",Table1[[#This Row],[Salary]]&lt;=110000,"$75000 - $110000",Table1[[#This Row],[Salary]]&gt;110000,"&gt;$110000")</f>
        <v>$55000 - $75000</v>
      </c>
    </row>
    <row r="137" spans="1:36" x14ac:dyDescent="0.3">
      <c r="A137" t="s">
        <v>275</v>
      </c>
      <c r="B137">
        <v>10214</v>
      </c>
      <c r="C137">
        <v>0</v>
      </c>
      <c r="D137">
        <v>3</v>
      </c>
      <c r="E137">
        <v>0</v>
      </c>
      <c r="F137">
        <v>2</v>
      </c>
      <c r="G137">
        <v>5</v>
      </c>
      <c r="H137">
        <v>3</v>
      </c>
      <c r="I137">
        <v>64995</v>
      </c>
      <c r="J137">
        <v>0</v>
      </c>
      <c r="K137">
        <v>20</v>
      </c>
      <c r="L137" t="s">
        <v>55</v>
      </c>
      <c r="M137" t="s">
        <v>36</v>
      </c>
      <c r="N137">
        <v>2351</v>
      </c>
      <c r="O137" s="1">
        <v>33790</v>
      </c>
      <c r="P137" t="s">
        <v>56</v>
      </c>
      <c r="Q137" t="s">
        <v>131</v>
      </c>
      <c r="R137" t="s">
        <v>39</v>
      </c>
      <c r="S137" t="s">
        <v>40</v>
      </c>
      <c r="T137" s="1">
        <v>42160</v>
      </c>
      <c r="U137" s="1">
        <f t="shared" ca="1" si="24"/>
        <v>44639</v>
      </c>
      <c r="V137" t="s">
        <v>480</v>
      </c>
      <c r="W137" t="s">
        <v>41</v>
      </c>
      <c r="X137" t="s">
        <v>42</v>
      </c>
      <c r="Y137" t="s">
        <v>64</v>
      </c>
      <c r="AA137" t="s">
        <v>52</v>
      </c>
      <c r="AB137" t="s">
        <v>53</v>
      </c>
      <c r="AC137">
        <v>4.5</v>
      </c>
      <c r="AD137">
        <v>3</v>
      </c>
      <c r="AE137">
        <v>0</v>
      </c>
      <c r="AF137" s="1">
        <v>43510</v>
      </c>
      <c r="AG137">
        <v>0</v>
      </c>
      <c r="AH137">
        <v>6</v>
      </c>
      <c r="AI137" s="2">
        <f t="shared" ca="1" si="22"/>
        <v>6.7871321013004788</v>
      </c>
      <c r="AJ137" t="str">
        <f>_xlfn.IFS(Table1[[#This Row],[Salary]]&lt;55000,"$45000 - $55000",Table1[[#This Row],[Salary]]&lt;75000,"$55000 - $75000",Table1[[#This Row],[Salary]]&lt;=110000,"$75000 - $110000",Table1[[#This Row],[Salary]]&gt;110000,"&gt;$110000")</f>
        <v>$55000 - $75000</v>
      </c>
    </row>
    <row r="138" spans="1:36" x14ac:dyDescent="0.3">
      <c r="A138" t="s">
        <v>276</v>
      </c>
      <c r="B138">
        <v>10160</v>
      </c>
      <c r="C138">
        <v>0</v>
      </c>
      <c r="D138">
        <v>2</v>
      </c>
      <c r="E138">
        <v>0</v>
      </c>
      <c r="F138">
        <v>5</v>
      </c>
      <c r="G138">
        <v>5</v>
      </c>
      <c r="H138">
        <v>3</v>
      </c>
      <c r="I138">
        <v>68182</v>
      </c>
      <c r="J138">
        <v>1</v>
      </c>
      <c r="K138">
        <v>20</v>
      </c>
      <c r="L138" t="s">
        <v>55</v>
      </c>
      <c r="M138" t="s">
        <v>36</v>
      </c>
      <c r="N138">
        <v>1742</v>
      </c>
      <c r="O138" s="1">
        <v>28025</v>
      </c>
      <c r="P138" t="s">
        <v>56</v>
      </c>
      <c r="Q138" t="s">
        <v>62</v>
      </c>
      <c r="R138" t="s">
        <v>39</v>
      </c>
      <c r="S138" t="s">
        <v>40</v>
      </c>
      <c r="T138" s="1">
        <v>40595</v>
      </c>
      <c r="U138" s="1">
        <v>41365</v>
      </c>
      <c r="V138" t="s">
        <v>87</v>
      </c>
      <c r="W138" t="s">
        <v>50</v>
      </c>
      <c r="X138" t="s">
        <v>42</v>
      </c>
      <c r="Y138" t="s">
        <v>67</v>
      </c>
      <c r="Z138">
        <v>11</v>
      </c>
      <c r="AA138" t="s">
        <v>65</v>
      </c>
      <c r="AB138" t="s">
        <v>53</v>
      </c>
      <c r="AC138">
        <v>3.72</v>
      </c>
      <c r="AD138">
        <v>3</v>
      </c>
      <c r="AE138">
        <v>0</v>
      </c>
      <c r="AF138" s="1">
        <v>41306</v>
      </c>
      <c r="AG138">
        <v>0</v>
      </c>
      <c r="AH138">
        <v>18</v>
      </c>
      <c r="AI138" s="2">
        <f t="shared" si="22"/>
        <v>2.108145106091718</v>
      </c>
      <c r="AJ138" t="str">
        <f>_xlfn.IFS(Table1[[#This Row],[Salary]]&lt;55000,"$45000 - $55000",Table1[[#This Row],[Salary]]&lt;75000,"$55000 - $75000",Table1[[#This Row],[Salary]]&lt;=110000,"$75000 - $110000",Table1[[#This Row],[Salary]]&gt;110000,"&gt;$110000")</f>
        <v>$55000 - $75000</v>
      </c>
    </row>
    <row r="139" spans="1:36" x14ac:dyDescent="0.3">
      <c r="A139" t="s">
        <v>277</v>
      </c>
      <c r="B139">
        <v>10289</v>
      </c>
      <c r="C139">
        <v>1</v>
      </c>
      <c r="D139">
        <v>1</v>
      </c>
      <c r="E139">
        <v>1</v>
      </c>
      <c r="F139">
        <v>5</v>
      </c>
      <c r="G139">
        <v>5</v>
      </c>
      <c r="H139">
        <v>2</v>
      </c>
      <c r="I139">
        <v>83082</v>
      </c>
      <c r="J139">
        <v>1</v>
      </c>
      <c r="K139">
        <v>18</v>
      </c>
      <c r="L139" t="s">
        <v>123</v>
      </c>
      <c r="M139" t="s">
        <v>36</v>
      </c>
      <c r="N139">
        <v>2128</v>
      </c>
      <c r="O139" s="1">
        <v>28079</v>
      </c>
      <c r="P139" t="s">
        <v>37</v>
      </c>
      <c r="Q139" t="s">
        <v>48</v>
      </c>
      <c r="R139" t="s">
        <v>39</v>
      </c>
      <c r="S139" t="s">
        <v>106</v>
      </c>
      <c r="T139" s="1">
        <v>40595</v>
      </c>
      <c r="U139" s="1">
        <v>41176</v>
      </c>
      <c r="V139" t="s">
        <v>87</v>
      </c>
      <c r="W139" t="s">
        <v>50</v>
      </c>
      <c r="X139" t="s">
        <v>42</v>
      </c>
      <c r="Y139" t="s">
        <v>125</v>
      </c>
      <c r="Z139">
        <v>2</v>
      </c>
      <c r="AA139" t="s">
        <v>52</v>
      </c>
      <c r="AB139" t="s">
        <v>112</v>
      </c>
      <c r="AC139">
        <v>2.34</v>
      </c>
      <c r="AD139">
        <v>2</v>
      </c>
      <c r="AE139">
        <v>0</v>
      </c>
      <c r="AF139" s="1">
        <v>41011</v>
      </c>
      <c r="AG139">
        <v>3</v>
      </c>
      <c r="AH139">
        <v>4</v>
      </c>
      <c r="AI139" s="2">
        <f t="shared" si="22"/>
        <v>1.5906913073237507</v>
      </c>
      <c r="AJ139" t="str">
        <f>_xlfn.IFS(Table1[[#This Row],[Salary]]&lt;55000,"$45000 - $55000",Table1[[#This Row],[Salary]]&lt;75000,"$55000 - $75000",Table1[[#This Row],[Salary]]&lt;=110000,"$75000 - $110000",Table1[[#This Row],[Salary]]&gt;110000,"&gt;$110000")</f>
        <v>$75000 - $110000</v>
      </c>
    </row>
    <row r="140" spans="1:36" x14ac:dyDescent="0.3">
      <c r="A140" t="s">
        <v>278</v>
      </c>
      <c r="B140">
        <v>10139</v>
      </c>
      <c r="C140">
        <v>0</v>
      </c>
      <c r="D140">
        <v>0</v>
      </c>
      <c r="E140">
        <v>0</v>
      </c>
      <c r="F140">
        <v>1</v>
      </c>
      <c r="G140">
        <v>5</v>
      </c>
      <c r="H140">
        <v>3</v>
      </c>
      <c r="I140">
        <v>51908</v>
      </c>
      <c r="J140">
        <v>0</v>
      </c>
      <c r="K140">
        <v>19</v>
      </c>
      <c r="L140" t="s">
        <v>35</v>
      </c>
      <c r="M140" t="s">
        <v>36</v>
      </c>
      <c r="N140">
        <v>1775</v>
      </c>
      <c r="O140" s="1">
        <v>33266</v>
      </c>
      <c r="P140" t="s">
        <v>56</v>
      </c>
      <c r="Q140" t="s">
        <v>38</v>
      </c>
      <c r="R140" t="s">
        <v>39</v>
      </c>
      <c r="S140" t="s">
        <v>40</v>
      </c>
      <c r="T140" s="1">
        <v>41505</v>
      </c>
      <c r="U140" s="1">
        <f t="shared" ref="U140:U144" ca="1" si="25">TODAY()</f>
        <v>44639</v>
      </c>
      <c r="V140" t="s">
        <v>480</v>
      </c>
      <c r="W140" t="s">
        <v>41</v>
      </c>
      <c r="X140" t="s">
        <v>42</v>
      </c>
      <c r="Y140" t="s">
        <v>78</v>
      </c>
      <c r="Z140">
        <v>12</v>
      </c>
      <c r="AA140" t="s">
        <v>52</v>
      </c>
      <c r="AB140" t="s">
        <v>53</v>
      </c>
      <c r="AC140">
        <v>3.99</v>
      </c>
      <c r="AD140">
        <v>3</v>
      </c>
      <c r="AE140">
        <v>0</v>
      </c>
      <c r="AF140" s="1">
        <v>43479</v>
      </c>
      <c r="AG140">
        <v>0</v>
      </c>
      <c r="AH140">
        <v>14</v>
      </c>
      <c r="AI140" s="2">
        <f t="shared" ca="1" si="22"/>
        <v>8.5804243668720055</v>
      </c>
      <c r="AJ140" t="str">
        <f>_xlfn.IFS(Table1[[#This Row],[Salary]]&lt;55000,"$45000 - $55000",Table1[[#This Row],[Salary]]&lt;75000,"$55000 - $75000",Table1[[#This Row],[Salary]]&lt;=110000,"$75000 - $110000",Table1[[#This Row],[Salary]]&gt;110000,"&gt;$110000")</f>
        <v>$45000 - $55000</v>
      </c>
    </row>
    <row r="141" spans="1:36" x14ac:dyDescent="0.3">
      <c r="A141" t="s">
        <v>279</v>
      </c>
      <c r="B141">
        <v>10227</v>
      </c>
      <c r="C141">
        <v>0</v>
      </c>
      <c r="D141">
        <v>0</v>
      </c>
      <c r="E141">
        <v>0</v>
      </c>
      <c r="F141">
        <v>1</v>
      </c>
      <c r="G141">
        <v>5</v>
      </c>
      <c r="H141">
        <v>3</v>
      </c>
      <c r="I141">
        <v>61242</v>
      </c>
      <c r="J141">
        <v>0</v>
      </c>
      <c r="K141">
        <v>19</v>
      </c>
      <c r="L141" t="s">
        <v>35</v>
      </c>
      <c r="M141" t="s">
        <v>36</v>
      </c>
      <c r="N141">
        <v>2081</v>
      </c>
      <c r="O141" s="1">
        <v>26612</v>
      </c>
      <c r="P141" t="s">
        <v>56</v>
      </c>
      <c r="Q141" t="s">
        <v>38</v>
      </c>
      <c r="R141" t="s">
        <v>39</v>
      </c>
      <c r="S141" t="s">
        <v>77</v>
      </c>
      <c r="T141" s="1">
        <v>41218</v>
      </c>
      <c r="U141" s="1">
        <f t="shared" ca="1" si="25"/>
        <v>44639</v>
      </c>
      <c r="V141" t="s">
        <v>480</v>
      </c>
      <c r="W141" t="s">
        <v>41</v>
      </c>
      <c r="X141" t="s">
        <v>42</v>
      </c>
      <c r="Y141" t="s">
        <v>85</v>
      </c>
      <c r="Z141">
        <v>14</v>
      </c>
      <c r="AA141" t="s">
        <v>44</v>
      </c>
      <c r="AB141" t="s">
        <v>53</v>
      </c>
      <c r="AC141">
        <v>4.0999999999999996</v>
      </c>
      <c r="AD141">
        <v>3</v>
      </c>
      <c r="AE141">
        <v>0</v>
      </c>
      <c r="AF141" s="1">
        <v>43482</v>
      </c>
      <c r="AG141">
        <v>0</v>
      </c>
      <c r="AH141">
        <v>7</v>
      </c>
      <c r="AI141" s="2">
        <f t="shared" ca="1" si="22"/>
        <v>9.3661875427789187</v>
      </c>
      <c r="AJ141" t="str">
        <f>_xlfn.IFS(Table1[[#This Row],[Salary]]&lt;55000,"$45000 - $55000",Table1[[#This Row],[Salary]]&lt;75000,"$55000 - $75000",Table1[[#This Row],[Salary]]&lt;=110000,"$75000 - $110000",Table1[[#This Row],[Salary]]&gt;110000,"&gt;$110000")</f>
        <v>$55000 - $75000</v>
      </c>
    </row>
    <row r="142" spans="1:36" x14ac:dyDescent="0.3">
      <c r="A142" t="s">
        <v>280</v>
      </c>
      <c r="B142">
        <v>10236</v>
      </c>
      <c r="C142">
        <v>0</v>
      </c>
      <c r="D142">
        <v>2</v>
      </c>
      <c r="E142">
        <v>0</v>
      </c>
      <c r="F142">
        <v>1</v>
      </c>
      <c r="G142">
        <v>5</v>
      </c>
      <c r="H142">
        <v>3</v>
      </c>
      <c r="I142">
        <v>45069</v>
      </c>
      <c r="J142">
        <v>0</v>
      </c>
      <c r="K142">
        <v>19</v>
      </c>
      <c r="L142" t="s">
        <v>35</v>
      </c>
      <c r="M142" t="s">
        <v>36</v>
      </c>
      <c r="N142">
        <v>1778</v>
      </c>
      <c r="O142" s="1">
        <v>24188</v>
      </c>
      <c r="P142" t="s">
        <v>56</v>
      </c>
      <c r="Q142" t="s">
        <v>62</v>
      </c>
      <c r="R142" t="s">
        <v>39</v>
      </c>
      <c r="S142" t="s">
        <v>40</v>
      </c>
      <c r="T142" s="1">
        <v>41547</v>
      </c>
      <c r="U142" s="1">
        <f t="shared" ca="1" si="25"/>
        <v>44639</v>
      </c>
      <c r="V142" t="s">
        <v>480</v>
      </c>
      <c r="W142" t="s">
        <v>41</v>
      </c>
      <c r="X142" t="s">
        <v>42</v>
      </c>
      <c r="Y142" t="s">
        <v>58</v>
      </c>
      <c r="Z142">
        <v>20</v>
      </c>
      <c r="AA142" t="s">
        <v>75</v>
      </c>
      <c r="AB142" t="s">
        <v>53</v>
      </c>
      <c r="AC142">
        <v>4.3</v>
      </c>
      <c r="AD142">
        <v>5</v>
      </c>
      <c r="AE142">
        <v>0</v>
      </c>
      <c r="AF142" s="1">
        <v>43518</v>
      </c>
      <c r="AG142">
        <v>0</v>
      </c>
      <c r="AH142">
        <v>7</v>
      </c>
      <c r="AI142" s="2">
        <f t="shared" ca="1" si="22"/>
        <v>8.4654346338124569</v>
      </c>
      <c r="AJ142" t="str">
        <f>_xlfn.IFS(Table1[[#This Row],[Salary]]&lt;55000,"$45000 - $55000",Table1[[#This Row],[Salary]]&lt;75000,"$55000 - $75000",Table1[[#This Row],[Salary]]&lt;=110000,"$75000 - $110000",Table1[[#This Row],[Salary]]&gt;110000,"&gt;$110000")</f>
        <v>$45000 - $55000</v>
      </c>
    </row>
    <row r="143" spans="1:36" x14ac:dyDescent="0.3">
      <c r="A143" t="s">
        <v>281</v>
      </c>
      <c r="B143">
        <v>10009</v>
      </c>
      <c r="C143">
        <v>0</v>
      </c>
      <c r="D143">
        <v>2</v>
      </c>
      <c r="E143">
        <v>0</v>
      </c>
      <c r="F143">
        <v>1</v>
      </c>
      <c r="G143">
        <v>5</v>
      </c>
      <c r="H143">
        <v>4</v>
      </c>
      <c r="I143">
        <v>60724</v>
      </c>
      <c r="J143">
        <v>0</v>
      </c>
      <c r="K143">
        <v>20</v>
      </c>
      <c r="L143" t="s">
        <v>55</v>
      </c>
      <c r="M143" t="s">
        <v>36</v>
      </c>
      <c r="N143">
        <v>1821</v>
      </c>
      <c r="O143" s="1">
        <v>31574</v>
      </c>
      <c r="P143" t="s">
        <v>56</v>
      </c>
      <c r="Q143" t="s">
        <v>62</v>
      </c>
      <c r="R143" t="s">
        <v>39</v>
      </c>
      <c r="S143" t="s">
        <v>251</v>
      </c>
      <c r="T143" s="1">
        <v>40729</v>
      </c>
      <c r="U143" s="1">
        <f t="shared" ca="1" si="25"/>
        <v>44639</v>
      </c>
      <c r="V143" t="s">
        <v>480</v>
      </c>
      <c r="W143" t="s">
        <v>41</v>
      </c>
      <c r="X143" t="s">
        <v>42</v>
      </c>
      <c r="Y143" t="s">
        <v>74</v>
      </c>
      <c r="Z143">
        <v>19</v>
      </c>
      <c r="AA143" t="s">
        <v>44</v>
      </c>
      <c r="AB143" t="s">
        <v>45</v>
      </c>
      <c r="AC143">
        <v>4.5999999999999996</v>
      </c>
      <c r="AD143">
        <v>4</v>
      </c>
      <c r="AE143">
        <v>0</v>
      </c>
      <c r="AF143" s="1">
        <v>43521</v>
      </c>
      <c r="AG143">
        <v>0</v>
      </c>
      <c r="AH143">
        <v>11</v>
      </c>
      <c r="AI143" s="2">
        <f t="shared" ca="1" si="22"/>
        <v>10.704996577686517</v>
      </c>
      <c r="AJ143" t="str">
        <f>_xlfn.IFS(Table1[[#This Row],[Salary]]&lt;55000,"$45000 - $55000",Table1[[#This Row],[Salary]]&lt;75000,"$55000 - $75000",Table1[[#This Row],[Salary]]&lt;=110000,"$75000 - $110000",Table1[[#This Row],[Salary]]&gt;110000,"&gt;$110000")</f>
        <v>$55000 - $75000</v>
      </c>
    </row>
    <row r="144" spans="1:36" x14ac:dyDescent="0.3">
      <c r="A144" t="s">
        <v>282</v>
      </c>
      <c r="B144">
        <v>10060</v>
      </c>
      <c r="C144">
        <v>0</v>
      </c>
      <c r="D144">
        <v>3</v>
      </c>
      <c r="E144">
        <v>0</v>
      </c>
      <c r="F144">
        <v>1</v>
      </c>
      <c r="G144">
        <v>5</v>
      </c>
      <c r="H144">
        <v>3</v>
      </c>
      <c r="I144">
        <v>60436</v>
      </c>
      <c r="J144">
        <v>0</v>
      </c>
      <c r="K144">
        <v>19</v>
      </c>
      <c r="L144" t="s">
        <v>35</v>
      </c>
      <c r="M144" t="s">
        <v>36</v>
      </c>
      <c r="N144">
        <v>2109</v>
      </c>
      <c r="O144" s="1">
        <v>23480</v>
      </c>
      <c r="P144" t="s">
        <v>56</v>
      </c>
      <c r="Q144" t="s">
        <v>131</v>
      </c>
      <c r="R144" t="s">
        <v>39</v>
      </c>
      <c r="S144" t="s">
        <v>40</v>
      </c>
      <c r="T144" s="1">
        <v>41645</v>
      </c>
      <c r="U144" s="1">
        <f t="shared" ca="1" si="25"/>
        <v>44639</v>
      </c>
      <c r="V144" t="s">
        <v>480</v>
      </c>
      <c r="W144" t="s">
        <v>41</v>
      </c>
      <c r="X144" t="s">
        <v>42</v>
      </c>
      <c r="Y144" t="s">
        <v>93</v>
      </c>
      <c r="Z144">
        <v>18</v>
      </c>
      <c r="AA144" t="s">
        <v>44</v>
      </c>
      <c r="AB144" t="s">
        <v>53</v>
      </c>
      <c r="AC144">
        <v>5</v>
      </c>
      <c r="AD144">
        <v>5</v>
      </c>
      <c r="AE144">
        <v>0</v>
      </c>
      <c r="AF144" s="1">
        <v>43486</v>
      </c>
      <c r="AG144">
        <v>0</v>
      </c>
      <c r="AH144">
        <v>9</v>
      </c>
      <c r="AI144" s="2">
        <f t="shared" ca="1" si="22"/>
        <v>8.1971252566735107</v>
      </c>
      <c r="AJ144" t="str">
        <f>_xlfn.IFS(Table1[[#This Row],[Salary]]&lt;55000,"$45000 - $55000",Table1[[#This Row],[Salary]]&lt;75000,"$55000 - $75000",Table1[[#This Row],[Salary]]&lt;=110000,"$75000 - $110000",Table1[[#This Row],[Salary]]&gt;110000,"&gt;$110000")</f>
        <v>$55000 - $75000</v>
      </c>
    </row>
    <row r="145" spans="1:36" x14ac:dyDescent="0.3">
      <c r="A145" t="s">
        <v>283</v>
      </c>
      <c r="B145">
        <v>10034</v>
      </c>
      <c r="C145">
        <v>1</v>
      </c>
      <c r="D145">
        <v>1</v>
      </c>
      <c r="E145">
        <v>1</v>
      </c>
      <c r="F145">
        <v>5</v>
      </c>
      <c r="G145">
        <v>5</v>
      </c>
      <c r="H145">
        <v>4</v>
      </c>
      <c r="I145">
        <v>46837</v>
      </c>
      <c r="J145">
        <v>1</v>
      </c>
      <c r="K145">
        <v>19</v>
      </c>
      <c r="L145" t="s">
        <v>35</v>
      </c>
      <c r="M145" t="s">
        <v>36</v>
      </c>
      <c r="N145">
        <v>2445</v>
      </c>
      <c r="O145" s="1">
        <v>21781</v>
      </c>
      <c r="P145" t="s">
        <v>37</v>
      </c>
      <c r="Q145" t="s">
        <v>48</v>
      </c>
      <c r="R145" t="s">
        <v>39</v>
      </c>
      <c r="S145" t="s">
        <v>40</v>
      </c>
      <c r="T145" s="1">
        <v>40854</v>
      </c>
      <c r="U145" s="1">
        <v>43219</v>
      </c>
      <c r="V145" t="s">
        <v>187</v>
      </c>
      <c r="W145" t="s">
        <v>50</v>
      </c>
      <c r="X145" t="s">
        <v>42</v>
      </c>
      <c r="Y145" t="s">
        <v>43</v>
      </c>
      <c r="Z145">
        <v>22</v>
      </c>
      <c r="AA145" t="s">
        <v>111</v>
      </c>
      <c r="AB145" t="s">
        <v>45</v>
      </c>
      <c r="AC145">
        <v>4.7</v>
      </c>
      <c r="AD145">
        <v>4</v>
      </c>
      <c r="AE145">
        <v>0</v>
      </c>
      <c r="AF145" s="1">
        <v>43145</v>
      </c>
      <c r="AG145">
        <v>0</v>
      </c>
      <c r="AH145">
        <v>9</v>
      </c>
      <c r="AI145" s="2">
        <f t="shared" si="22"/>
        <v>6.4750171115674195</v>
      </c>
      <c r="AJ145" t="str">
        <f>_xlfn.IFS(Table1[[#This Row],[Salary]]&lt;55000,"$45000 - $55000",Table1[[#This Row],[Salary]]&lt;75000,"$55000 - $75000",Table1[[#This Row],[Salary]]&lt;=110000,"$75000 - $110000",Table1[[#This Row],[Salary]]&gt;110000,"&gt;$110000")</f>
        <v>$45000 - $55000</v>
      </c>
    </row>
    <row r="146" spans="1:36" x14ac:dyDescent="0.3">
      <c r="A146" t="s">
        <v>284</v>
      </c>
      <c r="B146">
        <v>10156</v>
      </c>
      <c r="C146">
        <v>1</v>
      </c>
      <c r="D146">
        <v>1</v>
      </c>
      <c r="E146">
        <v>0</v>
      </c>
      <c r="F146">
        <v>3</v>
      </c>
      <c r="G146">
        <v>3</v>
      </c>
      <c r="H146">
        <v>3</v>
      </c>
      <c r="I146">
        <v>105700</v>
      </c>
      <c r="J146">
        <v>0</v>
      </c>
      <c r="K146">
        <v>8</v>
      </c>
      <c r="L146" t="s">
        <v>103</v>
      </c>
      <c r="M146" t="s">
        <v>36</v>
      </c>
      <c r="N146">
        <v>2301</v>
      </c>
      <c r="O146" s="1">
        <v>31604</v>
      </c>
      <c r="P146" t="s">
        <v>56</v>
      </c>
      <c r="Q146" t="s">
        <v>48</v>
      </c>
      <c r="R146" t="s">
        <v>39</v>
      </c>
      <c r="S146" t="s">
        <v>106</v>
      </c>
      <c r="T146" s="1">
        <v>42009</v>
      </c>
      <c r="U146" s="1">
        <f t="shared" ref="U146:U147" ca="1" si="26">TODAY()</f>
        <v>44639</v>
      </c>
      <c r="V146" t="s">
        <v>480</v>
      </c>
      <c r="W146" t="s">
        <v>41</v>
      </c>
      <c r="X146" t="s">
        <v>481</v>
      </c>
      <c r="Y146" t="s">
        <v>51</v>
      </c>
      <c r="Z146">
        <v>4</v>
      </c>
      <c r="AA146" t="s">
        <v>52</v>
      </c>
      <c r="AB146" t="s">
        <v>53</v>
      </c>
      <c r="AC146">
        <v>3.75</v>
      </c>
      <c r="AD146">
        <v>3</v>
      </c>
      <c r="AE146">
        <v>5</v>
      </c>
      <c r="AF146" s="1">
        <v>43507</v>
      </c>
      <c r="AG146">
        <v>0</v>
      </c>
      <c r="AH146">
        <v>2</v>
      </c>
      <c r="AI146" s="2">
        <f t="shared" ca="1" si="22"/>
        <v>7.2005475701574264</v>
      </c>
      <c r="AJ146" t="str">
        <f>_xlfn.IFS(Table1[[#This Row],[Salary]]&lt;55000,"$45000 - $55000",Table1[[#This Row],[Salary]]&lt;75000,"$55000 - $75000",Table1[[#This Row],[Salary]]&lt;=110000,"$75000 - $110000",Table1[[#This Row],[Salary]]&gt;110000,"&gt;$110000")</f>
        <v>$75000 - $110000</v>
      </c>
    </row>
    <row r="147" spans="1:36" x14ac:dyDescent="0.3">
      <c r="A147" t="s">
        <v>285</v>
      </c>
      <c r="B147">
        <v>10036</v>
      </c>
      <c r="C147">
        <v>0</v>
      </c>
      <c r="D147">
        <v>0</v>
      </c>
      <c r="E147">
        <v>0</v>
      </c>
      <c r="F147">
        <v>1</v>
      </c>
      <c r="G147">
        <v>5</v>
      </c>
      <c r="H147">
        <v>4</v>
      </c>
      <c r="I147">
        <v>63322</v>
      </c>
      <c r="J147">
        <v>0</v>
      </c>
      <c r="K147">
        <v>20</v>
      </c>
      <c r="L147" t="s">
        <v>55</v>
      </c>
      <c r="M147" t="s">
        <v>36</v>
      </c>
      <c r="N147">
        <v>2128</v>
      </c>
      <c r="O147" s="1">
        <v>25424</v>
      </c>
      <c r="P147" t="s">
        <v>56</v>
      </c>
      <c r="Q147" t="s">
        <v>38</v>
      </c>
      <c r="R147" t="s">
        <v>39</v>
      </c>
      <c r="S147" t="s">
        <v>40</v>
      </c>
      <c r="T147" s="1">
        <v>41827</v>
      </c>
      <c r="U147" s="1">
        <f t="shared" ca="1" si="26"/>
        <v>44639</v>
      </c>
      <c r="V147" t="s">
        <v>480</v>
      </c>
      <c r="W147" t="s">
        <v>41</v>
      </c>
      <c r="X147" t="s">
        <v>42</v>
      </c>
      <c r="Y147" t="s">
        <v>78</v>
      </c>
      <c r="Z147">
        <v>12</v>
      </c>
      <c r="AA147" t="s">
        <v>44</v>
      </c>
      <c r="AB147" t="s">
        <v>45</v>
      </c>
      <c r="AC147">
        <v>4.3</v>
      </c>
      <c r="AD147">
        <v>3</v>
      </c>
      <c r="AE147">
        <v>0</v>
      </c>
      <c r="AF147" s="1">
        <v>43476</v>
      </c>
      <c r="AG147">
        <v>0</v>
      </c>
      <c r="AH147">
        <v>1</v>
      </c>
      <c r="AI147" s="2">
        <f t="shared" ca="1" si="22"/>
        <v>7.698836413415469</v>
      </c>
      <c r="AJ147" t="str">
        <f>_xlfn.IFS(Table1[[#This Row],[Salary]]&lt;55000,"$45000 - $55000",Table1[[#This Row],[Salary]]&lt;75000,"$55000 - $75000",Table1[[#This Row],[Salary]]&lt;=110000,"$75000 - $110000",Table1[[#This Row],[Salary]]&gt;110000,"&gt;$110000")</f>
        <v>$55000 - $75000</v>
      </c>
    </row>
    <row r="148" spans="1:36" x14ac:dyDescent="0.3">
      <c r="A148" t="s">
        <v>286</v>
      </c>
      <c r="B148">
        <v>10138</v>
      </c>
      <c r="C148">
        <v>1</v>
      </c>
      <c r="D148">
        <v>1</v>
      </c>
      <c r="E148">
        <v>0</v>
      </c>
      <c r="F148">
        <v>5</v>
      </c>
      <c r="G148">
        <v>5</v>
      </c>
      <c r="H148">
        <v>3</v>
      </c>
      <c r="I148">
        <v>61154</v>
      </c>
      <c r="J148">
        <v>1</v>
      </c>
      <c r="K148">
        <v>19</v>
      </c>
      <c r="L148" t="s">
        <v>35</v>
      </c>
      <c r="M148" t="s">
        <v>36</v>
      </c>
      <c r="N148">
        <v>2446</v>
      </c>
      <c r="O148" s="1">
        <v>31519</v>
      </c>
      <c r="P148" t="s">
        <v>56</v>
      </c>
      <c r="Q148" t="s">
        <v>48</v>
      </c>
      <c r="R148" t="s">
        <v>39</v>
      </c>
      <c r="S148" t="s">
        <v>77</v>
      </c>
      <c r="T148" s="1">
        <v>40553</v>
      </c>
      <c r="U148" s="1">
        <v>42461</v>
      </c>
      <c r="V148" t="s">
        <v>87</v>
      </c>
      <c r="W148" t="s">
        <v>50</v>
      </c>
      <c r="X148" t="s">
        <v>42</v>
      </c>
      <c r="Y148" t="s">
        <v>60</v>
      </c>
      <c r="Z148">
        <v>16</v>
      </c>
      <c r="AA148" t="s">
        <v>111</v>
      </c>
      <c r="AB148" t="s">
        <v>53</v>
      </c>
      <c r="AC148">
        <v>4</v>
      </c>
      <c r="AD148">
        <v>4</v>
      </c>
      <c r="AE148">
        <v>0</v>
      </c>
      <c r="AF148" s="1">
        <v>42403</v>
      </c>
      <c r="AG148">
        <v>0</v>
      </c>
      <c r="AH148">
        <v>4</v>
      </c>
      <c r="AI148" s="2">
        <f t="shared" si="22"/>
        <v>5.2238193018480494</v>
      </c>
      <c r="AJ148" t="str">
        <f>_xlfn.IFS(Table1[[#This Row],[Salary]]&lt;55000,"$45000 - $55000",Table1[[#This Row],[Salary]]&lt;75000,"$55000 - $75000",Table1[[#This Row],[Salary]]&lt;=110000,"$75000 - $110000",Table1[[#This Row],[Salary]]&gt;110000,"&gt;$110000")</f>
        <v>$55000 - $75000</v>
      </c>
    </row>
    <row r="149" spans="1:36" x14ac:dyDescent="0.3">
      <c r="A149" t="s">
        <v>287</v>
      </c>
      <c r="B149">
        <v>10244</v>
      </c>
      <c r="C149">
        <v>0</v>
      </c>
      <c r="D149">
        <v>0</v>
      </c>
      <c r="E149">
        <v>0</v>
      </c>
      <c r="F149">
        <v>5</v>
      </c>
      <c r="G149">
        <v>6</v>
      </c>
      <c r="H149">
        <v>3</v>
      </c>
      <c r="I149">
        <v>68999</v>
      </c>
      <c r="J149">
        <v>1</v>
      </c>
      <c r="K149">
        <v>21</v>
      </c>
      <c r="L149" t="s">
        <v>175</v>
      </c>
      <c r="M149" t="s">
        <v>288</v>
      </c>
      <c r="N149">
        <v>19444</v>
      </c>
      <c r="O149" s="1">
        <v>32823</v>
      </c>
      <c r="P149" t="s">
        <v>56</v>
      </c>
      <c r="Q149" t="s">
        <v>38</v>
      </c>
      <c r="R149" t="s">
        <v>39</v>
      </c>
      <c r="S149" t="s">
        <v>40</v>
      </c>
      <c r="T149" s="1">
        <v>40854</v>
      </c>
      <c r="U149" s="1">
        <v>41753</v>
      </c>
      <c r="V149" t="s">
        <v>289</v>
      </c>
      <c r="W149" t="s">
        <v>50</v>
      </c>
      <c r="X149" t="s">
        <v>135</v>
      </c>
      <c r="Y149" t="s">
        <v>176</v>
      </c>
      <c r="Z149">
        <v>15</v>
      </c>
      <c r="AA149" t="s">
        <v>65</v>
      </c>
      <c r="AB149" t="s">
        <v>53</v>
      </c>
      <c r="AC149">
        <v>4.5</v>
      </c>
      <c r="AD149">
        <v>5</v>
      </c>
      <c r="AE149">
        <v>0</v>
      </c>
      <c r="AF149" s="1">
        <v>41363</v>
      </c>
      <c r="AG149">
        <v>0</v>
      </c>
      <c r="AH149">
        <v>2</v>
      </c>
      <c r="AI149" s="2">
        <f t="shared" si="22"/>
        <v>2.4613278576317592</v>
      </c>
      <c r="AJ149" t="str">
        <f>_xlfn.IFS(Table1[[#This Row],[Salary]]&lt;55000,"$45000 - $55000",Table1[[#This Row],[Salary]]&lt;75000,"$55000 - $75000",Table1[[#This Row],[Salary]]&lt;=110000,"$75000 - $110000",Table1[[#This Row],[Salary]]&gt;110000,"&gt;$110000")</f>
        <v>$55000 - $75000</v>
      </c>
    </row>
    <row r="150" spans="1:36" x14ac:dyDescent="0.3">
      <c r="A150" t="s">
        <v>290</v>
      </c>
      <c r="B150">
        <v>10192</v>
      </c>
      <c r="C150">
        <v>0</v>
      </c>
      <c r="D150">
        <v>0</v>
      </c>
      <c r="E150">
        <v>1</v>
      </c>
      <c r="F150">
        <v>1</v>
      </c>
      <c r="G150">
        <v>5</v>
      </c>
      <c r="H150">
        <v>3</v>
      </c>
      <c r="I150">
        <v>50482</v>
      </c>
      <c r="J150">
        <v>0</v>
      </c>
      <c r="K150">
        <v>19</v>
      </c>
      <c r="L150" t="s">
        <v>35</v>
      </c>
      <c r="M150" t="s">
        <v>36</v>
      </c>
      <c r="N150">
        <v>1887</v>
      </c>
      <c r="O150" s="1">
        <v>27778</v>
      </c>
      <c r="P150" t="s">
        <v>37</v>
      </c>
      <c r="Q150" t="s">
        <v>38</v>
      </c>
      <c r="R150" t="s">
        <v>39</v>
      </c>
      <c r="S150" t="s">
        <v>40</v>
      </c>
      <c r="T150" s="1">
        <v>41547</v>
      </c>
      <c r="U150" s="1">
        <f t="shared" ref="U150:U152" ca="1" si="27">TODAY()</f>
        <v>44639</v>
      </c>
      <c r="V150" t="s">
        <v>480</v>
      </c>
      <c r="W150" t="s">
        <v>41</v>
      </c>
      <c r="X150" t="s">
        <v>42</v>
      </c>
      <c r="Y150" t="s">
        <v>43</v>
      </c>
      <c r="Z150">
        <v>22</v>
      </c>
      <c r="AA150" t="s">
        <v>52</v>
      </c>
      <c r="AB150" t="s">
        <v>53</v>
      </c>
      <c r="AC150">
        <v>3.07</v>
      </c>
      <c r="AD150">
        <v>4</v>
      </c>
      <c r="AE150">
        <v>0</v>
      </c>
      <c r="AF150" s="1">
        <v>43488</v>
      </c>
      <c r="AG150">
        <v>0</v>
      </c>
      <c r="AH150">
        <v>10</v>
      </c>
      <c r="AI150" s="2">
        <f t="shared" ca="1" si="22"/>
        <v>8.4654346338124569</v>
      </c>
      <c r="AJ150" t="str">
        <f>_xlfn.IFS(Table1[[#This Row],[Salary]]&lt;55000,"$45000 - $55000",Table1[[#This Row],[Salary]]&lt;75000,"$55000 - $75000",Table1[[#This Row],[Salary]]&lt;=110000,"$75000 - $110000",Table1[[#This Row],[Salary]]&gt;110000,"&gt;$110000")</f>
        <v>$45000 - $55000</v>
      </c>
    </row>
    <row r="151" spans="1:36" x14ac:dyDescent="0.3">
      <c r="A151" t="s">
        <v>291</v>
      </c>
      <c r="B151">
        <v>10231</v>
      </c>
      <c r="C151">
        <v>0</v>
      </c>
      <c r="D151">
        <v>0</v>
      </c>
      <c r="E151">
        <v>1</v>
      </c>
      <c r="F151">
        <v>1</v>
      </c>
      <c r="G151">
        <v>6</v>
      </c>
      <c r="H151">
        <v>3</v>
      </c>
      <c r="I151">
        <v>65310</v>
      </c>
      <c r="J151">
        <v>0</v>
      </c>
      <c r="K151">
        <v>3</v>
      </c>
      <c r="L151" t="s">
        <v>133</v>
      </c>
      <c r="M151" t="s">
        <v>292</v>
      </c>
      <c r="N151">
        <v>80820</v>
      </c>
      <c r="O151" s="1">
        <v>29186</v>
      </c>
      <c r="P151" t="s">
        <v>37</v>
      </c>
      <c r="Q151" t="s">
        <v>38</v>
      </c>
      <c r="R151" t="s">
        <v>39</v>
      </c>
      <c r="S151" t="s">
        <v>40</v>
      </c>
      <c r="T151" s="1">
        <v>41505</v>
      </c>
      <c r="U151" s="1">
        <f t="shared" ca="1" si="27"/>
        <v>44639</v>
      </c>
      <c r="V151" t="s">
        <v>480</v>
      </c>
      <c r="W151" t="s">
        <v>41</v>
      </c>
      <c r="X151" t="s">
        <v>135</v>
      </c>
      <c r="Y151" t="s">
        <v>154</v>
      </c>
      <c r="Z151">
        <v>21</v>
      </c>
      <c r="AA151" t="s">
        <v>52</v>
      </c>
      <c r="AB151" t="s">
        <v>53</v>
      </c>
      <c r="AC151">
        <v>4.3</v>
      </c>
      <c r="AD151">
        <v>5</v>
      </c>
      <c r="AE151">
        <v>0</v>
      </c>
      <c r="AF151" s="1">
        <v>43487</v>
      </c>
      <c r="AG151">
        <v>0</v>
      </c>
      <c r="AH151">
        <v>13</v>
      </c>
      <c r="AI151" s="2">
        <f t="shared" ca="1" si="22"/>
        <v>8.5804243668720055</v>
      </c>
      <c r="AJ151" t="str">
        <f>_xlfn.IFS(Table1[[#This Row],[Salary]]&lt;55000,"$45000 - $55000",Table1[[#This Row],[Salary]]&lt;75000,"$55000 - $75000",Table1[[#This Row],[Salary]]&lt;=110000,"$75000 - $110000",Table1[[#This Row],[Salary]]&gt;110000,"&gt;$110000")</f>
        <v>$55000 - $75000</v>
      </c>
    </row>
    <row r="152" spans="1:36" x14ac:dyDescent="0.3">
      <c r="A152" t="s">
        <v>293</v>
      </c>
      <c r="B152">
        <v>10089</v>
      </c>
      <c r="C152">
        <v>1</v>
      </c>
      <c r="D152">
        <v>1</v>
      </c>
      <c r="E152">
        <v>0</v>
      </c>
      <c r="F152">
        <v>1</v>
      </c>
      <c r="G152">
        <v>2</v>
      </c>
      <c r="H152">
        <v>3</v>
      </c>
      <c r="I152">
        <v>250000</v>
      </c>
      <c r="J152">
        <v>0</v>
      </c>
      <c r="K152">
        <v>16</v>
      </c>
      <c r="L152" t="s">
        <v>294</v>
      </c>
      <c r="M152" t="s">
        <v>36</v>
      </c>
      <c r="N152">
        <v>1902</v>
      </c>
      <c r="O152" s="1">
        <v>19988</v>
      </c>
      <c r="P152" t="s">
        <v>56</v>
      </c>
      <c r="Q152" t="s">
        <v>48</v>
      </c>
      <c r="R152" t="s">
        <v>39</v>
      </c>
      <c r="S152" t="s">
        <v>40</v>
      </c>
      <c r="T152" s="1">
        <v>41092</v>
      </c>
      <c r="U152" s="1">
        <f t="shared" ca="1" si="27"/>
        <v>44639</v>
      </c>
      <c r="V152" t="s">
        <v>480</v>
      </c>
      <c r="W152" t="s">
        <v>41</v>
      </c>
      <c r="X152" t="s">
        <v>295</v>
      </c>
      <c r="Y152" t="s">
        <v>228</v>
      </c>
      <c r="Z152">
        <v>9</v>
      </c>
      <c r="AA152" t="s">
        <v>52</v>
      </c>
      <c r="AB152" t="s">
        <v>53</v>
      </c>
      <c r="AC152">
        <v>4.83</v>
      </c>
      <c r="AD152">
        <v>3</v>
      </c>
      <c r="AE152">
        <v>0</v>
      </c>
      <c r="AF152" s="1">
        <v>43482</v>
      </c>
      <c r="AG152">
        <v>0</v>
      </c>
      <c r="AH152">
        <v>10</v>
      </c>
      <c r="AI152" s="2">
        <f t="shared" ca="1" si="22"/>
        <v>9.7111567419575628</v>
      </c>
      <c r="AJ152" t="str">
        <f>_xlfn.IFS(Table1[[#This Row],[Salary]]&lt;55000,"$45000 - $55000",Table1[[#This Row],[Salary]]&lt;75000,"$55000 - $75000",Table1[[#This Row],[Salary]]&lt;=110000,"$75000 - $110000",Table1[[#This Row],[Salary]]&gt;110000,"&gt;$110000")</f>
        <v>&gt;$110000</v>
      </c>
    </row>
    <row r="153" spans="1:36" x14ac:dyDescent="0.3">
      <c r="A153" t="s">
        <v>296</v>
      </c>
      <c r="B153">
        <v>10166</v>
      </c>
      <c r="C153">
        <v>1</v>
      </c>
      <c r="D153">
        <v>1</v>
      </c>
      <c r="E153">
        <v>0</v>
      </c>
      <c r="F153">
        <v>5</v>
      </c>
      <c r="G153">
        <v>5</v>
      </c>
      <c r="H153">
        <v>3</v>
      </c>
      <c r="I153">
        <v>54005</v>
      </c>
      <c r="J153">
        <v>1</v>
      </c>
      <c r="K153">
        <v>19</v>
      </c>
      <c r="L153" t="s">
        <v>35</v>
      </c>
      <c r="M153" t="s">
        <v>36</v>
      </c>
      <c r="N153">
        <v>2170</v>
      </c>
      <c r="O153" s="1">
        <v>26888</v>
      </c>
      <c r="P153" t="s">
        <v>56</v>
      </c>
      <c r="Q153" t="s">
        <v>48</v>
      </c>
      <c r="R153" t="s">
        <v>39</v>
      </c>
      <c r="S153" t="s">
        <v>40</v>
      </c>
      <c r="T153" s="1">
        <v>40812</v>
      </c>
      <c r="U153" s="1">
        <v>42159</v>
      </c>
      <c r="V153" t="s">
        <v>187</v>
      </c>
      <c r="W153" t="s">
        <v>50</v>
      </c>
      <c r="X153" t="s">
        <v>42</v>
      </c>
      <c r="Y153" t="s">
        <v>64</v>
      </c>
      <c r="Z153">
        <v>39</v>
      </c>
      <c r="AA153" t="s">
        <v>65</v>
      </c>
      <c r="AB153" t="s">
        <v>53</v>
      </c>
      <c r="AC153">
        <v>3.6</v>
      </c>
      <c r="AD153">
        <v>5</v>
      </c>
      <c r="AE153">
        <v>0</v>
      </c>
      <c r="AF153" s="1">
        <v>42064</v>
      </c>
      <c r="AG153">
        <v>0</v>
      </c>
      <c r="AH153">
        <v>16</v>
      </c>
      <c r="AI153" s="2">
        <f t="shared" si="22"/>
        <v>3.6878850102669403</v>
      </c>
      <c r="AJ153" t="str">
        <f>_xlfn.IFS(Table1[[#This Row],[Salary]]&lt;55000,"$45000 - $55000",Table1[[#This Row],[Salary]]&lt;75000,"$55000 - $75000",Table1[[#This Row],[Salary]]&lt;=110000,"$75000 - $110000",Table1[[#This Row],[Salary]]&gt;110000,"&gt;$110000")</f>
        <v>$45000 - $55000</v>
      </c>
    </row>
    <row r="154" spans="1:36" x14ac:dyDescent="0.3">
      <c r="A154" t="s">
        <v>297</v>
      </c>
      <c r="B154">
        <v>10170</v>
      </c>
      <c r="C154">
        <v>1</v>
      </c>
      <c r="D154">
        <v>1</v>
      </c>
      <c r="E154">
        <v>0</v>
      </c>
      <c r="F154">
        <v>5</v>
      </c>
      <c r="G154">
        <v>5</v>
      </c>
      <c r="H154">
        <v>3</v>
      </c>
      <c r="I154">
        <v>45433</v>
      </c>
      <c r="J154">
        <v>1</v>
      </c>
      <c r="K154">
        <v>19</v>
      </c>
      <c r="L154" t="s">
        <v>35</v>
      </c>
      <c r="M154" t="s">
        <v>36</v>
      </c>
      <c r="N154">
        <v>2127</v>
      </c>
      <c r="O154" s="1">
        <v>25790</v>
      </c>
      <c r="P154" t="s">
        <v>56</v>
      </c>
      <c r="Q154" t="s">
        <v>48</v>
      </c>
      <c r="R154" t="s">
        <v>39</v>
      </c>
      <c r="S154" t="s">
        <v>40</v>
      </c>
      <c r="T154" s="1">
        <v>40812</v>
      </c>
      <c r="U154" s="1">
        <v>41648</v>
      </c>
      <c r="V154" t="s">
        <v>187</v>
      </c>
      <c r="W154" t="s">
        <v>50</v>
      </c>
      <c r="X154" t="s">
        <v>42</v>
      </c>
      <c r="Y154" t="s">
        <v>67</v>
      </c>
      <c r="Z154">
        <v>11</v>
      </c>
      <c r="AA154" t="s">
        <v>65</v>
      </c>
      <c r="AB154" t="s">
        <v>53</v>
      </c>
      <c r="AC154">
        <v>3.49</v>
      </c>
      <c r="AD154">
        <v>4</v>
      </c>
      <c r="AE154">
        <v>0</v>
      </c>
      <c r="AF154" s="1">
        <v>41304</v>
      </c>
      <c r="AG154">
        <v>0</v>
      </c>
      <c r="AH154">
        <v>6</v>
      </c>
      <c r="AI154" s="2">
        <f t="shared" si="22"/>
        <v>2.2888432580424367</v>
      </c>
      <c r="AJ154" t="str">
        <f>_xlfn.IFS(Table1[[#This Row],[Salary]]&lt;55000,"$45000 - $55000",Table1[[#This Row],[Salary]]&lt;75000,"$55000 - $75000",Table1[[#This Row],[Salary]]&lt;=110000,"$75000 - $110000",Table1[[#This Row],[Salary]]&gt;110000,"&gt;$110000")</f>
        <v>$45000 - $55000</v>
      </c>
    </row>
    <row r="155" spans="1:36" x14ac:dyDescent="0.3">
      <c r="A155" t="s">
        <v>298</v>
      </c>
      <c r="B155">
        <v>10208</v>
      </c>
      <c r="C155">
        <v>0</v>
      </c>
      <c r="D155">
        <v>0</v>
      </c>
      <c r="E155">
        <v>1</v>
      </c>
      <c r="F155">
        <v>1</v>
      </c>
      <c r="G155">
        <v>5</v>
      </c>
      <c r="H155">
        <v>3</v>
      </c>
      <c r="I155">
        <v>46654</v>
      </c>
      <c r="J155">
        <v>0</v>
      </c>
      <c r="K155">
        <v>19</v>
      </c>
      <c r="L155" t="s">
        <v>35</v>
      </c>
      <c r="M155" t="s">
        <v>36</v>
      </c>
      <c r="N155">
        <v>1721</v>
      </c>
      <c r="O155" s="1">
        <v>28409</v>
      </c>
      <c r="P155" t="s">
        <v>37</v>
      </c>
      <c r="Q155" t="s">
        <v>38</v>
      </c>
      <c r="R155" t="s">
        <v>39</v>
      </c>
      <c r="S155" t="s">
        <v>77</v>
      </c>
      <c r="T155" s="1">
        <v>41687</v>
      </c>
      <c r="U155" s="1">
        <f t="shared" ref="U155:U158" ca="1" si="28">TODAY()</f>
        <v>44639</v>
      </c>
      <c r="V155" t="s">
        <v>480</v>
      </c>
      <c r="W155" t="s">
        <v>41</v>
      </c>
      <c r="X155" t="s">
        <v>42</v>
      </c>
      <c r="Y155" t="s">
        <v>74</v>
      </c>
      <c r="Z155">
        <v>19</v>
      </c>
      <c r="AA155" t="s">
        <v>44</v>
      </c>
      <c r="AB155" t="s">
        <v>53</v>
      </c>
      <c r="AC155">
        <v>3.1</v>
      </c>
      <c r="AD155">
        <v>3</v>
      </c>
      <c r="AE155">
        <v>0</v>
      </c>
      <c r="AF155" s="1">
        <v>43502</v>
      </c>
      <c r="AG155">
        <v>0</v>
      </c>
      <c r="AH155">
        <v>3</v>
      </c>
      <c r="AI155" s="2">
        <f t="shared" ca="1" si="22"/>
        <v>8.0821355236139638</v>
      </c>
      <c r="AJ155" t="str">
        <f>_xlfn.IFS(Table1[[#This Row],[Salary]]&lt;55000,"$45000 - $55000",Table1[[#This Row],[Salary]]&lt;75000,"$55000 - $75000",Table1[[#This Row],[Salary]]&lt;=110000,"$75000 - $110000",Table1[[#This Row],[Salary]]&gt;110000,"&gt;$110000")</f>
        <v>$45000 - $55000</v>
      </c>
    </row>
    <row r="156" spans="1:36" x14ac:dyDescent="0.3">
      <c r="A156" t="s">
        <v>299</v>
      </c>
      <c r="B156">
        <v>10176</v>
      </c>
      <c r="C156">
        <v>1</v>
      </c>
      <c r="D156">
        <v>1</v>
      </c>
      <c r="E156">
        <v>1</v>
      </c>
      <c r="F156">
        <v>1</v>
      </c>
      <c r="G156">
        <v>5</v>
      </c>
      <c r="H156">
        <v>3</v>
      </c>
      <c r="I156">
        <v>63973</v>
      </c>
      <c r="J156">
        <v>0</v>
      </c>
      <c r="K156">
        <v>19</v>
      </c>
      <c r="L156" t="s">
        <v>35</v>
      </c>
      <c r="M156" t="s">
        <v>36</v>
      </c>
      <c r="N156">
        <v>1801</v>
      </c>
      <c r="O156" s="1">
        <v>29253</v>
      </c>
      <c r="P156" t="s">
        <v>37</v>
      </c>
      <c r="Q156" t="s">
        <v>48</v>
      </c>
      <c r="R156" t="s">
        <v>39</v>
      </c>
      <c r="S156" t="s">
        <v>106</v>
      </c>
      <c r="T156" s="1">
        <v>40553</v>
      </c>
      <c r="U156" s="1">
        <f t="shared" ca="1" si="28"/>
        <v>44639</v>
      </c>
      <c r="V156" t="s">
        <v>480</v>
      </c>
      <c r="W156" t="s">
        <v>41</v>
      </c>
      <c r="X156" t="s">
        <v>42</v>
      </c>
      <c r="Y156" t="s">
        <v>78</v>
      </c>
      <c r="Z156">
        <v>12</v>
      </c>
      <c r="AA156" t="s">
        <v>52</v>
      </c>
      <c r="AB156" t="s">
        <v>53</v>
      </c>
      <c r="AC156">
        <v>3.38</v>
      </c>
      <c r="AD156">
        <v>3</v>
      </c>
      <c r="AE156">
        <v>0</v>
      </c>
      <c r="AF156" s="1">
        <v>43486</v>
      </c>
      <c r="AG156">
        <v>0</v>
      </c>
      <c r="AH156">
        <v>17</v>
      </c>
      <c r="AI156" s="2">
        <f t="shared" ca="1" si="22"/>
        <v>11.186858316221766</v>
      </c>
      <c r="AJ156" t="str">
        <f>_xlfn.IFS(Table1[[#This Row],[Salary]]&lt;55000,"$45000 - $55000",Table1[[#This Row],[Salary]]&lt;75000,"$55000 - $75000",Table1[[#This Row],[Salary]]&lt;=110000,"$75000 - $110000",Table1[[#This Row],[Salary]]&gt;110000,"&gt;$110000")</f>
        <v>$55000 - $75000</v>
      </c>
    </row>
    <row r="157" spans="1:36" x14ac:dyDescent="0.3">
      <c r="A157" t="s">
        <v>300</v>
      </c>
      <c r="B157">
        <v>10165</v>
      </c>
      <c r="C157">
        <v>0</v>
      </c>
      <c r="D157">
        <v>0</v>
      </c>
      <c r="E157">
        <v>1</v>
      </c>
      <c r="F157">
        <v>1</v>
      </c>
      <c r="G157">
        <v>6</v>
      </c>
      <c r="H157">
        <v>3</v>
      </c>
      <c r="I157">
        <v>71339</v>
      </c>
      <c r="J157">
        <v>0</v>
      </c>
      <c r="K157">
        <v>3</v>
      </c>
      <c r="L157" t="s">
        <v>133</v>
      </c>
      <c r="M157" t="s">
        <v>301</v>
      </c>
      <c r="N157">
        <v>10171</v>
      </c>
      <c r="O157" s="1">
        <v>25258</v>
      </c>
      <c r="P157" t="s">
        <v>37</v>
      </c>
      <c r="Q157" t="s">
        <v>38</v>
      </c>
      <c r="R157" t="s">
        <v>39</v>
      </c>
      <c r="S157" t="s">
        <v>77</v>
      </c>
      <c r="T157" s="1">
        <v>40609</v>
      </c>
      <c r="U157" s="1">
        <f t="shared" ca="1" si="28"/>
        <v>44639</v>
      </c>
      <c r="V157" t="s">
        <v>480</v>
      </c>
      <c r="W157" t="s">
        <v>41</v>
      </c>
      <c r="X157" t="s">
        <v>135</v>
      </c>
      <c r="Y157" t="s">
        <v>136</v>
      </c>
      <c r="Z157">
        <v>17</v>
      </c>
      <c r="AA157" t="s">
        <v>79</v>
      </c>
      <c r="AB157" t="s">
        <v>53</v>
      </c>
      <c r="AC157">
        <v>3.65</v>
      </c>
      <c r="AD157">
        <v>5</v>
      </c>
      <c r="AE157">
        <v>0</v>
      </c>
      <c r="AF157" s="1">
        <v>43482</v>
      </c>
      <c r="AG157">
        <v>0</v>
      </c>
      <c r="AH157">
        <v>20</v>
      </c>
      <c r="AI157" s="2">
        <f t="shared" ca="1" si="22"/>
        <v>11.033538672142368</v>
      </c>
      <c r="AJ157" t="str">
        <f>_xlfn.IFS(Table1[[#This Row],[Salary]]&lt;55000,"$45000 - $55000",Table1[[#This Row],[Salary]]&lt;75000,"$55000 - $75000",Table1[[#This Row],[Salary]]&lt;=110000,"$75000 - $110000",Table1[[#This Row],[Salary]]&gt;110000,"&gt;$110000")</f>
        <v>$55000 - $75000</v>
      </c>
    </row>
    <row r="158" spans="1:36" x14ac:dyDescent="0.3">
      <c r="A158" t="s">
        <v>302</v>
      </c>
      <c r="B158">
        <v>10113</v>
      </c>
      <c r="C158">
        <v>1</v>
      </c>
      <c r="D158">
        <v>1</v>
      </c>
      <c r="E158">
        <v>1</v>
      </c>
      <c r="F158">
        <v>3</v>
      </c>
      <c r="G158">
        <v>3</v>
      </c>
      <c r="H158">
        <v>3</v>
      </c>
      <c r="I158">
        <v>93206</v>
      </c>
      <c r="J158">
        <v>0</v>
      </c>
      <c r="K158">
        <v>28</v>
      </c>
      <c r="L158" t="s">
        <v>173</v>
      </c>
      <c r="M158" t="s">
        <v>36</v>
      </c>
      <c r="N158">
        <v>2169</v>
      </c>
      <c r="O158" s="1">
        <v>31525</v>
      </c>
      <c r="P158" t="s">
        <v>37</v>
      </c>
      <c r="Q158" t="s">
        <v>48</v>
      </c>
      <c r="R158" t="s">
        <v>39</v>
      </c>
      <c r="S158" t="s">
        <v>40</v>
      </c>
      <c r="T158" s="1">
        <v>41953</v>
      </c>
      <c r="U158" s="1">
        <f t="shared" ca="1" si="28"/>
        <v>44639</v>
      </c>
      <c r="V158" t="s">
        <v>480</v>
      </c>
      <c r="W158" t="s">
        <v>41</v>
      </c>
      <c r="X158" t="s">
        <v>481</v>
      </c>
      <c r="Y158" t="s">
        <v>82</v>
      </c>
      <c r="Z158">
        <v>7</v>
      </c>
      <c r="AA158" t="s">
        <v>75</v>
      </c>
      <c r="AB158" t="s">
        <v>53</v>
      </c>
      <c r="AC158">
        <v>4.46</v>
      </c>
      <c r="AD158">
        <v>5</v>
      </c>
      <c r="AE158">
        <v>6</v>
      </c>
      <c r="AF158" s="1">
        <v>43472</v>
      </c>
      <c r="AG158">
        <v>0</v>
      </c>
      <c r="AH158">
        <v>7</v>
      </c>
      <c r="AI158" s="2">
        <f t="shared" ca="1" si="22"/>
        <v>7.353867214236824</v>
      </c>
      <c r="AJ158" t="str">
        <f>_xlfn.IFS(Table1[[#This Row],[Salary]]&lt;55000,"$45000 - $55000",Table1[[#This Row],[Salary]]&lt;75000,"$55000 - $75000",Table1[[#This Row],[Salary]]&lt;=110000,"$75000 - $110000",Table1[[#This Row],[Salary]]&gt;110000,"&gt;$110000")</f>
        <v>$75000 - $110000</v>
      </c>
    </row>
    <row r="159" spans="1:36" x14ac:dyDescent="0.3">
      <c r="A159" t="s">
        <v>303</v>
      </c>
      <c r="B159">
        <v>10092</v>
      </c>
      <c r="C159">
        <v>1</v>
      </c>
      <c r="D159">
        <v>1</v>
      </c>
      <c r="E159">
        <v>1</v>
      </c>
      <c r="F159">
        <v>4</v>
      </c>
      <c r="G159">
        <v>5</v>
      </c>
      <c r="H159">
        <v>3</v>
      </c>
      <c r="I159">
        <v>82758</v>
      </c>
      <c r="J159">
        <v>1</v>
      </c>
      <c r="K159">
        <v>18</v>
      </c>
      <c r="L159" t="s">
        <v>123</v>
      </c>
      <c r="M159" t="s">
        <v>36</v>
      </c>
      <c r="N159">
        <v>1890</v>
      </c>
      <c r="O159" s="1">
        <v>26305</v>
      </c>
      <c r="P159" t="s">
        <v>37</v>
      </c>
      <c r="Q159" t="s">
        <v>48</v>
      </c>
      <c r="R159" t="s">
        <v>39</v>
      </c>
      <c r="S159" t="s">
        <v>40</v>
      </c>
      <c r="T159" s="1">
        <v>40553</v>
      </c>
      <c r="U159" s="1">
        <v>42350</v>
      </c>
      <c r="V159" t="s">
        <v>97</v>
      </c>
      <c r="W159" t="s">
        <v>98</v>
      </c>
      <c r="X159" t="s">
        <v>42</v>
      </c>
      <c r="Y159" t="s">
        <v>125</v>
      </c>
      <c r="Z159">
        <v>2</v>
      </c>
      <c r="AA159" t="s">
        <v>75</v>
      </c>
      <c r="AB159" t="s">
        <v>53</v>
      </c>
      <c r="AC159">
        <v>4.78</v>
      </c>
      <c r="AD159">
        <v>4</v>
      </c>
      <c r="AE159">
        <v>0</v>
      </c>
      <c r="AF159" s="1">
        <v>42050</v>
      </c>
      <c r="AG159">
        <v>0</v>
      </c>
      <c r="AH159">
        <v>9</v>
      </c>
      <c r="AI159" s="2">
        <f t="shared" si="22"/>
        <v>4.9199178644763863</v>
      </c>
      <c r="AJ159" t="str">
        <f>_xlfn.IFS(Table1[[#This Row],[Salary]]&lt;55000,"$45000 - $55000",Table1[[#This Row],[Salary]]&lt;75000,"$55000 - $75000",Table1[[#This Row],[Salary]]&lt;=110000,"$75000 - $110000",Table1[[#This Row],[Salary]]&gt;110000,"&gt;$110000")</f>
        <v>$75000 - $110000</v>
      </c>
    </row>
    <row r="160" spans="1:36" x14ac:dyDescent="0.3">
      <c r="A160" t="s">
        <v>304</v>
      </c>
      <c r="B160">
        <v>10106</v>
      </c>
      <c r="C160">
        <v>0</v>
      </c>
      <c r="D160">
        <v>2</v>
      </c>
      <c r="E160">
        <v>0</v>
      </c>
      <c r="F160">
        <v>5</v>
      </c>
      <c r="G160">
        <v>5</v>
      </c>
      <c r="H160">
        <v>3</v>
      </c>
      <c r="I160">
        <v>66074</v>
      </c>
      <c r="J160">
        <v>1</v>
      </c>
      <c r="K160">
        <v>20</v>
      </c>
      <c r="L160" t="s">
        <v>55</v>
      </c>
      <c r="M160" t="s">
        <v>36</v>
      </c>
      <c r="N160">
        <v>2090</v>
      </c>
      <c r="O160" s="1">
        <v>29061</v>
      </c>
      <c r="P160" t="s">
        <v>56</v>
      </c>
      <c r="Q160" t="s">
        <v>62</v>
      </c>
      <c r="R160" t="s">
        <v>39</v>
      </c>
      <c r="S160" t="s">
        <v>106</v>
      </c>
      <c r="T160" s="1">
        <v>41281</v>
      </c>
      <c r="U160" s="1">
        <v>41729</v>
      </c>
      <c r="V160" t="s">
        <v>84</v>
      </c>
      <c r="W160" t="s">
        <v>50</v>
      </c>
      <c r="X160" t="s">
        <v>42</v>
      </c>
      <c r="Y160" t="s">
        <v>85</v>
      </c>
      <c r="Z160">
        <v>14</v>
      </c>
      <c r="AA160" t="s">
        <v>52</v>
      </c>
      <c r="AB160" t="s">
        <v>53</v>
      </c>
      <c r="AC160">
        <v>4.5199999999999996</v>
      </c>
      <c r="AD160">
        <v>3</v>
      </c>
      <c r="AE160">
        <v>0</v>
      </c>
      <c r="AF160" s="1">
        <v>41690</v>
      </c>
      <c r="AG160">
        <v>0</v>
      </c>
      <c r="AH160">
        <v>20</v>
      </c>
      <c r="AI160" s="2">
        <f t="shared" si="22"/>
        <v>1.2265571526351813</v>
      </c>
      <c r="AJ160" t="str">
        <f>_xlfn.IFS(Table1[[#This Row],[Salary]]&lt;55000,"$45000 - $55000",Table1[[#This Row],[Salary]]&lt;75000,"$55000 - $75000",Table1[[#This Row],[Salary]]&lt;=110000,"$75000 - $110000",Table1[[#This Row],[Salary]]&gt;110000,"&gt;$110000")</f>
        <v>$55000 - $75000</v>
      </c>
    </row>
    <row r="161" spans="1:36" x14ac:dyDescent="0.3">
      <c r="A161" t="s">
        <v>305</v>
      </c>
      <c r="B161">
        <v>10052</v>
      </c>
      <c r="C161">
        <v>1</v>
      </c>
      <c r="D161">
        <v>1</v>
      </c>
      <c r="E161">
        <v>1</v>
      </c>
      <c r="F161">
        <v>1</v>
      </c>
      <c r="G161">
        <v>5</v>
      </c>
      <c r="H161">
        <v>3</v>
      </c>
      <c r="I161">
        <v>46120</v>
      </c>
      <c r="J161">
        <v>0</v>
      </c>
      <c r="K161">
        <v>19</v>
      </c>
      <c r="L161" t="s">
        <v>35</v>
      </c>
      <c r="M161" t="s">
        <v>36</v>
      </c>
      <c r="N161">
        <v>2048</v>
      </c>
      <c r="O161" s="1">
        <v>31667</v>
      </c>
      <c r="P161" t="s">
        <v>37</v>
      </c>
      <c r="Q161" t="s">
        <v>48</v>
      </c>
      <c r="R161" t="s">
        <v>39</v>
      </c>
      <c r="S161" t="s">
        <v>40</v>
      </c>
      <c r="T161" s="1">
        <v>41099</v>
      </c>
      <c r="U161" s="1">
        <f t="shared" ref="U161:U162" ca="1" si="29">TODAY()</f>
        <v>44639</v>
      </c>
      <c r="V161" t="s">
        <v>480</v>
      </c>
      <c r="W161" t="s">
        <v>41</v>
      </c>
      <c r="X161" t="s">
        <v>42</v>
      </c>
      <c r="Y161" t="s">
        <v>85</v>
      </c>
      <c r="Z161">
        <v>14</v>
      </c>
      <c r="AA161" t="s">
        <v>44</v>
      </c>
      <c r="AB161" t="s">
        <v>53</v>
      </c>
      <c r="AC161">
        <v>5</v>
      </c>
      <c r="AD161">
        <v>5</v>
      </c>
      <c r="AE161">
        <v>0</v>
      </c>
      <c r="AF161" s="1">
        <v>43500</v>
      </c>
      <c r="AG161">
        <v>0</v>
      </c>
      <c r="AH161">
        <v>13</v>
      </c>
      <c r="AI161" s="2">
        <f t="shared" ca="1" si="22"/>
        <v>9.6919917864476393</v>
      </c>
      <c r="AJ161" t="str">
        <f>_xlfn.IFS(Table1[[#This Row],[Salary]]&lt;55000,"$45000 - $55000",Table1[[#This Row],[Salary]]&lt;75000,"$55000 - $75000",Table1[[#This Row],[Salary]]&lt;=110000,"$75000 - $110000",Table1[[#This Row],[Salary]]&gt;110000,"&gt;$110000")</f>
        <v>$45000 - $55000</v>
      </c>
    </row>
    <row r="162" spans="1:36" x14ac:dyDescent="0.3">
      <c r="A162" t="s">
        <v>306</v>
      </c>
      <c r="B162">
        <v>10038</v>
      </c>
      <c r="C162">
        <v>0</v>
      </c>
      <c r="D162">
        <v>2</v>
      </c>
      <c r="E162">
        <v>1</v>
      </c>
      <c r="F162">
        <v>1</v>
      </c>
      <c r="G162">
        <v>1</v>
      </c>
      <c r="H162">
        <v>3</v>
      </c>
      <c r="I162">
        <v>64520</v>
      </c>
      <c r="J162">
        <v>0</v>
      </c>
      <c r="K162">
        <v>1</v>
      </c>
      <c r="L162" t="s">
        <v>128</v>
      </c>
      <c r="M162" t="s">
        <v>36</v>
      </c>
      <c r="N162">
        <v>1460</v>
      </c>
      <c r="O162" s="1">
        <v>30798</v>
      </c>
      <c r="P162" t="s">
        <v>37</v>
      </c>
      <c r="Q162" t="s">
        <v>62</v>
      </c>
      <c r="R162" t="s">
        <v>39</v>
      </c>
      <c r="S162" t="s">
        <v>77</v>
      </c>
      <c r="T162" s="1">
        <v>41645</v>
      </c>
      <c r="U162" s="1">
        <f t="shared" ca="1" si="29"/>
        <v>44639</v>
      </c>
      <c r="V162" t="s">
        <v>480</v>
      </c>
      <c r="W162" t="s">
        <v>41</v>
      </c>
      <c r="X162" t="s">
        <v>120</v>
      </c>
      <c r="Y162" t="s">
        <v>121</v>
      </c>
      <c r="Z162">
        <v>1</v>
      </c>
      <c r="AA162" t="s">
        <v>195</v>
      </c>
      <c r="AB162" t="s">
        <v>53</v>
      </c>
      <c r="AC162">
        <v>5</v>
      </c>
      <c r="AD162">
        <v>4</v>
      </c>
      <c r="AE162">
        <v>4</v>
      </c>
      <c r="AF162" s="1">
        <v>43482</v>
      </c>
      <c r="AG162">
        <v>0</v>
      </c>
      <c r="AH162">
        <v>3</v>
      </c>
      <c r="AI162" s="2">
        <f t="shared" ca="1" si="22"/>
        <v>8.1971252566735107</v>
      </c>
      <c r="AJ162" t="str">
        <f>_xlfn.IFS(Table1[[#This Row],[Salary]]&lt;55000,"$45000 - $55000",Table1[[#This Row],[Salary]]&lt;75000,"$55000 - $75000",Table1[[#This Row],[Salary]]&lt;=110000,"$75000 - $110000",Table1[[#This Row],[Salary]]&gt;110000,"&gt;$110000")</f>
        <v>$55000 - $75000</v>
      </c>
    </row>
    <row r="163" spans="1:36" x14ac:dyDescent="0.3">
      <c r="A163" t="s">
        <v>307</v>
      </c>
      <c r="B163">
        <v>10249</v>
      </c>
      <c r="C163">
        <v>1</v>
      </c>
      <c r="D163">
        <v>1</v>
      </c>
      <c r="E163">
        <v>1</v>
      </c>
      <c r="F163">
        <v>5</v>
      </c>
      <c r="G163">
        <v>5</v>
      </c>
      <c r="H163">
        <v>3</v>
      </c>
      <c r="I163">
        <v>61962</v>
      </c>
      <c r="J163">
        <v>1</v>
      </c>
      <c r="K163">
        <v>20</v>
      </c>
      <c r="L163" t="s">
        <v>55</v>
      </c>
      <c r="M163" t="s">
        <v>36</v>
      </c>
      <c r="N163">
        <v>2126</v>
      </c>
      <c r="O163" s="1">
        <v>30930</v>
      </c>
      <c r="P163" t="s">
        <v>37</v>
      </c>
      <c r="Q163" t="s">
        <v>48</v>
      </c>
      <c r="R163" t="s">
        <v>39</v>
      </c>
      <c r="S163" t="s">
        <v>40</v>
      </c>
      <c r="T163" s="1">
        <v>41001</v>
      </c>
      <c r="U163" s="1">
        <v>41379</v>
      </c>
      <c r="V163" t="s">
        <v>187</v>
      </c>
      <c r="W163" t="s">
        <v>50</v>
      </c>
      <c r="X163" t="s">
        <v>42</v>
      </c>
      <c r="Y163" t="s">
        <v>58</v>
      </c>
      <c r="Z163">
        <v>20</v>
      </c>
      <c r="AA163" t="s">
        <v>65</v>
      </c>
      <c r="AB163" t="s">
        <v>53</v>
      </c>
      <c r="AC163">
        <v>4.9000000000000004</v>
      </c>
      <c r="AD163">
        <v>3</v>
      </c>
      <c r="AE163">
        <v>0</v>
      </c>
      <c r="AF163" s="1">
        <v>41325</v>
      </c>
      <c r="AG163">
        <v>0</v>
      </c>
      <c r="AH163">
        <v>20</v>
      </c>
      <c r="AI163" s="2">
        <f t="shared" si="22"/>
        <v>1.0349075975359343</v>
      </c>
      <c r="AJ163" t="str">
        <f>_xlfn.IFS(Table1[[#This Row],[Salary]]&lt;55000,"$45000 - $55000",Table1[[#This Row],[Salary]]&lt;75000,"$55000 - $75000",Table1[[#This Row],[Salary]]&lt;=110000,"$75000 - $110000",Table1[[#This Row],[Salary]]&gt;110000,"&gt;$110000")</f>
        <v>$55000 - $75000</v>
      </c>
    </row>
    <row r="164" spans="1:36" x14ac:dyDescent="0.3">
      <c r="A164" t="s">
        <v>308</v>
      </c>
      <c r="B164">
        <v>10232</v>
      </c>
      <c r="C164">
        <v>0</v>
      </c>
      <c r="D164">
        <v>0</v>
      </c>
      <c r="E164">
        <v>0</v>
      </c>
      <c r="F164">
        <v>1</v>
      </c>
      <c r="G164">
        <v>3</v>
      </c>
      <c r="H164">
        <v>3</v>
      </c>
      <c r="I164">
        <v>81584</v>
      </c>
      <c r="J164">
        <v>0</v>
      </c>
      <c r="K164">
        <v>22</v>
      </c>
      <c r="L164" t="s">
        <v>309</v>
      </c>
      <c r="M164" t="s">
        <v>36</v>
      </c>
      <c r="N164">
        <v>1886</v>
      </c>
      <c r="O164" s="1">
        <v>31942</v>
      </c>
      <c r="P164" t="s">
        <v>56</v>
      </c>
      <c r="Q164" t="s">
        <v>38</v>
      </c>
      <c r="R164" t="s">
        <v>39</v>
      </c>
      <c r="S164" t="s">
        <v>106</v>
      </c>
      <c r="T164" s="1">
        <v>42645</v>
      </c>
      <c r="U164" s="1">
        <f ca="1">TODAY()</f>
        <v>44639</v>
      </c>
      <c r="V164" t="s">
        <v>480</v>
      </c>
      <c r="W164" t="s">
        <v>41</v>
      </c>
      <c r="X164" t="s">
        <v>481</v>
      </c>
      <c r="Y164" t="s">
        <v>191</v>
      </c>
      <c r="Z164">
        <v>13</v>
      </c>
      <c r="AA164" t="s">
        <v>52</v>
      </c>
      <c r="AB164" t="s">
        <v>53</v>
      </c>
      <c r="AC164">
        <v>4.0999999999999996</v>
      </c>
      <c r="AD164">
        <v>5</v>
      </c>
      <c r="AE164">
        <v>7</v>
      </c>
      <c r="AF164" s="1">
        <v>43473</v>
      </c>
      <c r="AG164">
        <v>0</v>
      </c>
      <c r="AH164">
        <v>2</v>
      </c>
      <c r="AI164" s="2">
        <f t="shared" ca="1" si="22"/>
        <v>5.4592744695414099</v>
      </c>
      <c r="AJ164" t="str">
        <f>_xlfn.IFS(Table1[[#This Row],[Salary]]&lt;55000,"$45000 - $55000",Table1[[#This Row],[Salary]]&lt;75000,"$55000 - $75000",Table1[[#This Row],[Salary]]&lt;=110000,"$75000 - $110000",Table1[[#This Row],[Salary]]&gt;110000,"&gt;$110000")</f>
        <v>$75000 - $110000</v>
      </c>
    </row>
    <row r="165" spans="1:36" x14ac:dyDescent="0.3">
      <c r="A165" t="s">
        <v>310</v>
      </c>
      <c r="B165">
        <v>10087</v>
      </c>
      <c r="C165">
        <v>0</v>
      </c>
      <c r="D165">
        <v>0</v>
      </c>
      <c r="E165">
        <v>0</v>
      </c>
      <c r="F165">
        <v>5</v>
      </c>
      <c r="G165">
        <v>5</v>
      </c>
      <c r="H165">
        <v>3</v>
      </c>
      <c r="I165">
        <v>63676</v>
      </c>
      <c r="J165">
        <v>1</v>
      </c>
      <c r="K165">
        <v>19</v>
      </c>
      <c r="L165" t="s">
        <v>35</v>
      </c>
      <c r="M165" t="s">
        <v>36</v>
      </c>
      <c r="N165">
        <v>1810</v>
      </c>
      <c r="O165" s="1">
        <v>28872</v>
      </c>
      <c r="P165" t="s">
        <v>56</v>
      </c>
      <c r="Q165" t="s">
        <v>38</v>
      </c>
      <c r="R165" t="s">
        <v>39</v>
      </c>
      <c r="S165" t="s">
        <v>106</v>
      </c>
      <c r="T165" s="1">
        <v>40812</v>
      </c>
      <c r="U165" s="1">
        <v>43331</v>
      </c>
      <c r="V165" t="s">
        <v>63</v>
      </c>
      <c r="W165" t="s">
        <v>50</v>
      </c>
      <c r="X165" t="s">
        <v>42</v>
      </c>
      <c r="Y165" t="s">
        <v>58</v>
      </c>
      <c r="Z165">
        <v>20</v>
      </c>
      <c r="AA165" t="s">
        <v>111</v>
      </c>
      <c r="AB165" t="s">
        <v>53</v>
      </c>
      <c r="AC165">
        <v>4.88</v>
      </c>
      <c r="AD165">
        <v>3</v>
      </c>
      <c r="AE165">
        <v>0</v>
      </c>
      <c r="AF165" s="1">
        <v>42918</v>
      </c>
      <c r="AG165">
        <v>0</v>
      </c>
      <c r="AH165">
        <v>17</v>
      </c>
      <c r="AI165" s="2">
        <f t="shared" si="22"/>
        <v>6.8966461327857633</v>
      </c>
      <c r="AJ165" t="str">
        <f>_xlfn.IFS(Table1[[#This Row],[Salary]]&lt;55000,"$45000 - $55000",Table1[[#This Row],[Salary]]&lt;75000,"$55000 - $75000",Table1[[#This Row],[Salary]]&lt;=110000,"$75000 - $110000",Table1[[#This Row],[Salary]]&gt;110000,"&gt;$110000")</f>
        <v>$55000 - $75000</v>
      </c>
    </row>
    <row r="166" spans="1:36" x14ac:dyDescent="0.3">
      <c r="A166" t="s">
        <v>311</v>
      </c>
      <c r="B166">
        <v>10134</v>
      </c>
      <c r="C166">
        <v>1</v>
      </c>
      <c r="D166">
        <v>1</v>
      </c>
      <c r="E166">
        <v>1</v>
      </c>
      <c r="F166">
        <v>1</v>
      </c>
      <c r="G166">
        <v>1</v>
      </c>
      <c r="H166">
        <v>3</v>
      </c>
      <c r="I166">
        <v>93046</v>
      </c>
      <c r="J166">
        <v>0</v>
      </c>
      <c r="K166">
        <v>23</v>
      </c>
      <c r="L166" t="s">
        <v>312</v>
      </c>
      <c r="M166" t="s">
        <v>36</v>
      </c>
      <c r="N166">
        <v>1460</v>
      </c>
      <c r="O166" s="1">
        <v>30961</v>
      </c>
      <c r="P166" t="s">
        <v>37</v>
      </c>
      <c r="Q166" t="s">
        <v>48</v>
      </c>
      <c r="R166" t="s">
        <v>39</v>
      </c>
      <c r="S166" t="s">
        <v>40</v>
      </c>
      <c r="T166" s="1">
        <v>42374</v>
      </c>
      <c r="U166" s="1">
        <f t="shared" ref="U166:U169" ca="1" si="30">TODAY()</f>
        <v>44639</v>
      </c>
      <c r="V166" t="s">
        <v>480</v>
      </c>
      <c r="W166" t="s">
        <v>41</v>
      </c>
      <c r="X166" t="s">
        <v>120</v>
      </c>
      <c r="Y166" t="s">
        <v>125</v>
      </c>
      <c r="Z166">
        <v>2</v>
      </c>
      <c r="AA166" t="s">
        <v>111</v>
      </c>
      <c r="AB166" t="s">
        <v>53</v>
      </c>
      <c r="AC166">
        <v>4.0999999999999996</v>
      </c>
      <c r="AD166">
        <v>4</v>
      </c>
      <c r="AE166">
        <v>0</v>
      </c>
      <c r="AF166" s="1">
        <v>43493</v>
      </c>
      <c r="AG166">
        <v>0</v>
      </c>
      <c r="AH166">
        <v>20</v>
      </c>
      <c r="AI166" s="2">
        <f t="shared" ca="1" si="22"/>
        <v>6.2012320328542092</v>
      </c>
      <c r="AJ166" t="str">
        <f>_xlfn.IFS(Table1[[#This Row],[Salary]]&lt;55000,"$45000 - $55000",Table1[[#This Row],[Salary]]&lt;75000,"$55000 - $75000",Table1[[#This Row],[Salary]]&lt;=110000,"$75000 - $110000",Table1[[#This Row],[Salary]]&gt;110000,"&gt;$110000")</f>
        <v>$75000 - $110000</v>
      </c>
    </row>
    <row r="167" spans="1:36" x14ac:dyDescent="0.3">
      <c r="A167" t="s">
        <v>313</v>
      </c>
      <c r="B167">
        <v>10251</v>
      </c>
      <c r="C167">
        <v>1</v>
      </c>
      <c r="D167">
        <v>1</v>
      </c>
      <c r="E167">
        <v>1</v>
      </c>
      <c r="F167">
        <v>1</v>
      </c>
      <c r="G167">
        <v>5</v>
      </c>
      <c r="H167">
        <v>3</v>
      </c>
      <c r="I167">
        <v>64738</v>
      </c>
      <c r="J167">
        <v>0</v>
      </c>
      <c r="K167">
        <v>19</v>
      </c>
      <c r="L167" t="s">
        <v>35</v>
      </c>
      <c r="M167" t="s">
        <v>36</v>
      </c>
      <c r="N167">
        <v>1776</v>
      </c>
      <c r="O167" s="1">
        <v>29991</v>
      </c>
      <c r="P167" t="s">
        <v>37</v>
      </c>
      <c r="Q167" t="s">
        <v>48</v>
      </c>
      <c r="R167" t="s">
        <v>39</v>
      </c>
      <c r="S167" t="s">
        <v>106</v>
      </c>
      <c r="T167" s="1">
        <v>41043</v>
      </c>
      <c r="U167" s="1">
        <f t="shared" ca="1" si="30"/>
        <v>44639</v>
      </c>
      <c r="V167" t="s">
        <v>480</v>
      </c>
      <c r="W167" t="s">
        <v>41</v>
      </c>
      <c r="X167" t="s">
        <v>42</v>
      </c>
      <c r="Y167" t="s">
        <v>60</v>
      </c>
      <c r="Z167">
        <v>16</v>
      </c>
      <c r="AA167" t="s">
        <v>65</v>
      </c>
      <c r="AB167" t="s">
        <v>53</v>
      </c>
      <c r="AC167">
        <v>4.0999999999999996</v>
      </c>
      <c r="AD167">
        <v>3</v>
      </c>
      <c r="AE167">
        <v>0</v>
      </c>
      <c r="AF167" s="1">
        <v>43518</v>
      </c>
      <c r="AG167">
        <v>0</v>
      </c>
      <c r="AH167">
        <v>10</v>
      </c>
      <c r="AI167" s="2">
        <f t="shared" ca="1" si="22"/>
        <v>9.8453114305270368</v>
      </c>
      <c r="AJ167" t="str">
        <f>_xlfn.IFS(Table1[[#This Row],[Salary]]&lt;55000,"$45000 - $55000",Table1[[#This Row],[Salary]]&lt;75000,"$55000 - $75000",Table1[[#This Row],[Salary]]&lt;=110000,"$75000 - $110000",Table1[[#This Row],[Salary]]&gt;110000,"&gt;$110000")</f>
        <v>$55000 - $75000</v>
      </c>
    </row>
    <row r="168" spans="1:36" x14ac:dyDescent="0.3">
      <c r="A168" t="s">
        <v>314</v>
      </c>
      <c r="B168">
        <v>10103</v>
      </c>
      <c r="C168">
        <v>0</v>
      </c>
      <c r="D168">
        <v>3</v>
      </c>
      <c r="E168">
        <v>1</v>
      </c>
      <c r="F168">
        <v>1</v>
      </c>
      <c r="G168">
        <v>6</v>
      </c>
      <c r="H168">
        <v>3</v>
      </c>
      <c r="I168">
        <v>70468</v>
      </c>
      <c r="J168">
        <v>0</v>
      </c>
      <c r="K168">
        <v>3</v>
      </c>
      <c r="L168" t="s">
        <v>133</v>
      </c>
      <c r="M168" t="s">
        <v>315</v>
      </c>
      <c r="N168">
        <v>84111</v>
      </c>
      <c r="O168" s="1">
        <v>32504</v>
      </c>
      <c r="P168" t="s">
        <v>37</v>
      </c>
      <c r="Q168" t="s">
        <v>131</v>
      </c>
      <c r="R168" t="s">
        <v>39</v>
      </c>
      <c r="S168" t="s">
        <v>77</v>
      </c>
      <c r="T168" s="1">
        <v>41029</v>
      </c>
      <c r="U168" s="1">
        <f t="shared" ca="1" si="30"/>
        <v>44639</v>
      </c>
      <c r="V168" t="s">
        <v>480</v>
      </c>
      <c r="W168" t="s">
        <v>41</v>
      </c>
      <c r="X168" t="s">
        <v>135</v>
      </c>
      <c r="Y168" t="s">
        <v>136</v>
      </c>
      <c r="Z168">
        <v>17</v>
      </c>
      <c r="AA168" t="s">
        <v>195</v>
      </c>
      <c r="AB168" t="s">
        <v>53</v>
      </c>
      <c r="AC168">
        <v>4.53</v>
      </c>
      <c r="AD168">
        <v>3</v>
      </c>
      <c r="AE168">
        <v>0</v>
      </c>
      <c r="AF168" s="1">
        <v>43494</v>
      </c>
      <c r="AG168">
        <v>0</v>
      </c>
      <c r="AH168">
        <v>16</v>
      </c>
      <c r="AI168" s="2">
        <f t="shared" ca="1" si="22"/>
        <v>9.8836413415468858</v>
      </c>
      <c r="AJ168" t="str">
        <f>_xlfn.IFS(Table1[[#This Row],[Salary]]&lt;55000,"$45000 - $55000",Table1[[#This Row],[Salary]]&lt;75000,"$55000 - $75000",Table1[[#This Row],[Salary]]&lt;=110000,"$75000 - $110000",Table1[[#This Row],[Salary]]&gt;110000,"&gt;$110000")</f>
        <v>$55000 - $75000</v>
      </c>
    </row>
    <row r="169" spans="1:36" x14ac:dyDescent="0.3">
      <c r="A169" t="s">
        <v>316</v>
      </c>
      <c r="B169">
        <v>10017</v>
      </c>
      <c r="C169">
        <v>1</v>
      </c>
      <c r="D169">
        <v>1</v>
      </c>
      <c r="E169">
        <v>0</v>
      </c>
      <c r="F169">
        <v>1</v>
      </c>
      <c r="G169">
        <v>5</v>
      </c>
      <c r="H169">
        <v>4</v>
      </c>
      <c r="I169">
        <v>77915</v>
      </c>
      <c r="J169">
        <v>0</v>
      </c>
      <c r="K169">
        <v>18</v>
      </c>
      <c r="L169" t="s">
        <v>123</v>
      </c>
      <c r="M169" t="s">
        <v>36</v>
      </c>
      <c r="N169">
        <v>2110</v>
      </c>
      <c r="O169" s="1">
        <v>29885</v>
      </c>
      <c r="P169" t="s">
        <v>56</v>
      </c>
      <c r="Q169" t="s">
        <v>48</v>
      </c>
      <c r="R169" t="s">
        <v>39</v>
      </c>
      <c r="S169" t="s">
        <v>40</v>
      </c>
      <c r="T169" s="1">
        <v>41547</v>
      </c>
      <c r="U169" s="1">
        <f t="shared" ca="1" si="30"/>
        <v>44639</v>
      </c>
      <c r="V169" t="s">
        <v>480</v>
      </c>
      <c r="W169" t="s">
        <v>41</v>
      </c>
      <c r="X169" t="s">
        <v>42</v>
      </c>
      <c r="Y169" t="s">
        <v>125</v>
      </c>
      <c r="Z169">
        <v>2</v>
      </c>
      <c r="AA169" t="s">
        <v>195</v>
      </c>
      <c r="AB169" t="s">
        <v>45</v>
      </c>
      <c r="AC169">
        <v>4.0999999999999996</v>
      </c>
      <c r="AD169">
        <v>3</v>
      </c>
      <c r="AE169">
        <v>0</v>
      </c>
      <c r="AF169" s="1">
        <v>43486</v>
      </c>
      <c r="AG169">
        <v>0</v>
      </c>
      <c r="AH169">
        <v>11</v>
      </c>
      <c r="AI169" s="2">
        <f t="shared" ca="1" si="22"/>
        <v>8.4654346338124569</v>
      </c>
      <c r="AJ169" t="str">
        <f>_xlfn.IFS(Table1[[#This Row],[Salary]]&lt;55000,"$45000 - $55000",Table1[[#This Row],[Salary]]&lt;75000,"$55000 - $75000",Table1[[#This Row],[Salary]]&lt;=110000,"$75000 - $110000",Table1[[#This Row],[Salary]]&gt;110000,"&gt;$110000")</f>
        <v>$75000 - $110000</v>
      </c>
    </row>
    <row r="170" spans="1:36" x14ac:dyDescent="0.3">
      <c r="A170" t="s">
        <v>317</v>
      </c>
      <c r="B170">
        <v>10186</v>
      </c>
      <c r="C170">
        <v>1</v>
      </c>
      <c r="D170">
        <v>1</v>
      </c>
      <c r="E170">
        <v>0</v>
      </c>
      <c r="F170">
        <v>5</v>
      </c>
      <c r="G170">
        <v>5</v>
      </c>
      <c r="H170">
        <v>3</v>
      </c>
      <c r="I170">
        <v>52624</v>
      </c>
      <c r="J170">
        <v>1</v>
      </c>
      <c r="K170">
        <v>19</v>
      </c>
      <c r="L170" t="s">
        <v>35</v>
      </c>
      <c r="M170" t="s">
        <v>36</v>
      </c>
      <c r="N170">
        <v>1886</v>
      </c>
      <c r="O170" s="1">
        <v>29671</v>
      </c>
      <c r="P170" t="s">
        <v>56</v>
      </c>
      <c r="Q170" t="s">
        <v>48</v>
      </c>
      <c r="R170" t="s">
        <v>39</v>
      </c>
      <c r="S170" t="s">
        <v>40</v>
      </c>
      <c r="T170" s="1">
        <v>40729</v>
      </c>
      <c r="U170" s="1">
        <v>43369</v>
      </c>
      <c r="V170" t="s">
        <v>87</v>
      </c>
      <c r="W170" t="s">
        <v>50</v>
      </c>
      <c r="X170" t="s">
        <v>42</v>
      </c>
      <c r="Y170" t="s">
        <v>43</v>
      </c>
      <c r="Z170">
        <v>22</v>
      </c>
      <c r="AA170" t="s">
        <v>52</v>
      </c>
      <c r="AB170" t="s">
        <v>53</v>
      </c>
      <c r="AC170">
        <v>3.18</v>
      </c>
      <c r="AD170">
        <v>4</v>
      </c>
      <c r="AE170">
        <v>0</v>
      </c>
      <c r="AF170" s="1">
        <v>43161</v>
      </c>
      <c r="AG170">
        <v>0</v>
      </c>
      <c r="AH170">
        <v>16</v>
      </c>
      <c r="AI170" s="2">
        <f t="shared" si="22"/>
        <v>7.2279260780287471</v>
      </c>
      <c r="AJ170" t="str">
        <f>_xlfn.IFS(Table1[[#This Row],[Salary]]&lt;55000,"$45000 - $55000",Table1[[#This Row],[Salary]]&lt;75000,"$55000 - $75000",Table1[[#This Row],[Salary]]&lt;=110000,"$75000 - $110000",Table1[[#This Row],[Salary]]&gt;110000,"&gt;$110000")</f>
        <v>$45000 - $55000</v>
      </c>
    </row>
    <row r="171" spans="1:36" x14ac:dyDescent="0.3">
      <c r="A171" t="s">
        <v>318</v>
      </c>
      <c r="B171">
        <v>10137</v>
      </c>
      <c r="C171">
        <v>1</v>
      </c>
      <c r="D171">
        <v>1</v>
      </c>
      <c r="E171">
        <v>1</v>
      </c>
      <c r="F171">
        <v>3</v>
      </c>
      <c r="G171">
        <v>5</v>
      </c>
      <c r="H171">
        <v>3</v>
      </c>
      <c r="I171">
        <v>63450</v>
      </c>
      <c r="J171">
        <v>0</v>
      </c>
      <c r="K171">
        <v>20</v>
      </c>
      <c r="L171" t="s">
        <v>55</v>
      </c>
      <c r="M171" t="s">
        <v>36</v>
      </c>
      <c r="N171">
        <v>1770</v>
      </c>
      <c r="O171" s="1">
        <v>28933</v>
      </c>
      <c r="P171" t="s">
        <v>37</v>
      </c>
      <c r="Q171" t="s">
        <v>48</v>
      </c>
      <c r="R171" t="s">
        <v>39</v>
      </c>
      <c r="S171" t="s">
        <v>40</v>
      </c>
      <c r="T171" s="1">
        <v>41463</v>
      </c>
      <c r="U171" s="1">
        <f t="shared" ref="U171:U172" ca="1" si="31">TODAY()</f>
        <v>44639</v>
      </c>
      <c r="V171" t="s">
        <v>480</v>
      </c>
      <c r="W171" t="s">
        <v>41</v>
      </c>
      <c r="X171" t="s">
        <v>42</v>
      </c>
      <c r="Y171" t="s">
        <v>93</v>
      </c>
      <c r="Z171">
        <v>18</v>
      </c>
      <c r="AA171" t="s">
        <v>44</v>
      </c>
      <c r="AB171" t="s">
        <v>53</v>
      </c>
      <c r="AC171">
        <v>4</v>
      </c>
      <c r="AD171">
        <v>3</v>
      </c>
      <c r="AE171">
        <v>0</v>
      </c>
      <c r="AF171" s="1">
        <v>43514</v>
      </c>
      <c r="AG171">
        <v>0</v>
      </c>
      <c r="AH171">
        <v>7</v>
      </c>
      <c r="AI171" s="2">
        <f t="shared" ca="1" si="22"/>
        <v>8.6954140999315541</v>
      </c>
      <c r="AJ171" t="str">
        <f>_xlfn.IFS(Table1[[#This Row],[Salary]]&lt;55000,"$45000 - $55000",Table1[[#This Row],[Salary]]&lt;75000,"$55000 - $75000",Table1[[#This Row],[Salary]]&lt;=110000,"$75000 - $110000",Table1[[#This Row],[Salary]]&gt;110000,"&gt;$110000")</f>
        <v>$55000 - $75000</v>
      </c>
    </row>
    <row r="172" spans="1:36" x14ac:dyDescent="0.3">
      <c r="A172" t="s">
        <v>319</v>
      </c>
      <c r="B172">
        <v>10008</v>
      </c>
      <c r="C172">
        <v>0</v>
      </c>
      <c r="D172">
        <v>0</v>
      </c>
      <c r="E172">
        <v>0</v>
      </c>
      <c r="F172">
        <v>1</v>
      </c>
      <c r="G172">
        <v>3</v>
      </c>
      <c r="H172">
        <v>4</v>
      </c>
      <c r="I172">
        <v>51777</v>
      </c>
      <c r="J172">
        <v>0</v>
      </c>
      <c r="K172">
        <v>14</v>
      </c>
      <c r="L172" t="s">
        <v>81</v>
      </c>
      <c r="M172" t="s">
        <v>116</v>
      </c>
      <c r="N172">
        <v>6070</v>
      </c>
      <c r="O172" s="1">
        <v>32273</v>
      </c>
      <c r="P172" t="s">
        <v>56</v>
      </c>
      <c r="Q172" t="s">
        <v>38</v>
      </c>
      <c r="R172" t="s">
        <v>39</v>
      </c>
      <c r="S172" t="s">
        <v>77</v>
      </c>
      <c r="T172" s="1">
        <v>40564</v>
      </c>
      <c r="U172" s="1">
        <f t="shared" ca="1" si="31"/>
        <v>44639</v>
      </c>
      <c r="V172" t="s">
        <v>480</v>
      </c>
      <c r="W172" t="s">
        <v>41</v>
      </c>
      <c r="X172" t="s">
        <v>481</v>
      </c>
      <c r="Y172" t="s">
        <v>160</v>
      </c>
      <c r="Z172">
        <v>6</v>
      </c>
      <c r="AA172" t="s">
        <v>79</v>
      </c>
      <c r="AB172" t="s">
        <v>45</v>
      </c>
      <c r="AC172">
        <v>4.6399999999999997</v>
      </c>
      <c r="AD172">
        <v>4</v>
      </c>
      <c r="AE172">
        <v>5</v>
      </c>
      <c r="AF172" s="1">
        <v>43490</v>
      </c>
      <c r="AG172">
        <v>0</v>
      </c>
      <c r="AH172">
        <v>14</v>
      </c>
      <c r="AI172" s="2">
        <f t="shared" ca="1" si="22"/>
        <v>11.156741957563312</v>
      </c>
      <c r="AJ172" t="str">
        <f>_xlfn.IFS(Table1[[#This Row],[Salary]]&lt;55000,"$45000 - $55000",Table1[[#This Row],[Salary]]&lt;75000,"$55000 - $75000",Table1[[#This Row],[Salary]]&lt;=110000,"$75000 - $110000",Table1[[#This Row],[Salary]]&gt;110000,"&gt;$110000")</f>
        <v>$45000 - $55000</v>
      </c>
    </row>
    <row r="173" spans="1:36" x14ac:dyDescent="0.3">
      <c r="A173" t="s">
        <v>320</v>
      </c>
      <c r="B173">
        <v>10096</v>
      </c>
      <c r="C173">
        <v>0</v>
      </c>
      <c r="D173">
        <v>4</v>
      </c>
      <c r="E173">
        <v>0</v>
      </c>
      <c r="F173">
        <v>5</v>
      </c>
      <c r="G173">
        <v>5</v>
      </c>
      <c r="H173">
        <v>3</v>
      </c>
      <c r="I173">
        <v>67237</v>
      </c>
      <c r="J173">
        <v>1</v>
      </c>
      <c r="K173">
        <v>20</v>
      </c>
      <c r="L173" t="s">
        <v>55</v>
      </c>
      <c r="M173" t="s">
        <v>36</v>
      </c>
      <c r="N173">
        <v>2122</v>
      </c>
      <c r="O173" s="1">
        <v>28120</v>
      </c>
      <c r="P173" t="s">
        <v>56</v>
      </c>
      <c r="Q173" t="s">
        <v>73</v>
      </c>
      <c r="R173" t="s">
        <v>39</v>
      </c>
      <c r="S173" t="s">
        <v>40</v>
      </c>
      <c r="T173" s="1">
        <v>41463</v>
      </c>
      <c r="U173" s="1">
        <v>42628</v>
      </c>
      <c r="V173" t="s">
        <v>187</v>
      </c>
      <c r="W173" t="s">
        <v>50</v>
      </c>
      <c r="X173" t="s">
        <v>42</v>
      </c>
      <c r="Y173" t="s">
        <v>43</v>
      </c>
      <c r="Z173">
        <v>22</v>
      </c>
      <c r="AA173" t="s">
        <v>44</v>
      </c>
      <c r="AB173" t="s">
        <v>53</v>
      </c>
      <c r="AC173">
        <v>4.6500000000000004</v>
      </c>
      <c r="AD173">
        <v>4</v>
      </c>
      <c r="AE173">
        <v>0</v>
      </c>
      <c r="AF173" s="1">
        <v>42531</v>
      </c>
      <c r="AG173">
        <v>0</v>
      </c>
      <c r="AH173">
        <v>15</v>
      </c>
      <c r="AI173" s="2">
        <f t="shared" si="22"/>
        <v>3.1895961670088981</v>
      </c>
      <c r="AJ173" t="str">
        <f>_xlfn.IFS(Table1[[#This Row],[Salary]]&lt;55000,"$45000 - $55000",Table1[[#This Row],[Salary]]&lt;75000,"$55000 - $75000",Table1[[#This Row],[Salary]]&lt;=110000,"$75000 - $110000",Table1[[#This Row],[Salary]]&gt;110000,"&gt;$110000")</f>
        <v>$55000 - $75000</v>
      </c>
    </row>
    <row r="174" spans="1:36" x14ac:dyDescent="0.3">
      <c r="A174" t="s">
        <v>321</v>
      </c>
      <c r="B174">
        <v>10035</v>
      </c>
      <c r="C174">
        <v>0</v>
      </c>
      <c r="D174">
        <v>0</v>
      </c>
      <c r="E174">
        <v>0</v>
      </c>
      <c r="F174">
        <v>1</v>
      </c>
      <c r="G174">
        <v>5</v>
      </c>
      <c r="H174">
        <v>4</v>
      </c>
      <c r="I174">
        <v>73330</v>
      </c>
      <c r="J174">
        <v>0</v>
      </c>
      <c r="K174">
        <v>20</v>
      </c>
      <c r="L174" t="s">
        <v>55</v>
      </c>
      <c r="M174" t="s">
        <v>36</v>
      </c>
      <c r="N174">
        <v>2324</v>
      </c>
      <c r="O174" s="1">
        <v>30038</v>
      </c>
      <c r="P174" t="s">
        <v>56</v>
      </c>
      <c r="Q174" t="s">
        <v>38</v>
      </c>
      <c r="R174" t="s">
        <v>39</v>
      </c>
      <c r="S174" t="s">
        <v>77</v>
      </c>
      <c r="T174" s="1">
        <v>41505</v>
      </c>
      <c r="U174" s="1">
        <f t="shared" ref="U174:U175" ca="1" si="32">TODAY()</f>
        <v>44639</v>
      </c>
      <c r="V174" t="s">
        <v>480</v>
      </c>
      <c r="W174" t="s">
        <v>41</v>
      </c>
      <c r="X174" t="s">
        <v>42</v>
      </c>
      <c r="Y174" t="s">
        <v>60</v>
      </c>
      <c r="Z174">
        <v>16</v>
      </c>
      <c r="AA174" t="s">
        <v>52</v>
      </c>
      <c r="AB174" t="s">
        <v>45</v>
      </c>
      <c r="AC174">
        <v>4.2</v>
      </c>
      <c r="AD174">
        <v>4</v>
      </c>
      <c r="AE174">
        <v>0</v>
      </c>
      <c r="AF174" s="1">
        <v>43508</v>
      </c>
      <c r="AG174">
        <v>0</v>
      </c>
      <c r="AH174">
        <v>19</v>
      </c>
      <c r="AI174" s="2">
        <f t="shared" ca="1" si="22"/>
        <v>8.5804243668720055</v>
      </c>
      <c r="AJ174" t="str">
        <f>_xlfn.IFS(Table1[[#This Row],[Salary]]&lt;55000,"$45000 - $55000",Table1[[#This Row],[Salary]]&lt;75000,"$55000 - $75000",Table1[[#This Row],[Salary]]&lt;=110000,"$75000 - $110000",Table1[[#This Row],[Salary]]&gt;110000,"&gt;$110000")</f>
        <v>$55000 - $75000</v>
      </c>
    </row>
    <row r="175" spans="1:36" x14ac:dyDescent="0.3">
      <c r="A175" t="s">
        <v>322</v>
      </c>
      <c r="B175">
        <v>10057</v>
      </c>
      <c r="C175">
        <v>1</v>
      </c>
      <c r="D175">
        <v>1</v>
      </c>
      <c r="E175">
        <v>0</v>
      </c>
      <c r="F175">
        <v>3</v>
      </c>
      <c r="G175">
        <v>5</v>
      </c>
      <c r="H175">
        <v>3</v>
      </c>
      <c r="I175">
        <v>52057</v>
      </c>
      <c r="J175">
        <v>0</v>
      </c>
      <c r="K175">
        <v>19</v>
      </c>
      <c r="L175" t="s">
        <v>35</v>
      </c>
      <c r="M175" t="s">
        <v>36</v>
      </c>
      <c r="N175">
        <v>2122</v>
      </c>
      <c r="O175" s="1">
        <v>27689</v>
      </c>
      <c r="P175" t="s">
        <v>56</v>
      </c>
      <c r="Q175" t="s">
        <v>48</v>
      </c>
      <c r="R175" t="s">
        <v>39</v>
      </c>
      <c r="S175" t="s">
        <v>77</v>
      </c>
      <c r="T175" s="1">
        <v>42051</v>
      </c>
      <c r="U175" s="1">
        <f t="shared" ca="1" si="32"/>
        <v>44639</v>
      </c>
      <c r="V175" t="s">
        <v>480</v>
      </c>
      <c r="W175" t="s">
        <v>41</v>
      </c>
      <c r="X175" t="s">
        <v>42</v>
      </c>
      <c r="Y175" t="s">
        <v>60</v>
      </c>
      <c r="Z175">
        <v>16</v>
      </c>
      <c r="AA175" t="s">
        <v>195</v>
      </c>
      <c r="AB175" t="s">
        <v>53</v>
      </c>
      <c r="AC175">
        <v>5</v>
      </c>
      <c r="AD175">
        <v>3</v>
      </c>
      <c r="AE175">
        <v>0</v>
      </c>
      <c r="AF175" s="1">
        <v>43488</v>
      </c>
      <c r="AG175">
        <v>0</v>
      </c>
      <c r="AH175">
        <v>6</v>
      </c>
      <c r="AI175" s="2">
        <f t="shared" ca="1" si="22"/>
        <v>7.0855578370978778</v>
      </c>
      <c r="AJ175" t="str">
        <f>_xlfn.IFS(Table1[[#This Row],[Salary]]&lt;55000,"$45000 - $55000",Table1[[#This Row],[Salary]]&lt;75000,"$55000 - $75000",Table1[[#This Row],[Salary]]&lt;=110000,"$75000 - $110000",Table1[[#This Row],[Salary]]&gt;110000,"&gt;$110000")</f>
        <v>$45000 - $55000</v>
      </c>
    </row>
    <row r="176" spans="1:36" x14ac:dyDescent="0.3">
      <c r="A176" t="s">
        <v>323</v>
      </c>
      <c r="B176">
        <v>10004</v>
      </c>
      <c r="C176">
        <v>0</v>
      </c>
      <c r="D176">
        <v>0</v>
      </c>
      <c r="E176">
        <v>0</v>
      </c>
      <c r="F176">
        <v>5</v>
      </c>
      <c r="G176">
        <v>5</v>
      </c>
      <c r="H176">
        <v>4</v>
      </c>
      <c r="I176">
        <v>47434</v>
      </c>
      <c r="J176">
        <v>1</v>
      </c>
      <c r="K176">
        <v>19</v>
      </c>
      <c r="L176" t="s">
        <v>35</v>
      </c>
      <c r="M176" t="s">
        <v>36</v>
      </c>
      <c r="N176">
        <v>1844</v>
      </c>
      <c r="O176" s="1">
        <v>26709</v>
      </c>
      <c r="P176" t="s">
        <v>56</v>
      </c>
      <c r="Q176" t="s">
        <v>38</v>
      </c>
      <c r="R176" t="s">
        <v>39</v>
      </c>
      <c r="S176" t="s">
        <v>77</v>
      </c>
      <c r="T176" s="1">
        <v>40854</v>
      </c>
      <c r="U176" s="1">
        <v>42322</v>
      </c>
      <c r="V176" t="s">
        <v>84</v>
      </c>
      <c r="W176" t="s">
        <v>50</v>
      </c>
      <c r="X176" t="s">
        <v>42</v>
      </c>
      <c r="Y176" t="s">
        <v>64</v>
      </c>
      <c r="Z176">
        <v>39</v>
      </c>
      <c r="AA176" t="s">
        <v>79</v>
      </c>
      <c r="AB176" t="s">
        <v>45</v>
      </c>
      <c r="AC176">
        <v>5</v>
      </c>
      <c r="AD176">
        <v>4</v>
      </c>
      <c r="AE176">
        <v>0</v>
      </c>
      <c r="AF176" s="1">
        <v>42037</v>
      </c>
      <c r="AG176">
        <v>0</v>
      </c>
      <c r="AH176">
        <v>17</v>
      </c>
      <c r="AI176" s="2">
        <f t="shared" si="22"/>
        <v>4.0191649555099245</v>
      </c>
      <c r="AJ176" t="str">
        <f>_xlfn.IFS(Table1[[#This Row],[Salary]]&lt;55000,"$45000 - $55000",Table1[[#This Row],[Salary]]&lt;75000,"$55000 - $75000",Table1[[#This Row],[Salary]]&lt;=110000,"$75000 - $110000",Table1[[#This Row],[Salary]]&gt;110000,"&gt;$110000")</f>
        <v>$45000 - $55000</v>
      </c>
    </row>
    <row r="177" spans="1:36" x14ac:dyDescent="0.3">
      <c r="A177" t="s">
        <v>324</v>
      </c>
      <c r="B177">
        <v>10191</v>
      </c>
      <c r="C177">
        <v>0</v>
      </c>
      <c r="D177">
        <v>4</v>
      </c>
      <c r="E177">
        <v>1</v>
      </c>
      <c r="F177">
        <v>5</v>
      </c>
      <c r="G177">
        <v>5</v>
      </c>
      <c r="H177">
        <v>3</v>
      </c>
      <c r="I177">
        <v>52788</v>
      </c>
      <c r="J177">
        <v>1</v>
      </c>
      <c r="K177">
        <v>19</v>
      </c>
      <c r="L177" t="s">
        <v>35</v>
      </c>
      <c r="M177" t="s">
        <v>36</v>
      </c>
      <c r="N177">
        <v>1938</v>
      </c>
      <c r="O177" s="1">
        <v>26553</v>
      </c>
      <c r="P177" t="s">
        <v>37</v>
      </c>
      <c r="Q177" t="s">
        <v>73</v>
      </c>
      <c r="R177" t="s">
        <v>39</v>
      </c>
      <c r="S177" t="s">
        <v>40</v>
      </c>
      <c r="T177" s="1">
        <v>41176</v>
      </c>
      <c r="U177" s="1">
        <v>43004</v>
      </c>
      <c r="V177" t="s">
        <v>57</v>
      </c>
      <c r="W177" t="s">
        <v>50</v>
      </c>
      <c r="X177" t="s">
        <v>42</v>
      </c>
      <c r="Y177" t="s">
        <v>67</v>
      </c>
      <c r="Z177">
        <v>11</v>
      </c>
      <c r="AA177" t="s">
        <v>52</v>
      </c>
      <c r="AB177" t="s">
        <v>53</v>
      </c>
      <c r="AC177">
        <v>3.08</v>
      </c>
      <c r="AD177">
        <v>4</v>
      </c>
      <c r="AE177">
        <v>0</v>
      </c>
      <c r="AF177" s="1">
        <v>42826</v>
      </c>
      <c r="AG177">
        <v>0</v>
      </c>
      <c r="AH177">
        <v>18</v>
      </c>
      <c r="AI177" s="2">
        <f t="shared" si="22"/>
        <v>5.0047912388774813</v>
      </c>
      <c r="AJ177" t="str">
        <f>_xlfn.IFS(Table1[[#This Row],[Salary]]&lt;55000,"$45000 - $55000",Table1[[#This Row],[Salary]]&lt;75000,"$55000 - $75000",Table1[[#This Row],[Salary]]&lt;=110000,"$75000 - $110000",Table1[[#This Row],[Salary]]&gt;110000,"&gt;$110000")</f>
        <v>$45000 - $55000</v>
      </c>
    </row>
    <row r="178" spans="1:36" x14ac:dyDescent="0.3">
      <c r="A178" t="s">
        <v>325</v>
      </c>
      <c r="B178">
        <v>10219</v>
      </c>
      <c r="C178">
        <v>0</v>
      </c>
      <c r="D178">
        <v>0</v>
      </c>
      <c r="E178">
        <v>0</v>
      </c>
      <c r="F178">
        <v>1</v>
      </c>
      <c r="G178">
        <v>5</v>
      </c>
      <c r="H178">
        <v>3</v>
      </c>
      <c r="I178">
        <v>45395</v>
      </c>
      <c r="J178">
        <v>0</v>
      </c>
      <c r="K178">
        <v>19</v>
      </c>
      <c r="L178" t="s">
        <v>35</v>
      </c>
      <c r="M178" t="s">
        <v>36</v>
      </c>
      <c r="N178">
        <v>2189</v>
      </c>
      <c r="O178" s="1">
        <v>31600</v>
      </c>
      <c r="P178" t="s">
        <v>56</v>
      </c>
      <c r="Q178" t="s">
        <v>38</v>
      </c>
      <c r="R178" t="s">
        <v>39</v>
      </c>
      <c r="S178" t="s">
        <v>40</v>
      </c>
      <c r="T178" s="1">
        <v>41645</v>
      </c>
      <c r="U178" s="1">
        <f t="shared" ref="U178:U179" ca="1" si="33">TODAY()</f>
        <v>44639</v>
      </c>
      <c r="V178" t="s">
        <v>480</v>
      </c>
      <c r="W178" t="s">
        <v>41</v>
      </c>
      <c r="X178" t="s">
        <v>42</v>
      </c>
      <c r="Y178" t="s">
        <v>74</v>
      </c>
      <c r="Z178">
        <v>19</v>
      </c>
      <c r="AA178" t="s">
        <v>44</v>
      </c>
      <c r="AB178" t="s">
        <v>53</v>
      </c>
      <c r="AC178">
        <v>4.5999999999999996</v>
      </c>
      <c r="AD178">
        <v>4</v>
      </c>
      <c r="AE178">
        <v>0</v>
      </c>
      <c r="AF178" s="1">
        <v>43522</v>
      </c>
      <c r="AG178">
        <v>0</v>
      </c>
      <c r="AH178">
        <v>14</v>
      </c>
      <c r="AI178" s="2">
        <f t="shared" ca="1" si="22"/>
        <v>8.1971252566735107</v>
      </c>
      <c r="AJ178" t="str">
        <f>_xlfn.IFS(Table1[[#This Row],[Salary]]&lt;55000,"$45000 - $55000",Table1[[#This Row],[Salary]]&lt;75000,"$55000 - $75000",Table1[[#This Row],[Salary]]&lt;=110000,"$75000 - $110000",Table1[[#This Row],[Salary]]&gt;110000,"&gt;$110000")</f>
        <v>$45000 - $55000</v>
      </c>
    </row>
    <row r="179" spans="1:36" x14ac:dyDescent="0.3">
      <c r="A179" t="s">
        <v>326</v>
      </c>
      <c r="B179">
        <v>10077</v>
      </c>
      <c r="C179">
        <v>1</v>
      </c>
      <c r="D179">
        <v>1</v>
      </c>
      <c r="E179">
        <v>0</v>
      </c>
      <c r="F179">
        <v>2</v>
      </c>
      <c r="G179">
        <v>5</v>
      </c>
      <c r="H179">
        <v>3</v>
      </c>
      <c r="I179">
        <v>62385</v>
      </c>
      <c r="J179">
        <v>0</v>
      </c>
      <c r="K179">
        <v>20</v>
      </c>
      <c r="L179" t="s">
        <v>55</v>
      </c>
      <c r="M179" t="s">
        <v>36</v>
      </c>
      <c r="N179">
        <v>2324</v>
      </c>
      <c r="O179" s="1">
        <v>27997</v>
      </c>
      <c r="P179" t="s">
        <v>56</v>
      </c>
      <c r="Q179" t="s">
        <v>48</v>
      </c>
      <c r="R179" t="s">
        <v>39</v>
      </c>
      <c r="S179" t="s">
        <v>40</v>
      </c>
      <c r="T179" s="1">
        <v>42501</v>
      </c>
      <c r="U179" s="1">
        <f t="shared" ca="1" si="33"/>
        <v>44639</v>
      </c>
      <c r="V179" t="s">
        <v>480</v>
      </c>
      <c r="W179" t="s">
        <v>41</v>
      </c>
      <c r="X179" t="s">
        <v>42</v>
      </c>
      <c r="Y179" t="s">
        <v>64</v>
      </c>
      <c r="AA179" t="s">
        <v>44</v>
      </c>
      <c r="AB179" t="s">
        <v>53</v>
      </c>
      <c r="AC179">
        <v>5</v>
      </c>
      <c r="AD179">
        <v>3</v>
      </c>
      <c r="AE179">
        <v>0</v>
      </c>
      <c r="AF179" s="1">
        <v>43486</v>
      </c>
      <c r="AG179">
        <v>0</v>
      </c>
      <c r="AH179">
        <v>4</v>
      </c>
      <c r="AI179" s="2">
        <f t="shared" ca="1" si="22"/>
        <v>5.8535249828884321</v>
      </c>
      <c r="AJ179" t="str">
        <f>_xlfn.IFS(Table1[[#This Row],[Salary]]&lt;55000,"$45000 - $55000",Table1[[#This Row],[Salary]]&lt;75000,"$55000 - $75000",Table1[[#This Row],[Salary]]&lt;=110000,"$75000 - $110000",Table1[[#This Row],[Salary]]&gt;110000,"&gt;$110000")</f>
        <v>$55000 - $75000</v>
      </c>
    </row>
    <row r="180" spans="1:36" x14ac:dyDescent="0.3">
      <c r="A180" t="s">
        <v>327</v>
      </c>
      <c r="B180">
        <v>10073</v>
      </c>
      <c r="C180">
        <v>1</v>
      </c>
      <c r="D180">
        <v>1</v>
      </c>
      <c r="E180">
        <v>0</v>
      </c>
      <c r="F180">
        <v>5</v>
      </c>
      <c r="G180">
        <v>5</v>
      </c>
      <c r="H180">
        <v>3</v>
      </c>
      <c r="I180">
        <v>68407</v>
      </c>
      <c r="J180">
        <v>1</v>
      </c>
      <c r="K180">
        <v>20</v>
      </c>
      <c r="L180" t="s">
        <v>55</v>
      </c>
      <c r="M180" t="s">
        <v>36</v>
      </c>
      <c r="N180">
        <v>2176</v>
      </c>
      <c r="O180" s="1">
        <v>31697</v>
      </c>
      <c r="P180" t="s">
        <v>56</v>
      </c>
      <c r="Q180" t="s">
        <v>48</v>
      </c>
      <c r="R180" t="s">
        <v>39</v>
      </c>
      <c r="S180" t="s">
        <v>92</v>
      </c>
      <c r="T180" s="1">
        <v>40729</v>
      </c>
      <c r="U180" s="1">
        <v>41140</v>
      </c>
      <c r="V180" t="s">
        <v>84</v>
      </c>
      <c r="W180" t="s">
        <v>50</v>
      </c>
      <c r="X180" t="s">
        <v>42</v>
      </c>
      <c r="Y180" t="s">
        <v>67</v>
      </c>
      <c r="Z180">
        <v>11</v>
      </c>
      <c r="AA180" t="s">
        <v>44</v>
      </c>
      <c r="AB180" t="s">
        <v>53</v>
      </c>
      <c r="AC180">
        <v>5</v>
      </c>
      <c r="AD180">
        <v>4</v>
      </c>
      <c r="AE180">
        <v>0</v>
      </c>
      <c r="AF180" s="1">
        <v>41092</v>
      </c>
      <c r="AG180">
        <v>0</v>
      </c>
      <c r="AH180">
        <v>16</v>
      </c>
      <c r="AI180" s="2">
        <f t="shared" si="22"/>
        <v>1.1252566735112937</v>
      </c>
      <c r="AJ180" t="str">
        <f>_xlfn.IFS(Table1[[#This Row],[Salary]]&lt;55000,"$45000 - $55000",Table1[[#This Row],[Salary]]&lt;75000,"$55000 - $75000",Table1[[#This Row],[Salary]]&lt;=110000,"$75000 - $110000",Table1[[#This Row],[Salary]]&gt;110000,"&gt;$110000")</f>
        <v>$55000 - $75000</v>
      </c>
    </row>
    <row r="181" spans="1:36" x14ac:dyDescent="0.3">
      <c r="A181" t="s">
        <v>328</v>
      </c>
      <c r="B181">
        <v>10279</v>
      </c>
      <c r="C181">
        <v>1</v>
      </c>
      <c r="D181">
        <v>1</v>
      </c>
      <c r="E181">
        <v>0</v>
      </c>
      <c r="F181">
        <v>1</v>
      </c>
      <c r="G181">
        <v>5</v>
      </c>
      <c r="H181">
        <v>3</v>
      </c>
      <c r="I181">
        <v>61349</v>
      </c>
      <c r="J181">
        <v>0</v>
      </c>
      <c r="K181">
        <v>19</v>
      </c>
      <c r="L181" t="s">
        <v>35</v>
      </c>
      <c r="M181" t="s">
        <v>36</v>
      </c>
      <c r="N181">
        <v>2451</v>
      </c>
      <c r="O181" s="1">
        <v>27221</v>
      </c>
      <c r="P181" t="s">
        <v>56</v>
      </c>
      <c r="Q181" t="s">
        <v>48</v>
      </c>
      <c r="R181" t="s">
        <v>39</v>
      </c>
      <c r="S181" t="s">
        <v>40</v>
      </c>
      <c r="T181" s="1">
        <v>41589</v>
      </c>
      <c r="U181" s="1">
        <f t="shared" ref="U181:U186" ca="1" si="34">TODAY()</f>
        <v>44639</v>
      </c>
      <c r="V181" t="s">
        <v>480</v>
      </c>
      <c r="W181" t="s">
        <v>41</v>
      </c>
      <c r="X181" t="s">
        <v>42</v>
      </c>
      <c r="Y181" t="s">
        <v>78</v>
      </c>
      <c r="Z181">
        <v>12</v>
      </c>
      <c r="AA181" t="s">
        <v>44</v>
      </c>
      <c r="AB181" t="s">
        <v>53</v>
      </c>
      <c r="AC181">
        <v>4.0999999999999996</v>
      </c>
      <c r="AD181">
        <v>3</v>
      </c>
      <c r="AE181">
        <v>0</v>
      </c>
      <c r="AF181" s="1">
        <v>43487</v>
      </c>
      <c r="AG181">
        <v>0</v>
      </c>
      <c r="AH181">
        <v>11</v>
      </c>
      <c r="AI181" s="2">
        <f t="shared" ca="1" si="22"/>
        <v>8.3504449007529082</v>
      </c>
      <c r="AJ181" t="str">
        <f>_xlfn.IFS(Table1[[#This Row],[Salary]]&lt;55000,"$45000 - $55000",Table1[[#This Row],[Salary]]&lt;75000,"$55000 - $75000",Table1[[#This Row],[Salary]]&lt;=110000,"$75000 - $110000",Table1[[#This Row],[Salary]]&gt;110000,"&gt;$110000")</f>
        <v>$55000 - $75000</v>
      </c>
    </row>
    <row r="182" spans="1:36" x14ac:dyDescent="0.3">
      <c r="A182" t="s">
        <v>329</v>
      </c>
      <c r="B182">
        <v>10110</v>
      </c>
      <c r="C182">
        <v>0</v>
      </c>
      <c r="D182">
        <v>0</v>
      </c>
      <c r="E182">
        <v>0</v>
      </c>
      <c r="F182">
        <v>1</v>
      </c>
      <c r="G182">
        <v>4</v>
      </c>
      <c r="H182">
        <v>3</v>
      </c>
      <c r="I182">
        <v>105688</v>
      </c>
      <c r="J182">
        <v>0</v>
      </c>
      <c r="K182">
        <v>24</v>
      </c>
      <c r="L182" t="s">
        <v>69</v>
      </c>
      <c r="M182" t="s">
        <v>36</v>
      </c>
      <c r="N182">
        <v>2135</v>
      </c>
      <c r="O182" s="1">
        <v>31969</v>
      </c>
      <c r="P182" t="s">
        <v>56</v>
      </c>
      <c r="Q182" t="s">
        <v>38</v>
      </c>
      <c r="R182" t="s">
        <v>39</v>
      </c>
      <c r="S182" t="s">
        <v>106</v>
      </c>
      <c r="T182" s="1">
        <v>41589</v>
      </c>
      <c r="U182" s="1">
        <f t="shared" ca="1" si="34"/>
        <v>44639</v>
      </c>
      <c r="V182" t="s">
        <v>480</v>
      </c>
      <c r="W182" t="s">
        <v>41</v>
      </c>
      <c r="X182" t="s">
        <v>70</v>
      </c>
      <c r="Y182" t="s">
        <v>71</v>
      </c>
      <c r="Z182">
        <v>10</v>
      </c>
      <c r="AA182" t="s">
        <v>65</v>
      </c>
      <c r="AB182" t="s">
        <v>53</v>
      </c>
      <c r="AC182">
        <v>4.5</v>
      </c>
      <c r="AD182">
        <v>5</v>
      </c>
      <c r="AE182">
        <v>4</v>
      </c>
      <c r="AF182" s="1">
        <v>43479</v>
      </c>
      <c r="AG182">
        <v>0</v>
      </c>
      <c r="AH182">
        <v>14</v>
      </c>
      <c r="AI182" s="2">
        <f t="shared" ca="1" si="22"/>
        <v>8.3504449007529082</v>
      </c>
      <c r="AJ182" t="str">
        <f>_xlfn.IFS(Table1[[#This Row],[Salary]]&lt;55000,"$45000 - $55000",Table1[[#This Row],[Salary]]&lt;75000,"$55000 - $75000",Table1[[#This Row],[Salary]]&lt;=110000,"$75000 - $110000",Table1[[#This Row],[Salary]]&gt;110000,"&gt;$110000")</f>
        <v>$75000 - $110000</v>
      </c>
    </row>
    <row r="183" spans="1:36" x14ac:dyDescent="0.3">
      <c r="A183" t="s">
        <v>330</v>
      </c>
      <c r="B183">
        <v>10053</v>
      </c>
      <c r="C183">
        <v>1</v>
      </c>
      <c r="D183">
        <v>1</v>
      </c>
      <c r="E183">
        <v>0</v>
      </c>
      <c r="F183">
        <v>1</v>
      </c>
      <c r="G183">
        <v>5</v>
      </c>
      <c r="H183">
        <v>3</v>
      </c>
      <c r="I183">
        <v>54132</v>
      </c>
      <c r="J183">
        <v>0</v>
      </c>
      <c r="K183">
        <v>19</v>
      </c>
      <c r="L183" t="s">
        <v>35</v>
      </c>
      <c r="M183" t="s">
        <v>36</v>
      </c>
      <c r="N183">
        <v>2330</v>
      </c>
      <c r="O183" s="1">
        <v>28451</v>
      </c>
      <c r="P183" t="s">
        <v>56</v>
      </c>
      <c r="Q183" t="s">
        <v>48</v>
      </c>
      <c r="R183" t="s">
        <v>39</v>
      </c>
      <c r="S183" t="s">
        <v>40</v>
      </c>
      <c r="T183" s="1">
        <v>40694</v>
      </c>
      <c r="U183" s="1">
        <f t="shared" ca="1" si="34"/>
        <v>44639</v>
      </c>
      <c r="V183" t="s">
        <v>480</v>
      </c>
      <c r="W183" t="s">
        <v>41</v>
      </c>
      <c r="X183" t="s">
        <v>42</v>
      </c>
      <c r="Y183" t="s">
        <v>85</v>
      </c>
      <c r="Z183">
        <v>14</v>
      </c>
      <c r="AA183" t="s">
        <v>52</v>
      </c>
      <c r="AB183" t="s">
        <v>53</v>
      </c>
      <c r="AC183">
        <v>5</v>
      </c>
      <c r="AD183">
        <v>4</v>
      </c>
      <c r="AE183">
        <v>0</v>
      </c>
      <c r="AF183" s="1">
        <v>43475</v>
      </c>
      <c r="AG183">
        <v>0</v>
      </c>
      <c r="AH183">
        <v>8</v>
      </c>
      <c r="AI183" s="2">
        <f t="shared" ca="1" si="22"/>
        <v>10.80082135523614</v>
      </c>
      <c r="AJ183" t="str">
        <f>_xlfn.IFS(Table1[[#This Row],[Salary]]&lt;55000,"$45000 - $55000",Table1[[#This Row],[Salary]]&lt;75000,"$55000 - $75000",Table1[[#This Row],[Salary]]&lt;=110000,"$75000 - $110000",Table1[[#This Row],[Salary]]&gt;110000,"&gt;$110000")</f>
        <v>$45000 - $55000</v>
      </c>
    </row>
    <row r="184" spans="1:36" x14ac:dyDescent="0.3">
      <c r="A184" t="s">
        <v>331</v>
      </c>
      <c r="B184">
        <v>10076</v>
      </c>
      <c r="C184">
        <v>0</v>
      </c>
      <c r="D184">
        <v>0</v>
      </c>
      <c r="E184">
        <v>0</v>
      </c>
      <c r="F184">
        <v>1</v>
      </c>
      <c r="G184">
        <v>5</v>
      </c>
      <c r="H184">
        <v>3</v>
      </c>
      <c r="I184">
        <v>55315</v>
      </c>
      <c r="J184">
        <v>0</v>
      </c>
      <c r="K184">
        <v>20</v>
      </c>
      <c r="L184" t="s">
        <v>55</v>
      </c>
      <c r="M184" t="s">
        <v>36</v>
      </c>
      <c r="N184">
        <v>2149</v>
      </c>
      <c r="O184" s="1">
        <v>31918</v>
      </c>
      <c r="P184" t="s">
        <v>56</v>
      </c>
      <c r="Q184" t="s">
        <v>38</v>
      </c>
      <c r="R184" t="s">
        <v>39</v>
      </c>
      <c r="S184" t="s">
        <v>77</v>
      </c>
      <c r="T184" s="1">
        <v>42093</v>
      </c>
      <c r="U184" s="1">
        <f t="shared" ca="1" si="34"/>
        <v>44639</v>
      </c>
      <c r="V184" t="s">
        <v>480</v>
      </c>
      <c r="W184" t="s">
        <v>41</v>
      </c>
      <c r="X184" t="s">
        <v>42</v>
      </c>
      <c r="Y184" t="s">
        <v>74</v>
      </c>
      <c r="Z184">
        <v>19</v>
      </c>
      <c r="AA184" t="s">
        <v>44</v>
      </c>
      <c r="AB184" t="s">
        <v>53</v>
      </c>
      <c r="AC184">
        <v>5</v>
      </c>
      <c r="AD184">
        <v>5</v>
      </c>
      <c r="AE184">
        <v>0</v>
      </c>
      <c r="AF184" s="1">
        <v>43503</v>
      </c>
      <c r="AG184">
        <v>0</v>
      </c>
      <c r="AH184">
        <v>16</v>
      </c>
      <c r="AI184" s="2">
        <f t="shared" ca="1" si="22"/>
        <v>6.97056810403833</v>
      </c>
      <c r="AJ184" t="str">
        <f>_xlfn.IFS(Table1[[#This Row],[Salary]]&lt;55000,"$45000 - $55000",Table1[[#This Row],[Salary]]&lt;75000,"$55000 - $75000",Table1[[#This Row],[Salary]]&lt;=110000,"$75000 - $110000",Table1[[#This Row],[Salary]]&gt;110000,"&gt;$110000")</f>
        <v>$55000 - $75000</v>
      </c>
    </row>
    <row r="185" spans="1:36" x14ac:dyDescent="0.3">
      <c r="A185" t="s">
        <v>332</v>
      </c>
      <c r="B185">
        <v>10145</v>
      </c>
      <c r="C185">
        <v>1</v>
      </c>
      <c r="D185">
        <v>1</v>
      </c>
      <c r="E185">
        <v>0</v>
      </c>
      <c r="F185">
        <v>1</v>
      </c>
      <c r="G185">
        <v>5</v>
      </c>
      <c r="H185">
        <v>3</v>
      </c>
      <c r="I185">
        <v>62810</v>
      </c>
      <c r="J185">
        <v>0</v>
      </c>
      <c r="K185">
        <v>19</v>
      </c>
      <c r="L185" t="s">
        <v>35</v>
      </c>
      <c r="M185" t="s">
        <v>36</v>
      </c>
      <c r="N185">
        <v>2184</v>
      </c>
      <c r="O185" s="1">
        <v>31959</v>
      </c>
      <c r="P185" t="s">
        <v>56</v>
      </c>
      <c r="Q185" t="s">
        <v>48</v>
      </c>
      <c r="R185" t="s">
        <v>39</v>
      </c>
      <c r="S185" t="s">
        <v>77</v>
      </c>
      <c r="T185" s="1">
        <v>41281</v>
      </c>
      <c r="U185" s="1">
        <f t="shared" ca="1" si="34"/>
        <v>44639</v>
      </c>
      <c r="V185" t="s">
        <v>480</v>
      </c>
      <c r="W185" t="s">
        <v>41</v>
      </c>
      <c r="X185" t="s">
        <v>42</v>
      </c>
      <c r="Y185" t="s">
        <v>58</v>
      </c>
      <c r="Z185">
        <v>20</v>
      </c>
      <c r="AA185" t="s">
        <v>111</v>
      </c>
      <c r="AB185" t="s">
        <v>53</v>
      </c>
      <c r="AC185">
        <v>3.93</v>
      </c>
      <c r="AD185">
        <v>3</v>
      </c>
      <c r="AE185">
        <v>0</v>
      </c>
      <c r="AF185" s="1">
        <v>43495</v>
      </c>
      <c r="AG185">
        <v>0</v>
      </c>
      <c r="AH185">
        <v>20</v>
      </c>
      <c r="AI185" s="2">
        <f t="shared" ca="1" si="22"/>
        <v>9.1937029431895958</v>
      </c>
      <c r="AJ185" t="str">
        <f>_xlfn.IFS(Table1[[#This Row],[Salary]]&lt;55000,"$45000 - $55000",Table1[[#This Row],[Salary]]&lt;75000,"$55000 - $75000",Table1[[#This Row],[Salary]]&lt;=110000,"$75000 - $110000",Table1[[#This Row],[Salary]]&gt;110000,"&gt;$110000")</f>
        <v>$55000 - $75000</v>
      </c>
    </row>
    <row r="186" spans="1:36" x14ac:dyDescent="0.3">
      <c r="A186" t="s">
        <v>333</v>
      </c>
      <c r="B186">
        <v>10202</v>
      </c>
      <c r="C186">
        <v>1</v>
      </c>
      <c r="D186">
        <v>1</v>
      </c>
      <c r="E186">
        <v>1</v>
      </c>
      <c r="F186">
        <v>2</v>
      </c>
      <c r="G186">
        <v>6</v>
      </c>
      <c r="H186">
        <v>3</v>
      </c>
      <c r="I186">
        <v>63291</v>
      </c>
      <c r="J186">
        <v>0</v>
      </c>
      <c r="K186">
        <v>3</v>
      </c>
      <c r="L186" t="s">
        <v>133</v>
      </c>
      <c r="M186" t="s">
        <v>90</v>
      </c>
      <c r="N186">
        <v>78789</v>
      </c>
      <c r="O186" s="1">
        <v>30688</v>
      </c>
      <c r="P186" t="s">
        <v>37</v>
      </c>
      <c r="Q186" t="s">
        <v>48</v>
      </c>
      <c r="R186" t="s">
        <v>39</v>
      </c>
      <c r="S186" t="s">
        <v>92</v>
      </c>
      <c r="T186" s="1">
        <v>42557</v>
      </c>
      <c r="U186" s="1">
        <f t="shared" ca="1" si="34"/>
        <v>44639</v>
      </c>
      <c r="V186" t="s">
        <v>480</v>
      </c>
      <c r="W186" t="s">
        <v>41</v>
      </c>
      <c r="X186" t="s">
        <v>135</v>
      </c>
      <c r="Y186" t="s">
        <v>154</v>
      </c>
      <c r="Z186">
        <v>21</v>
      </c>
      <c r="AA186" t="s">
        <v>195</v>
      </c>
      <c r="AB186" t="s">
        <v>53</v>
      </c>
      <c r="AC186">
        <v>3.4</v>
      </c>
      <c r="AD186">
        <v>4</v>
      </c>
      <c r="AE186">
        <v>0</v>
      </c>
      <c r="AF186" s="1">
        <v>43494</v>
      </c>
      <c r="AG186">
        <v>0</v>
      </c>
      <c r="AH186">
        <v>7</v>
      </c>
      <c r="AI186" s="2">
        <f t="shared" ca="1" si="22"/>
        <v>5.7002053388090346</v>
      </c>
      <c r="AJ186" t="str">
        <f>_xlfn.IFS(Table1[[#This Row],[Salary]]&lt;55000,"$45000 - $55000",Table1[[#This Row],[Salary]]&lt;75000,"$55000 - $75000",Table1[[#This Row],[Salary]]&lt;=110000,"$75000 - $110000",Table1[[#This Row],[Salary]]&gt;110000,"&gt;$110000")</f>
        <v>$55000 - $75000</v>
      </c>
    </row>
    <row r="187" spans="1:36" x14ac:dyDescent="0.3">
      <c r="A187" t="s">
        <v>334</v>
      </c>
      <c r="B187">
        <v>10128</v>
      </c>
      <c r="C187">
        <v>0</v>
      </c>
      <c r="D187">
        <v>0</v>
      </c>
      <c r="E187">
        <v>0</v>
      </c>
      <c r="F187">
        <v>5</v>
      </c>
      <c r="G187">
        <v>5</v>
      </c>
      <c r="H187">
        <v>3</v>
      </c>
      <c r="I187">
        <v>62659</v>
      </c>
      <c r="J187">
        <v>1</v>
      </c>
      <c r="K187">
        <v>19</v>
      </c>
      <c r="L187" t="s">
        <v>35</v>
      </c>
      <c r="M187" t="s">
        <v>36</v>
      </c>
      <c r="N187">
        <v>1760</v>
      </c>
      <c r="O187" s="1">
        <v>24988</v>
      </c>
      <c r="P187" t="s">
        <v>56</v>
      </c>
      <c r="Q187" t="s">
        <v>38</v>
      </c>
      <c r="R187" t="s">
        <v>39</v>
      </c>
      <c r="S187" t="s">
        <v>77</v>
      </c>
      <c r="T187" s="1">
        <v>41001</v>
      </c>
      <c r="U187" s="1">
        <v>42685</v>
      </c>
      <c r="V187" t="s">
        <v>84</v>
      </c>
      <c r="W187" t="s">
        <v>50</v>
      </c>
      <c r="X187" t="s">
        <v>42</v>
      </c>
      <c r="Y187" t="s">
        <v>93</v>
      </c>
      <c r="Z187">
        <v>18</v>
      </c>
      <c r="AA187" t="s">
        <v>79</v>
      </c>
      <c r="AB187" t="s">
        <v>53</v>
      </c>
      <c r="AC187">
        <v>4.18</v>
      </c>
      <c r="AD187">
        <v>4</v>
      </c>
      <c r="AE187">
        <v>0</v>
      </c>
      <c r="AF187" s="1">
        <v>42405</v>
      </c>
      <c r="AG187">
        <v>0</v>
      </c>
      <c r="AH187">
        <v>17</v>
      </c>
      <c r="AI187" s="2">
        <f t="shared" si="22"/>
        <v>4.6105407255304582</v>
      </c>
      <c r="AJ187" t="str">
        <f>_xlfn.IFS(Table1[[#This Row],[Salary]]&lt;55000,"$45000 - $55000",Table1[[#This Row],[Salary]]&lt;75000,"$55000 - $75000",Table1[[#This Row],[Salary]]&lt;=110000,"$75000 - $110000",Table1[[#This Row],[Salary]]&gt;110000,"&gt;$110000")</f>
        <v>$55000 - $75000</v>
      </c>
    </row>
    <row r="188" spans="1:36" x14ac:dyDescent="0.3">
      <c r="A188" t="s">
        <v>335</v>
      </c>
      <c r="B188">
        <v>10068</v>
      </c>
      <c r="C188">
        <v>0</v>
      </c>
      <c r="D188">
        <v>0</v>
      </c>
      <c r="E188">
        <v>0</v>
      </c>
      <c r="F188">
        <v>1</v>
      </c>
      <c r="G188">
        <v>5</v>
      </c>
      <c r="H188">
        <v>3</v>
      </c>
      <c r="I188">
        <v>55688</v>
      </c>
      <c r="J188">
        <v>0</v>
      </c>
      <c r="K188">
        <v>19</v>
      </c>
      <c r="L188" t="s">
        <v>35</v>
      </c>
      <c r="M188" t="s">
        <v>36</v>
      </c>
      <c r="N188">
        <v>2346</v>
      </c>
      <c r="O188" s="1">
        <v>28025</v>
      </c>
      <c r="P188" t="s">
        <v>56</v>
      </c>
      <c r="Q188" t="s">
        <v>38</v>
      </c>
      <c r="R188" t="s">
        <v>39</v>
      </c>
      <c r="S188" t="s">
        <v>40</v>
      </c>
      <c r="T188" s="1">
        <v>42093</v>
      </c>
      <c r="U188" s="1">
        <f t="shared" ref="U188:U189" ca="1" si="35">TODAY()</f>
        <v>44639</v>
      </c>
      <c r="V188" t="s">
        <v>480</v>
      </c>
      <c r="W188" t="s">
        <v>41</v>
      </c>
      <c r="X188" t="s">
        <v>42</v>
      </c>
      <c r="Y188" t="s">
        <v>43</v>
      </c>
      <c r="Z188">
        <v>22</v>
      </c>
      <c r="AA188" t="s">
        <v>111</v>
      </c>
      <c r="AB188" t="s">
        <v>53</v>
      </c>
      <c r="AC188">
        <v>5</v>
      </c>
      <c r="AD188">
        <v>4</v>
      </c>
      <c r="AE188">
        <v>0</v>
      </c>
      <c r="AF188" s="1">
        <v>43486</v>
      </c>
      <c r="AG188">
        <v>0</v>
      </c>
      <c r="AH188">
        <v>10</v>
      </c>
      <c r="AI188" s="2">
        <f t="shared" ca="1" si="22"/>
        <v>6.97056810403833</v>
      </c>
      <c r="AJ188" t="str">
        <f>_xlfn.IFS(Table1[[#This Row],[Salary]]&lt;55000,"$45000 - $55000",Table1[[#This Row],[Salary]]&lt;75000,"$55000 - $75000",Table1[[#This Row],[Salary]]&lt;=110000,"$75000 - $110000",Table1[[#This Row],[Salary]]&gt;110000,"&gt;$110000")</f>
        <v>$55000 - $75000</v>
      </c>
    </row>
    <row r="189" spans="1:36" x14ac:dyDescent="0.3">
      <c r="A189" t="s">
        <v>336</v>
      </c>
      <c r="B189">
        <v>10116</v>
      </c>
      <c r="C189">
        <v>0</v>
      </c>
      <c r="D189">
        <v>0</v>
      </c>
      <c r="E189">
        <v>1</v>
      </c>
      <c r="F189">
        <v>1</v>
      </c>
      <c r="G189">
        <v>5</v>
      </c>
      <c r="H189">
        <v>3</v>
      </c>
      <c r="I189">
        <v>83667</v>
      </c>
      <c r="J189">
        <v>0</v>
      </c>
      <c r="K189">
        <v>18</v>
      </c>
      <c r="L189" t="s">
        <v>123</v>
      </c>
      <c r="M189" t="s">
        <v>36</v>
      </c>
      <c r="N189">
        <v>2045</v>
      </c>
      <c r="O189" s="1">
        <v>29867</v>
      </c>
      <c r="P189" t="s">
        <v>37</v>
      </c>
      <c r="Q189" t="s">
        <v>38</v>
      </c>
      <c r="R189" t="s">
        <v>39</v>
      </c>
      <c r="S189" t="s">
        <v>337</v>
      </c>
      <c r="T189" s="1">
        <v>41137</v>
      </c>
      <c r="U189" s="1">
        <f t="shared" ca="1" si="35"/>
        <v>44639</v>
      </c>
      <c r="V189" t="s">
        <v>480</v>
      </c>
      <c r="W189" t="s">
        <v>41</v>
      </c>
      <c r="X189" t="s">
        <v>42</v>
      </c>
      <c r="Y189" t="s">
        <v>125</v>
      </c>
      <c r="Z189">
        <v>2</v>
      </c>
      <c r="AA189" t="s">
        <v>52</v>
      </c>
      <c r="AB189" t="s">
        <v>53</v>
      </c>
      <c r="AC189">
        <v>4.37</v>
      </c>
      <c r="AD189">
        <v>3</v>
      </c>
      <c r="AE189">
        <v>0</v>
      </c>
      <c r="AF189" s="1">
        <v>43479</v>
      </c>
      <c r="AG189">
        <v>0</v>
      </c>
      <c r="AH189">
        <v>2</v>
      </c>
      <c r="AI189" s="2">
        <f t="shared" ca="1" si="22"/>
        <v>9.5879534565366189</v>
      </c>
      <c r="AJ189" t="str">
        <f>_xlfn.IFS(Table1[[#This Row],[Salary]]&lt;55000,"$45000 - $55000",Table1[[#This Row],[Salary]]&lt;75000,"$55000 - $75000",Table1[[#This Row],[Salary]]&lt;=110000,"$75000 - $110000",Table1[[#This Row],[Salary]]&gt;110000,"&gt;$110000")</f>
        <v>$75000 - $110000</v>
      </c>
    </row>
    <row r="190" spans="1:36" x14ac:dyDescent="0.3">
      <c r="A190" t="s">
        <v>338</v>
      </c>
      <c r="B190">
        <v>10298</v>
      </c>
      <c r="C190">
        <v>0</v>
      </c>
      <c r="D190">
        <v>0</v>
      </c>
      <c r="E190">
        <v>1</v>
      </c>
      <c r="F190">
        <v>5</v>
      </c>
      <c r="G190">
        <v>5</v>
      </c>
      <c r="H190">
        <v>1</v>
      </c>
      <c r="I190">
        <v>55800</v>
      </c>
      <c r="J190">
        <v>1</v>
      </c>
      <c r="K190">
        <v>20</v>
      </c>
      <c r="L190" t="s">
        <v>55</v>
      </c>
      <c r="M190" t="s">
        <v>36</v>
      </c>
      <c r="N190">
        <v>2472</v>
      </c>
      <c r="O190" s="1">
        <v>31227</v>
      </c>
      <c r="P190" t="s">
        <v>37</v>
      </c>
      <c r="Q190" t="s">
        <v>38</v>
      </c>
      <c r="R190" t="s">
        <v>39</v>
      </c>
      <c r="S190" t="s">
        <v>40</v>
      </c>
      <c r="T190" s="1">
        <v>40770</v>
      </c>
      <c r="U190" s="1">
        <v>41886</v>
      </c>
      <c r="V190" t="s">
        <v>87</v>
      </c>
      <c r="W190" t="s">
        <v>50</v>
      </c>
      <c r="X190" t="s">
        <v>42</v>
      </c>
      <c r="Y190" t="s">
        <v>78</v>
      </c>
      <c r="Z190">
        <v>12</v>
      </c>
      <c r="AA190" t="s">
        <v>44</v>
      </c>
      <c r="AB190" t="s">
        <v>185</v>
      </c>
      <c r="AC190">
        <v>3</v>
      </c>
      <c r="AD190">
        <v>2</v>
      </c>
      <c r="AE190">
        <v>0</v>
      </c>
      <c r="AF190" s="1">
        <v>41288</v>
      </c>
      <c r="AG190">
        <v>6</v>
      </c>
      <c r="AH190">
        <v>6</v>
      </c>
      <c r="AI190" s="2">
        <f t="shared" si="22"/>
        <v>3.055441478439425</v>
      </c>
      <c r="AJ190" t="str">
        <f>_xlfn.IFS(Table1[[#This Row],[Salary]]&lt;55000,"$45000 - $55000",Table1[[#This Row],[Salary]]&lt;75000,"$55000 - $75000",Table1[[#This Row],[Salary]]&lt;=110000,"$75000 - $110000",Table1[[#This Row],[Salary]]&gt;110000,"&gt;$110000")</f>
        <v>$55000 - $75000</v>
      </c>
    </row>
    <row r="191" spans="1:36" x14ac:dyDescent="0.3">
      <c r="A191" t="s">
        <v>339</v>
      </c>
      <c r="B191">
        <v>10213</v>
      </c>
      <c r="C191">
        <v>1</v>
      </c>
      <c r="D191">
        <v>1</v>
      </c>
      <c r="E191">
        <v>1</v>
      </c>
      <c r="F191">
        <v>1</v>
      </c>
      <c r="G191">
        <v>5</v>
      </c>
      <c r="H191">
        <v>3</v>
      </c>
      <c r="I191">
        <v>58207</v>
      </c>
      <c r="J191">
        <v>0</v>
      </c>
      <c r="K191">
        <v>20</v>
      </c>
      <c r="L191" t="s">
        <v>55</v>
      </c>
      <c r="M191" t="s">
        <v>36</v>
      </c>
      <c r="N191">
        <v>1450</v>
      </c>
      <c r="O191" s="1">
        <v>33833</v>
      </c>
      <c r="P191" t="s">
        <v>37</v>
      </c>
      <c r="Q191" t="s">
        <v>48</v>
      </c>
      <c r="R191" t="s">
        <v>39</v>
      </c>
      <c r="S191" t="s">
        <v>40</v>
      </c>
      <c r="T191" s="1">
        <v>40854</v>
      </c>
      <c r="U191" s="1">
        <f t="shared" ref="U191:U199" ca="1" si="36">TODAY()</f>
        <v>44639</v>
      </c>
      <c r="V191" t="s">
        <v>480</v>
      </c>
      <c r="W191" t="s">
        <v>41</v>
      </c>
      <c r="X191" t="s">
        <v>42</v>
      </c>
      <c r="Y191" t="s">
        <v>85</v>
      </c>
      <c r="Z191">
        <v>14</v>
      </c>
      <c r="AA191" t="s">
        <v>44</v>
      </c>
      <c r="AB191" t="s">
        <v>53</v>
      </c>
      <c r="AC191">
        <v>3.7</v>
      </c>
      <c r="AD191">
        <v>3</v>
      </c>
      <c r="AE191">
        <v>0</v>
      </c>
      <c r="AF191" s="1">
        <v>43473</v>
      </c>
      <c r="AG191">
        <v>0</v>
      </c>
      <c r="AH191">
        <v>14</v>
      </c>
      <c r="AI191" s="2">
        <f t="shared" ca="1" si="22"/>
        <v>10.362765229295004</v>
      </c>
      <c r="AJ191" t="str">
        <f>_xlfn.IFS(Table1[[#This Row],[Salary]]&lt;55000,"$45000 - $55000",Table1[[#This Row],[Salary]]&lt;75000,"$55000 - $75000",Table1[[#This Row],[Salary]]&lt;=110000,"$75000 - $110000",Table1[[#This Row],[Salary]]&gt;110000,"&gt;$110000")</f>
        <v>$55000 - $75000</v>
      </c>
    </row>
    <row r="192" spans="1:36" x14ac:dyDescent="0.3">
      <c r="A192" t="s">
        <v>340</v>
      </c>
      <c r="B192">
        <v>10288</v>
      </c>
      <c r="C192">
        <v>1</v>
      </c>
      <c r="D192">
        <v>1</v>
      </c>
      <c r="E192">
        <v>1</v>
      </c>
      <c r="F192">
        <v>1</v>
      </c>
      <c r="G192">
        <v>3</v>
      </c>
      <c r="H192">
        <v>2</v>
      </c>
      <c r="I192">
        <v>157000</v>
      </c>
      <c r="J192">
        <v>0</v>
      </c>
      <c r="K192">
        <v>13</v>
      </c>
      <c r="L192" t="s">
        <v>341</v>
      </c>
      <c r="M192" t="s">
        <v>36</v>
      </c>
      <c r="N192">
        <v>2134</v>
      </c>
      <c r="O192" s="1">
        <v>31542</v>
      </c>
      <c r="P192" t="s">
        <v>37</v>
      </c>
      <c r="Q192" t="s">
        <v>48</v>
      </c>
      <c r="R192" t="s">
        <v>101</v>
      </c>
      <c r="S192" t="s">
        <v>77</v>
      </c>
      <c r="T192" s="1">
        <v>40954</v>
      </c>
      <c r="U192" s="1">
        <f t="shared" ca="1" si="36"/>
        <v>44639</v>
      </c>
      <c r="V192" t="s">
        <v>480</v>
      </c>
      <c r="W192" t="s">
        <v>41</v>
      </c>
      <c r="X192" t="s">
        <v>481</v>
      </c>
      <c r="Y192" t="s">
        <v>141</v>
      </c>
      <c r="Z192">
        <v>5</v>
      </c>
      <c r="AA192" t="s">
        <v>79</v>
      </c>
      <c r="AB192" t="s">
        <v>112</v>
      </c>
      <c r="AC192">
        <v>2.39</v>
      </c>
      <c r="AD192">
        <v>3</v>
      </c>
      <c r="AE192">
        <v>6</v>
      </c>
      <c r="AF192" s="1">
        <v>43518</v>
      </c>
      <c r="AG192">
        <v>4</v>
      </c>
      <c r="AH192">
        <v>13</v>
      </c>
      <c r="AI192" s="2">
        <f t="shared" ca="1" si="22"/>
        <v>10.088980150581794</v>
      </c>
      <c r="AJ192" t="str">
        <f>_xlfn.IFS(Table1[[#This Row],[Salary]]&lt;55000,"$45000 - $55000",Table1[[#This Row],[Salary]]&lt;75000,"$55000 - $75000",Table1[[#This Row],[Salary]]&lt;=110000,"$75000 - $110000",Table1[[#This Row],[Salary]]&gt;110000,"&gt;$110000")</f>
        <v>&gt;$110000</v>
      </c>
    </row>
    <row r="193" spans="1:36" x14ac:dyDescent="0.3">
      <c r="A193" t="s">
        <v>342</v>
      </c>
      <c r="B193">
        <v>10025</v>
      </c>
      <c r="C193">
        <v>0</v>
      </c>
      <c r="D193">
        <v>0</v>
      </c>
      <c r="E193">
        <v>0</v>
      </c>
      <c r="F193">
        <v>1</v>
      </c>
      <c r="G193">
        <v>5</v>
      </c>
      <c r="H193">
        <v>4</v>
      </c>
      <c r="I193">
        <v>72460</v>
      </c>
      <c r="J193">
        <v>0</v>
      </c>
      <c r="K193">
        <v>20</v>
      </c>
      <c r="L193" t="s">
        <v>55</v>
      </c>
      <c r="M193" t="s">
        <v>36</v>
      </c>
      <c r="N193">
        <v>2126</v>
      </c>
      <c r="O193" s="1">
        <v>25682</v>
      </c>
      <c r="P193" t="s">
        <v>56</v>
      </c>
      <c r="Q193" t="s">
        <v>38</v>
      </c>
      <c r="R193" t="s">
        <v>39</v>
      </c>
      <c r="S193" t="s">
        <v>77</v>
      </c>
      <c r="T193" s="1">
        <v>41407</v>
      </c>
      <c r="U193" s="1">
        <f t="shared" ca="1" si="36"/>
        <v>44639</v>
      </c>
      <c r="V193" t="s">
        <v>480</v>
      </c>
      <c r="W193" t="s">
        <v>41</v>
      </c>
      <c r="X193" t="s">
        <v>42</v>
      </c>
      <c r="Y193" t="s">
        <v>58</v>
      </c>
      <c r="Z193">
        <v>20</v>
      </c>
      <c r="AA193" t="s">
        <v>52</v>
      </c>
      <c r="AB193" t="s">
        <v>45</v>
      </c>
      <c r="AC193">
        <v>4.7</v>
      </c>
      <c r="AD193">
        <v>3</v>
      </c>
      <c r="AE193">
        <v>0</v>
      </c>
      <c r="AF193" s="1">
        <v>43479</v>
      </c>
      <c r="AG193">
        <v>0</v>
      </c>
      <c r="AH193">
        <v>1</v>
      </c>
      <c r="AI193" s="2">
        <f t="shared" ca="1" si="22"/>
        <v>8.8487337440109517</v>
      </c>
      <c r="AJ193" t="str">
        <f>_xlfn.IFS(Table1[[#This Row],[Salary]]&lt;55000,"$45000 - $55000",Table1[[#This Row],[Salary]]&lt;75000,"$55000 - $75000",Table1[[#This Row],[Salary]]&lt;=110000,"$75000 - $110000",Table1[[#This Row],[Salary]]&gt;110000,"&gt;$110000")</f>
        <v>$55000 - $75000</v>
      </c>
    </row>
    <row r="194" spans="1:36" x14ac:dyDescent="0.3">
      <c r="A194" t="s">
        <v>343</v>
      </c>
      <c r="B194">
        <v>10223</v>
      </c>
      <c r="C194">
        <v>0</v>
      </c>
      <c r="D194">
        <v>0</v>
      </c>
      <c r="E194">
        <v>1</v>
      </c>
      <c r="F194">
        <v>3</v>
      </c>
      <c r="G194">
        <v>5</v>
      </c>
      <c r="H194">
        <v>3</v>
      </c>
      <c r="I194">
        <v>72106</v>
      </c>
      <c r="J194">
        <v>0</v>
      </c>
      <c r="K194">
        <v>20</v>
      </c>
      <c r="L194" t="s">
        <v>55</v>
      </c>
      <c r="M194" t="s">
        <v>36</v>
      </c>
      <c r="N194">
        <v>2127</v>
      </c>
      <c r="O194" s="1">
        <v>27831</v>
      </c>
      <c r="P194" t="s">
        <v>37</v>
      </c>
      <c r="Q194" t="s">
        <v>38</v>
      </c>
      <c r="R194" t="s">
        <v>39</v>
      </c>
      <c r="S194" t="s">
        <v>77</v>
      </c>
      <c r="T194" s="1">
        <v>40917</v>
      </c>
      <c r="U194" s="1">
        <f t="shared" ca="1" si="36"/>
        <v>44639</v>
      </c>
      <c r="V194" t="s">
        <v>480</v>
      </c>
      <c r="W194" t="s">
        <v>41</v>
      </c>
      <c r="X194" t="s">
        <v>42</v>
      </c>
      <c r="Y194" t="s">
        <v>93</v>
      </c>
      <c r="Z194">
        <v>18</v>
      </c>
      <c r="AA194" t="s">
        <v>79</v>
      </c>
      <c r="AB194" t="s">
        <v>53</v>
      </c>
      <c r="AC194">
        <v>4.0999999999999996</v>
      </c>
      <c r="AD194">
        <v>4</v>
      </c>
      <c r="AE194">
        <v>0</v>
      </c>
      <c r="AF194" s="1">
        <v>43496</v>
      </c>
      <c r="AG194">
        <v>0</v>
      </c>
      <c r="AH194">
        <v>12</v>
      </c>
      <c r="AI194" s="2">
        <f t="shared" ca="1" si="22"/>
        <v>10.190280629705681</v>
      </c>
      <c r="AJ194" t="str">
        <f>_xlfn.IFS(Table1[[#This Row],[Salary]]&lt;55000,"$45000 - $55000",Table1[[#This Row],[Salary]]&lt;75000,"$55000 - $75000",Table1[[#This Row],[Salary]]&lt;=110000,"$75000 - $110000",Table1[[#This Row],[Salary]]&gt;110000,"&gt;$110000")</f>
        <v>$55000 - $75000</v>
      </c>
    </row>
    <row r="195" spans="1:36" x14ac:dyDescent="0.3">
      <c r="A195" t="s">
        <v>344</v>
      </c>
      <c r="B195">
        <v>10151</v>
      </c>
      <c r="C195">
        <v>1</v>
      </c>
      <c r="D195">
        <v>1</v>
      </c>
      <c r="E195">
        <v>0</v>
      </c>
      <c r="F195">
        <v>1</v>
      </c>
      <c r="G195">
        <v>3</v>
      </c>
      <c r="H195">
        <v>3</v>
      </c>
      <c r="I195">
        <v>52599</v>
      </c>
      <c r="J195">
        <v>0</v>
      </c>
      <c r="K195">
        <v>15</v>
      </c>
      <c r="L195" t="s">
        <v>219</v>
      </c>
      <c r="M195" t="s">
        <v>36</v>
      </c>
      <c r="N195">
        <v>2048</v>
      </c>
      <c r="O195" s="1">
        <v>28949</v>
      </c>
      <c r="P195" t="s">
        <v>56</v>
      </c>
      <c r="Q195" t="s">
        <v>48</v>
      </c>
      <c r="R195" t="s">
        <v>39</v>
      </c>
      <c r="S195" t="s">
        <v>40</v>
      </c>
      <c r="T195" s="1">
        <v>42051</v>
      </c>
      <c r="U195" s="1">
        <f t="shared" ca="1" si="36"/>
        <v>44639</v>
      </c>
      <c r="V195" t="s">
        <v>480</v>
      </c>
      <c r="W195" t="s">
        <v>41</v>
      </c>
      <c r="X195" t="s">
        <v>481</v>
      </c>
      <c r="Y195" t="s">
        <v>82</v>
      </c>
      <c r="Z195">
        <v>7</v>
      </c>
      <c r="AA195" t="s">
        <v>111</v>
      </c>
      <c r="AB195" t="s">
        <v>53</v>
      </c>
      <c r="AC195">
        <v>3.81</v>
      </c>
      <c r="AD195">
        <v>3</v>
      </c>
      <c r="AE195">
        <v>6</v>
      </c>
      <c r="AF195" s="1">
        <v>43507</v>
      </c>
      <c r="AG195">
        <v>0</v>
      </c>
      <c r="AH195">
        <v>6</v>
      </c>
      <c r="AI195" s="2">
        <f t="shared" ref="AI195:AI258" ca="1" si="37">_xlfn.DAYS(U195,T195)/365.25</f>
        <v>7.0855578370978778</v>
      </c>
      <c r="AJ195" t="str">
        <f>_xlfn.IFS(Table1[[#This Row],[Salary]]&lt;55000,"$45000 - $55000",Table1[[#This Row],[Salary]]&lt;75000,"$55000 - $75000",Table1[[#This Row],[Salary]]&lt;=110000,"$75000 - $110000",Table1[[#This Row],[Salary]]&gt;110000,"&gt;$110000")</f>
        <v>$45000 - $55000</v>
      </c>
    </row>
    <row r="196" spans="1:36" x14ac:dyDescent="0.3">
      <c r="A196" t="s">
        <v>345</v>
      </c>
      <c r="B196">
        <v>10254</v>
      </c>
      <c r="C196">
        <v>0</v>
      </c>
      <c r="D196">
        <v>2</v>
      </c>
      <c r="E196">
        <v>0</v>
      </c>
      <c r="F196">
        <v>1</v>
      </c>
      <c r="G196">
        <v>5</v>
      </c>
      <c r="H196">
        <v>3</v>
      </c>
      <c r="I196">
        <v>63430</v>
      </c>
      <c r="J196">
        <v>0</v>
      </c>
      <c r="K196">
        <v>19</v>
      </c>
      <c r="L196" t="s">
        <v>35</v>
      </c>
      <c r="M196" t="s">
        <v>36</v>
      </c>
      <c r="N196">
        <v>2453</v>
      </c>
      <c r="O196" s="1">
        <v>30870</v>
      </c>
      <c r="P196" t="s">
        <v>56</v>
      </c>
      <c r="Q196" t="s">
        <v>62</v>
      </c>
      <c r="R196" t="s">
        <v>39</v>
      </c>
      <c r="S196" t="s">
        <v>40</v>
      </c>
      <c r="T196" s="1">
        <v>41365</v>
      </c>
      <c r="U196" s="1">
        <f t="shared" ca="1" si="36"/>
        <v>44639</v>
      </c>
      <c r="V196" t="s">
        <v>480</v>
      </c>
      <c r="W196" t="s">
        <v>41</v>
      </c>
      <c r="X196" t="s">
        <v>42</v>
      </c>
      <c r="Y196" t="s">
        <v>60</v>
      </c>
      <c r="Z196">
        <v>16</v>
      </c>
      <c r="AA196" t="s">
        <v>44</v>
      </c>
      <c r="AB196" t="s">
        <v>53</v>
      </c>
      <c r="AC196">
        <v>4.4000000000000004</v>
      </c>
      <c r="AD196">
        <v>4</v>
      </c>
      <c r="AE196">
        <v>0</v>
      </c>
      <c r="AF196" s="1">
        <v>43482</v>
      </c>
      <c r="AG196">
        <v>0</v>
      </c>
      <c r="AH196">
        <v>18</v>
      </c>
      <c r="AI196" s="2">
        <f t="shared" ca="1" si="37"/>
        <v>8.9637234770705003</v>
      </c>
      <c r="AJ196" t="str">
        <f>_xlfn.IFS(Table1[[#This Row],[Salary]]&lt;55000,"$45000 - $55000",Table1[[#This Row],[Salary]]&lt;75000,"$55000 - $75000",Table1[[#This Row],[Salary]]&lt;=110000,"$75000 - $110000",Table1[[#This Row],[Salary]]&gt;110000,"&gt;$110000")</f>
        <v>$55000 - $75000</v>
      </c>
    </row>
    <row r="197" spans="1:36" x14ac:dyDescent="0.3">
      <c r="A197" t="s">
        <v>346</v>
      </c>
      <c r="B197">
        <v>10120</v>
      </c>
      <c r="C197">
        <v>0</v>
      </c>
      <c r="D197">
        <v>3</v>
      </c>
      <c r="E197">
        <v>1</v>
      </c>
      <c r="F197">
        <v>1</v>
      </c>
      <c r="G197">
        <v>5</v>
      </c>
      <c r="H197">
        <v>3</v>
      </c>
      <c r="I197">
        <v>74417</v>
      </c>
      <c r="J197">
        <v>0</v>
      </c>
      <c r="K197">
        <v>20</v>
      </c>
      <c r="L197" t="s">
        <v>55</v>
      </c>
      <c r="M197" t="s">
        <v>36</v>
      </c>
      <c r="N197">
        <v>1460</v>
      </c>
      <c r="O197" s="1">
        <v>27041</v>
      </c>
      <c r="P197" t="s">
        <v>37</v>
      </c>
      <c r="Q197" t="s">
        <v>131</v>
      </c>
      <c r="R197" t="s">
        <v>39</v>
      </c>
      <c r="S197" t="s">
        <v>77</v>
      </c>
      <c r="T197" s="1">
        <v>41407</v>
      </c>
      <c r="U197" s="1">
        <f t="shared" ca="1" si="36"/>
        <v>44639</v>
      </c>
      <c r="V197" t="s">
        <v>480</v>
      </c>
      <c r="W197" t="s">
        <v>41</v>
      </c>
      <c r="X197" t="s">
        <v>42</v>
      </c>
      <c r="Y197" t="s">
        <v>43</v>
      </c>
      <c r="Z197">
        <v>22</v>
      </c>
      <c r="AA197" t="s">
        <v>44</v>
      </c>
      <c r="AB197" t="s">
        <v>53</v>
      </c>
      <c r="AC197">
        <v>4.29</v>
      </c>
      <c r="AD197">
        <v>5</v>
      </c>
      <c r="AE197">
        <v>0</v>
      </c>
      <c r="AF197" s="1">
        <v>43493</v>
      </c>
      <c r="AG197">
        <v>0</v>
      </c>
      <c r="AH197">
        <v>11</v>
      </c>
      <c r="AI197" s="2">
        <f t="shared" ca="1" si="37"/>
        <v>8.8487337440109517</v>
      </c>
      <c r="AJ197" t="str">
        <f>_xlfn.IFS(Table1[[#This Row],[Salary]]&lt;55000,"$45000 - $55000",Table1[[#This Row],[Salary]]&lt;75000,"$55000 - $75000",Table1[[#This Row],[Salary]]&lt;=110000,"$75000 - $110000",Table1[[#This Row],[Salary]]&gt;110000,"&gt;$110000")</f>
        <v>$55000 - $75000</v>
      </c>
    </row>
    <row r="198" spans="1:36" x14ac:dyDescent="0.3">
      <c r="A198" t="s">
        <v>347</v>
      </c>
      <c r="B198">
        <v>10216</v>
      </c>
      <c r="C198">
        <v>0</v>
      </c>
      <c r="D198">
        <v>0</v>
      </c>
      <c r="E198">
        <v>1</v>
      </c>
      <c r="F198">
        <v>1</v>
      </c>
      <c r="G198">
        <v>5</v>
      </c>
      <c r="H198">
        <v>3</v>
      </c>
      <c r="I198">
        <v>57575</v>
      </c>
      <c r="J198">
        <v>0</v>
      </c>
      <c r="K198">
        <v>19</v>
      </c>
      <c r="L198" t="s">
        <v>35</v>
      </c>
      <c r="M198" t="s">
        <v>36</v>
      </c>
      <c r="N198">
        <v>1550</v>
      </c>
      <c r="O198" s="1">
        <v>29329</v>
      </c>
      <c r="P198" t="s">
        <v>37</v>
      </c>
      <c r="Q198" t="s">
        <v>38</v>
      </c>
      <c r="R198" t="s">
        <v>39</v>
      </c>
      <c r="S198" t="s">
        <v>106</v>
      </c>
      <c r="T198" s="1">
        <v>41463</v>
      </c>
      <c r="U198" s="1">
        <f t="shared" ca="1" si="36"/>
        <v>44639</v>
      </c>
      <c r="V198" t="s">
        <v>480</v>
      </c>
      <c r="W198" t="s">
        <v>41</v>
      </c>
      <c r="X198" t="s">
        <v>42</v>
      </c>
      <c r="Y198" t="s">
        <v>58</v>
      </c>
      <c r="Z198">
        <v>20</v>
      </c>
      <c r="AA198" t="s">
        <v>44</v>
      </c>
      <c r="AB198" t="s">
        <v>53</v>
      </c>
      <c r="AC198">
        <v>4.0999999999999996</v>
      </c>
      <c r="AD198">
        <v>4</v>
      </c>
      <c r="AE198">
        <v>0</v>
      </c>
      <c r="AF198" s="1">
        <v>43487</v>
      </c>
      <c r="AG198">
        <v>0</v>
      </c>
      <c r="AH198">
        <v>13</v>
      </c>
      <c r="AI198" s="2">
        <f t="shared" ca="1" si="37"/>
        <v>8.6954140999315541</v>
      </c>
      <c r="AJ198" t="str">
        <f>_xlfn.IFS(Table1[[#This Row],[Salary]]&lt;55000,"$45000 - $55000",Table1[[#This Row],[Salary]]&lt;75000,"$55000 - $75000",Table1[[#This Row],[Salary]]&lt;=110000,"$75000 - $110000",Table1[[#This Row],[Salary]]&gt;110000,"&gt;$110000")</f>
        <v>$55000 - $75000</v>
      </c>
    </row>
    <row r="199" spans="1:36" x14ac:dyDescent="0.3">
      <c r="A199" t="s">
        <v>348</v>
      </c>
      <c r="B199">
        <v>10079</v>
      </c>
      <c r="C199">
        <v>0</v>
      </c>
      <c r="D199">
        <v>0</v>
      </c>
      <c r="E199">
        <v>1</v>
      </c>
      <c r="F199">
        <v>1</v>
      </c>
      <c r="G199">
        <v>3</v>
      </c>
      <c r="H199">
        <v>3</v>
      </c>
      <c r="I199">
        <v>87921</v>
      </c>
      <c r="J199">
        <v>0</v>
      </c>
      <c r="K199">
        <v>22</v>
      </c>
      <c r="L199" t="s">
        <v>309</v>
      </c>
      <c r="M199" t="s">
        <v>36</v>
      </c>
      <c r="N199">
        <v>2056</v>
      </c>
      <c r="O199" s="1">
        <v>25683</v>
      </c>
      <c r="P199" t="s">
        <v>37</v>
      </c>
      <c r="Q199" t="s">
        <v>38</v>
      </c>
      <c r="R199" t="s">
        <v>39</v>
      </c>
      <c r="S199" t="s">
        <v>106</v>
      </c>
      <c r="T199" s="1">
        <v>42776</v>
      </c>
      <c r="U199" s="1">
        <f t="shared" ca="1" si="36"/>
        <v>44639</v>
      </c>
      <c r="V199" t="s">
        <v>480</v>
      </c>
      <c r="W199" t="s">
        <v>41</v>
      </c>
      <c r="X199" t="s">
        <v>481</v>
      </c>
      <c r="Y199" t="s">
        <v>191</v>
      </c>
      <c r="Z199">
        <v>13</v>
      </c>
      <c r="AA199" t="s">
        <v>52</v>
      </c>
      <c r="AB199" t="s">
        <v>53</v>
      </c>
      <c r="AC199">
        <v>5</v>
      </c>
      <c r="AD199">
        <v>3</v>
      </c>
      <c r="AE199">
        <v>6</v>
      </c>
      <c r="AF199" s="1">
        <v>43521</v>
      </c>
      <c r="AG199">
        <v>0</v>
      </c>
      <c r="AH199">
        <v>17</v>
      </c>
      <c r="AI199" s="2">
        <f t="shared" ca="1" si="37"/>
        <v>5.1006160164271046</v>
      </c>
      <c r="AJ199" t="str">
        <f>_xlfn.IFS(Table1[[#This Row],[Salary]]&lt;55000,"$45000 - $55000",Table1[[#This Row],[Salary]]&lt;75000,"$55000 - $75000",Table1[[#This Row],[Salary]]&lt;=110000,"$75000 - $110000",Table1[[#This Row],[Salary]]&gt;110000,"&gt;$110000")</f>
        <v>$75000 - $110000</v>
      </c>
    </row>
    <row r="200" spans="1:36" x14ac:dyDescent="0.3">
      <c r="A200" t="s">
        <v>349</v>
      </c>
      <c r="B200">
        <v>10215</v>
      </c>
      <c r="C200">
        <v>0</v>
      </c>
      <c r="D200">
        <v>0</v>
      </c>
      <c r="E200">
        <v>1</v>
      </c>
      <c r="F200">
        <v>5</v>
      </c>
      <c r="G200">
        <v>5</v>
      </c>
      <c r="H200">
        <v>3</v>
      </c>
      <c r="I200">
        <v>50470</v>
      </c>
      <c r="J200">
        <v>1</v>
      </c>
      <c r="K200">
        <v>19</v>
      </c>
      <c r="L200" t="s">
        <v>35</v>
      </c>
      <c r="M200" t="s">
        <v>36</v>
      </c>
      <c r="N200">
        <v>2110</v>
      </c>
      <c r="O200" s="1">
        <v>32544</v>
      </c>
      <c r="P200" t="s">
        <v>37</v>
      </c>
      <c r="Q200" t="s">
        <v>38</v>
      </c>
      <c r="R200" t="s">
        <v>39</v>
      </c>
      <c r="S200" t="s">
        <v>77</v>
      </c>
      <c r="T200" s="1">
        <v>40812</v>
      </c>
      <c r="U200" s="1">
        <v>41733</v>
      </c>
      <c r="V200" t="s">
        <v>63</v>
      </c>
      <c r="W200" t="s">
        <v>50</v>
      </c>
      <c r="X200" t="s">
        <v>42</v>
      </c>
      <c r="Y200" t="s">
        <v>64</v>
      </c>
      <c r="Z200">
        <v>39</v>
      </c>
      <c r="AA200" t="s">
        <v>79</v>
      </c>
      <c r="AB200" t="s">
        <v>53</v>
      </c>
      <c r="AC200">
        <v>4.3</v>
      </c>
      <c r="AD200">
        <v>3</v>
      </c>
      <c r="AE200">
        <v>0</v>
      </c>
      <c r="AF200" s="1">
        <v>41335</v>
      </c>
      <c r="AG200">
        <v>0</v>
      </c>
      <c r="AH200">
        <v>19</v>
      </c>
      <c r="AI200" s="2">
        <f t="shared" si="37"/>
        <v>2.5215605749486651</v>
      </c>
      <c r="AJ200" t="str">
        <f>_xlfn.IFS(Table1[[#This Row],[Salary]]&lt;55000,"$45000 - $55000",Table1[[#This Row],[Salary]]&lt;75000,"$55000 - $75000",Table1[[#This Row],[Salary]]&lt;=110000,"$75000 - $110000",Table1[[#This Row],[Salary]]&gt;110000,"&gt;$110000")</f>
        <v>$45000 - $55000</v>
      </c>
    </row>
    <row r="201" spans="1:36" x14ac:dyDescent="0.3">
      <c r="A201" t="s">
        <v>350</v>
      </c>
      <c r="B201">
        <v>10185</v>
      </c>
      <c r="C201">
        <v>1</v>
      </c>
      <c r="D201">
        <v>1</v>
      </c>
      <c r="E201">
        <v>1</v>
      </c>
      <c r="F201">
        <v>5</v>
      </c>
      <c r="G201">
        <v>5</v>
      </c>
      <c r="H201">
        <v>3</v>
      </c>
      <c r="I201">
        <v>46664</v>
      </c>
      <c r="J201">
        <v>1</v>
      </c>
      <c r="K201">
        <v>19</v>
      </c>
      <c r="L201" t="s">
        <v>35</v>
      </c>
      <c r="M201" t="s">
        <v>36</v>
      </c>
      <c r="N201">
        <v>2421</v>
      </c>
      <c r="O201" s="1">
        <v>30403</v>
      </c>
      <c r="P201" t="s">
        <v>37</v>
      </c>
      <c r="Q201" t="s">
        <v>48</v>
      </c>
      <c r="R201" t="s">
        <v>39</v>
      </c>
      <c r="S201" t="s">
        <v>40</v>
      </c>
      <c r="T201" s="1">
        <v>41365</v>
      </c>
      <c r="U201" s="1">
        <v>42515</v>
      </c>
      <c r="V201" t="s">
        <v>187</v>
      </c>
      <c r="W201" t="s">
        <v>50</v>
      </c>
      <c r="X201" t="s">
        <v>42</v>
      </c>
      <c r="Y201" t="s">
        <v>67</v>
      </c>
      <c r="Z201">
        <v>11</v>
      </c>
      <c r="AA201" t="s">
        <v>75</v>
      </c>
      <c r="AB201" t="s">
        <v>53</v>
      </c>
      <c r="AC201">
        <v>3.18</v>
      </c>
      <c r="AD201">
        <v>3</v>
      </c>
      <c r="AE201">
        <v>0</v>
      </c>
      <c r="AF201" s="1">
        <v>42435</v>
      </c>
      <c r="AG201">
        <v>0</v>
      </c>
      <c r="AH201">
        <v>10</v>
      </c>
      <c r="AI201" s="2">
        <f t="shared" si="37"/>
        <v>3.1485284052019167</v>
      </c>
      <c r="AJ201" t="str">
        <f>_xlfn.IFS(Table1[[#This Row],[Salary]]&lt;55000,"$45000 - $55000",Table1[[#This Row],[Salary]]&lt;75000,"$55000 - $75000",Table1[[#This Row],[Salary]]&lt;=110000,"$75000 - $110000",Table1[[#This Row],[Salary]]&gt;110000,"&gt;$110000")</f>
        <v>$45000 - $55000</v>
      </c>
    </row>
    <row r="202" spans="1:36" x14ac:dyDescent="0.3">
      <c r="A202" t="s">
        <v>351</v>
      </c>
      <c r="B202">
        <v>10063</v>
      </c>
      <c r="C202">
        <v>1</v>
      </c>
      <c r="D202">
        <v>1</v>
      </c>
      <c r="E202">
        <v>1</v>
      </c>
      <c r="F202">
        <v>3</v>
      </c>
      <c r="G202">
        <v>5</v>
      </c>
      <c r="H202">
        <v>3</v>
      </c>
      <c r="I202">
        <v>48495</v>
      </c>
      <c r="J202">
        <v>0</v>
      </c>
      <c r="K202">
        <v>19</v>
      </c>
      <c r="L202" t="s">
        <v>35</v>
      </c>
      <c r="M202" t="s">
        <v>36</v>
      </c>
      <c r="N202">
        <v>2136</v>
      </c>
      <c r="O202" s="1">
        <v>28341</v>
      </c>
      <c r="P202" t="s">
        <v>37</v>
      </c>
      <c r="Q202" t="s">
        <v>48</v>
      </c>
      <c r="R202" t="s">
        <v>39</v>
      </c>
      <c r="S202" t="s">
        <v>40</v>
      </c>
      <c r="T202" s="1">
        <v>41771</v>
      </c>
      <c r="U202" s="1">
        <f t="shared" ref="U202:U206" ca="1" si="38">TODAY()</f>
        <v>44639</v>
      </c>
      <c r="V202" t="s">
        <v>480</v>
      </c>
      <c r="W202" t="s">
        <v>41</v>
      </c>
      <c r="X202" t="s">
        <v>42</v>
      </c>
      <c r="Y202" t="s">
        <v>74</v>
      </c>
      <c r="Z202">
        <v>19</v>
      </c>
      <c r="AA202" t="s">
        <v>44</v>
      </c>
      <c r="AB202" t="s">
        <v>53</v>
      </c>
      <c r="AC202">
        <v>5</v>
      </c>
      <c r="AD202">
        <v>5</v>
      </c>
      <c r="AE202">
        <v>0</v>
      </c>
      <c r="AF202" s="1">
        <v>43514</v>
      </c>
      <c r="AG202">
        <v>0</v>
      </c>
      <c r="AH202">
        <v>11</v>
      </c>
      <c r="AI202" s="2">
        <f t="shared" ca="1" si="37"/>
        <v>7.8521560574948666</v>
      </c>
      <c r="AJ202" t="str">
        <f>_xlfn.IFS(Table1[[#This Row],[Salary]]&lt;55000,"$45000 - $55000",Table1[[#This Row],[Salary]]&lt;75000,"$55000 - $75000",Table1[[#This Row],[Salary]]&lt;=110000,"$75000 - $110000",Table1[[#This Row],[Salary]]&gt;110000,"&gt;$110000")</f>
        <v>$45000 - $55000</v>
      </c>
    </row>
    <row r="203" spans="1:36" x14ac:dyDescent="0.3">
      <c r="A203" t="s">
        <v>352</v>
      </c>
      <c r="B203">
        <v>10037</v>
      </c>
      <c r="C203">
        <v>0</v>
      </c>
      <c r="D203">
        <v>3</v>
      </c>
      <c r="E203">
        <v>0</v>
      </c>
      <c r="F203">
        <v>1</v>
      </c>
      <c r="G203">
        <v>5</v>
      </c>
      <c r="H203">
        <v>4</v>
      </c>
      <c r="I203">
        <v>52984</v>
      </c>
      <c r="J203">
        <v>0</v>
      </c>
      <c r="K203">
        <v>19</v>
      </c>
      <c r="L203" t="s">
        <v>35</v>
      </c>
      <c r="M203" t="s">
        <v>36</v>
      </c>
      <c r="N203">
        <v>1810</v>
      </c>
      <c r="O203" s="1">
        <v>24537</v>
      </c>
      <c r="P203" t="s">
        <v>56</v>
      </c>
      <c r="Q203" t="s">
        <v>131</v>
      </c>
      <c r="R203" t="s">
        <v>39</v>
      </c>
      <c r="S203" t="s">
        <v>77</v>
      </c>
      <c r="T203" s="1">
        <v>41365</v>
      </c>
      <c r="U203" s="1">
        <f t="shared" ca="1" si="38"/>
        <v>44639</v>
      </c>
      <c r="V203" t="s">
        <v>480</v>
      </c>
      <c r="W203" t="s">
        <v>41</v>
      </c>
      <c r="X203" t="s">
        <v>42</v>
      </c>
      <c r="Y203" t="s">
        <v>78</v>
      </c>
      <c r="Z203">
        <v>12</v>
      </c>
      <c r="AA203" t="s">
        <v>79</v>
      </c>
      <c r="AB203" t="s">
        <v>45</v>
      </c>
      <c r="AC203">
        <v>4</v>
      </c>
      <c r="AD203">
        <v>3</v>
      </c>
      <c r="AE203">
        <v>0</v>
      </c>
      <c r="AF203" s="1">
        <v>43509</v>
      </c>
      <c r="AG203">
        <v>0</v>
      </c>
      <c r="AH203">
        <v>12</v>
      </c>
      <c r="AI203" s="2">
        <f t="shared" ca="1" si="37"/>
        <v>8.9637234770705003</v>
      </c>
      <c r="AJ203" t="str">
        <f>_xlfn.IFS(Table1[[#This Row],[Salary]]&lt;55000,"$45000 - $55000",Table1[[#This Row],[Salary]]&lt;75000,"$55000 - $75000",Table1[[#This Row],[Salary]]&lt;=110000,"$75000 - $110000",Table1[[#This Row],[Salary]]&gt;110000,"&gt;$110000")</f>
        <v>$45000 - $55000</v>
      </c>
    </row>
    <row r="204" spans="1:36" x14ac:dyDescent="0.3">
      <c r="A204" t="s">
        <v>353</v>
      </c>
      <c r="B204">
        <v>10042</v>
      </c>
      <c r="C204">
        <v>0</v>
      </c>
      <c r="D204">
        <v>0</v>
      </c>
      <c r="E204">
        <v>0</v>
      </c>
      <c r="F204">
        <v>1</v>
      </c>
      <c r="G204">
        <v>6</v>
      </c>
      <c r="H204">
        <v>3</v>
      </c>
      <c r="I204">
        <v>63695</v>
      </c>
      <c r="J204">
        <v>0</v>
      </c>
      <c r="K204">
        <v>3</v>
      </c>
      <c r="L204" t="s">
        <v>133</v>
      </c>
      <c r="M204" t="s">
        <v>354</v>
      </c>
      <c r="N204">
        <v>30428</v>
      </c>
      <c r="O204" s="1">
        <v>32598</v>
      </c>
      <c r="P204" t="s">
        <v>56</v>
      </c>
      <c r="Q204" t="s">
        <v>38</v>
      </c>
      <c r="R204" t="s">
        <v>39</v>
      </c>
      <c r="S204" t="s">
        <v>92</v>
      </c>
      <c r="T204" s="1">
        <v>41463</v>
      </c>
      <c r="U204" s="1">
        <f t="shared" ca="1" si="38"/>
        <v>44639</v>
      </c>
      <c r="V204" t="s">
        <v>480</v>
      </c>
      <c r="W204" t="s">
        <v>41</v>
      </c>
      <c r="X204" t="s">
        <v>135</v>
      </c>
      <c r="Y204" t="s">
        <v>154</v>
      </c>
      <c r="Z204">
        <v>21</v>
      </c>
      <c r="AA204" t="s">
        <v>52</v>
      </c>
      <c r="AB204" t="s">
        <v>53</v>
      </c>
      <c r="AC204">
        <v>5</v>
      </c>
      <c r="AD204">
        <v>5</v>
      </c>
      <c r="AE204">
        <v>0</v>
      </c>
      <c r="AF204" s="1">
        <v>43490</v>
      </c>
      <c r="AG204">
        <v>0</v>
      </c>
      <c r="AH204">
        <v>2</v>
      </c>
      <c r="AI204" s="2">
        <f t="shared" ca="1" si="37"/>
        <v>8.6954140999315541</v>
      </c>
      <c r="AJ204" t="str">
        <f>_xlfn.IFS(Table1[[#This Row],[Salary]]&lt;55000,"$45000 - $55000",Table1[[#This Row],[Salary]]&lt;75000,"$55000 - $75000",Table1[[#This Row],[Salary]]&lt;=110000,"$75000 - $110000",Table1[[#This Row],[Salary]]&gt;110000,"&gt;$110000")</f>
        <v>$55000 - $75000</v>
      </c>
    </row>
    <row r="205" spans="1:36" x14ac:dyDescent="0.3">
      <c r="A205" t="s">
        <v>355</v>
      </c>
      <c r="B205">
        <v>10206</v>
      </c>
      <c r="C205">
        <v>0</v>
      </c>
      <c r="D205">
        <v>0</v>
      </c>
      <c r="E205">
        <v>0</v>
      </c>
      <c r="F205">
        <v>1</v>
      </c>
      <c r="G205">
        <v>5</v>
      </c>
      <c r="H205">
        <v>3</v>
      </c>
      <c r="I205">
        <v>62061</v>
      </c>
      <c r="J205">
        <v>0</v>
      </c>
      <c r="K205">
        <v>19</v>
      </c>
      <c r="L205" t="s">
        <v>35</v>
      </c>
      <c r="M205" t="s">
        <v>36</v>
      </c>
      <c r="N205">
        <v>2132</v>
      </c>
      <c r="O205" s="1">
        <v>30870</v>
      </c>
      <c r="P205" t="s">
        <v>56</v>
      </c>
      <c r="Q205" t="s">
        <v>38</v>
      </c>
      <c r="R205" t="s">
        <v>39</v>
      </c>
      <c r="S205" t="s">
        <v>40</v>
      </c>
      <c r="T205" s="1">
        <v>41463</v>
      </c>
      <c r="U205" s="1">
        <f t="shared" ca="1" si="38"/>
        <v>44639</v>
      </c>
      <c r="V205" t="s">
        <v>480</v>
      </c>
      <c r="W205" t="s">
        <v>41</v>
      </c>
      <c r="X205" t="s">
        <v>42</v>
      </c>
      <c r="Y205" t="s">
        <v>85</v>
      </c>
      <c r="Z205">
        <v>14</v>
      </c>
      <c r="AA205" t="s">
        <v>44</v>
      </c>
      <c r="AB205" t="s">
        <v>53</v>
      </c>
      <c r="AC205">
        <v>3.6</v>
      </c>
      <c r="AD205">
        <v>5</v>
      </c>
      <c r="AE205">
        <v>0</v>
      </c>
      <c r="AF205" s="1">
        <v>43467</v>
      </c>
      <c r="AG205">
        <v>0</v>
      </c>
      <c r="AH205">
        <v>4</v>
      </c>
      <c r="AI205" s="2">
        <f t="shared" ca="1" si="37"/>
        <v>8.6954140999315541</v>
      </c>
      <c r="AJ205" t="str">
        <f>_xlfn.IFS(Table1[[#This Row],[Salary]]&lt;55000,"$45000 - $55000",Table1[[#This Row],[Salary]]&lt;75000,"$55000 - $75000",Table1[[#This Row],[Salary]]&lt;=110000,"$75000 - $110000",Table1[[#This Row],[Salary]]&gt;110000,"&gt;$110000")</f>
        <v>$55000 - $75000</v>
      </c>
    </row>
    <row r="206" spans="1:36" x14ac:dyDescent="0.3">
      <c r="A206" t="s">
        <v>356</v>
      </c>
      <c r="B206">
        <v>10104</v>
      </c>
      <c r="C206">
        <v>0</v>
      </c>
      <c r="D206">
        <v>0</v>
      </c>
      <c r="E206">
        <v>0</v>
      </c>
      <c r="F206">
        <v>1</v>
      </c>
      <c r="G206">
        <v>5</v>
      </c>
      <c r="H206">
        <v>3</v>
      </c>
      <c r="I206">
        <v>66738</v>
      </c>
      <c r="J206">
        <v>0</v>
      </c>
      <c r="K206">
        <v>20</v>
      </c>
      <c r="L206" t="s">
        <v>55</v>
      </c>
      <c r="M206" t="s">
        <v>36</v>
      </c>
      <c r="N206">
        <v>1040</v>
      </c>
      <c r="O206" s="1">
        <v>31374</v>
      </c>
      <c r="P206" t="s">
        <v>56</v>
      </c>
      <c r="Q206" t="s">
        <v>38</v>
      </c>
      <c r="R206" t="s">
        <v>39</v>
      </c>
      <c r="S206" t="s">
        <v>40</v>
      </c>
      <c r="T206" s="1">
        <v>41953</v>
      </c>
      <c r="U206" s="1">
        <f t="shared" ca="1" si="38"/>
        <v>44639</v>
      </c>
      <c r="V206" t="s">
        <v>480</v>
      </c>
      <c r="W206" t="s">
        <v>41</v>
      </c>
      <c r="X206" t="s">
        <v>42</v>
      </c>
      <c r="Y206" t="s">
        <v>60</v>
      </c>
      <c r="Z206">
        <v>16</v>
      </c>
      <c r="AA206" t="s">
        <v>52</v>
      </c>
      <c r="AB206" t="s">
        <v>53</v>
      </c>
      <c r="AC206">
        <v>4.53</v>
      </c>
      <c r="AD206">
        <v>5</v>
      </c>
      <c r="AE206">
        <v>0</v>
      </c>
      <c r="AF206" s="1">
        <v>43481</v>
      </c>
      <c r="AG206">
        <v>0</v>
      </c>
      <c r="AH206">
        <v>5</v>
      </c>
      <c r="AI206" s="2">
        <f t="shared" ca="1" si="37"/>
        <v>7.353867214236824</v>
      </c>
      <c r="AJ206" t="str">
        <f>_xlfn.IFS(Table1[[#This Row],[Salary]]&lt;55000,"$45000 - $55000",Table1[[#This Row],[Salary]]&lt;75000,"$55000 - $75000",Table1[[#This Row],[Salary]]&lt;=110000,"$75000 - $110000",Table1[[#This Row],[Salary]]&gt;110000,"&gt;$110000")</f>
        <v>$55000 - $75000</v>
      </c>
    </row>
    <row r="207" spans="1:36" x14ac:dyDescent="0.3">
      <c r="A207" t="s">
        <v>357</v>
      </c>
      <c r="B207">
        <v>10303</v>
      </c>
      <c r="C207">
        <v>0</v>
      </c>
      <c r="D207">
        <v>0</v>
      </c>
      <c r="E207">
        <v>0</v>
      </c>
      <c r="F207">
        <v>4</v>
      </c>
      <c r="G207">
        <v>5</v>
      </c>
      <c r="H207">
        <v>1</v>
      </c>
      <c r="I207">
        <v>52674</v>
      </c>
      <c r="J207">
        <v>1</v>
      </c>
      <c r="K207">
        <v>19</v>
      </c>
      <c r="L207" t="s">
        <v>35</v>
      </c>
      <c r="M207" t="s">
        <v>36</v>
      </c>
      <c r="N207">
        <v>2152</v>
      </c>
      <c r="O207" s="1">
        <v>29494</v>
      </c>
      <c r="P207" t="s">
        <v>56</v>
      </c>
      <c r="Q207" t="s">
        <v>38</v>
      </c>
      <c r="R207" t="s">
        <v>39</v>
      </c>
      <c r="S207" t="s">
        <v>92</v>
      </c>
      <c r="T207" s="1">
        <v>41729</v>
      </c>
      <c r="U207" s="1">
        <v>43221</v>
      </c>
      <c r="V207" t="s">
        <v>104</v>
      </c>
      <c r="W207" t="s">
        <v>98</v>
      </c>
      <c r="X207" t="s">
        <v>42</v>
      </c>
      <c r="Y207" t="s">
        <v>58</v>
      </c>
      <c r="Z207">
        <v>20</v>
      </c>
      <c r="AA207" t="s">
        <v>44</v>
      </c>
      <c r="AB207" t="s">
        <v>185</v>
      </c>
      <c r="AC207">
        <v>2.33</v>
      </c>
      <c r="AD207">
        <v>2</v>
      </c>
      <c r="AE207">
        <v>0</v>
      </c>
      <c r="AF207" s="1">
        <v>43168</v>
      </c>
      <c r="AG207">
        <v>6</v>
      </c>
      <c r="AH207">
        <v>3</v>
      </c>
      <c r="AI207" s="2">
        <f t="shared" si="37"/>
        <v>4.084873374401095</v>
      </c>
      <c r="AJ207" t="str">
        <f>_xlfn.IFS(Table1[[#This Row],[Salary]]&lt;55000,"$45000 - $55000",Table1[[#This Row],[Salary]]&lt;75000,"$55000 - $75000",Table1[[#This Row],[Salary]]&lt;=110000,"$75000 - $110000",Table1[[#This Row],[Salary]]&gt;110000,"&gt;$110000")</f>
        <v>$45000 - $55000</v>
      </c>
    </row>
    <row r="208" spans="1:36" x14ac:dyDescent="0.3">
      <c r="A208" t="s">
        <v>358</v>
      </c>
      <c r="B208">
        <v>10078</v>
      </c>
      <c r="C208">
        <v>1</v>
      </c>
      <c r="D208">
        <v>1</v>
      </c>
      <c r="E208">
        <v>0</v>
      </c>
      <c r="F208">
        <v>5</v>
      </c>
      <c r="G208">
        <v>5</v>
      </c>
      <c r="H208">
        <v>3</v>
      </c>
      <c r="I208">
        <v>71966</v>
      </c>
      <c r="J208">
        <v>1</v>
      </c>
      <c r="K208">
        <v>20</v>
      </c>
      <c r="L208" t="s">
        <v>55</v>
      </c>
      <c r="M208" t="s">
        <v>36</v>
      </c>
      <c r="N208">
        <v>2492</v>
      </c>
      <c r="O208" s="1">
        <v>19300</v>
      </c>
      <c r="P208" t="s">
        <v>56</v>
      </c>
      <c r="Q208" t="s">
        <v>48</v>
      </c>
      <c r="R208" t="s">
        <v>39</v>
      </c>
      <c r="S208" t="s">
        <v>106</v>
      </c>
      <c r="T208" s="1">
        <v>41043</v>
      </c>
      <c r="U208" s="1">
        <v>41505</v>
      </c>
      <c r="V208" t="s">
        <v>87</v>
      </c>
      <c r="W208" t="s">
        <v>50</v>
      </c>
      <c r="X208" t="s">
        <v>42</v>
      </c>
      <c r="Y208" t="s">
        <v>64</v>
      </c>
      <c r="Z208">
        <v>39</v>
      </c>
      <c r="AA208" t="s">
        <v>44</v>
      </c>
      <c r="AB208" t="s">
        <v>53</v>
      </c>
      <c r="AC208">
        <v>5</v>
      </c>
      <c r="AD208">
        <v>3</v>
      </c>
      <c r="AE208">
        <v>0</v>
      </c>
      <c r="AF208" s="1">
        <v>41457</v>
      </c>
      <c r="AG208">
        <v>0</v>
      </c>
      <c r="AH208">
        <v>17</v>
      </c>
      <c r="AI208" s="2">
        <f t="shared" si="37"/>
        <v>1.2648870636550309</v>
      </c>
      <c r="AJ208" t="str">
        <f>_xlfn.IFS(Table1[[#This Row],[Salary]]&lt;55000,"$45000 - $55000",Table1[[#This Row],[Salary]]&lt;75000,"$55000 - $75000",Table1[[#This Row],[Salary]]&lt;=110000,"$75000 - $110000",Table1[[#This Row],[Salary]]&gt;110000,"&gt;$110000")</f>
        <v>$55000 - $75000</v>
      </c>
    </row>
    <row r="209" spans="1:36" x14ac:dyDescent="0.3">
      <c r="A209" t="s">
        <v>359</v>
      </c>
      <c r="B209">
        <v>10121</v>
      </c>
      <c r="C209">
        <v>0</v>
      </c>
      <c r="D209">
        <v>0</v>
      </c>
      <c r="E209">
        <v>0</v>
      </c>
      <c r="F209">
        <v>1</v>
      </c>
      <c r="G209">
        <v>6</v>
      </c>
      <c r="H209">
        <v>3</v>
      </c>
      <c r="I209">
        <v>63051</v>
      </c>
      <c r="J209">
        <v>0</v>
      </c>
      <c r="K209">
        <v>3</v>
      </c>
      <c r="L209" t="s">
        <v>133</v>
      </c>
      <c r="M209" t="s">
        <v>360</v>
      </c>
      <c r="N209">
        <v>33174</v>
      </c>
      <c r="O209" s="1">
        <v>33182</v>
      </c>
      <c r="P209" t="s">
        <v>56</v>
      </c>
      <c r="Q209" t="s">
        <v>38</v>
      </c>
      <c r="R209" t="s">
        <v>39</v>
      </c>
      <c r="S209" t="s">
        <v>40</v>
      </c>
      <c r="T209" s="1">
        <v>41547</v>
      </c>
      <c r="U209" s="1">
        <f t="shared" ref="U209:U212" ca="1" si="39">TODAY()</f>
        <v>44639</v>
      </c>
      <c r="V209" t="s">
        <v>480</v>
      </c>
      <c r="W209" t="s">
        <v>41</v>
      </c>
      <c r="X209" t="s">
        <v>135</v>
      </c>
      <c r="Y209" t="s">
        <v>154</v>
      </c>
      <c r="Z209">
        <v>21</v>
      </c>
      <c r="AA209" t="s">
        <v>52</v>
      </c>
      <c r="AB209" t="s">
        <v>53</v>
      </c>
      <c r="AC209">
        <v>4.28</v>
      </c>
      <c r="AD209">
        <v>3</v>
      </c>
      <c r="AE209">
        <v>0</v>
      </c>
      <c r="AF209" s="1">
        <v>43490</v>
      </c>
      <c r="AG209">
        <v>0</v>
      </c>
      <c r="AH209">
        <v>1</v>
      </c>
      <c r="AI209" s="2">
        <f t="shared" ca="1" si="37"/>
        <v>8.4654346338124569</v>
      </c>
      <c r="AJ209" t="str">
        <f>_xlfn.IFS(Table1[[#This Row],[Salary]]&lt;55000,"$45000 - $55000",Table1[[#This Row],[Salary]]&lt;75000,"$55000 - $75000",Table1[[#This Row],[Salary]]&lt;=110000,"$75000 - $110000",Table1[[#This Row],[Salary]]&gt;110000,"&gt;$110000")</f>
        <v>$55000 - $75000</v>
      </c>
    </row>
    <row r="210" spans="1:36" x14ac:dyDescent="0.3">
      <c r="A210" t="s">
        <v>361</v>
      </c>
      <c r="B210">
        <v>10021</v>
      </c>
      <c r="C210">
        <v>1</v>
      </c>
      <c r="D210">
        <v>1</v>
      </c>
      <c r="E210">
        <v>1</v>
      </c>
      <c r="F210">
        <v>1</v>
      </c>
      <c r="G210">
        <v>5</v>
      </c>
      <c r="H210">
        <v>4</v>
      </c>
      <c r="I210">
        <v>47414</v>
      </c>
      <c r="J210">
        <v>0</v>
      </c>
      <c r="K210">
        <v>19</v>
      </c>
      <c r="L210" t="s">
        <v>35</v>
      </c>
      <c r="M210" t="s">
        <v>36</v>
      </c>
      <c r="N210">
        <v>2478</v>
      </c>
      <c r="O210" s="1">
        <v>28076</v>
      </c>
      <c r="P210" t="s">
        <v>37</v>
      </c>
      <c r="Q210" t="s">
        <v>48</v>
      </c>
      <c r="R210" t="s">
        <v>39</v>
      </c>
      <c r="S210" t="s">
        <v>40</v>
      </c>
      <c r="T210" s="1">
        <v>41547</v>
      </c>
      <c r="U210" s="1">
        <f t="shared" ca="1" si="39"/>
        <v>44639</v>
      </c>
      <c r="V210" t="s">
        <v>480</v>
      </c>
      <c r="W210" t="s">
        <v>41</v>
      </c>
      <c r="X210" t="s">
        <v>42</v>
      </c>
      <c r="Y210" t="s">
        <v>93</v>
      </c>
      <c r="Z210">
        <v>18</v>
      </c>
      <c r="AA210" t="s">
        <v>44</v>
      </c>
      <c r="AB210" t="s">
        <v>45</v>
      </c>
      <c r="AC210">
        <v>5</v>
      </c>
      <c r="AD210">
        <v>3</v>
      </c>
      <c r="AE210">
        <v>0</v>
      </c>
      <c r="AF210" s="1">
        <v>43503</v>
      </c>
      <c r="AG210">
        <v>0</v>
      </c>
      <c r="AH210">
        <v>13</v>
      </c>
      <c r="AI210" s="2">
        <f t="shared" ca="1" si="37"/>
        <v>8.4654346338124569</v>
      </c>
      <c r="AJ210" t="str">
        <f>_xlfn.IFS(Table1[[#This Row],[Salary]]&lt;55000,"$45000 - $55000",Table1[[#This Row],[Salary]]&lt;75000,"$55000 - $75000",Table1[[#This Row],[Salary]]&lt;=110000,"$75000 - $110000",Table1[[#This Row],[Salary]]&gt;110000,"&gt;$110000")</f>
        <v>$45000 - $55000</v>
      </c>
    </row>
    <row r="211" spans="1:36" x14ac:dyDescent="0.3">
      <c r="A211" t="s">
        <v>362</v>
      </c>
      <c r="B211">
        <v>10281</v>
      </c>
      <c r="C211">
        <v>0</v>
      </c>
      <c r="D211">
        <v>0</v>
      </c>
      <c r="E211">
        <v>1</v>
      </c>
      <c r="F211">
        <v>1</v>
      </c>
      <c r="G211">
        <v>5</v>
      </c>
      <c r="H211">
        <v>2</v>
      </c>
      <c r="I211">
        <v>53060</v>
      </c>
      <c r="J211">
        <v>0</v>
      </c>
      <c r="K211">
        <v>19</v>
      </c>
      <c r="L211" t="s">
        <v>35</v>
      </c>
      <c r="M211" t="s">
        <v>36</v>
      </c>
      <c r="N211">
        <v>1760</v>
      </c>
      <c r="O211" s="1">
        <v>29183</v>
      </c>
      <c r="P211" t="s">
        <v>37</v>
      </c>
      <c r="Q211" t="s">
        <v>38</v>
      </c>
      <c r="R211" t="s">
        <v>39</v>
      </c>
      <c r="S211" t="s">
        <v>77</v>
      </c>
      <c r="T211" s="1">
        <v>41687</v>
      </c>
      <c r="U211" s="1">
        <f t="shared" ca="1" si="39"/>
        <v>44639</v>
      </c>
      <c r="V211" t="s">
        <v>480</v>
      </c>
      <c r="W211" t="s">
        <v>41</v>
      </c>
      <c r="X211" t="s">
        <v>42</v>
      </c>
      <c r="Y211" t="s">
        <v>43</v>
      </c>
      <c r="Z211">
        <v>22</v>
      </c>
      <c r="AA211" t="s">
        <v>44</v>
      </c>
      <c r="AB211" t="s">
        <v>112</v>
      </c>
      <c r="AC211">
        <v>4.25</v>
      </c>
      <c r="AD211">
        <v>3</v>
      </c>
      <c r="AE211">
        <v>0</v>
      </c>
      <c r="AF211" s="1">
        <v>43500</v>
      </c>
      <c r="AG211">
        <v>4</v>
      </c>
      <c r="AH211">
        <v>6</v>
      </c>
      <c r="AI211" s="2">
        <f t="shared" ca="1" si="37"/>
        <v>8.0821355236139638</v>
      </c>
      <c r="AJ211" t="str">
        <f>_xlfn.IFS(Table1[[#This Row],[Salary]]&lt;55000,"$45000 - $55000",Table1[[#This Row],[Salary]]&lt;75000,"$55000 - $75000",Table1[[#This Row],[Salary]]&lt;=110000,"$75000 - $110000",Table1[[#This Row],[Salary]]&gt;110000,"&gt;$110000")</f>
        <v>$45000 - $55000</v>
      </c>
    </row>
    <row r="212" spans="1:36" x14ac:dyDescent="0.3">
      <c r="A212" t="s">
        <v>363</v>
      </c>
      <c r="B212">
        <v>10041</v>
      </c>
      <c r="C212">
        <v>0</v>
      </c>
      <c r="D212">
        <v>0</v>
      </c>
      <c r="E212">
        <v>1</v>
      </c>
      <c r="F212">
        <v>1</v>
      </c>
      <c r="G212">
        <v>6</v>
      </c>
      <c r="H212">
        <v>3</v>
      </c>
      <c r="I212">
        <v>68829</v>
      </c>
      <c r="J212">
        <v>0</v>
      </c>
      <c r="K212">
        <v>3</v>
      </c>
      <c r="L212" t="s">
        <v>133</v>
      </c>
      <c r="M212" t="s">
        <v>364</v>
      </c>
      <c r="N212">
        <v>27229</v>
      </c>
      <c r="O212" s="1">
        <v>30090</v>
      </c>
      <c r="P212" t="s">
        <v>37</v>
      </c>
      <c r="Q212" t="s">
        <v>38</v>
      </c>
      <c r="R212" t="s">
        <v>39</v>
      </c>
      <c r="S212" t="s">
        <v>40</v>
      </c>
      <c r="T212" s="1">
        <v>42009</v>
      </c>
      <c r="U212" s="1">
        <f t="shared" ca="1" si="39"/>
        <v>44639</v>
      </c>
      <c r="V212" t="s">
        <v>480</v>
      </c>
      <c r="W212" t="s">
        <v>41</v>
      </c>
      <c r="X212" t="s">
        <v>135</v>
      </c>
      <c r="Y212" t="s">
        <v>136</v>
      </c>
      <c r="Z212">
        <v>17</v>
      </c>
      <c r="AA212" t="s">
        <v>195</v>
      </c>
      <c r="AB212" t="s">
        <v>53</v>
      </c>
      <c r="AC212">
        <v>5</v>
      </c>
      <c r="AD212">
        <v>5</v>
      </c>
      <c r="AE212">
        <v>0</v>
      </c>
      <c r="AF212" s="1">
        <v>43479</v>
      </c>
      <c r="AG212">
        <v>0</v>
      </c>
      <c r="AH212">
        <v>18</v>
      </c>
      <c r="AI212" s="2">
        <f t="shared" ca="1" si="37"/>
        <v>7.2005475701574264</v>
      </c>
      <c r="AJ212" t="str">
        <f>_xlfn.IFS(Table1[[#This Row],[Salary]]&lt;55000,"$45000 - $55000",Table1[[#This Row],[Salary]]&lt;75000,"$55000 - $75000",Table1[[#This Row],[Salary]]&lt;=110000,"$75000 - $110000",Table1[[#This Row],[Salary]]&gt;110000,"&gt;$110000")</f>
        <v>$55000 - $75000</v>
      </c>
    </row>
    <row r="213" spans="1:36" x14ac:dyDescent="0.3">
      <c r="A213" t="s">
        <v>365</v>
      </c>
      <c r="B213">
        <v>10148</v>
      </c>
      <c r="C213">
        <v>1</v>
      </c>
      <c r="D213">
        <v>1</v>
      </c>
      <c r="E213">
        <v>0</v>
      </c>
      <c r="F213">
        <v>5</v>
      </c>
      <c r="G213">
        <v>5</v>
      </c>
      <c r="H213">
        <v>3</v>
      </c>
      <c r="I213">
        <v>63515</v>
      </c>
      <c r="J213">
        <v>1</v>
      </c>
      <c r="K213">
        <v>19</v>
      </c>
      <c r="L213" t="s">
        <v>35</v>
      </c>
      <c r="M213" t="s">
        <v>36</v>
      </c>
      <c r="N213">
        <v>2351</v>
      </c>
      <c r="O213" s="1">
        <v>28860</v>
      </c>
      <c r="P213" t="s">
        <v>56</v>
      </c>
      <c r="Q213" t="s">
        <v>48</v>
      </c>
      <c r="R213" t="s">
        <v>39</v>
      </c>
      <c r="S213" t="s">
        <v>40</v>
      </c>
      <c r="T213" s="1">
        <v>40581</v>
      </c>
      <c r="U213" s="1">
        <v>41651</v>
      </c>
      <c r="V213" t="s">
        <v>84</v>
      </c>
      <c r="W213" t="s">
        <v>50</v>
      </c>
      <c r="X213" t="s">
        <v>42</v>
      </c>
      <c r="Y213" t="s">
        <v>60</v>
      </c>
      <c r="Z213">
        <v>16</v>
      </c>
      <c r="AA213" t="s">
        <v>65</v>
      </c>
      <c r="AB213" t="s">
        <v>53</v>
      </c>
      <c r="AC213">
        <v>3.89</v>
      </c>
      <c r="AD213">
        <v>4</v>
      </c>
      <c r="AE213">
        <v>0</v>
      </c>
      <c r="AF213" s="1">
        <v>41337</v>
      </c>
      <c r="AG213">
        <v>0</v>
      </c>
      <c r="AH213">
        <v>7</v>
      </c>
      <c r="AI213" s="2">
        <f t="shared" si="37"/>
        <v>2.9295003422313486</v>
      </c>
      <c r="AJ213" t="str">
        <f>_xlfn.IFS(Table1[[#This Row],[Salary]]&lt;55000,"$45000 - $55000",Table1[[#This Row],[Salary]]&lt;75000,"$55000 - $75000",Table1[[#This Row],[Salary]]&lt;=110000,"$75000 - $110000",Table1[[#This Row],[Salary]]&gt;110000,"&gt;$110000")</f>
        <v>$55000 - $75000</v>
      </c>
    </row>
    <row r="214" spans="1:36" x14ac:dyDescent="0.3">
      <c r="A214" t="s">
        <v>366</v>
      </c>
      <c r="B214">
        <v>10005</v>
      </c>
      <c r="C214">
        <v>0</v>
      </c>
      <c r="D214">
        <v>0</v>
      </c>
      <c r="E214">
        <v>1</v>
      </c>
      <c r="F214">
        <v>5</v>
      </c>
      <c r="G214">
        <v>4</v>
      </c>
      <c r="H214">
        <v>4</v>
      </c>
      <c r="I214">
        <v>108987</v>
      </c>
      <c r="J214">
        <v>1</v>
      </c>
      <c r="K214">
        <v>24</v>
      </c>
      <c r="L214" t="s">
        <v>69</v>
      </c>
      <c r="M214" t="s">
        <v>36</v>
      </c>
      <c r="N214">
        <v>1844</v>
      </c>
      <c r="O214" s="1">
        <v>28906</v>
      </c>
      <c r="P214" t="s">
        <v>37</v>
      </c>
      <c r="Q214" t="s">
        <v>38</v>
      </c>
      <c r="R214" t="s">
        <v>39</v>
      </c>
      <c r="S214" t="s">
        <v>77</v>
      </c>
      <c r="T214" s="1">
        <v>40854</v>
      </c>
      <c r="U214" s="1">
        <v>42254</v>
      </c>
      <c r="V214" t="s">
        <v>84</v>
      </c>
      <c r="W214" t="s">
        <v>50</v>
      </c>
      <c r="X214" t="s">
        <v>70</v>
      </c>
      <c r="Y214" t="s">
        <v>71</v>
      </c>
      <c r="Z214">
        <v>10</v>
      </c>
      <c r="AA214" t="s">
        <v>79</v>
      </c>
      <c r="AB214" t="s">
        <v>45</v>
      </c>
      <c r="AC214">
        <v>5</v>
      </c>
      <c r="AD214">
        <v>5</v>
      </c>
      <c r="AE214">
        <v>3</v>
      </c>
      <c r="AF214" s="1">
        <v>42232</v>
      </c>
      <c r="AG214">
        <v>0</v>
      </c>
      <c r="AH214">
        <v>13</v>
      </c>
      <c r="AI214" s="2">
        <f t="shared" si="37"/>
        <v>3.8329911019849416</v>
      </c>
      <c r="AJ214" t="str">
        <f>_xlfn.IFS(Table1[[#This Row],[Salary]]&lt;55000,"$45000 - $55000",Table1[[#This Row],[Salary]]&lt;75000,"$55000 - $75000",Table1[[#This Row],[Salary]]&lt;=110000,"$75000 - $110000",Table1[[#This Row],[Salary]]&gt;110000,"&gt;$110000")</f>
        <v>$75000 - $110000</v>
      </c>
    </row>
    <row r="215" spans="1:36" x14ac:dyDescent="0.3">
      <c r="A215" t="s">
        <v>367</v>
      </c>
      <c r="B215">
        <v>10259</v>
      </c>
      <c r="C215">
        <v>1</v>
      </c>
      <c r="D215">
        <v>1</v>
      </c>
      <c r="E215">
        <v>1</v>
      </c>
      <c r="F215">
        <v>5</v>
      </c>
      <c r="G215">
        <v>3</v>
      </c>
      <c r="H215">
        <v>3</v>
      </c>
      <c r="I215">
        <v>93093</v>
      </c>
      <c r="J215">
        <v>1</v>
      </c>
      <c r="K215">
        <v>9</v>
      </c>
      <c r="L215" t="s">
        <v>89</v>
      </c>
      <c r="M215" t="s">
        <v>36</v>
      </c>
      <c r="N215">
        <v>2747</v>
      </c>
      <c r="O215" s="1">
        <v>30811</v>
      </c>
      <c r="P215" t="s">
        <v>37</v>
      </c>
      <c r="Q215" t="s">
        <v>48</v>
      </c>
      <c r="R215" t="s">
        <v>39</v>
      </c>
      <c r="S215" t="s">
        <v>40</v>
      </c>
      <c r="T215" s="1">
        <v>41974</v>
      </c>
      <c r="U215" s="1">
        <v>42491</v>
      </c>
      <c r="V215" t="s">
        <v>104</v>
      </c>
      <c r="W215" t="s">
        <v>50</v>
      </c>
      <c r="X215" t="s">
        <v>481</v>
      </c>
      <c r="Y215" t="s">
        <v>51</v>
      </c>
      <c r="Z215">
        <v>4</v>
      </c>
      <c r="AA215" t="s">
        <v>75</v>
      </c>
      <c r="AB215" t="s">
        <v>53</v>
      </c>
      <c r="AC215">
        <v>4.7</v>
      </c>
      <c r="AD215">
        <v>4</v>
      </c>
      <c r="AE215">
        <v>5</v>
      </c>
      <c r="AF215" s="1">
        <v>42385</v>
      </c>
      <c r="AG215">
        <v>0</v>
      </c>
      <c r="AH215">
        <v>19</v>
      </c>
      <c r="AI215" s="2">
        <f t="shared" si="37"/>
        <v>1.4154688569472964</v>
      </c>
      <c r="AJ215" t="str">
        <f>_xlfn.IFS(Table1[[#This Row],[Salary]]&lt;55000,"$45000 - $55000",Table1[[#This Row],[Salary]]&lt;75000,"$55000 - $75000",Table1[[#This Row],[Salary]]&lt;=110000,"$75000 - $110000",Table1[[#This Row],[Salary]]&gt;110000,"&gt;$110000")</f>
        <v>$75000 - $110000</v>
      </c>
    </row>
    <row r="216" spans="1:36" x14ac:dyDescent="0.3">
      <c r="A216" t="s">
        <v>368</v>
      </c>
      <c r="B216">
        <v>10286</v>
      </c>
      <c r="C216">
        <v>0</v>
      </c>
      <c r="D216">
        <v>0</v>
      </c>
      <c r="E216">
        <v>1</v>
      </c>
      <c r="F216">
        <v>5</v>
      </c>
      <c r="G216">
        <v>5</v>
      </c>
      <c r="H216">
        <v>2</v>
      </c>
      <c r="I216">
        <v>53564</v>
      </c>
      <c r="J216">
        <v>1</v>
      </c>
      <c r="K216">
        <v>19</v>
      </c>
      <c r="L216" t="s">
        <v>35</v>
      </c>
      <c r="M216" t="s">
        <v>36</v>
      </c>
      <c r="N216">
        <v>2458</v>
      </c>
      <c r="O216" s="1">
        <v>32219</v>
      </c>
      <c r="P216" t="s">
        <v>37</v>
      </c>
      <c r="Q216" t="s">
        <v>38</v>
      </c>
      <c r="R216" t="s">
        <v>39</v>
      </c>
      <c r="S216" t="s">
        <v>77</v>
      </c>
      <c r="T216" s="1">
        <v>40553</v>
      </c>
      <c r="U216" s="1">
        <v>43097</v>
      </c>
      <c r="V216" t="s">
        <v>49</v>
      </c>
      <c r="W216" t="s">
        <v>50</v>
      </c>
      <c r="X216" t="s">
        <v>42</v>
      </c>
      <c r="Y216" t="s">
        <v>64</v>
      </c>
      <c r="Z216">
        <v>39</v>
      </c>
      <c r="AA216" t="s">
        <v>65</v>
      </c>
      <c r="AB216" t="s">
        <v>112</v>
      </c>
      <c r="AC216">
        <v>3.54</v>
      </c>
      <c r="AD216">
        <v>5</v>
      </c>
      <c r="AE216">
        <v>0</v>
      </c>
      <c r="AF216" s="1">
        <v>42831</v>
      </c>
      <c r="AG216">
        <v>4</v>
      </c>
      <c r="AH216">
        <v>15</v>
      </c>
      <c r="AI216" s="2">
        <f t="shared" si="37"/>
        <v>6.9650924024640659</v>
      </c>
      <c r="AJ216" t="str">
        <f>_xlfn.IFS(Table1[[#This Row],[Salary]]&lt;55000,"$45000 - $55000",Table1[[#This Row],[Salary]]&lt;75000,"$55000 - $75000",Table1[[#This Row],[Salary]]&lt;=110000,"$75000 - $110000",Table1[[#This Row],[Salary]]&gt;110000,"&gt;$110000")</f>
        <v>$45000 - $55000</v>
      </c>
    </row>
    <row r="217" spans="1:36" x14ac:dyDescent="0.3">
      <c r="A217" t="s">
        <v>369</v>
      </c>
      <c r="B217">
        <v>10297</v>
      </c>
      <c r="C217">
        <v>1</v>
      </c>
      <c r="D217">
        <v>1</v>
      </c>
      <c r="E217">
        <v>0</v>
      </c>
      <c r="F217">
        <v>5</v>
      </c>
      <c r="G217">
        <v>5</v>
      </c>
      <c r="H217">
        <v>2</v>
      </c>
      <c r="I217">
        <v>60270</v>
      </c>
      <c r="J217">
        <v>1</v>
      </c>
      <c r="K217">
        <v>20</v>
      </c>
      <c r="L217" t="s">
        <v>55</v>
      </c>
      <c r="M217" t="s">
        <v>36</v>
      </c>
      <c r="N217">
        <v>2472</v>
      </c>
      <c r="O217" s="1">
        <v>32707</v>
      </c>
      <c r="P217" t="s">
        <v>56</v>
      </c>
      <c r="Q217" t="s">
        <v>48</v>
      </c>
      <c r="R217" t="s">
        <v>39</v>
      </c>
      <c r="S217" t="s">
        <v>106</v>
      </c>
      <c r="T217" s="1">
        <v>40729</v>
      </c>
      <c r="U217" s="1">
        <v>42262</v>
      </c>
      <c r="V217" t="s">
        <v>87</v>
      </c>
      <c r="W217" t="s">
        <v>50</v>
      </c>
      <c r="X217" t="s">
        <v>42</v>
      </c>
      <c r="Y217" t="s">
        <v>67</v>
      </c>
      <c r="Z217">
        <v>11</v>
      </c>
      <c r="AA217" t="s">
        <v>111</v>
      </c>
      <c r="AB217" t="s">
        <v>112</v>
      </c>
      <c r="AC217">
        <v>2.4</v>
      </c>
      <c r="AD217">
        <v>5</v>
      </c>
      <c r="AE217">
        <v>0</v>
      </c>
      <c r="AF217" s="1">
        <v>42041</v>
      </c>
      <c r="AG217">
        <v>5</v>
      </c>
      <c r="AH217">
        <v>2</v>
      </c>
      <c r="AI217" s="2">
        <f t="shared" si="37"/>
        <v>4.1971252566735116</v>
      </c>
      <c r="AJ217" t="str">
        <f>_xlfn.IFS(Table1[[#This Row],[Salary]]&lt;55000,"$45000 - $55000",Table1[[#This Row],[Salary]]&lt;75000,"$55000 - $75000",Table1[[#This Row],[Salary]]&lt;=110000,"$75000 - $110000",Table1[[#This Row],[Salary]]&gt;110000,"&gt;$110000")</f>
        <v>$55000 - $75000</v>
      </c>
    </row>
    <row r="218" spans="1:36" x14ac:dyDescent="0.3">
      <c r="A218" t="s">
        <v>370</v>
      </c>
      <c r="B218">
        <v>10171</v>
      </c>
      <c r="C218">
        <v>0</v>
      </c>
      <c r="D218">
        <v>0</v>
      </c>
      <c r="E218">
        <v>0</v>
      </c>
      <c r="F218">
        <v>5</v>
      </c>
      <c r="G218">
        <v>5</v>
      </c>
      <c r="H218">
        <v>3</v>
      </c>
      <c r="I218">
        <v>45998</v>
      </c>
      <c r="J218">
        <v>1</v>
      </c>
      <c r="K218">
        <v>19</v>
      </c>
      <c r="L218" t="s">
        <v>35</v>
      </c>
      <c r="M218" t="s">
        <v>36</v>
      </c>
      <c r="N218">
        <v>2176</v>
      </c>
      <c r="O218" s="1">
        <v>31613</v>
      </c>
      <c r="P218" t="s">
        <v>56</v>
      </c>
      <c r="Q218" t="s">
        <v>38</v>
      </c>
      <c r="R218" t="s">
        <v>39</v>
      </c>
      <c r="S218" t="s">
        <v>40</v>
      </c>
      <c r="T218" s="1">
        <v>40679</v>
      </c>
      <c r="U218" s="1">
        <v>42302</v>
      </c>
      <c r="V218" t="s">
        <v>371</v>
      </c>
      <c r="W218" t="s">
        <v>50</v>
      </c>
      <c r="X218" t="s">
        <v>42</v>
      </c>
      <c r="Y218" t="s">
        <v>67</v>
      </c>
      <c r="Z218">
        <v>11</v>
      </c>
      <c r="AA218" t="s">
        <v>44</v>
      </c>
      <c r="AB218" t="s">
        <v>53</v>
      </c>
      <c r="AC218">
        <v>3.45</v>
      </c>
      <c r="AD218">
        <v>4</v>
      </c>
      <c r="AE218">
        <v>0</v>
      </c>
      <c r="AF218" s="1">
        <v>41772</v>
      </c>
      <c r="AG218">
        <v>0</v>
      </c>
      <c r="AH218">
        <v>5</v>
      </c>
      <c r="AI218" s="2">
        <f t="shared" si="37"/>
        <v>4.4435318275154003</v>
      </c>
      <c r="AJ218" t="str">
        <f>_xlfn.IFS(Table1[[#This Row],[Salary]]&lt;55000,"$45000 - $55000",Table1[[#This Row],[Salary]]&lt;75000,"$55000 - $75000",Table1[[#This Row],[Salary]]&lt;=110000,"$75000 - $110000",Table1[[#This Row],[Salary]]&gt;110000,"&gt;$110000")</f>
        <v>$45000 - $55000</v>
      </c>
    </row>
    <row r="219" spans="1:36" x14ac:dyDescent="0.3">
      <c r="A219" t="s">
        <v>372</v>
      </c>
      <c r="B219">
        <v>10032</v>
      </c>
      <c r="C219">
        <v>1</v>
      </c>
      <c r="D219">
        <v>1</v>
      </c>
      <c r="E219">
        <v>0</v>
      </c>
      <c r="F219">
        <v>5</v>
      </c>
      <c r="G219">
        <v>5</v>
      </c>
      <c r="H219">
        <v>4</v>
      </c>
      <c r="I219">
        <v>57954</v>
      </c>
      <c r="J219">
        <v>1</v>
      </c>
      <c r="K219">
        <v>20</v>
      </c>
      <c r="L219" t="s">
        <v>55</v>
      </c>
      <c r="M219" t="s">
        <v>36</v>
      </c>
      <c r="N219">
        <v>1886</v>
      </c>
      <c r="O219" s="1">
        <v>31641</v>
      </c>
      <c r="P219" t="s">
        <v>56</v>
      </c>
      <c r="Q219" t="s">
        <v>48</v>
      </c>
      <c r="R219" t="s">
        <v>39</v>
      </c>
      <c r="S219" t="s">
        <v>40</v>
      </c>
      <c r="T219" s="1">
        <v>40679</v>
      </c>
      <c r="U219" s="1">
        <v>41309</v>
      </c>
      <c r="V219" t="s">
        <v>187</v>
      </c>
      <c r="W219" t="s">
        <v>50</v>
      </c>
      <c r="X219" t="s">
        <v>42</v>
      </c>
      <c r="Y219" t="s">
        <v>74</v>
      </c>
      <c r="Z219">
        <v>19</v>
      </c>
      <c r="AA219" t="s">
        <v>52</v>
      </c>
      <c r="AB219" t="s">
        <v>45</v>
      </c>
      <c r="AC219">
        <v>4.2</v>
      </c>
      <c r="AD219">
        <v>5</v>
      </c>
      <c r="AE219">
        <v>0</v>
      </c>
      <c r="AF219" s="1">
        <v>41284</v>
      </c>
      <c r="AG219">
        <v>0</v>
      </c>
      <c r="AH219">
        <v>12</v>
      </c>
      <c r="AI219" s="2">
        <f t="shared" si="37"/>
        <v>1.7248459958932238</v>
      </c>
      <c r="AJ219" t="str">
        <f>_xlfn.IFS(Table1[[#This Row],[Salary]]&lt;55000,"$45000 - $55000",Table1[[#This Row],[Salary]]&lt;75000,"$55000 - $75000",Table1[[#This Row],[Salary]]&lt;=110000,"$75000 - $110000",Table1[[#This Row],[Salary]]&gt;110000,"&gt;$110000")</f>
        <v>$55000 - $75000</v>
      </c>
    </row>
    <row r="220" spans="1:36" x14ac:dyDescent="0.3">
      <c r="A220" t="s">
        <v>373</v>
      </c>
      <c r="B220">
        <v>10130</v>
      </c>
      <c r="C220">
        <v>1</v>
      </c>
      <c r="D220">
        <v>1</v>
      </c>
      <c r="E220">
        <v>0</v>
      </c>
      <c r="F220">
        <v>5</v>
      </c>
      <c r="G220">
        <v>5</v>
      </c>
      <c r="H220">
        <v>3</v>
      </c>
      <c r="I220">
        <v>74669</v>
      </c>
      <c r="J220">
        <v>1</v>
      </c>
      <c r="K220">
        <v>18</v>
      </c>
      <c r="L220" t="s">
        <v>123</v>
      </c>
      <c r="M220" t="s">
        <v>36</v>
      </c>
      <c r="N220">
        <v>2030</v>
      </c>
      <c r="O220" s="1">
        <v>28373</v>
      </c>
      <c r="P220" t="s">
        <v>56</v>
      </c>
      <c r="Q220" t="s">
        <v>48</v>
      </c>
      <c r="R220" t="s">
        <v>39</v>
      </c>
      <c r="S220" t="s">
        <v>40</v>
      </c>
      <c r="T220" s="1">
        <v>40476</v>
      </c>
      <c r="U220" s="1">
        <v>42508</v>
      </c>
      <c r="V220" t="s">
        <v>84</v>
      </c>
      <c r="W220" t="s">
        <v>50</v>
      </c>
      <c r="X220" t="s">
        <v>42</v>
      </c>
      <c r="Y220" t="s">
        <v>125</v>
      </c>
      <c r="Z220">
        <v>2</v>
      </c>
      <c r="AA220" t="s">
        <v>52</v>
      </c>
      <c r="AB220" t="s">
        <v>53</v>
      </c>
      <c r="AC220">
        <v>4.16</v>
      </c>
      <c r="AD220">
        <v>5</v>
      </c>
      <c r="AE220">
        <v>0</v>
      </c>
      <c r="AF220" s="1">
        <v>42068</v>
      </c>
      <c r="AG220">
        <v>0</v>
      </c>
      <c r="AH220">
        <v>6</v>
      </c>
      <c r="AI220" s="2">
        <f t="shared" si="37"/>
        <v>5.5633127994524294</v>
      </c>
      <c r="AJ220" t="str">
        <f>_xlfn.IFS(Table1[[#This Row],[Salary]]&lt;55000,"$45000 - $55000",Table1[[#This Row],[Salary]]&lt;75000,"$55000 - $75000",Table1[[#This Row],[Salary]]&lt;=110000,"$75000 - $110000",Table1[[#This Row],[Salary]]&gt;110000,"&gt;$110000")</f>
        <v>$55000 - $75000</v>
      </c>
    </row>
    <row r="221" spans="1:36" x14ac:dyDescent="0.3">
      <c r="A221" t="s">
        <v>374</v>
      </c>
      <c r="B221">
        <v>10217</v>
      </c>
      <c r="C221">
        <v>1</v>
      </c>
      <c r="D221">
        <v>1</v>
      </c>
      <c r="E221">
        <v>0</v>
      </c>
      <c r="F221">
        <v>1</v>
      </c>
      <c r="G221">
        <v>5</v>
      </c>
      <c r="H221">
        <v>3</v>
      </c>
      <c r="I221">
        <v>74226</v>
      </c>
      <c r="J221">
        <v>0</v>
      </c>
      <c r="K221">
        <v>20</v>
      </c>
      <c r="L221" t="s">
        <v>55</v>
      </c>
      <c r="M221" t="s">
        <v>36</v>
      </c>
      <c r="N221">
        <v>2050</v>
      </c>
      <c r="O221" s="1">
        <v>29131</v>
      </c>
      <c r="P221" t="s">
        <v>56</v>
      </c>
      <c r="Q221" t="s">
        <v>48</v>
      </c>
      <c r="R221" t="s">
        <v>101</v>
      </c>
      <c r="S221" t="s">
        <v>106</v>
      </c>
      <c r="T221" s="1">
        <v>41001</v>
      </c>
      <c r="U221" s="1">
        <f t="shared" ref="U221:U222" ca="1" si="40">TODAY()</f>
        <v>44639</v>
      </c>
      <c r="V221" t="s">
        <v>480</v>
      </c>
      <c r="W221" t="s">
        <v>41</v>
      </c>
      <c r="X221" t="s">
        <v>42</v>
      </c>
      <c r="Y221" t="s">
        <v>78</v>
      </c>
      <c r="Z221">
        <v>12</v>
      </c>
      <c r="AA221" t="s">
        <v>44</v>
      </c>
      <c r="AB221" t="s">
        <v>53</v>
      </c>
      <c r="AC221">
        <v>4.3</v>
      </c>
      <c r="AD221">
        <v>3</v>
      </c>
      <c r="AE221">
        <v>0</v>
      </c>
      <c r="AF221" s="1">
        <v>43479</v>
      </c>
      <c r="AG221">
        <v>0</v>
      </c>
      <c r="AH221">
        <v>14</v>
      </c>
      <c r="AI221" s="2">
        <f t="shared" ca="1" si="37"/>
        <v>9.9603011635865837</v>
      </c>
      <c r="AJ221" t="str">
        <f>_xlfn.IFS(Table1[[#This Row],[Salary]]&lt;55000,"$45000 - $55000",Table1[[#This Row],[Salary]]&lt;75000,"$55000 - $75000",Table1[[#This Row],[Salary]]&lt;=110000,"$75000 - $110000",Table1[[#This Row],[Salary]]&gt;110000,"&gt;$110000")</f>
        <v>$55000 - $75000</v>
      </c>
    </row>
    <row r="222" spans="1:36" x14ac:dyDescent="0.3">
      <c r="A222" t="s">
        <v>375</v>
      </c>
      <c r="B222">
        <v>10016</v>
      </c>
      <c r="C222">
        <v>1</v>
      </c>
      <c r="D222">
        <v>1</v>
      </c>
      <c r="E222">
        <v>0</v>
      </c>
      <c r="F222">
        <v>1</v>
      </c>
      <c r="G222">
        <v>3</v>
      </c>
      <c r="H222">
        <v>4</v>
      </c>
      <c r="I222">
        <v>93554</v>
      </c>
      <c r="J222">
        <v>0</v>
      </c>
      <c r="K222">
        <v>9</v>
      </c>
      <c r="L222" t="s">
        <v>89</v>
      </c>
      <c r="M222" t="s">
        <v>36</v>
      </c>
      <c r="N222">
        <v>1886</v>
      </c>
      <c r="O222" s="1">
        <v>30941</v>
      </c>
      <c r="P222" t="s">
        <v>56</v>
      </c>
      <c r="Q222" t="s">
        <v>48</v>
      </c>
      <c r="R222" t="s">
        <v>39</v>
      </c>
      <c r="S222" t="s">
        <v>77</v>
      </c>
      <c r="T222" s="1">
        <v>41953</v>
      </c>
      <c r="U222" s="1">
        <f t="shared" ca="1" si="40"/>
        <v>44639</v>
      </c>
      <c r="V222" t="s">
        <v>480</v>
      </c>
      <c r="W222" t="s">
        <v>41</v>
      </c>
      <c r="X222" t="s">
        <v>481</v>
      </c>
      <c r="Y222" t="s">
        <v>51</v>
      </c>
      <c r="Z222">
        <v>4</v>
      </c>
      <c r="AA222" t="s">
        <v>75</v>
      </c>
      <c r="AB222" t="s">
        <v>45</v>
      </c>
      <c r="AC222">
        <v>4.5999999999999996</v>
      </c>
      <c r="AD222">
        <v>5</v>
      </c>
      <c r="AE222">
        <v>7</v>
      </c>
      <c r="AF222" s="1">
        <v>43469</v>
      </c>
      <c r="AG222">
        <v>0</v>
      </c>
      <c r="AH222">
        <v>16</v>
      </c>
      <c r="AI222" s="2">
        <f t="shared" ca="1" si="37"/>
        <v>7.353867214236824</v>
      </c>
      <c r="AJ222" t="str">
        <f>_xlfn.IFS(Table1[[#This Row],[Salary]]&lt;55000,"$45000 - $55000",Table1[[#This Row],[Salary]]&lt;75000,"$55000 - $75000",Table1[[#This Row],[Salary]]&lt;=110000,"$75000 - $110000",Table1[[#This Row],[Salary]]&gt;110000,"&gt;$110000")</f>
        <v>$75000 - $110000</v>
      </c>
    </row>
    <row r="223" spans="1:36" x14ac:dyDescent="0.3">
      <c r="A223" t="s">
        <v>376</v>
      </c>
      <c r="B223">
        <v>10050</v>
      </c>
      <c r="C223">
        <v>1</v>
      </c>
      <c r="D223">
        <v>1</v>
      </c>
      <c r="E223">
        <v>1</v>
      </c>
      <c r="F223">
        <v>5</v>
      </c>
      <c r="G223">
        <v>5</v>
      </c>
      <c r="H223">
        <v>3</v>
      </c>
      <c r="I223">
        <v>64724</v>
      </c>
      <c r="J223">
        <v>1</v>
      </c>
      <c r="K223">
        <v>19</v>
      </c>
      <c r="L223" t="s">
        <v>35</v>
      </c>
      <c r="M223" t="s">
        <v>36</v>
      </c>
      <c r="N223">
        <v>2451</v>
      </c>
      <c r="O223" s="1">
        <v>32297</v>
      </c>
      <c r="P223" t="s">
        <v>37</v>
      </c>
      <c r="Q223" t="s">
        <v>48</v>
      </c>
      <c r="R223" t="s">
        <v>39</v>
      </c>
      <c r="S223" t="s">
        <v>106</v>
      </c>
      <c r="T223" s="1">
        <v>40729</v>
      </c>
      <c r="U223" s="1">
        <v>41243</v>
      </c>
      <c r="V223" t="s">
        <v>187</v>
      </c>
      <c r="W223" t="s">
        <v>50</v>
      </c>
      <c r="X223" t="s">
        <v>42</v>
      </c>
      <c r="Y223" t="s">
        <v>78</v>
      </c>
      <c r="Z223">
        <v>12</v>
      </c>
      <c r="AA223" t="s">
        <v>65</v>
      </c>
      <c r="AB223" t="s">
        <v>53</v>
      </c>
      <c r="AC223">
        <v>5</v>
      </c>
      <c r="AD223">
        <v>3</v>
      </c>
      <c r="AE223">
        <v>0</v>
      </c>
      <c r="AF223" s="1">
        <v>40959</v>
      </c>
      <c r="AG223">
        <v>0</v>
      </c>
      <c r="AH223">
        <v>13</v>
      </c>
      <c r="AI223" s="2">
        <f t="shared" si="37"/>
        <v>1.4072553045859</v>
      </c>
      <c r="AJ223" t="str">
        <f>_xlfn.IFS(Table1[[#This Row],[Salary]]&lt;55000,"$45000 - $55000",Table1[[#This Row],[Salary]]&lt;75000,"$55000 - $75000",Table1[[#This Row],[Salary]]&lt;=110000,"$75000 - $110000",Table1[[#This Row],[Salary]]&gt;110000,"&gt;$110000")</f>
        <v>$55000 - $75000</v>
      </c>
    </row>
    <row r="224" spans="1:36" x14ac:dyDescent="0.3">
      <c r="A224" t="s">
        <v>377</v>
      </c>
      <c r="B224">
        <v>10164</v>
      </c>
      <c r="C224">
        <v>0</v>
      </c>
      <c r="D224">
        <v>0</v>
      </c>
      <c r="E224">
        <v>1</v>
      </c>
      <c r="F224">
        <v>1</v>
      </c>
      <c r="G224">
        <v>5</v>
      </c>
      <c r="H224">
        <v>3</v>
      </c>
      <c r="I224">
        <v>47001</v>
      </c>
      <c r="J224">
        <v>0</v>
      </c>
      <c r="K224">
        <v>19</v>
      </c>
      <c r="L224" t="s">
        <v>35</v>
      </c>
      <c r="M224" t="s">
        <v>36</v>
      </c>
      <c r="N224">
        <v>2451</v>
      </c>
      <c r="O224" s="1">
        <v>29913</v>
      </c>
      <c r="P224" t="s">
        <v>37</v>
      </c>
      <c r="Q224" t="s">
        <v>38</v>
      </c>
      <c r="R224" t="s">
        <v>39</v>
      </c>
      <c r="S224" t="s">
        <v>40</v>
      </c>
      <c r="T224" s="1">
        <v>39391</v>
      </c>
      <c r="U224" s="1">
        <f t="shared" ref="U224:U225" ca="1" si="41">TODAY()</f>
        <v>44639</v>
      </c>
      <c r="V224" t="s">
        <v>480</v>
      </c>
      <c r="W224" t="s">
        <v>41</v>
      </c>
      <c r="X224" t="s">
        <v>42</v>
      </c>
      <c r="Y224" t="s">
        <v>85</v>
      </c>
      <c r="Z224">
        <v>14</v>
      </c>
      <c r="AA224" t="s">
        <v>65</v>
      </c>
      <c r="AB224" t="s">
        <v>53</v>
      </c>
      <c r="AC224">
        <v>3.66</v>
      </c>
      <c r="AD224">
        <v>3</v>
      </c>
      <c r="AE224">
        <v>0</v>
      </c>
      <c r="AF224" s="1">
        <v>43521</v>
      </c>
      <c r="AG224">
        <v>0</v>
      </c>
      <c r="AH224">
        <v>15</v>
      </c>
      <c r="AI224" s="2">
        <f t="shared" ca="1" si="37"/>
        <v>14.368240930869268</v>
      </c>
      <c r="AJ224" t="str">
        <f>_xlfn.IFS(Table1[[#This Row],[Salary]]&lt;55000,"$45000 - $55000",Table1[[#This Row],[Salary]]&lt;75000,"$55000 - $75000",Table1[[#This Row],[Salary]]&lt;=110000,"$75000 - $110000",Table1[[#This Row],[Salary]]&gt;110000,"&gt;$110000")</f>
        <v>$45000 - $55000</v>
      </c>
    </row>
    <row r="225" spans="1:36" x14ac:dyDescent="0.3">
      <c r="A225" t="s">
        <v>378</v>
      </c>
      <c r="B225">
        <v>10124</v>
      </c>
      <c r="C225">
        <v>1</v>
      </c>
      <c r="D225">
        <v>1</v>
      </c>
      <c r="E225">
        <v>0</v>
      </c>
      <c r="F225">
        <v>1</v>
      </c>
      <c r="G225">
        <v>6</v>
      </c>
      <c r="H225">
        <v>3</v>
      </c>
      <c r="I225">
        <v>61844</v>
      </c>
      <c r="J225">
        <v>0</v>
      </c>
      <c r="K225">
        <v>3</v>
      </c>
      <c r="L225" t="s">
        <v>133</v>
      </c>
      <c r="M225" t="s">
        <v>379</v>
      </c>
      <c r="N225">
        <v>40220</v>
      </c>
      <c r="O225" s="1">
        <v>32384</v>
      </c>
      <c r="P225" t="s">
        <v>56</v>
      </c>
      <c r="Q225" t="s">
        <v>48</v>
      </c>
      <c r="R225" t="s">
        <v>39</v>
      </c>
      <c r="S225" t="s">
        <v>77</v>
      </c>
      <c r="T225" s="1">
        <v>40917</v>
      </c>
      <c r="U225" s="1">
        <f t="shared" ca="1" si="41"/>
        <v>44639</v>
      </c>
      <c r="V225" t="s">
        <v>480</v>
      </c>
      <c r="W225" t="s">
        <v>41</v>
      </c>
      <c r="X225" t="s">
        <v>135</v>
      </c>
      <c r="Y225" t="s">
        <v>154</v>
      </c>
      <c r="Z225">
        <v>21</v>
      </c>
      <c r="AA225" t="s">
        <v>195</v>
      </c>
      <c r="AB225" t="s">
        <v>53</v>
      </c>
      <c r="AC225">
        <v>4.2</v>
      </c>
      <c r="AD225">
        <v>5</v>
      </c>
      <c r="AE225">
        <v>0</v>
      </c>
      <c r="AF225" s="1">
        <v>43497</v>
      </c>
      <c r="AG225">
        <v>0</v>
      </c>
      <c r="AH225">
        <v>9</v>
      </c>
      <c r="AI225" s="2">
        <f t="shared" ca="1" si="37"/>
        <v>10.190280629705681</v>
      </c>
      <c r="AJ225" t="str">
        <f>_xlfn.IFS(Table1[[#This Row],[Salary]]&lt;55000,"$45000 - $55000",Table1[[#This Row],[Salary]]&lt;75000,"$55000 - $75000",Table1[[#This Row],[Salary]]&lt;=110000,"$75000 - $110000",Table1[[#This Row],[Salary]]&gt;110000,"&gt;$110000")</f>
        <v>$55000 - $75000</v>
      </c>
    </row>
    <row r="226" spans="1:36" x14ac:dyDescent="0.3">
      <c r="A226" t="s">
        <v>380</v>
      </c>
      <c r="B226">
        <v>10187</v>
      </c>
      <c r="C226">
        <v>0</v>
      </c>
      <c r="D226">
        <v>2</v>
      </c>
      <c r="E226">
        <v>0</v>
      </c>
      <c r="F226">
        <v>5</v>
      </c>
      <c r="G226">
        <v>5</v>
      </c>
      <c r="H226">
        <v>3</v>
      </c>
      <c r="I226">
        <v>46799</v>
      </c>
      <c r="J226">
        <v>1</v>
      </c>
      <c r="K226">
        <v>19</v>
      </c>
      <c r="L226" t="s">
        <v>35</v>
      </c>
      <c r="M226" t="s">
        <v>36</v>
      </c>
      <c r="N226">
        <v>1742</v>
      </c>
      <c r="O226" s="1">
        <v>30970</v>
      </c>
      <c r="P226" t="s">
        <v>56</v>
      </c>
      <c r="Q226" t="s">
        <v>62</v>
      </c>
      <c r="R226" t="s">
        <v>101</v>
      </c>
      <c r="S226" t="s">
        <v>106</v>
      </c>
      <c r="T226" s="1">
        <v>40679</v>
      </c>
      <c r="U226" s="1">
        <v>43255</v>
      </c>
      <c r="V226" t="s">
        <v>84</v>
      </c>
      <c r="W226" t="s">
        <v>50</v>
      </c>
      <c r="X226" t="s">
        <v>42</v>
      </c>
      <c r="Y226" t="s">
        <v>58</v>
      </c>
      <c r="Z226">
        <v>20</v>
      </c>
      <c r="AA226" t="s">
        <v>65</v>
      </c>
      <c r="AB226" t="s">
        <v>53</v>
      </c>
      <c r="AC226">
        <v>3.17</v>
      </c>
      <c r="AD226">
        <v>4</v>
      </c>
      <c r="AE226">
        <v>0</v>
      </c>
      <c r="AF226" s="1">
        <v>43192</v>
      </c>
      <c r="AG226">
        <v>0</v>
      </c>
      <c r="AH226">
        <v>14</v>
      </c>
      <c r="AI226" s="2">
        <f t="shared" si="37"/>
        <v>7.052703627652293</v>
      </c>
      <c r="AJ226" t="str">
        <f>_xlfn.IFS(Table1[[#This Row],[Salary]]&lt;55000,"$45000 - $55000",Table1[[#This Row],[Salary]]&lt;75000,"$55000 - $75000",Table1[[#This Row],[Salary]]&lt;=110000,"$75000 - $110000",Table1[[#This Row],[Salary]]&gt;110000,"&gt;$110000")</f>
        <v>$45000 - $55000</v>
      </c>
    </row>
    <row r="227" spans="1:36" x14ac:dyDescent="0.3">
      <c r="A227" t="s">
        <v>381</v>
      </c>
      <c r="B227">
        <v>10225</v>
      </c>
      <c r="C227">
        <v>0</v>
      </c>
      <c r="D227">
        <v>0</v>
      </c>
      <c r="E227">
        <v>1</v>
      </c>
      <c r="F227">
        <v>1</v>
      </c>
      <c r="G227">
        <v>5</v>
      </c>
      <c r="H227">
        <v>3</v>
      </c>
      <c r="I227">
        <v>59472</v>
      </c>
      <c r="J227">
        <v>0</v>
      </c>
      <c r="K227">
        <v>19</v>
      </c>
      <c r="L227" t="s">
        <v>35</v>
      </c>
      <c r="M227" t="s">
        <v>36</v>
      </c>
      <c r="N227">
        <v>2109</v>
      </c>
      <c r="O227" s="1">
        <v>22451</v>
      </c>
      <c r="P227" t="s">
        <v>37</v>
      </c>
      <c r="Q227" t="s">
        <v>38</v>
      </c>
      <c r="R227" t="s">
        <v>39</v>
      </c>
      <c r="S227" t="s">
        <v>40</v>
      </c>
      <c r="T227" s="1">
        <v>41645</v>
      </c>
      <c r="U227" s="1">
        <f ca="1">TODAY()</f>
        <v>44639</v>
      </c>
      <c r="V227" t="s">
        <v>480</v>
      </c>
      <c r="W227" t="s">
        <v>41</v>
      </c>
      <c r="X227" t="s">
        <v>42</v>
      </c>
      <c r="Y227" t="s">
        <v>93</v>
      </c>
      <c r="Z227">
        <v>18</v>
      </c>
      <c r="AA227" t="s">
        <v>75</v>
      </c>
      <c r="AB227" t="s">
        <v>53</v>
      </c>
      <c r="AC227">
        <v>4.8</v>
      </c>
      <c r="AD227">
        <v>3</v>
      </c>
      <c r="AE227">
        <v>0</v>
      </c>
      <c r="AF227" s="1">
        <v>43472</v>
      </c>
      <c r="AG227">
        <v>0</v>
      </c>
      <c r="AH227">
        <v>14</v>
      </c>
      <c r="AI227" s="2">
        <f t="shared" ca="1" si="37"/>
        <v>8.1971252566735107</v>
      </c>
      <c r="AJ227" t="str">
        <f>_xlfn.IFS(Table1[[#This Row],[Salary]]&lt;55000,"$45000 - $55000",Table1[[#This Row],[Salary]]&lt;75000,"$55000 - $75000",Table1[[#This Row],[Salary]]&lt;=110000,"$75000 - $110000",Table1[[#This Row],[Salary]]&gt;110000,"&gt;$110000")</f>
        <v>$55000 - $75000</v>
      </c>
    </row>
    <row r="228" spans="1:36" x14ac:dyDescent="0.3">
      <c r="A228" t="s">
        <v>382</v>
      </c>
      <c r="B228">
        <v>10262</v>
      </c>
      <c r="C228">
        <v>0</v>
      </c>
      <c r="D228">
        <v>2</v>
      </c>
      <c r="E228">
        <v>0</v>
      </c>
      <c r="F228">
        <v>5</v>
      </c>
      <c r="G228">
        <v>5</v>
      </c>
      <c r="H228">
        <v>3</v>
      </c>
      <c r="I228">
        <v>46430</v>
      </c>
      <c r="J228">
        <v>1</v>
      </c>
      <c r="K228">
        <v>19</v>
      </c>
      <c r="L228" t="s">
        <v>35</v>
      </c>
      <c r="M228" t="s">
        <v>36</v>
      </c>
      <c r="N228">
        <v>2474</v>
      </c>
      <c r="O228" s="1">
        <v>25833</v>
      </c>
      <c r="P228" t="s">
        <v>56</v>
      </c>
      <c r="Q228" t="s">
        <v>62</v>
      </c>
      <c r="R228" t="s">
        <v>39</v>
      </c>
      <c r="S228" t="s">
        <v>40</v>
      </c>
      <c r="T228" s="1">
        <v>41176</v>
      </c>
      <c r="U228" s="1">
        <v>41443</v>
      </c>
      <c r="V228" t="s">
        <v>87</v>
      </c>
      <c r="W228" t="s">
        <v>50</v>
      </c>
      <c r="X228" t="s">
        <v>42</v>
      </c>
      <c r="Y228" t="s">
        <v>58</v>
      </c>
      <c r="Z228">
        <v>20</v>
      </c>
      <c r="AA228" t="s">
        <v>52</v>
      </c>
      <c r="AB228" t="s">
        <v>53</v>
      </c>
      <c r="AC228">
        <v>4.5</v>
      </c>
      <c r="AD228">
        <v>5</v>
      </c>
      <c r="AE228">
        <v>0</v>
      </c>
      <c r="AF228" s="1">
        <v>41366</v>
      </c>
      <c r="AG228">
        <v>0</v>
      </c>
      <c r="AH228">
        <v>16</v>
      </c>
      <c r="AI228" s="2">
        <f t="shared" si="37"/>
        <v>0.731006160164271</v>
      </c>
      <c r="AJ228" t="str">
        <f>_xlfn.IFS(Table1[[#This Row],[Salary]]&lt;55000,"$45000 - $55000",Table1[[#This Row],[Salary]]&lt;75000,"$55000 - $75000",Table1[[#This Row],[Salary]]&lt;=110000,"$75000 - $110000",Table1[[#This Row],[Salary]]&gt;110000,"&gt;$110000")</f>
        <v>$45000 - $55000</v>
      </c>
    </row>
    <row r="229" spans="1:36" x14ac:dyDescent="0.3">
      <c r="A229" t="s">
        <v>383</v>
      </c>
      <c r="B229">
        <v>10131</v>
      </c>
      <c r="C229">
        <v>1</v>
      </c>
      <c r="D229">
        <v>1</v>
      </c>
      <c r="E229">
        <v>1</v>
      </c>
      <c r="F229">
        <v>5</v>
      </c>
      <c r="G229">
        <v>1</v>
      </c>
      <c r="H229">
        <v>3</v>
      </c>
      <c r="I229">
        <v>83363</v>
      </c>
      <c r="J229">
        <v>1</v>
      </c>
      <c r="K229">
        <v>23</v>
      </c>
      <c r="L229" t="s">
        <v>69</v>
      </c>
      <c r="M229" t="s">
        <v>36</v>
      </c>
      <c r="N229">
        <v>2045</v>
      </c>
      <c r="O229" s="1">
        <v>30844</v>
      </c>
      <c r="P229" t="s">
        <v>37</v>
      </c>
      <c r="Q229" t="s">
        <v>48</v>
      </c>
      <c r="R229" t="s">
        <v>101</v>
      </c>
      <c r="S229" t="s">
        <v>77</v>
      </c>
      <c r="T229" s="1">
        <v>40595</v>
      </c>
      <c r="U229" s="1">
        <v>42231</v>
      </c>
      <c r="V229" t="s">
        <v>49</v>
      </c>
      <c r="W229" t="s">
        <v>50</v>
      </c>
      <c r="X229" t="s">
        <v>70</v>
      </c>
      <c r="Y229" t="s">
        <v>125</v>
      </c>
      <c r="Z229">
        <v>2</v>
      </c>
      <c r="AA229" t="s">
        <v>79</v>
      </c>
      <c r="AB229" t="s">
        <v>53</v>
      </c>
      <c r="AC229">
        <v>4.1500000000000004</v>
      </c>
      <c r="AD229">
        <v>4</v>
      </c>
      <c r="AE229">
        <v>0</v>
      </c>
      <c r="AF229" s="1">
        <v>41748</v>
      </c>
      <c r="AG229">
        <v>0</v>
      </c>
      <c r="AH229">
        <v>4</v>
      </c>
      <c r="AI229" s="2">
        <f t="shared" si="37"/>
        <v>4.4791238877481181</v>
      </c>
      <c r="AJ229" t="str">
        <f>_xlfn.IFS(Table1[[#This Row],[Salary]]&lt;55000,"$45000 - $55000",Table1[[#This Row],[Salary]]&lt;75000,"$55000 - $75000",Table1[[#This Row],[Salary]]&lt;=110000,"$75000 - $110000",Table1[[#This Row],[Salary]]&gt;110000,"&gt;$110000")</f>
        <v>$75000 - $110000</v>
      </c>
    </row>
    <row r="230" spans="1:36" x14ac:dyDescent="0.3">
      <c r="A230" t="s">
        <v>384</v>
      </c>
      <c r="B230">
        <v>10239</v>
      </c>
      <c r="C230">
        <v>1</v>
      </c>
      <c r="D230">
        <v>1</v>
      </c>
      <c r="E230">
        <v>0</v>
      </c>
      <c r="F230">
        <v>1</v>
      </c>
      <c r="G230">
        <v>3</v>
      </c>
      <c r="H230">
        <v>3</v>
      </c>
      <c r="I230">
        <v>95920</v>
      </c>
      <c r="J230">
        <v>0</v>
      </c>
      <c r="K230">
        <v>4</v>
      </c>
      <c r="L230" t="s">
        <v>190</v>
      </c>
      <c r="M230" t="s">
        <v>36</v>
      </c>
      <c r="N230">
        <v>2110</v>
      </c>
      <c r="O230" s="1">
        <v>29560</v>
      </c>
      <c r="P230" t="s">
        <v>56</v>
      </c>
      <c r="Q230" t="s">
        <v>48</v>
      </c>
      <c r="R230" t="s">
        <v>39</v>
      </c>
      <c r="S230" t="s">
        <v>77</v>
      </c>
      <c r="T230" s="1">
        <v>42645</v>
      </c>
      <c r="U230" s="1">
        <f ca="1">TODAY()</f>
        <v>44639</v>
      </c>
      <c r="V230" t="s">
        <v>480</v>
      </c>
      <c r="W230" t="s">
        <v>41</v>
      </c>
      <c r="X230" t="s">
        <v>481</v>
      </c>
      <c r="Y230" t="s">
        <v>191</v>
      </c>
      <c r="Z230">
        <v>13</v>
      </c>
      <c r="AA230" t="s">
        <v>52</v>
      </c>
      <c r="AB230" t="s">
        <v>53</v>
      </c>
      <c r="AC230">
        <v>4.4000000000000004</v>
      </c>
      <c r="AD230">
        <v>4</v>
      </c>
      <c r="AE230">
        <v>6</v>
      </c>
      <c r="AF230" s="1">
        <v>43502</v>
      </c>
      <c r="AG230">
        <v>0</v>
      </c>
      <c r="AH230">
        <v>10</v>
      </c>
      <c r="AI230" s="2">
        <f t="shared" ca="1" si="37"/>
        <v>5.4592744695414099</v>
      </c>
      <c r="AJ230" t="str">
        <f>_xlfn.IFS(Table1[[#This Row],[Salary]]&lt;55000,"$45000 - $55000",Table1[[#This Row],[Salary]]&lt;75000,"$55000 - $75000",Table1[[#This Row],[Salary]]&lt;=110000,"$75000 - $110000",Table1[[#This Row],[Salary]]&gt;110000,"&gt;$110000")</f>
        <v>$75000 - $110000</v>
      </c>
    </row>
    <row r="231" spans="1:36" x14ac:dyDescent="0.3">
      <c r="A231" t="s">
        <v>385</v>
      </c>
      <c r="B231">
        <v>10152</v>
      </c>
      <c r="C231">
        <v>0</v>
      </c>
      <c r="D231">
        <v>2</v>
      </c>
      <c r="E231">
        <v>1</v>
      </c>
      <c r="F231">
        <v>5</v>
      </c>
      <c r="G231">
        <v>5</v>
      </c>
      <c r="H231">
        <v>3</v>
      </c>
      <c r="I231">
        <v>61729</v>
      </c>
      <c r="J231">
        <v>1</v>
      </c>
      <c r="K231">
        <v>19</v>
      </c>
      <c r="L231" t="s">
        <v>35</v>
      </c>
      <c r="M231" t="s">
        <v>36</v>
      </c>
      <c r="N231">
        <v>2478</v>
      </c>
      <c r="O231" s="1">
        <v>31047</v>
      </c>
      <c r="P231" t="s">
        <v>37</v>
      </c>
      <c r="Q231" t="s">
        <v>62</v>
      </c>
      <c r="R231" t="s">
        <v>39</v>
      </c>
      <c r="S231" t="s">
        <v>40</v>
      </c>
      <c r="T231" s="1">
        <v>40812</v>
      </c>
      <c r="U231" s="1">
        <v>43197</v>
      </c>
      <c r="V231" t="s">
        <v>187</v>
      </c>
      <c r="W231" t="s">
        <v>50</v>
      </c>
      <c r="X231" t="s">
        <v>42</v>
      </c>
      <c r="Y231" t="s">
        <v>43</v>
      </c>
      <c r="Z231">
        <v>22</v>
      </c>
      <c r="AA231" t="s">
        <v>52</v>
      </c>
      <c r="AB231" t="s">
        <v>53</v>
      </c>
      <c r="AC231">
        <v>3.8</v>
      </c>
      <c r="AD231">
        <v>5</v>
      </c>
      <c r="AE231">
        <v>0</v>
      </c>
      <c r="AF231" s="1">
        <v>43135</v>
      </c>
      <c r="AG231">
        <v>0</v>
      </c>
      <c r="AH231">
        <v>19</v>
      </c>
      <c r="AI231" s="2">
        <f t="shared" si="37"/>
        <v>6.5297741273100618</v>
      </c>
      <c r="AJ231" t="str">
        <f>_xlfn.IFS(Table1[[#This Row],[Salary]]&lt;55000,"$45000 - $55000",Table1[[#This Row],[Salary]]&lt;75000,"$55000 - $75000",Table1[[#This Row],[Salary]]&lt;=110000,"$75000 - $110000",Table1[[#This Row],[Salary]]&gt;110000,"&gt;$110000")</f>
        <v>$55000 - $75000</v>
      </c>
    </row>
    <row r="232" spans="1:36" x14ac:dyDescent="0.3">
      <c r="A232" t="s">
        <v>386</v>
      </c>
      <c r="B232">
        <v>10140</v>
      </c>
      <c r="C232">
        <v>1</v>
      </c>
      <c r="D232">
        <v>1</v>
      </c>
      <c r="E232">
        <v>1</v>
      </c>
      <c r="F232">
        <v>1</v>
      </c>
      <c r="G232">
        <v>6</v>
      </c>
      <c r="H232">
        <v>3</v>
      </c>
      <c r="I232">
        <v>61809</v>
      </c>
      <c r="J232">
        <v>0</v>
      </c>
      <c r="K232">
        <v>3</v>
      </c>
      <c r="L232" t="s">
        <v>133</v>
      </c>
      <c r="M232" t="s">
        <v>387</v>
      </c>
      <c r="N232">
        <v>83706</v>
      </c>
      <c r="O232" s="1">
        <v>20068</v>
      </c>
      <c r="P232" t="s">
        <v>37</v>
      </c>
      <c r="Q232" t="s">
        <v>48</v>
      </c>
      <c r="R232" t="s">
        <v>39</v>
      </c>
      <c r="S232" t="s">
        <v>40</v>
      </c>
      <c r="T232" s="1">
        <v>41771</v>
      </c>
      <c r="U232" s="1">
        <f ca="1">TODAY()</f>
        <v>44639</v>
      </c>
      <c r="V232" t="s">
        <v>480</v>
      </c>
      <c r="W232" t="s">
        <v>41</v>
      </c>
      <c r="X232" t="s">
        <v>135</v>
      </c>
      <c r="Y232" t="s">
        <v>136</v>
      </c>
      <c r="Z232">
        <v>17</v>
      </c>
      <c r="AA232" t="s">
        <v>111</v>
      </c>
      <c r="AB232" t="s">
        <v>53</v>
      </c>
      <c r="AC232">
        <v>3.98</v>
      </c>
      <c r="AD232">
        <v>3</v>
      </c>
      <c r="AE232">
        <v>0</v>
      </c>
      <c r="AF232" s="1">
        <v>43493</v>
      </c>
      <c r="AG232">
        <v>0</v>
      </c>
      <c r="AH232">
        <v>4</v>
      </c>
      <c r="AI232" s="2">
        <f t="shared" ca="1" si="37"/>
        <v>7.8521560574948666</v>
      </c>
      <c r="AJ232" t="str">
        <f>_xlfn.IFS(Table1[[#This Row],[Salary]]&lt;55000,"$45000 - $55000",Table1[[#This Row],[Salary]]&lt;75000,"$55000 - $75000",Table1[[#This Row],[Salary]]&lt;=110000,"$75000 - $110000",Table1[[#This Row],[Salary]]&gt;110000,"&gt;$110000")</f>
        <v>$55000 - $75000</v>
      </c>
    </row>
    <row r="233" spans="1:36" x14ac:dyDescent="0.3">
      <c r="A233" t="s">
        <v>388</v>
      </c>
      <c r="B233">
        <v>10058</v>
      </c>
      <c r="C233">
        <v>0</v>
      </c>
      <c r="D233">
        <v>2</v>
      </c>
      <c r="E233">
        <v>1</v>
      </c>
      <c r="F233">
        <v>5</v>
      </c>
      <c r="G233">
        <v>5</v>
      </c>
      <c r="H233">
        <v>3</v>
      </c>
      <c r="I233">
        <v>45115</v>
      </c>
      <c r="J233">
        <v>1</v>
      </c>
      <c r="K233">
        <v>19</v>
      </c>
      <c r="L233" t="s">
        <v>35</v>
      </c>
      <c r="M233" t="s">
        <v>36</v>
      </c>
      <c r="N233">
        <v>2176</v>
      </c>
      <c r="O233" s="1">
        <v>30154</v>
      </c>
      <c r="P233" t="s">
        <v>37</v>
      </c>
      <c r="Q233" t="s">
        <v>62</v>
      </c>
      <c r="R233" t="s">
        <v>39</v>
      </c>
      <c r="S233" t="s">
        <v>40</v>
      </c>
      <c r="T233" s="1">
        <v>40679</v>
      </c>
      <c r="U233" s="1">
        <v>42384</v>
      </c>
      <c r="V233" t="s">
        <v>124</v>
      </c>
      <c r="W233" t="s">
        <v>50</v>
      </c>
      <c r="X233" t="s">
        <v>42</v>
      </c>
      <c r="Y233" t="s">
        <v>60</v>
      </c>
      <c r="Z233">
        <v>16</v>
      </c>
      <c r="AA233" t="s">
        <v>44</v>
      </c>
      <c r="AB233" t="s">
        <v>53</v>
      </c>
      <c r="AC233">
        <v>5</v>
      </c>
      <c r="AD233">
        <v>4</v>
      </c>
      <c r="AE233">
        <v>0</v>
      </c>
      <c r="AF233" s="1">
        <v>42093</v>
      </c>
      <c r="AG233">
        <v>0</v>
      </c>
      <c r="AH233">
        <v>11</v>
      </c>
      <c r="AI233" s="2">
        <f t="shared" si="37"/>
        <v>4.6680355920602326</v>
      </c>
      <c r="AJ233" t="str">
        <f>_xlfn.IFS(Table1[[#This Row],[Salary]]&lt;55000,"$45000 - $55000",Table1[[#This Row],[Salary]]&lt;75000,"$55000 - $75000",Table1[[#This Row],[Salary]]&lt;=110000,"$75000 - $110000",Table1[[#This Row],[Salary]]&gt;110000,"&gt;$110000")</f>
        <v>$45000 - $55000</v>
      </c>
    </row>
    <row r="234" spans="1:36" x14ac:dyDescent="0.3">
      <c r="A234" t="s">
        <v>389</v>
      </c>
      <c r="B234">
        <v>10011</v>
      </c>
      <c r="C234">
        <v>1</v>
      </c>
      <c r="D234">
        <v>1</v>
      </c>
      <c r="E234">
        <v>0</v>
      </c>
      <c r="F234">
        <v>1</v>
      </c>
      <c r="G234">
        <v>5</v>
      </c>
      <c r="H234">
        <v>4</v>
      </c>
      <c r="I234">
        <v>46738</v>
      </c>
      <c r="J234">
        <v>0</v>
      </c>
      <c r="K234">
        <v>19</v>
      </c>
      <c r="L234" t="s">
        <v>35</v>
      </c>
      <c r="M234" t="s">
        <v>36</v>
      </c>
      <c r="N234">
        <v>2171</v>
      </c>
      <c r="O234" s="1">
        <v>26999</v>
      </c>
      <c r="P234" t="s">
        <v>56</v>
      </c>
      <c r="Q234" t="s">
        <v>48</v>
      </c>
      <c r="R234" t="s">
        <v>39</v>
      </c>
      <c r="S234" t="s">
        <v>106</v>
      </c>
      <c r="T234" s="1">
        <v>40875</v>
      </c>
      <c r="U234" s="1">
        <f ca="1">TODAY()</f>
        <v>44639</v>
      </c>
      <c r="V234" t="s">
        <v>480</v>
      </c>
      <c r="W234" t="s">
        <v>41</v>
      </c>
      <c r="X234" t="s">
        <v>42</v>
      </c>
      <c r="Y234" t="s">
        <v>64</v>
      </c>
      <c r="AA234" t="s">
        <v>65</v>
      </c>
      <c r="AB234" t="s">
        <v>45</v>
      </c>
      <c r="AC234">
        <v>4.3600000000000003</v>
      </c>
      <c r="AD234">
        <v>5</v>
      </c>
      <c r="AE234">
        <v>0</v>
      </c>
      <c r="AF234" s="1">
        <v>43507</v>
      </c>
      <c r="AG234">
        <v>0</v>
      </c>
      <c r="AH234">
        <v>16</v>
      </c>
      <c r="AI234" s="2">
        <f t="shared" ca="1" si="37"/>
        <v>10.30527036276523</v>
      </c>
      <c r="AJ234" t="str">
        <f>_xlfn.IFS(Table1[[#This Row],[Salary]]&lt;55000,"$45000 - $55000",Table1[[#This Row],[Salary]]&lt;75000,"$55000 - $75000",Table1[[#This Row],[Salary]]&lt;=110000,"$75000 - $110000",Table1[[#This Row],[Salary]]&gt;110000,"&gt;$110000")</f>
        <v>$45000 - $55000</v>
      </c>
    </row>
    <row r="235" spans="1:36" x14ac:dyDescent="0.3">
      <c r="A235" t="s">
        <v>390</v>
      </c>
      <c r="B235">
        <v>10230</v>
      </c>
      <c r="C235">
        <v>0</v>
      </c>
      <c r="D235">
        <v>2</v>
      </c>
      <c r="E235">
        <v>0</v>
      </c>
      <c r="F235">
        <v>5</v>
      </c>
      <c r="G235">
        <v>5</v>
      </c>
      <c r="H235">
        <v>3</v>
      </c>
      <c r="I235">
        <v>64971</v>
      </c>
      <c r="J235">
        <v>1</v>
      </c>
      <c r="K235">
        <v>20</v>
      </c>
      <c r="L235" t="s">
        <v>55</v>
      </c>
      <c r="M235" t="s">
        <v>36</v>
      </c>
      <c r="N235">
        <v>1902</v>
      </c>
      <c r="O235" s="1">
        <v>29715</v>
      </c>
      <c r="P235" t="s">
        <v>56</v>
      </c>
      <c r="Q235" t="s">
        <v>62</v>
      </c>
      <c r="R235" t="s">
        <v>101</v>
      </c>
      <c r="S235" t="s">
        <v>77</v>
      </c>
      <c r="T235" s="1">
        <v>40812</v>
      </c>
      <c r="U235" s="1">
        <v>40838</v>
      </c>
      <c r="V235" t="s">
        <v>63</v>
      </c>
      <c r="W235" t="s">
        <v>50</v>
      </c>
      <c r="X235" t="s">
        <v>42</v>
      </c>
      <c r="Y235" t="s">
        <v>85</v>
      </c>
      <c r="Z235">
        <v>14</v>
      </c>
      <c r="AA235" t="s">
        <v>65</v>
      </c>
      <c r="AB235" t="s">
        <v>53</v>
      </c>
      <c r="AC235">
        <v>4.5</v>
      </c>
      <c r="AD235">
        <v>4</v>
      </c>
      <c r="AE235">
        <v>0</v>
      </c>
      <c r="AF235" s="1">
        <v>40838</v>
      </c>
      <c r="AG235">
        <v>0</v>
      </c>
      <c r="AH235">
        <v>10</v>
      </c>
      <c r="AI235" s="2">
        <f t="shared" si="37"/>
        <v>7.1184120465434639E-2</v>
      </c>
      <c r="AJ235" t="str">
        <f>_xlfn.IFS(Table1[[#This Row],[Salary]]&lt;55000,"$45000 - $55000",Table1[[#This Row],[Salary]]&lt;75000,"$55000 - $75000",Table1[[#This Row],[Salary]]&lt;=110000,"$75000 - $110000",Table1[[#This Row],[Salary]]&gt;110000,"&gt;$110000")</f>
        <v>$55000 - $75000</v>
      </c>
    </row>
    <row r="236" spans="1:36" x14ac:dyDescent="0.3">
      <c r="A236" t="s">
        <v>391</v>
      </c>
      <c r="B236">
        <v>10224</v>
      </c>
      <c r="C236">
        <v>1</v>
      </c>
      <c r="D236">
        <v>1</v>
      </c>
      <c r="E236">
        <v>1</v>
      </c>
      <c r="F236">
        <v>5</v>
      </c>
      <c r="G236">
        <v>5</v>
      </c>
      <c r="H236">
        <v>3</v>
      </c>
      <c r="I236">
        <v>55578</v>
      </c>
      <c r="J236">
        <v>1</v>
      </c>
      <c r="K236">
        <v>20</v>
      </c>
      <c r="L236" t="s">
        <v>55</v>
      </c>
      <c r="M236" t="s">
        <v>36</v>
      </c>
      <c r="N236">
        <v>2138</v>
      </c>
      <c r="O236" s="1">
        <v>26365</v>
      </c>
      <c r="P236" t="s">
        <v>37</v>
      </c>
      <c r="Q236" t="s">
        <v>48</v>
      </c>
      <c r="R236" t="s">
        <v>39</v>
      </c>
      <c r="S236" t="s">
        <v>40</v>
      </c>
      <c r="T236" s="1">
        <v>40729</v>
      </c>
      <c r="U236" s="1">
        <v>40947</v>
      </c>
      <c r="V236" t="s">
        <v>84</v>
      </c>
      <c r="W236" t="s">
        <v>50</v>
      </c>
      <c r="X236" t="s">
        <v>42</v>
      </c>
      <c r="Y236" t="s">
        <v>58</v>
      </c>
      <c r="Z236">
        <v>20</v>
      </c>
      <c r="AA236" t="s">
        <v>52</v>
      </c>
      <c r="AB236" t="s">
        <v>53</v>
      </c>
      <c r="AC236">
        <v>4.2</v>
      </c>
      <c r="AD236">
        <v>5</v>
      </c>
      <c r="AE236">
        <v>0</v>
      </c>
      <c r="AF236" s="1">
        <v>40914</v>
      </c>
      <c r="AG236">
        <v>0</v>
      </c>
      <c r="AH236">
        <v>13</v>
      </c>
      <c r="AI236" s="2">
        <f t="shared" si="37"/>
        <v>0.59685147159479812</v>
      </c>
      <c r="AJ236" t="str">
        <f>_xlfn.IFS(Table1[[#This Row],[Salary]]&lt;55000,"$45000 - $55000",Table1[[#This Row],[Salary]]&lt;75000,"$55000 - $75000",Table1[[#This Row],[Salary]]&lt;=110000,"$75000 - $110000",Table1[[#This Row],[Salary]]&gt;110000,"&gt;$110000")</f>
        <v>$55000 - $75000</v>
      </c>
    </row>
    <row r="237" spans="1:36" x14ac:dyDescent="0.3">
      <c r="A237" t="s">
        <v>392</v>
      </c>
      <c r="B237">
        <v>10047</v>
      </c>
      <c r="C237">
        <v>1</v>
      </c>
      <c r="D237">
        <v>1</v>
      </c>
      <c r="E237">
        <v>1</v>
      </c>
      <c r="F237">
        <v>5</v>
      </c>
      <c r="G237">
        <v>5</v>
      </c>
      <c r="H237">
        <v>3</v>
      </c>
      <c r="I237">
        <v>50428</v>
      </c>
      <c r="J237">
        <v>1</v>
      </c>
      <c r="K237">
        <v>19</v>
      </c>
      <c r="L237" t="s">
        <v>35</v>
      </c>
      <c r="M237" t="s">
        <v>36</v>
      </c>
      <c r="N237">
        <v>1420</v>
      </c>
      <c r="O237" s="1">
        <v>27211</v>
      </c>
      <c r="P237" t="s">
        <v>37</v>
      </c>
      <c r="Q237" t="s">
        <v>48</v>
      </c>
      <c r="R237" t="s">
        <v>39</v>
      </c>
      <c r="S237" t="s">
        <v>77</v>
      </c>
      <c r="T237" s="1">
        <v>40553</v>
      </c>
      <c r="U237" s="1">
        <v>42395</v>
      </c>
      <c r="V237" t="s">
        <v>97</v>
      </c>
      <c r="W237" t="s">
        <v>50</v>
      </c>
      <c r="X237" t="s">
        <v>42</v>
      </c>
      <c r="Y237" t="s">
        <v>67</v>
      </c>
      <c r="Z237">
        <v>11</v>
      </c>
      <c r="AA237" t="s">
        <v>52</v>
      </c>
      <c r="AB237" t="s">
        <v>53</v>
      </c>
      <c r="AC237">
        <v>5</v>
      </c>
      <c r="AD237">
        <v>3</v>
      </c>
      <c r="AE237">
        <v>0</v>
      </c>
      <c r="AF237" s="1">
        <v>42014</v>
      </c>
      <c r="AG237">
        <v>0</v>
      </c>
      <c r="AH237">
        <v>11</v>
      </c>
      <c r="AI237" s="2">
        <f t="shared" si="37"/>
        <v>5.0431211498973303</v>
      </c>
      <c r="AJ237" t="str">
        <f>_xlfn.IFS(Table1[[#This Row],[Salary]]&lt;55000,"$45000 - $55000",Table1[[#This Row],[Salary]]&lt;75000,"$55000 - $75000",Table1[[#This Row],[Salary]]&lt;=110000,"$75000 - $110000",Table1[[#This Row],[Salary]]&gt;110000,"&gt;$110000")</f>
        <v>$45000 - $55000</v>
      </c>
    </row>
    <row r="238" spans="1:36" x14ac:dyDescent="0.3">
      <c r="A238" t="s">
        <v>393</v>
      </c>
      <c r="B238">
        <v>10285</v>
      </c>
      <c r="C238">
        <v>1</v>
      </c>
      <c r="D238">
        <v>1</v>
      </c>
      <c r="E238">
        <v>0</v>
      </c>
      <c r="F238">
        <v>4</v>
      </c>
      <c r="G238">
        <v>5</v>
      </c>
      <c r="H238">
        <v>2</v>
      </c>
      <c r="I238">
        <v>61422</v>
      </c>
      <c r="J238">
        <v>1</v>
      </c>
      <c r="K238">
        <v>19</v>
      </c>
      <c r="L238" t="s">
        <v>35</v>
      </c>
      <c r="M238" t="s">
        <v>36</v>
      </c>
      <c r="N238">
        <v>1460</v>
      </c>
      <c r="O238" s="1">
        <v>31229</v>
      </c>
      <c r="P238" t="s">
        <v>56</v>
      </c>
      <c r="Q238" t="s">
        <v>48</v>
      </c>
      <c r="R238" t="s">
        <v>39</v>
      </c>
      <c r="S238" t="s">
        <v>40</v>
      </c>
      <c r="T238" s="1">
        <v>40553</v>
      </c>
      <c r="U238" s="1">
        <v>42507</v>
      </c>
      <c r="V238" t="s">
        <v>97</v>
      </c>
      <c r="W238" t="s">
        <v>98</v>
      </c>
      <c r="X238" t="s">
        <v>42</v>
      </c>
      <c r="Y238" t="s">
        <v>74</v>
      </c>
      <c r="Z238">
        <v>19</v>
      </c>
      <c r="AA238" t="s">
        <v>52</v>
      </c>
      <c r="AB238" t="s">
        <v>112</v>
      </c>
      <c r="AC238">
        <v>3.6</v>
      </c>
      <c r="AD238">
        <v>3</v>
      </c>
      <c r="AE238">
        <v>0</v>
      </c>
      <c r="AF238" s="1">
        <v>42465</v>
      </c>
      <c r="AG238">
        <v>4</v>
      </c>
      <c r="AH238">
        <v>16</v>
      </c>
      <c r="AI238" s="2">
        <f t="shared" si="37"/>
        <v>5.3497604380561263</v>
      </c>
      <c r="AJ238" t="str">
        <f>_xlfn.IFS(Table1[[#This Row],[Salary]]&lt;55000,"$45000 - $55000",Table1[[#This Row],[Salary]]&lt;75000,"$55000 - $75000",Table1[[#This Row],[Salary]]&lt;=110000,"$75000 - $110000",Table1[[#This Row],[Salary]]&gt;110000,"&gt;$110000")</f>
        <v>$55000 - $75000</v>
      </c>
    </row>
    <row r="239" spans="1:36" x14ac:dyDescent="0.3">
      <c r="A239" t="s">
        <v>394</v>
      </c>
      <c r="B239">
        <v>10020</v>
      </c>
      <c r="C239">
        <v>0</v>
      </c>
      <c r="D239">
        <v>4</v>
      </c>
      <c r="E239">
        <v>1</v>
      </c>
      <c r="F239">
        <v>1</v>
      </c>
      <c r="G239">
        <v>5</v>
      </c>
      <c r="H239">
        <v>4</v>
      </c>
      <c r="I239">
        <v>63353</v>
      </c>
      <c r="J239">
        <v>0</v>
      </c>
      <c r="K239">
        <v>19</v>
      </c>
      <c r="L239" t="s">
        <v>35</v>
      </c>
      <c r="M239" t="s">
        <v>36</v>
      </c>
      <c r="N239">
        <v>1730</v>
      </c>
      <c r="O239" s="1">
        <v>31075</v>
      </c>
      <c r="P239" t="s">
        <v>37</v>
      </c>
      <c r="Q239" t="s">
        <v>73</v>
      </c>
      <c r="R239" t="s">
        <v>39</v>
      </c>
      <c r="S239" t="s">
        <v>40</v>
      </c>
      <c r="T239" s="1">
        <v>41463</v>
      </c>
      <c r="U239" s="1">
        <f t="shared" ref="U239:U240" ca="1" si="42">TODAY()</f>
        <v>44639</v>
      </c>
      <c r="V239" t="s">
        <v>480</v>
      </c>
      <c r="W239" t="s">
        <v>41</v>
      </c>
      <c r="X239" t="s">
        <v>42</v>
      </c>
      <c r="Y239" t="s">
        <v>78</v>
      </c>
      <c r="Z239">
        <v>12</v>
      </c>
      <c r="AA239" t="s">
        <v>75</v>
      </c>
      <c r="AB239" t="s">
        <v>45</v>
      </c>
      <c r="AC239">
        <v>3.6</v>
      </c>
      <c r="AD239">
        <v>5</v>
      </c>
      <c r="AE239">
        <v>0</v>
      </c>
      <c r="AF239" s="1">
        <v>43507</v>
      </c>
      <c r="AG239">
        <v>0</v>
      </c>
      <c r="AH239">
        <v>4</v>
      </c>
      <c r="AI239" s="2">
        <f t="shared" ca="1" si="37"/>
        <v>8.6954140999315541</v>
      </c>
      <c r="AJ239" t="str">
        <f>_xlfn.IFS(Table1[[#This Row],[Salary]]&lt;55000,"$45000 - $55000",Table1[[#This Row],[Salary]]&lt;75000,"$55000 - $75000",Table1[[#This Row],[Salary]]&lt;=110000,"$75000 - $110000",Table1[[#This Row],[Salary]]&gt;110000,"&gt;$110000")</f>
        <v>$55000 - $75000</v>
      </c>
    </row>
    <row r="240" spans="1:36" x14ac:dyDescent="0.3">
      <c r="A240" t="s">
        <v>395</v>
      </c>
      <c r="B240">
        <v>10162</v>
      </c>
      <c r="C240">
        <v>1</v>
      </c>
      <c r="D240">
        <v>1</v>
      </c>
      <c r="E240">
        <v>0</v>
      </c>
      <c r="F240">
        <v>1</v>
      </c>
      <c r="G240">
        <v>3</v>
      </c>
      <c r="H240">
        <v>3</v>
      </c>
      <c r="I240">
        <v>89883</v>
      </c>
      <c r="J240">
        <v>0</v>
      </c>
      <c r="K240">
        <v>9</v>
      </c>
      <c r="L240" t="s">
        <v>89</v>
      </c>
      <c r="M240" t="s">
        <v>36</v>
      </c>
      <c r="N240">
        <v>1886</v>
      </c>
      <c r="O240" s="1">
        <v>29900</v>
      </c>
      <c r="P240" t="s">
        <v>56</v>
      </c>
      <c r="Q240" t="s">
        <v>48</v>
      </c>
      <c r="R240" t="s">
        <v>39</v>
      </c>
      <c r="S240" t="s">
        <v>40</v>
      </c>
      <c r="T240" s="1">
        <v>42051</v>
      </c>
      <c r="U240" s="1">
        <f t="shared" ca="1" si="42"/>
        <v>44639</v>
      </c>
      <c r="V240" t="s">
        <v>480</v>
      </c>
      <c r="W240" t="s">
        <v>41</v>
      </c>
      <c r="X240" t="s">
        <v>481</v>
      </c>
      <c r="Y240" t="s">
        <v>51</v>
      </c>
      <c r="Z240">
        <v>4</v>
      </c>
      <c r="AA240" t="s">
        <v>75</v>
      </c>
      <c r="AB240" t="s">
        <v>53</v>
      </c>
      <c r="AC240">
        <v>3.69</v>
      </c>
      <c r="AD240">
        <v>5</v>
      </c>
      <c r="AE240">
        <v>6</v>
      </c>
      <c r="AF240" s="1">
        <v>43510</v>
      </c>
      <c r="AG240">
        <v>0</v>
      </c>
      <c r="AH240">
        <v>15</v>
      </c>
      <c r="AI240" s="2">
        <f t="shared" ca="1" si="37"/>
        <v>7.0855578370978778</v>
      </c>
      <c r="AJ240" t="str">
        <f>_xlfn.IFS(Table1[[#This Row],[Salary]]&lt;55000,"$45000 - $55000",Table1[[#This Row],[Salary]]&lt;75000,"$55000 - $75000",Table1[[#This Row],[Salary]]&lt;=110000,"$75000 - $110000",Table1[[#This Row],[Salary]]&gt;110000,"&gt;$110000")</f>
        <v>$75000 - $110000</v>
      </c>
    </row>
    <row r="241" spans="1:36" x14ac:dyDescent="0.3">
      <c r="A241" t="s">
        <v>396</v>
      </c>
      <c r="B241">
        <v>10149</v>
      </c>
      <c r="C241">
        <v>0</v>
      </c>
      <c r="D241">
        <v>0</v>
      </c>
      <c r="E241">
        <v>0</v>
      </c>
      <c r="F241">
        <v>5</v>
      </c>
      <c r="G241">
        <v>3</v>
      </c>
      <c r="H241">
        <v>3</v>
      </c>
      <c r="I241">
        <v>120000</v>
      </c>
      <c r="J241">
        <v>1</v>
      </c>
      <c r="K241">
        <v>29</v>
      </c>
      <c r="L241" t="s">
        <v>397</v>
      </c>
      <c r="M241" t="s">
        <v>36</v>
      </c>
      <c r="N241">
        <v>2703</v>
      </c>
      <c r="O241" s="1">
        <v>26811</v>
      </c>
      <c r="P241" t="s">
        <v>56</v>
      </c>
      <c r="Q241" t="s">
        <v>38</v>
      </c>
      <c r="R241" t="s">
        <v>39</v>
      </c>
      <c r="S241" t="s">
        <v>40</v>
      </c>
      <c r="T241" s="1">
        <v>42009</v>
      </c>
      <c r="U241" s="1">
        <v>43414</v>
      </c>
      <c r="V241" t="s">
        <v>84</v>
      </c>
      <c r="W241" t="s">
        <v>50</v>
      </c>
      <c r="X241" t="s">
        <v>481</v>
      </c>
      <c r="Y241" t="s">
        <v>51</v>
      </c>
      <c r="Z241">
        <v>4</v>
      </c>
      <c r="AA241" t="s">
        <v>44</v>
      </c>
      <c r="AB241" t="s">
        <v>53</v>
      </c>
      <c r="AC241">
        <v>3.88</v>
      </c>
      <c r="AD241">
        <v>3</v>
      </c>
      <c r="AE241">
        <v>7</v>
      </c>
      <c r="AF241" s="1">
        <v>43144</v>
      </c>
      <c r="AG241">
        <v>0</v>
      </c>
      <c r="AH241">
        <v>12</v>
      </c>
      <c r="AI241" s="2">
        <f t="shared" si="37"/>
        <v>3.8466803559206024</v>
      </c>
      <c r="AJ241" t="str">
        <f>_xlfn.IFS(Table1[[#This Row],[Salary]]&lt;55000,"$45000 - $55000",Table1[[#This Row],[Salary]]&lt;75000,"$55000 - $75000",Table1[[#This Row],[Salary]]&lt;=110000,"$75000 - $110000",Table1[[#This Row],[Salary]]&gt;110000,"&gt;$110000")</f>
        <v>&gt;$110000</v>
      </c>
    </row>
    <row r="242" spans="1:36" x14ac:dyDescent="0.3">
      <c r="A242" t="s">
        <v>398</v>
      </c>
      <c r="B242">
        <v>10086</v>
      </c>
      <c r="C242">
        <v>0</v>
      </c>
      <c r="D242">
        <v>0</v>
      </c>
      <c r="E242">
        <v>0</v>
      </c>
      <c r="F242">
        <v>1</v>
      </c>
      <c r="G242">
        <v>3</v>
      </c>
      <c r="H242">
        <v>3</v>
      </c>
      <c r="I242">
        <v>150290</v>
      </c>
      <c r="J242">
        <v>0</v>
      </c>
      <c r="K242">
        <v>7</v>
      </c>
      <c r="L242" t="s">
        <v>399</v>
      </c>
      <c r="M242" t="s">
        <v>36</v>
      </c>
      <c r="N242">
        <v>2056</v>
      </c>
      <c r="O242" s="1">
        <v>26624</v>
      </c>
      <c r="P242" t="s">
        <v>56</v>
      </c>
      <c r="Q242" t="s">
        <v>38</v>
      </c>
      <c r="R242" t="s">
        <v>39</v>
      </c>
      <c r="S242" t="s">
        <v>77</v>
      </c>
      <c r="T242" s="1">
        <v>42742</v>
      </c>
      <c r="U242" s="1">
        <f t="shared" ref="U242:U243" ca="1" si="43">TODAY()</f>
        <v>44639</v>
      </c>
      <c r="V242" t="s">
        <v>480</v>
      </c>
      <c r="W242" t="s">
        <v>41</v>
      </c>
      <c r="X242" t="s">
        <v>481</v>
      </c>
      <c r="Y242" t="s">
        <v>191</v>
      </c>
      <c r="Z242">
        <v>13</v>
      </c>
      <c r="AA242" t="s">
        <v>52</v>
      </c>
      <c r="AB242" t="s">
        <v>53</v>
      </c>
      <c r="AC242">
        <v>4.9400000000000004</v>
      </c>
      <c r="AD242">
        <v>3</v>
      </c>
      <c r="AE242">
        <v>5</v>
      </c>
      <c r="AF242" s="1">
        <v>43502</v>
      </c>
      <c r="AG242">
        <v>0</v>
      </c>
      <c r="AH242">
        <v>17</v>
      </c>
      <c r="AI242" s="2">
        <f t="shared" ca="1" si="37"/>
        <v>5.1937029431895958</v>
      </c>
      <c r="AJ242" t="str">
        <f>_xlfn.IFS(Table1[[#This Row],[Salary]]&lt;55000,"$45000 - $55000",Table1[[#This Row],[Salary]]&lt;75000,"$55000 - $75000",Table1[[#This Row],[Salary]]&lt;=110000,"$75000 - $110000",Table1[[#This Row],[Salary]]&gt;110000,"&gt;$110000")</f>
        <v>&gt;$110000</v>
      </c>
    </row>
    <row r="243" spans="1:36" x14ac:dyDescent="0.3">
      <c r="A243" t="s">
        <v>400</v>
      </c>
      <c r="B243">
        <v>10054</v>
      </c>
      <c r="C243">
        <v>0</v>
      </c>
      <c r="D243">
        <v>3</v>
      </c>
      <c r="E243">
        <v>0</v>
      </c>
      <c r="F243">
        <v>1</v>
      </c>
      <c r="G243">
        <v>5</v>
      </c>
      <c r="H243">
        <v>3</v>
      </c>
      <c r="I243">
        <v>60627</v>
      </c>
      <c r="J243">
        <v>0</v>
      </c>
      <c r="K243">
        <v>19</v>
      </c>
      <c r="L243" t="s">
        <v>35</v>
      </c>
      <c r="M243" t="s">
        <v>36</v>
      </c>
      <c r="N243">
        <v>1886</v>
      </c>
      <c r="O243" s="1">
        <v>27161</v>
      </c>
      <c r="P243" t="s">
        <v>56</v>
      </c>
      <c r="Q243" t="s">
        <v>131</v>
      </c>
      <c r="R243" t="s">
        <v>39</v>
      </c>
      <c r="S243" t="s">
        <v>40</v>
      </c>
      <c r="T243" s="1">
        <v>41645</v>
      </c>
      <c r="U243" s="1">
        <f t="shared" ca="1" si="43"/>
        <v>44639</v>
      </c>
      <c r="V243" t="s">
        <v>480</v>
      </c>
      <c r="W243" t="s">
        <v>41</v>
      </c>
      <c r="X243" t="s">
        <v>42</v>
      </c>
      <c r="Y243" t="s">
        <v>85</v>
      </c>
      <c r="Z243">
        <v>14</v>
      </c>
      <c r="AA243" t="s">
        <v>195</v>
      </c>
      <c r="AB243" t="s">
        <v>53</v>
      </c>
      <c r="AC243">
        <v>5</v>
      </c>
      <c r="AD243">
        <v>4</v>
      </c>
      <c r="AE243">
        <v>0</v>
      </c>
      <c r="AF243" s="1">
        <v>43496</v>
      </c>
      <c r="AG243">
        <v>0</v>
      </c>
      <c r="AH243">
        <v>8</v>
      </c>
      <c r="AI243" s="2">
        <f t="shared" ca="1" si="37"/>
        <v>8.1971252566735107</v>
      </c>
      <c r="AJ243" t="str">
        <f>_xlfn.IFS(Table1[[#This Row],[Salary]]&lt;55000,"$45000 - $55000",Table1[[#This Row],[Salary]]&lt;75000,"$55000 - $75000",Table1[[#This Row],[Salary]]&lt;=110000,"$75000 - $110000",Table1[[#This Row],[Salary]]&gt;110000,"&gt;$110000")</f>
        <v>$55000 - $75000</v>
      </c>
    </row>
    <row r="244" spans="1:36" x14ac:dyDescent="0.3">
      <c r="A244" t="s">
        <v>401</v>
      </c>
      <c r="B244">
        <v>10065</v>
      </c>
      <c r="C244">
        <v>0</v>
      </c>
      <c r="D244">
        <v>0</v>
      </c>
      <c r="E244">
        <v>1</v>
      </c>
      <c r="F244">
        <v>5</v>
      </c>
      <c r="G244">
        <v>5</v>
      </c>
      <c r="H244">
        <v>3</v>
      </c>
      <c r="I244">
        <v>53180</v>
      </c>
      <c r="J244">
        <v>1</v>
      </c>
      <c r="K244">
        <v>19</v>
      </c>
      <c r="L244" t="s">
        <v>35</v>
      </c>
      <c r="M244" t="s">
        <v>36</v>
      </c>
      <c r="N244">
        <v>2155</v>
      </c>
      <c r="O244" s="1">
        <v>31854</v>
      </c>
      <c r="P244" t="s">
        <v>37</v>
      </c>
      <c r="Q244" t="s">
        <v>38</v>
      </c>
      <c r="R244" t="s">
        <v>39</v>
      </c>
      <c r="S244" t="s">
        <v>40</v>
      </c>
      <c r="T244" s="1">
        <v>40637</v>
      </c>
      <c r="U244" s="1">
        <v>43325</v>
      </c>
      <c r="V244" t="s">
        <v>84</v>
      </c>
      <c r="W244" t="s">
        <v>50</v>
      </c>
      <c r="X244" t="s">
        <v>42</v>
      </c>
      <c r="Y244" t="s">
        <v>58</v>
      </c>
      <c r="Z244">
        <v>20</v>
      </c>
      <c r="AA244" t="s">
        <v>65</v>
      </c>
      <c r="AB244" t="s">
        <v>53</v>
      </c>
      <c r="AC244">
        <v>5</v>
      </c>
      <c r="AD244">
        <v>5</v>
      </c>
      <c r="AE244">
        <v>0</v>
      </c>
      <c r="AF244" s="1">
        <v>43283</v>
      </c>
      <c r="AG244">
        <v>0</v>
      </c>
      <c r="AH244">
        <v>4</v>
      </c>
      <c r="AI244" s="2">
        <f t="shared" si="37"/>
        <v>7.3593429158110881</v>
      </c>
      <c r="AJ244" t="str">
        <f>_xlfn.IFS(Table1[[#This Row],[Salary]]&lt;55000,"$45000 - $55000",Table1[[#This Row],[Salary]]&lt;75000,"$55000 - $75000",Table1[[#This Row],[Salary]]&lt;=110000,"$75000 - $110000",Table1[[#This Row],[Salary]]&gt;110000,"&gt;$110000")</f>
        <v>$45000 - $55000</v>
      </c>
    </row>
    <row r="245" spans="1:36" x14ac:dyDescent="0.3">
      <c r="A245" t="s">
        <v>402</v>
      </c>
      <c r="B245">
        <v>10198</v>
      </c>
      <c r="C245">
        <v>0</v>
      </c>
      <c r="D245">
        <v>0</v>
      </c>
      <c r="E245">
        <v>1</v>
      </c>
      <c r="F245">
        <v>1</v>
      </c>
      <c r="G245">
        <v>3</v>
      </c>
      <c r="H245">
        <v>3</v>
      </c>
      <c r="I245">
        <v>140920</v>
      </c>
      <c r="J245">
        <v>0</v>
      </c>
      <c r="K245">
        <v>13</v>
      </c>
      <c r="L245" t="s">
        <v>403</v>
      </c>
      <c r="M245" t="s">
        <v>36</v>
      </c>
      <c r="N245">
        <v>2481</v>
      </c>
      <c r="O245" s="1">
        <v>26788</v>
      </c>
      <c r="P245" t="s">
        <v>37</v>
      </c>
      <c r="Q245" t="s">
        <v>38</v>
      </c>
      <c r="R245" t="s">
        <v>39</v>
      </c>
      <c r="S245" t="s">
        <v>40</v>
      </c>
      <c r="T245" s="1">
        <v>41294</v>
      </c>
      <c r="U245" s="1">
        <f ca="1">TODAY()</f>
        <v>44639</v>
      </c>
      <c r="V245" t="s">
        <v>480</v>
      </c>
      <c r="W245" t="s">
        <v>41</v>
      </c>
      <c r="X245" t="s">
        <v>481</v>
      </c>
      <c r="Y245" t="s">
        <v>141</v>
      </c>
      <c r="Z245">
        <v>5</v>
      </c>
      <c r="AA245" t="s">
        <v>52</v>
      </c>
      <c r="AB245" t="s">
        <v>53</v>
      </c>
      <c r="AC245">
        <v>3.6</v>
      </c>
      <c r="AD245">
        <v>5</v>
      </c>
      <c r="AE245">
        <v>7</v>
      </c>
      <c r="AF245" s="1">
        <v>43514</v>
      </c>
      <c r="AG245">
        <v>0</v>
      </c>
      <c r="AH245">
        <v>13</v>
      </c>
      <c r="AI245" s="2">
        <f t="shared" ca="1" si="37"/>
        <v>9.158110882956878</v>
      </c>
      <c r="AJ245" t="str">
        <f>_xlfn.IFS(Table1[[#This Row],[Salary]]&lt;55000,"$45000 - $55000",Table1[[#This Row],[Salary]]&lt;75000,"$55000 - $75000",Table1[[#This Row],[Salary]]&lt;=110000,"$75000 - $110000",Table1[[#This Row],[Salary]]&gt;110000,"&gt;$110000")</f>
        <v>&gt;$110000</v>
      </c>
    </row>
    <row r="246" spans="1:36" x14ac:dyDescent="0.3">
      <c r="A246" t="s">
        <v>404</v>
      </c>
      <c r="B246">
        <v>10222</v>
      </c>
      <c r="C246">
        <v>0</v>
      </c>
      <c r="D246">
        <v>2</v>
      </c>
      <c r="E246">
        <v>1</v>
      </c>
      <c r="F246">
        <v>5</v>
      </c>
      <c r="G246">
        <v>3</v>
      </c>
      <c r="H246">
        <v>3</v>
      </c>
      <c r="I246">
        <v>148999</v>
      </c>
      <c r="J246">
        <v>1</v>
      </c>
      <c r="K246">
        <v>13</v>
      </c>
      <c r="L246" t="s">
        <v>403</v>
      </c>
      <c r="M246" t="s">
        <v>36</v>
      </c>
      <c r="N246">
        <v>1915</v>
      </c>
      <c r="O246" s="1">
        <v>23468</v>
      </c>
      <c r="P246" t="s">
        <v>37</v>
      </c>
      <c r="Q246" t="s">
        <v>62</v>
      </c>
      <c r="R246" t="s">
        <v>39</v>
      </c>
      <c r="S246" t="s">
        <v>77</v>
      </c>
      <c r="T246" s="1">
        <v>40917</v>
      </c>
      <c r="U246" s="1">
        <v>42312</v>
      </c>
      <c r="V246" t="s">
        <v>57</v>
      </c>
      <c r="W246" t="s">
        <v>50</v>
      </c>
      <c r="X246" t="s">
        <v>481</v>
      </c>
      <c r="Y246" t="s">
        <v>141</v>
      </c>
      <c r="Z246">
        <v>5</v>
      </c>
      <c r="AA246" t="s">
        <v>79</v>
      </c>
      <c r="AB246" t="s">
        <v>53</v>
      </c>
      <c r="AC246">
        <v>4.3</v>
      </c>
      <c r="AD246">
        <v>4</v>
      </c>
      <c r="AE246">
        <v>6</v>
      </c>
      <c r="AF246" s="1">
        <v>42008</v>
      </c>
      <c r="AG246">
        <v>0</v>
      </c>
      <c r="AH246">
        <v>8</v>
      </c>
      <c r="AI246" s="2">
        <f t="shared" si="37"/>
        <v>3.8193018480492813</v>
      </c>
      <c r="AJ246" t="str">
        <f>_xlfn.IFS(Table1[[#This Row],[Salary]]&lt;55000,"$45000 - $55000",Table1[[#This Row],[Salary]]&lt;75000,"$55000 - $75000",Table1[[#This Row],[Salary]]&lt;=110000,"$75000 - $110000",Table1[[#This Row],[Salary]]&gt;110000,"&gt;$110000")</f>
        <v>&gt;$110000</v>
      </c>
    </row>
    <row r="247" spans="1:36" x14ac:dyDescent="0.3">
      <c r="A247" t="s">
        <v>405</v>
      </c>
      <c r="B247">
        <v>10126</v>
      </c>
      <c r="C247">
        <v>1</v>
      </c>
      <c r="D247">
        <v>1</v>
      </c>
      <c r="E247">
        <v>0</v>
      </c>
      <c r="F247">
        <v>1</v>
      </c>
      <c r="G247">
        <v>4</v>
      </c>
      <c r="H247">
        <v>3</v>
      </c>
      <c r="I247">
        <v>86214</v>
      </c>
      <c r="J247">
        <v>0</v>
      </c>
      <c r="K247">
        <v>24</v>
      </c>
      <c r="L247" t="s">
        <v>69</v>
      </c>
      <c r="M247" t="s">
        <v>36</v>
      </c>
      <c r="N247">
        <v>2132</v>
      </c>
      <c r="O247" s="1">
        <v>31617</v>
      </c>
      <c r="P247" t="s">
        <v>56</v>
      </c>
      <c r="Q247" t="s">
        <v>48</v>
      </c>
      <c r="R247" t="s">
        <v>39</v>
      </c>
      <c r="S247" t="s">
        <v>40</v>
      </c>
      <c r="T247" s="1">
        <v>41218</v>
      </c>
      <c r="U247" s="1">
        <f t="shared" ref="U247:U248" ca="1" si="44">TODAY()</f>
        <v>44639</v>
      </c>
      <c r="V247" t="s">
        <v>480</v>
      </c>
      <c r="W247" t="s">
        <v>41</v>
      </c>
      <c r="X247" t="s">
        <v>70</v>
      </c>
      <c r="Y247" t="s">
        <v>71</v>
      </c>
      <c r="Z247">
        <v>10</v>
      </c>
      <c r="AA247" t="s">
        <v>52</v>
      </c>
      <c r="AB247" t="s">
        <v>53</v>
      </c>
      <c r="AC247">
        <v>4.2</v>
      </c>
      <c r="AD247">
        <v>3</v>
      </c>
      <c r="AE247">
        <v>6</v>
      </c>
      <c r="AF247" s="1">
        <v>43509</v>
      </c>
      <c r="AG247">
        <v>0</v>
      </c>
      <c r="AH247">
        <v>2</v>
      </c>
      <c r="AI247" s="2">
        <f t="shared" ca="1" si="37"/>
        <v>9.3661875427789187</v>
      </c>
      <c r="AJ247" t="str">
        <f>_xlfn.IFS(Table1[[#This Row],[Salary]]&lt;55000,"$45000 - $55000",Table1[[#This Row],[Salary]]&lt;75000,"$55000 - $75000",Table1[[#This Row],[Salary]]&lt;=110000,"$75000 - $110000",Table1[[#This Row],[Salary]]&gt;110000,"&gt;$110000")</f>
        <v>$75000 - $110000</v>
      </c>
    </row>
    <row r="248" spans="1:36" x14ac:dyDescent="0.3">
      <c r="A248" t="s">
        <v>406</v>
      </c>
      <c r="B248">
        <v>10295</v>
      </c>
      <c r="C248">
        <v>0</v>
      </c>
      <c r="D248">
        <v>0</v>
      </c>
      <c r="E248">
        <v>0</v>
      </c>
      <c r="F248">
        <v>2</v>
      </c>
      <c r="G248">
        <v>5</v>
      </c>
      <c r="H248">
        <v>2</v>
      </c>
      <c r="I248">
        <v>47750</v>
      </c>
      <c r="J248">
        <v>0</v>
      </c>
      <c r="K248">
        <v>19</v>
      </c>
      <c r="L248" t="s">
        <v>35</v>
      </c>
      <c r="M248" t="s">
        <v>36</v>
      </c>
      <c r="N248">
        <v>1801</v>
      </c>
      <c r="O248" s="1">
        <v>24995</v>
      </c>
      <c r="P248" t="s">
        <v>56</v>
      </c>
      <c r="Q248" t="s">
        <v>38</v>
      </c>
      <c r="R248" t="s">
        <v>39</v>
      </c>
      <c r="S248" t="s">
        <v>77</v>
      </c>
      <c r="T248" s="1">
        <v>42555</v>
      </c>
      <c r="U248" s="1">
        <f t="shared" ca="1" si="44"/>
        <v>44639</v>
      </c>
      <c r="V248" t="s">
        <v>480</v>
      </c>
      <c r="W248" t="s">
        <v>41</v>
      </c>
      <c r="X248" t="s">
        <v>42</v>
      </c>
      <c r="Y248" t="s">
        <v>93</v>
      </c>
      <c r="Z248">
        <v>18</v>
      </c>
      <c r="AA248" t="s">
        <v>79</v>
      </c>
      <c r="AB248" t="s">
        <v>112</v>
      </c>
      <c r="AC248">
        <v>2.6</v>
      </c>
      <c r="AD248">
        <v>4</v>
      </c>
      <c r="AE248">
        <v>0</v>
      </c>
      <c r="AF248" s="1">
        <v>43514</v>
      </c>
      <c r="AG248">
        <v>5</v>
      </c>
      <c r="AH248">
        <v>4</v>
      </c>
      <c r="AI248" s="2">
        <f t="shared" ca="1" si="37"/>
        <v>5.7056810403832987</v>
      </c>
      <c r="AJ248" t="str">
        <f>_xlfn.IFS(Table1[[#This Row],[Salary]]&lt;55000,"$45000 - $55000",Table1[[#This Row],[Salary]]&lt;75000,"$55000 - $75000",Table1[[#This Row],[Salary]]&lt;=110000,"$75000 - $110000",Table1[[#This Row],[Salary]]&gt;110000,"&gt;$110000")</f>
        <v>$45000 - $55000</v>
      </c>
    </row>
    <row r="249" spans="1:36" x14ac:dyDescent="0.3">
      <c r="A249" t="s">
        <v>407</v>
      </c>
      <c r="B249">
        <v>10260</v>
      </c>
      <c r="C249">
        <v>0</v>
      </c>
      <c r="D249">
        <v>0</v>
      </c>
      <c r="E249">
        <v>1</v>
      </c>
      <c r="F249">
        <v>5</v>
      </c>
      <c r="G249">
        <v>5</v>
      </c>
      <c r="H249">
        <v>3</v>
      </c>
      <c r="I249">
        <v>46428</v>
      </c>
      <c r="J249">
        <v>1</v>
      </c>
      <c r="K249">
        <v>19</v>
      </c>
      <c r="L249" t="s">
        <v>35</v>
      </c>
      <c r="M249" t="s">
        <v>36</v>
      </c>
      <c r="N249">
        <v>2148</v>
      </c>
      <c r="O249" s="1">
        <v>27384</v>
      </c>
      <c r="P249" t="s">
        <v>37</v>
      </c>
      <c r="Q249" t="s">
        <v>38</v>
      </c>
      <c r="R249" t="s">
        <v>39</v>
      </c>
      <c r="S249" t="s">
        <v>40</v>
      </c>
      <c r="T249" s="1">
        <v>39818</v>
      </c>
      <c r="U249" s="1">
        <v>43311</v>
      </c>
      <c r="V249" t="s">
        <v>156</v>
      </c>
      <c r="W249" t="s">
        <v>50</v>
      </c>
      <c r="X249" t="s">
        <v>42</v>
      </c>
      <c r="Y249" t="s">
        <v>43</v>
      </c>
      <c r="Z249">
        <v>22</v>
      </c>
      <c r="AA249" t="s">
        <v>65</v>
      </c>
      <c r="AB249" t="s">
        <v>53</v>
      </c>
      <c r="AC249">
        <v>4.5999999999999996</v>
      </c>
      <c r="AD249">
        <v>5</v>
      </c>
      <c r="AE249">
        <v>0</v>
      </c>
      <c r="AF249" s="1">
        <v>43136</v>
      </c>
      <c r="AG249">
        <v>0</v>
      </c>
      <c r="AH249">
        <v>7</v>
      </c>
      <c r="AI249" s="2">
        <f t="shared" si="37"/>
        <v>9.5633127994524294</v>
      </c>
      <c r="AJ249" t="str">
        <f>_xlfn.IFS(Table1[[#This Row],[Salary]]&lt;55000,"$45000 - $55000",Table1[[#This Row],[Salary]]&lt;75000,"$55000 - $75000",Table1[[#This Row],[Salary]]&lt;=110000,"$75000 - $110000",Table1[[#This Row],[Salary]]&gt;110000,"&gt;$110000")</f>
        <v>$45000 - $55000</v>
      </c>
    </row>
    <row r="250" spans="1:36" x14ac:dyDescent="0.3">
      <c r="A250" t="s">
        <v>408</v>
      </c>
      <c r="B250">
        <v>10233</v>
      </c>
      <c r="C250">
        <v>1</v>
      </c>
      <c r="D250">
        <v>1</v>
      </c>
      <c r="E250">
        <v>1</v>
      </c>
      <c r="F250">
        <v>1</v>
      </c>
      <c r="G250">
        <v>5</v>
      </c>
      <c r="H250">
        <v>3</v>
      </c>
      <c r="I250">
        <v>57975</v>
      </c>
      <c r="J250">
        <v>0</v>
      </c>
      <c r="K250">
        <v>20</v>
      </c>
      <c r="L250" t="s">
        <v>55</v>
      </c>
      <c r="M250" t="s">
        <v>36</v>
      </c>
      <c r="N250">
        <v>2062</v>
      </c>
      <c r="O250" s="1">
        <v>31528</v>
      </c>
      <c r="P250" t="s">
        <v>37</v>
      </c>
      <c r="Q250" t="s">
        <v>48</v>
      </c>
      <c r="R250" t="s">
        <v>39</v>
      </c>
      <c r="S250" t="s">
        <v>40</v>
      </c>
      <c r="T250" s="1">
        <v>40420</v>
      </c>
      <c r="U250" s="1">
        <f ca="1">TODAY()</f>
        <v>44639</v>
      </c>
      <c r="V250" t="s">
        <v>480</v>
      </c>
      <c r="W250" t="s">
        <v>41</v>
      </c>
      <c r="X250" t="s">
        <v>42</v>
      </c>
      <c r="Y250" t="s">
        <v>93</v>
      </c>
      <c r="Z250">
        <v>18</v>
      </c>
      <c r="AA250" t="s">
        <v>111</v>
      </c>
      <c r="AB250" t="s">
        <v>53</v>
      </c>
      <c r="AC250">
        <v>4.0999999999999996</v>
      </c>
      <c r="AD250">
        <v>3</v>
      </c>
      <c r="AE250">
        <v>0</v>
      </c>
      <c r="AF250" s="1">
        <v>43475</v>
      </c>
      <c r="AG250">
        <v>0</v>
      </c>
      <c r="AH250">
        <v>13</v>
      </c>
      <c r="AI250" s="2">
        <f t="shared" ca="1" si="37"/>
        <v>11.550992470910336</v>
      </c>
      <c r="AJ250" t="str">
        <f>_xlfn.IFS(Table1[[#This Row],[Salary]]&lt;55000,"$45000 - $55000",Table1[[#This Row],[Salary]]&lt;75000,"$55000 - $75000",Table1[[#This Row],[Salary]]&lt;=110000,"$75000 - $110000",Table1[[#This Row],[Salary]]&gt;110000,"&gt;$110000")</f>
        <v>$55000 - $75000</v>
      </c>
    </row>
    <row r="251" spans="1:36" x14ac:dyDescent="0.3">
      <c r="A251" t="s">
        <v>409</v>
      </c>
      <c r="B251">
        <v>10229</v>
      </c>
      <c r="C251">
        <v>0</v>
      </c>
      <c r="D251">
        <v>2</v>
      </c>
      <c r="E251">
        <v>1</v>
      </c>
      <c r="F251">
        <v>5</v>
      </c>
      <c r="G251">
        <v>3</v>
      </c>
      <c r="H251">
        <v>3</v>
      </c>
      <c r="I251">
        <v>88527</v>
      </c>
      <c r="J251">
        <v>1</v>
      </c>
      <c r="K251">
        <v>9</v>
      </c>
      <c r="L251" t="s">
        <v>410</v>
      </c>
      <c r="M251" t="s">
        <v>36</v>
      </c>
      <c r="N251">
        <v>2452</v>
      </c>
      <c r="O251" s="1">
        <v>32128</v>
      </c>
      <c r="P251" t="s">
        <v>37</v>
      </c>
      <c r="Q251" t="s">
        <v>62</v>
      </c>
      <c r="R251" t="s">
        <v>39</v>
      </c>
      <c r="S251" t="s">
        <v>77</v>
      </c>
      <c r="T251" s="1">
        <v>42009</v>
      </c>
      <c r="U251" s="1">
        <v>42308</v>
      </c>
      <c r="V251" t="s">
        <v>57</v>
      </c>
      <c r="W251" t="s">
        <v>50</v>
      </c>
      <c r="X251" t="s">
        <v>481</v>
      </c>
      <c r="Y251" t="s">
        <v>51</v>
      </c>
      <c r="Z251">
        <v>4</v>
      </c>
      <c r="AA251" t="s">
        <v>44</v>
      </c>
      <c r="AB251" t="s">
        <v>53</v>
      </c>
      <c r="AC251">
        <v>4.2</v>
      </c>
      <c r="AD251">
        <v>3</v>
      </c>
      <c r="AE251">
        <v>5</v>
      </c>
      <c r="AF251" s="1">
        <v>42114</v>
      </c>
      <c r="AG251">
        <v>0</v>
      </c>
      <c r="AH251">
        <v>2</v>
      </c>
      <c r="AI251" s="2">
        <f t="shared" si="37"/>
        <v>0.81861738535249828</v>
      </c>
      <c r="AJ251" t="str">
        <f>_xlfn.IFS(Table1[[#This Row],[Salary]]&lt;55000,"$45000 - $55000",Table1[[#This Row],[Salary]]&lt;75000,"$55000 - $75000",Table1[[#This Row],[Salary]]&lt;=110000,"$75000 - $110000",Table1[[#This Row],[Salary]]&gt;110000,"&gt;$110000")</f>
        <v>$75000 - $110000</v>
      </c>
    </row>
    <row r="252" spans="1:36" x14ac:dyDescent="0.3">
      <c r="A252" t="s">
        <v>411</v>
      </c>
      <c r="B252">
        <v>10169</v>
      </c>
      <c r="C252">
        <v>1</v>
      </c>
      <c r="D252">
        <v>1</v>
      </c>
      <c r="E252">
        <v>0</v>
      </c>
      <c r="F252">
        <v>1</v>
      </c>
      <c r="G252">
        <v>5</v>
      </c>
      <c r="H252">
        <v>3</v>
      </c>
      <c r="I252">
        <v>56147</v>
      </c>
      <c r="J252">
        <v>0</v>
      </c>
      <c r="K252">
        <v>19</v>
      </c>
      <c r="L252" t="s">
        <v>35</v>
      </c>
      <c r="M252" t="s">
        <v>36</v>
      </c>
      <c r="N252">
        <v>2154</v>
      </c>
      <c r="O252" s="1">
        <v>32423</v>
      </c>
      <c r="P252" t="s">
        <v>56</v>
      </c>
      <c r="Q252" t="s">
        <v>48</v>
      </c>
      <c r="R252" t="s">
        <v>39</v>
      </c>
      <c r="S252" t="s">
        <v>77</v>
      </c>
      <c r="T252" s="1">
        <v>41911</v>
      </c>
      <c r="U252" s="1">
        <f t="shared" ref="U252:U257" ca="1" si="45">TODAY()</f>
        <v>44639</v>
      </c>
      <c r="V252" t="s">
        <v>480</v>
      </c>
      <c r="W252" t="s">
        <v>41</v>
      </c>
      <c r="X252" t="s">
        <v>42</v>
      </c>
      <c r="Y252" t="s">
        <v>60</v>
      </c>
      <c r="Z252">
        <v>16</v>
      </c>
      <c r="AA252" t="s">
        <v>44</v>
      </c>
      <c r="AB252" t="s">
        <v>53</v>
      </c>
      <c r="AC252">
        <v>3.51</v>
      </c>
      <c r="AD252">
        <v>3</v>
      </c>
      <c r="AE252">
        <v>0</v>
      </c>
      <c r="AF252" s="1">
        <v>43514</v>
      </c>
      <c r="AG252">
        <v>0</v>
      </c>
      <c r="AH252">
        <v>2</v>
      </c>
      <c r="AI252" s="2">
        <f t="shared" ca="1" si="37"/>
        <v>7.4688569472963726</v>
      </c>
      <c r="AJ252" t="str">
        <f>_xlfn.IFS(Table1[[#This Row],[Salary]]&lt;55000,"$45000 - $55000",Table1[[#This Row],[Salary]]&lt;75000,"$55000 - $75000",Table1[[#This Row],[Salary]]&lt;=110000,"$75000 - $110000",Table1[[#This Row],[Salary]]&gt;110000,"&gt;$110000")</f>
        <v>$55000 - $75000</v>
      </c>
    </row>
    <row r="253" spans="1:36" x14ac:dyDescent="0.3">
      <c r="A253" t="s">
        <v>412</v>
      </c>
      <c r="B253">
        <v>10071</v>
      </c>
      <c r="C253">
        <v>0</v>
      </c>
      <c r="D253">
        <v>0</v>
      </c>
      <c r="E253">
        <v>0</v>
      </c>
      <c r="F253">
        <v>3</v>
      </c>
      <c r="G253">
        <v>5</v>
      </c>
      <c r="H253">
        <v>3</v>
      </c>
      <c r="I253">
        <v>50923</v>
      </c>
      <c r="J253">
        <v>0</v>
      </c>
      <c r="K253">
        <v>19</v>
      </c>
      <c r="L253" t="s">
        <v>35</v>
      </c>
      <c r="M253" t="s">
        <v>36</v>
      </c>
      <c r="N253">
        <v>2191</v>
      </c>
      <c r="O253" s="1">
        <v>27670</v>
      </c>
      <c r="P253" t="s">
        <v>56</v>
      </c>
      <c r="Q253" t="s">
        <v>38</v>
      </c>
      <c r="R253" t="s">
        <v>39</v>
      </c>
      <c r="S253" t="s">
        <v>106</v>
      </c>
      <c r="T253" s="1">
        <v>41547</v>
      </c>
      <c r="U253" s="1">
        <f t="shared" ca="1" si="45"/>
        <v>44639</v>
      </c>
      <c r="V253" t="s">
        <v>480</v>
      </c>
      <c r="W253" t="s">
        <v>41</v>
      </c>
      <c r="X253" t="s">
        <v>42</v>
      </c>
      <c r="Y253" t="s">
        <v>64</v>
      </c>
      <c r="AA253" t="s">
        <v>65</v>
      </c>
      <c r="AB253" t="s">
        <v>53</v>
      </c>
      <c r="AC253">
        <v>5</v>
      </c>
      <c r="AD253">
        <v>5</v>
      </c>
      <c r="AE253">
        <v>0</v>
      </c>
      <c r="AF253" s="1">
        <v>43502</v>
      </c>
      <c r="AG253">
        <v>0</v>
      </c>
      <c r="AH253">
        <v>14</v>
      </c>
      <c r="AI253" s="2">
        <f t="shared" ca="1" si="37"/>
        <v>8.4654346338124569</v>
      </c>
      <c r="AJ253" t="str">
        <f>_xlfn.IFS(Table1[[#This Row],[Salary]]&lt;55000,"$45000 - $55000",Table1[[#This Row],[Salary]]&lt;75000,"$55000 - $75000",Table1[[#This Row],[Salary]]&lt;=110000,"$75000 - $110000",Table1[[#This Row],[Salary]]&gt;110000,"&gt;$110000")</f>
        <v>$45000 - $55000</v>
      </c>
    </row>
    <row r="254" spans="1:36" x14ac:dyDescent="0.3">
      <c r="A254" t="s">
        <v>413</v>
      </c>
      <c r="B254">
        <v>10179</v>
      </c>
      <c r="C254">
        <v>1</v>
      </c>
      <c r="D254">
        <v>1</v>
      </c>
      <c r="E254">
        <v>0</v>
      </c>
      <c r="F254">
        <v>1</v>
      </c>
      <c r="G254">
        <v>3</v>
      </c>
      <c r="H254">
        <v>3</v>
      </c>
      <c r="I254">
        <v>50750</v>
      </c>
      <c r="J254">
        <v>0</v>
      </c>
      <c r="K254">
        <v>15</v>
      </c>
      <c r="L254" t="s">
        <v>219</v>
      </c>
      <c r="M254" t="s">
        <v>36</v>
      </c>
      <c r="N254">
        <v>1773</v>
      </c>
      <c r="O254" s="1">
        <v>29690</v>
      </c>
      <c r="P254" t="s">
        <v>56</v>
      </c>
      <c r="Q254" t="s">
        <v>48</v>
      </c>
      <c r="R254" t="s">
        <v>39</v>
      </c>
      <c r="S254" t="s">
        <v>40</v>
      </c>
      <c r="T254" s="1">
        <v>41912</v>
      </c>
      <c r="U254" s="1">
        <f t="shared" ca="1" si="45"/>
        <v>44639</v>
      </c>
      <c r="V254" t="s">
        <v>480</v>
      </c>
      <c r="W254" t="s">
        <v>41</v>
      </c>
      <c r="X254" t="s">
        <v>481</v>
      </c>
      <c r="Y254" t="s">
        <v>82</v>
      </c>
      <c r="Z254">
        <v>7</v>
      </c>
      <c r="AA254" t="s">
        <v>44</v>
      </c>
      <c r="AB254" t="s">
        <v>53</v>
      </c>
      <c r="AC254">
        <v>3.31</v>
      </c>
      <c r="AD254">
        <v>3</v>
      </c>
      <c r="AE254">
        <v>6</v>
      </c>
      <c r="AF254" s="1">
        <v>43472</v>
      </c>
      <c r="AG254">
        <v>0</v>
      </c>
      <c r="AH254">
        <v>7</v>
      </c>
      <c r="AI254" s="2">
        <f t="shared" ca="1" si="37"/>
        <v>7.4661190965092405</v>
      </c>
      <c r="AJ254" t="str">
        <f>_xlfn.IFS(Table1[[#This Row],[Salary]]&lt;55000,"$45000 - $55000",Table1[[#This Row],[Salary]]&lt;75000,"$55000 - $75000",Table1[[#This Row],[Salary]]&lt;=110000,"$75000 - $110000",Table1[[#This Row],[Salary]]&gt;110000,"&gt;$110000")</f>
        <v>$45000 - $55000</v>
      </c>
    </row>
    <row r="255" spans="1:36" x14ac:dyDescent="0.3">
      <c r="A255" t="s">
        <v>414</v>
      </c>
      <c r="B255">
        <v>10091</v>
      </c>
      <c r="C255">
        <v>1</v>
      </c>
      <c r="D255">
        <v>1</v>
      </c>
      <c r="E255">
        <v>0</v>
      </c>
      <c r="F255">
        <v>1</v>
      </c>
      <c r="G255">
        <v>5</v>
      </c>
      <c r="H255">
        <v>3</v>
      </c>
      <c r="I255">
        <v>52087</v>
      </c>
      <c r="J255">
        <v>0</v>
      </c>
      <c r="K255">
        <v>19</v>
      </c>
      <c r="L255" t="s">
        <v>35</v>
      </c>
      <c r="M255" t="s">
        <v>36</v>
      </c>
      <c r="N255">
        <v>2149</v>
      </c>
      <c r="O255" s="1">
        <v>31283</v>
      </c>
      <c r="P255" t="s">
        <v>56</v>
      </c>
      <c r="Q255" t="s">
        <v>48</v>
      </c>
      <c r="R255" t="s">
        <v>39</v>
      </c>
      <c r="S255" t="s">
        <v>40</v>
      </c>
      <c r="T255" s="1">
        <v>41505</v>
      </c>
      <c r="U255" s="1">
        <f t="shared" ca="1" si="45"/>
        <v>44639</v>
      </c>
      <c r="V255" t="s">
        <v>480</v>
      </c>
      <c r="W255" t="s">
        <v>41</v>
      </c>
      <c r="X255" t="s">
        <v>42</v>
      </c>
      <c r="Y255" t="s">
        <v>67</v>
      </c>
      <c r="Z255">
        <v>11</v>
      </c>
      <c r="AA255" t="s">
        <v>44</v>
      </c>
      <c r="AB255" t="s">
        <v>53</v>
      </c>
      <c r="AC255">
        <v>4.8099999999999996</v>
      </c>
      <c r="AD255">
        <v>4</v>
      </c>
      <c r="AE255">
        <v>0</v>
      </c>
      <c r="AF255" s="1">
        <v>43511</v>
      </c>
      <c r="AG255">
        <v>0</v>
      </c>
      <c r="AH255">
        <v>15</v>
      </c>
      <c r="AI255" s="2">
        <f t="shared" ca="1" si="37"/>
        <v>8.5804243668720055</v>
      </c>
      <c r="AJ255" t="str">
        <f>_xlfn.IFS(Table1[[#This Row],[Salary]]&lt;55000,"$45000 - $55000",Table1[[#This Row],[Salary]]&lt;75000,"$55000 - $75000",Table1[[#This Row],[Salary]]&lt;=110000,"$75000 - $110000",Table1[[#This Row],[Salary]]&gt;110000,"&gt;$110000")</f>
        <v>$45000 - $55000</v>
      </c>
    </row>
    <row r="256" spans="1:36" x14ac:dyDescent="0.3">
      <c r="A256" t="s">
        <v>415</v>
      </c>
      <c r="B256">
        <v>10178</v>
      </c>
      <c r="C256">
        <v>1</v>
      </c>
      <c r="D256">
        <v>1</v>
      </c>
      <c r="E256">
        <v>1</v>
      </c>
      <c r="F256">
        <v>1</v>
      </c>
      <c r="G256">
        <v>3</v>
      </c>
      <c r="H256">
        <v>3</v>
      </c>
      <c r="I256">
        <v>87826</v>
      </c>
      <c r="J256">
        <v>0</v>
      </c>
      <c r="K256">
        <v>9</v>
      </c>
      <c r="L256" t="s">
        <v>89</v>
      </c>
      <c r="M256" t="s">
        <v>36</v>
      </c>
      <c r="N256">
        <v>2110</v>
      </c>
      <c r="O256" s="1">
        <v>25782</v>
      </c>
      <c r="P256" t="s">
        <v>37</v>
      </c>
      <c r="Q256" t="s">
        <v>48</v>
      </c>
      <c r="R256" t="s">
        <v>39</v>
      </c>
      <c r="S256" t="s">
        <v>40</v>
      </c>
      <c r="T256" s="1">
        <v>42009</v>
      </c>
      <c r="U256" s="1">
        <f t="shared" ca="1" si="45"/>
        <v>44639</v>
      </c>
      <c r="V256" t="s">
        <v>480</v>
      </c>
      <c r="W256" t="s">
        <v>41</v>
      </c>
      <c r="X256" t="s">
        <v>481</v>
      </c>
      <c r="Y256" t="s">
        <v>51</v>
      </c>
      <c r="Z256">
        <v>4</v>
      </c>
      <c r="AA256" t="s">
        <v>75</v>
      </c>
      <c r="AB256" t="s">
        <v>53</v>
      </c>
      <c r="AC256">
        <v>3.32</v>
      </c>
      <c r="AD256">
        <v>3</v>
      </c>
      <c r="AE256">
        <v>7</v>
      </c>
      <c r="AF256" s="1">
        <v>43479</v>
      </c>
      <c r="AG256">
        <v>0</v>
      </c>
      <c r="AH256">
        <v>16</v>
      </c>
      <c r="AI256" s="2">
        <f t="shared" ca="1" si="37"/>
        <v>7.2005475701574264</v>
      </c>
      <c r="AJ256" t="str">
        <f>_xlfn.IFS(Table1[[#This Row],[Salary]]&lt;55000,"$45000 - $55000",Table1[[#This Row],[Salary]]&lt;75000,"$55000 - $75000",Table1[[#This Row],[Salary]]&lt;=110000,"$75000 - $110000",Table1[[#This Row],[Salary]]&gt;110000,"&gt;$110000")</f>
        <v>$75000 - $110000</v>
      </c>
    </row>
    <row r="257" spans="1:36" x14ac:dyDescent="0.3">
      <c r="A257" t="s">
        <v>416</v>
      </c>
      <c r="B257">
        <v>10039</v>
      </c>
      <c r="C257">
        <v>0</v>
      </c>
      <c r="D257">
        <v>0</v>
      </c>
      <c r="E257">
        <v>0</v>
      </c>
      <c r="F257">
        <v>1</v>
      </c>
      <c r="G257">
        <v>1</v>
      </c>
      <c r="H257">
        <v>3</v>
      </c>
      <c r="I257">
        <v>51920</v>
      </c>
      <c r="J257">
        <v>0</v>
      </c>
      <c r="K257">
        <v>2</v>
      </c>
      <c r="L257" t="s">
        <v>272</v>
      </c>
      <c r="M257" t="s">
        <v>36</v>
      </c>
      <c r="N257">
        <v>2330</v>
      </c>
      <c r="O257" s="1">
        <v>32282</v>
      </c>
      <c r="P257" t="s">
        <v>56</v>
      </c>
      <c r="Q257" t="s">
        <v>38</v>
      </c>
      <c r="R257" t="s">
        <v>39</v>
      </c>
      <c r="S257" t="s">
        <v>40</v>
      </c>
      <c r="T257" s="1">
        <v>42125</v>
      </c>
      <c r="U257" s="1">
        <f t="shared" ca="1" si="45"/>
        <v>44639</v>
      </c>
      <c r="V257" t="s">
        <v>480</v>
      </c>
      <c r="W257" t="s">
        <v>41</v>
      </c>
      <c r="X257" t="s">
        <v>120</v>
      </c>
      <c r="Y257" t="s">
        <v>121</v>
      </c>
      <c r="Z257">
        <v>1</v>
      </c>
      <c r="AA257" t="s">
        <v>195</v>
      </c>
      <c r="AB257" t="s">
        <v>53</v>
      </c>
      <c r="AC257">
        <v>5</v>
      </c>
      <c r="AD257">
        <v>3</v>
      </c>
      <c r="AE257">
        <v>5</v>
      </c>
      <c r="AF257" s="1">
        <v>43480</v>
      </c>
      <c r="AG257">
        <v>0</v>
      </c>
      <c r="AH257">
        <v>2</v>
      </c>
      <c r="AI257" s="2">
        <f t="shared" ca="1" si="37"/>
        <v>6.882956878850103</v>
      </c>
      <c r="AJ257" t="str">
        <f>_xlfn.IFS(Table1[[#This Row],[Salary]]&lt;55000,"$45000 - $55000",Table1[[#This Row],[Salary]]&lt;75000,"$55000 - $75000",Table1[[#This Row],[Salary]]&lt;=110000,"$75000 - $110000",Table1[[#This Row],[Salary]]&gt;110000,"&gt;$110000")</f>
        <v>$45000 - $55000</v>
      </c>
    </row>
    <row r="258" spans="1:36" x14ac:dyDescent="0.3">
      <c r="A258" t="s">
        <v>417</v>
      </c>
      <c r="B258">
        <v>10095</v>
      </c>
      <c r="C258">
        <v>0</v>
      </c>
      <c r="D258">
        <v>0</v>
      </c>
      <c r="E258">
        <v>0</v>
      </c>
      <c r="F258">
        <v>5</v>
      </c>
      <c r="G258">
        <v>5</v>
      </c>
      <c r="H258">
        <v>3</v>
      </c>
      <c r="I258">
        <v>63878</v>
      </c>
      <c r="J258">
        <v>1</v>
      </c>
      <c r="K258">
        <v>20</v>
      </c>
      <c r="L258" t="s">
        <v>55</v>
      </c>
      <c r="M258" t="s">
        <v>36</v>
      </c>
      <c r="N258">
        <v>1851</v>
      </c>
      <c r="O258" s="1">
        <v>32106</v>
      </c>
      <c r="P258" t="s">
        <v>56</v>
      </c>
      <c r="Q258" t="s">
        <v>38</v>
      </c>
      <c r="R258" t="s">
        <v>39</v>
      </c>
      <c r="S258" t="s">
        <v>40</v>
      </c>
      <c r="T258" s="1">
        <v>40112</v>
      </c>
      <c r="U258" s="1">
        <v>42102</v>
      </c>
      <c r="V258" t="s">
        <v>289</v>
      </c>
      <c r="W258" t="s">
        <v>50</v>
      </c>
      <c r="X258" t="s">
        <v>42</v>
      </c>
      <c r="Y258" t="s">
        <v>43</v>
      </c>
      <c r="Z258">
        <v>22</v>
      </c>
      <c r="AA258" t="s">
        <v>111</v>
      </c>
      <c r="AB258" t="s">
        <v>53</v>
      </c>
      <c r="AC258">
        <v>4.68</v>
      </c>
      <c r="AD258">
        <v>4</v>
      </c>
      <c r="AE258">
        <v>0</v>
      </c>
      <c r="AF258" s="1">
        <v>42096</v>
      </c>
      <c r="AG258">
        <v>0</v>
      </c>
      <c r="AH258">
        <v>20</v>
      </c>
      <c r="AI258" s="2">
        <f t="shared" si="37"/>
        <v>5.4483230663928817</v>
      </c>
      <c r="AJ258" t="str">
        <f>_xlfn.IFS(Table1[[#This Row],[Salary]]&lt;55000,"$45000 - $55000",Table1[[#This Row],[Salary]]&lt;75000,"$55000 - $75000",Table1[[#This Row],[Salary]]&lt;=110000,"$75000 - $110000",Table1[[#This Row],[Salary]]&gt;110000,"&gt;$110000")</f>
        <v>$55000 - $75000</v>
      </c>
    </row>
    <row r="259" spans="1:36" x14ac:dyDescent="0.3">
      <c r="A259" t="s">
        <v>418</v>
      </c>
      <c r="B259">
        <v>10027</v>
      </c>
      <c r="C259">
        <v>0</v>
      </c>
      <c r="D259">
        <v>0</v>
      </c>
      <c r="E259">
        <v>1</v>
      </c>
      <c r="F259">
        <v>1</v>
      </c>
      <c r="G259">
        <v>5</v>
      </c>
      <c r="H259">
        <v>4</v>
      </c>
      <c r="I259">
        <v>60656</v>
      </c>
      <c r="J259">
        <v>0</v>
      </c>
      <c r="K259">
        <v>20</v>
      </c>
      <c r="L259" t="s">
        <v>55</v>
      </c>
      <c r="M259" t="s">
        <v>36</v>
      </c>
      <c r="N259">
        <v>2045</v>
      </c>
      <c r="O259" s="1">
        <v>23314</v>
      </c>
      <c r="P259" t="s">
        <v>37</v>
      </c>
      <c r="Q259" t="s">
        <v>38</v>
      </c>
      <c r="R259" t="s">
        <v>39</v>
      </c>
      <c r="S259" t="s">
        <v>40</v>
      </c>
      <c r="T259" s="1">
        <v>41911</v>
      </c>
      <c r="U259" s="1">
        <f t="shared" ref="U259:U260" ca="1" si="46">TODAY()</f>
        <v>44639</v>
      </c>
      <c r="V259" t="s">
        <v>480</v>
      </c>
      <c r="W259" t="s">
        <v>41</v>
      </c>
      <c r="X259" t="s">
        <v>42</v>
      </c>
      <c r="Y259" t="s">
        <v>60</v>
      </c>
      <c r="Z259">
        <v>16</v>
      </c>
      <c r="AA259" t="s">
        <v>52</v>
      </c>
      <c r="AB259" t="s">
        <v>45</v>
      </c>
      <c r="AC259">
        <v>4.3</v>
      </c>
      <c r="AD259">
        <v>3</v>
      </c>
      <c r="AE259">
        <v>0</v>
      </c>
      <c r="AF259" s="1">
        <v>43493</v>
      </c>
      <c r="AG259">
        <v>0</v>
      </c>
      <c r="AH259">
        <v>4</v>
      </c>
      <c r="AI259" s="2">
        <f t="shared" ref="AI259:AI312" ca="1" si="47">_xlfn.DAYS(U259,T259)/365.25</f>
        <v>7.4688569472963726</v>
      </c>
      <c r="AJ259" t="str">
        <f>_xlfn.IFS(Table1[[#This Row],[Salary]]&lt;55000,"$45000 - $55000",Table1[[#This Row],[Salary]]&lt;75000,"$55000 - $75000",Table1[[#This Row],[Salary]]&lt;=110000,"$75000 - $110000",Table1[[#This Row],[Salary]]&gt;110000,"&gt;$110000")</f>
        <v>$55000 - $75000</v>
      </c>
    </row>
    <row r="260" spans="1:36" x14ac:dyDescent="0.3">
      <c r="A260" t="s">
        <v>419</v>
      </c>
      <c r="B260">
        <v>10291</v>
      </c>
      <c r="C260">
        <v>0</v>
      </c>
      <c r="D260">
        <v>2</v>
      </c>
      <c r="E260">
        <v>1</v>
      </c>
      <c r="F260">
        <v>1</v>
      </c>
      <c r="G260">
        <v>6</v>
      </c>
      <c r="H260">
        <v>2</v>
      </c>
      <c r="I260">
        <v>72992</v>
      </c>
      <c r="J260">
        <v>0</v>
      </c>
      <c r="K260">
        <v>21</v>
      </c>
      <c r="L260" t="s">
        <v>175</v>
      </c>
      <c r="M260" t="s">
        <v>36</v>
      </c>
      <c r="N260">
        <v>1886</v>
      </c>
      <c r="O260" s="1">
        <v>30910</v>
      </c>
      <c r="P260" t="s">
        <v>37</v>
      </c>
      <c r="Q260" t="s">
        <v>62</v>
      </c>
      <c r="R260" t="s">
        <v>39</v>
      </c>
      <c r="S260" t="s">
        <v>77</v>
      </c>
      <c r="T260" s="1">
        <v>41777</v>
      </c>
      <c r="U260" s="1">
        <f t="shared" ca="1" si="46"/>
        <v>44639</v>
      </c>
      <c r="V260" t="s">
        <v>480</v>
      </c>
      <c r="W260" t="s">
        <v>41</v>
      </c>
      <c r="X260" t="s">
        <v>135</v>
      </c>
      <c r="Y260" t="s">
        <v>176</v>
      </c>
      <c r="Z260">
        <v>15</v>
      </c>
      <c r="AA260" t="s">
        <v>79</v>
      </c>
      <c r="AB260" t="s">
        <v>112</v>
      </c>
      <c r="AC260">
        <v>2.4</v>
      </c>
      <c r="AD260">
        <v>4</v>
      </c>
      <c r="AE260">
        <v>0</v>
      </c>
      <c r="AF260" s="1">
        <v>43481</v>
      </c>
      <c r="AG260">
        <v>2</v>
      </c>
      <c r="AH260">
        <v>16</v>
      </c>
      <c r="AI260" s="2">
        <f t="shared" ca="1" si="47"/>
        <v>7.8357289527720742</v>
      </c>
      <c r="AJ260" t="str">
        <f>_xlfn.IFS(Table1[[#This Row],[Salary]]&lt;55000,"$45000 - $55000",Table1[[#This Row],[Salary]]&lt;75000,"$55000 - $75000",Table1[[#This Row],[Salary]]&lt;=110000,"$75000 - $110000",Table1[[#This Row],[Salary]]&gt;110000,"&gt;$110000")</f>
        <v>$55000 - $75000</v>
      </c>
    </row>
    <row r="261" spans="1:36" x14ac:dyDescent="0.3">
      <c r="A261" t="s">
        <v>420</v>
      </c>
      <c r="B261">
        <v>10153</v>
      </c>
      <c r="C261">
        <v>1</v>
      </c>
      <c r="D261">
        <v>1</v>
      </c>
      <c r="E261">
        <v>0</v>
      </c>
      <c r="F261">
        <v>5</v>
      </c>
      <c r="G261">
        <v>1</v>
      </c>
      <c r="H261">
        <v>3</v>
      </c>
      <c r="I261">
        <v>55000</v>
      </c>
      <c r="J261">
        <v>1</v>
      </c>
      <c r="K261">
        <v>2</v>
      </c>
      <c r="L261" t="s">
        <v>272</v>
      </c>
      <c r="M261" t="s">
        <v>36</v>
      </c>
      <c r="N261">
        <v>1844</v>
      </c>
      <c r="O261" s="1">
        <v>31942</v>
      </c>
      <c r="P261" t="s">
        <v>56</v>
      </c>
      <c r="Q261" t="s">
        <v>48</v>
      </c>
      <c r="R261" t="s">
        <v>39</v>
      </c>
      <c r="S261" t="s">
        <v>77</v>
      </c>
      <c r="T261" s="1">
        <v>40812</v>
      </c>
      <c r="U261" s="1">
        <v>41542</v>
      </c>
      <c r="V261" t="s">
        <v>49</v>
      </c>
      <c r="W261" t="s">
        <v>50</v>
      </c>
      <c r="X261" t="s">
        <v>120</v>
      </c>
      <c r="Y261" t="s">
        <v>121</v>
      </c>
      <c r="Z261">
        <v>1</v>
      </c>
      <c r="AA261" t="s">
        <v>79</v>
      </c>
      <c r="AB261" t="s">
        <v>53</v>
      </c>
      <c r="AC261">
        <v>3.8</v>
      </c>
      <c r="AD261">
        <v>4</v>
      </c>
      <c r="AE261">
        <v>4</v>
      </c>
      <c r="AF261" s="1">
        <v>41501</v>
      </c>
      <c r="AG261">
        <v>0</v>
      </c>
      <c r="AH261">
        <v>17</v>
      </c>
      <c r="AI261" s="2">
        <f t="shared" si="47"/>
        <v>1.998631074606434</v>
      </c>
      <c r="AJ261" t="str">
        <f>_xlfn.IFS(Table1[[#This Row],[Salary]]&lt;55000,"$45000 - $55000",Table1[[#This Row],[Salary]]&lt;75000,"$55000 - $75000",Table1[[#This Row],[Salary]]&lt;=110000,"$75000 - $110000",Table1[[#This Row],[Salary]]&gt;110000,"&gt;$110000")</f>
        <v>$55000 - $75000</v>
      </c>
    </row>
    <row r="262" spans="1:36" x14ac:dyDescent="0.3">
      <c r="A262" t="s">
        <v>421</v>
      </c>
      <c r="B262">
        <v>10157</v>
      </c>
      <c r="C262">
        <v>0</v>
      </c>
      <c r="D262">
        <v>0</v>
      </c>
      <c r="E262">
        <v>0</v>
      </c>
      <c r="F262">
        <v>1</v>
      </c>
      <c r="G262">
        <v>5</v>
      </c>
      <c r="H262">
        <v>3</v>
      </c>
      <c r="I262">
        <v>58939</v>
      </c>
      <c r="J262">
        <v>0</v>
      </c>
      <c r="K262">
        <v>19</v>
      </c>
      <c r="L262" t="s">
        <v>35</v>
      </c>
      <c r="M262" t="s">
        <v>36</v>
      </c>
      <c r="N262">
        <v>2130</v>
      </c>
      <c r="O262" s="1">
        <v>23775</v>
      </c>
      <c r="P262" t="s">
        <v>56</v>
      </c>
      <c r="Q262" t="s">
        <v>38</v>
      </c>
      <c r="R262" t="s">
        <v>39</v>
      </c>
      <c r="S262" t="s">
        <v>40</v>
      </c>
      <c r="T262" s="1">
        <v>41589</v>
      </c>
      <c r="U262" s="1">
        <f t="shared" ref="U262:U266" ca="1" si="48">TODAY()</f>
        <v>44639</v>
      </c>
      <c r="V262" t="s">
        <v>480</v>
      </c>
      <c r="W262" t="s">
        <v>41</v>
      </c>
      <c r="X262" t="s">
        <v>42</v>
      </c>
      <c r="Y262" t="s">
        <v>74</v>
      </c>
      <c r="Z262">
        <v>19</v>
      </c>
      <c r="AA262" t="s">
        <v>75</v>
      </c>
      <c r="AB262" t="s">
        <v>53</v>
      </c>
      <c r="AC262">
        <v>3.73</v>
      </c>
      <c r="AD262">
        <v>3</v>
      </c>
      <c r="AE262">
        <v>0</v>
      </c>
      <c r="AF262" s="1">
        <v>43489</v>
      </c>
      <c r="AG262">
        <v>0</v>
      </c>
      <c r="AH262">
        <v>16</v>
      </c>
      <c r="AI262" s="2">
        <f t="shared" ca="1" si="47"/>
        <v>8.3504449007529082</v>
      </c>
      <c r="AJ262" t="str">
        <f>_xlfn.IFS(Table1[[#This Row],[Salary]]&lt;55000,"$45000 - $55000",Table1[[#This Row],[Salary]]&lt;75000,"$55000 - $75000",Table1[[#This Row],[Salary]]&lt;=110000,"$75000 - $110000",Table1[[#This Row],[Salary]]&gt;110000,"&gt;$110000")</f>
        <v>$55000 - $75000</v>
      </c>
    </row>
    <row r="263" spans="1:36" x14ac:dyDescent="0.3">
      <c r="A263" t="s">
        <v>422</v>
      </c>
      <c r="B263">
        <v>10119</v>
      </c>
      <c r="C263">
        <v>1</v>
      </c>
      <c r="D263">
        <v>1</v>
      </c>
      <c r="E263">
        <v>0</v>
      </c>
      <c r="F263">
        <v>1</v>
      </c>
      <c r="G263">
        <v>3</v>
      </c>
      <c r="H263">
        <v>3</v>
      </c>
      <c r="I263">
        <v>66593</v>
      </c>
      <c r="J263">
        <v>0</v>
      </c>
      <c r="K263">
        <v>14</v>
      </c>
      <c r="L263" t="s">
        <v>81</v>
      </c>
      <c r="M263" t="s">
        <v>36</v>
      </c>
      <c r="N263">
        <v>2360</v>
      </c>
      <c r="O263" s="1">
        <v>27001</v>
      </c>
      <c r="P263" t="s">
        <v>56</v>
      </c>
      <c r="Q263" t="s">
        <v>48</v>
      </c>
      <c r="R263" t="s">
        <v>39</v>
      </c>
      <c r="S263" t="s">
        <v>77</v>
      </c>
      <c r="T263" s="1">
        <v>40704</v>
      </c>
      <c r="U263" s="1">
        <f t="shared" ca="1" si="48"/>
        <v>44639</v>
      </c>
      <c r="V263" t="s">
        <v>480</v>
      </c>
      <c r="W263" t="s">
        <v>41</v>
      </c>
      <c r="X263" t="s">
        <v>481</v>
      </c>
      <c r="Y263" t="s">
        <v>160</v>
      </c>
      <c r="Z263">
        <v>6</v>
      </c>
      <c r="AA263" t="s">
        <v>44</v>
      </c>
      <c r="AB263" t="s">
        <v>53</v>
      </c>
      <c r="AC263">
        <v>4.3</v>
      </c>
      <c r="AD263">
        <v>3</v>
      </c>
      <c r="AE263">
        <v>5</v>
      </c>
      <c r="AF263" s="1">
        <v>43504</v>
      </c>
      <c r="AG263">
        <v>0</v>
      </c>
      <c r="AH263">
        <v>19</v>
      </c>
      <c r="AI263" s="2">
        <f t="shared" ca="1" si="47"/>
        <v>10.773442847364819</v>
      </c>
      <c r="AJ263" t="str">
        <f>_xlfn.IFS(Table1[[#This Row],[Salary]]&lt;55000,"$45000 - $55000",Table1[[#This Row],[Salary]]&lt;75000,"$55000 - $75000",Table1[[#This Row],[Salary]]&lt;=110000,"$75000 - $110000",Table1[[#This Row],[Salary]]&gt;110000,"&gt;$110000")</f>
        <v>$55000 - $75000</v>
      </c>
    </row>
    <row r="264" spans="1:36" x14ac:dyDescent="0.3">
      <c r="A264" t="s">
        <v>423</v>
      </c>
      <c r="B264">
        <v>10180</v>
      </c>
      <c r="C264">
        <v>1</v>
      </c>
      <c r="D264">
        <v>1</v>
      </c>
      <c r="E264">
        <v>1</v>
      </c>
      <c r="F264">
        <v>2</v>
      </c>
      <c r="G264">
        <v>3</v>
      </c>
      <c r="H264">
        <v>3</v>
      </c>
      <c r="I264">
        <v>87565</v>
      </c>
      <c r="J264">
        <v>0</v>
      </c>
      <c r="K264">
        <v>28</v>
      </c>
      <c r="L264" t="s">
        <v>173</v>
      </c>
      <c r="M264" t="s">
        <v>36</v>
      </c>
      <c r="N264">
        <v>1545</v>
      </c>
      <c r="O264" s="1">
        <v>30561</v>
      </c>
      <c r="P264" t="s">
        <v>37</v>
      </c>
      <c r="Q264" t="s">
        <v>48</v>
      </c>
      <c r="R264" t="s">
        <v>39</v>
      </c>
      <c r="S264" t="s">
        <v>106</v>
      </c>
      <c r="T264" s="1">
        <v>42551</v>
      </c>
      <c r="U264" s="1">
        <f t="shared" ca="1" si="48"/>
        <v>44639</v>
      </c>
      <c r="V264" t="s">
        <v>480</v>
      </c>
      <c r="W264" t="s">
        <v>41</v>
      </c>
      <c r="X264" t="s">
        <v>481</v>
      </c>
      <c r="Y264" t="s">
        <v>82</v>
      </c>
      <c r="Z264">
        <v>7</v>
      </c>
      <c r="AA264" t="s">
        <v>44</v>
      </c>
      <c r="AB264" t="s">
        <v>53</v>
      </c>
      <c r="AC264">
        <v>3.27</v>
      </c>
      <c r="AD264">
        <v>4</v>
      </c>
      <c r="AE264">
        <v>5</v>
      </c>
      <c r="AF264" s="1">
        <v>43479</v>
      </c>
      <c r="AG264">
        <v>0</v>
      </c>
      <c r="AH264">
        <v>13</v>
      </c>
      <c r="AI264" s="2">
        <f t="shared" ca="1" si="47"/>
        <v>5.7166324435318279</v>
      </c>
      <c r="AJ264" t="str">
        <f>_xlfn.IFS(Table1[[#This Row],[Salary]]&lt;55000,"$45000 - $55000",Table1[[#This Row],[Salary]]&lt;75000,"$55000 - $75000",Table1[[#This Row],[Salary]]&lt;=110000,"$75000 - $110000",Table1[[#This Row],[Salary]]&gt;110000,"&gt;$110000")</f>
        <v>$75000 - $110000</v>
      </c>
    </row>
    <row r="265" spans="1:36" x14ac:dyDescent="0.3">
      <c r="A265" t="s">
        <v>424</v>
      </c>
      <c r="B265">
        <v>10302</v>
      </c>
      <c r="C265">
        <v>1</v>
      </c>
      <c r="D265">
        <v>1</v>
      </c>
      <c r="E265">
        <v>0</v>
      </c>
      <c r="F265">
        <v>1</v>
      </c>
      <c r="G265">
        <v>5</v>
      </c>
      <c r="H265">
        <v>1</v>
      </c>
      <c r="I265">
        <v>64021</v>
      </c>
      <c r="J265">
        <v>0</v>
      </c>
      <c r="K265">
        <v>19</v>
      </c>
      <c r="L265" t="s">
        <v>35</v>
      </c>
      <c r="M265" t="s">
        <v>36</v>
      </c>
      <c r="N265">
        <v>2093</v>
      </c>
      <c r="O265" s="1">
        <v>25039</v>
      </c>
      <c r="P265" t="s">
        <v>56</v>
      </c>
      <c r="Q265" t="s">
        <v>48</v>
      </c>
      <c r="R265" t="s">
        <v>39</v>
      </c>
      <c r="S265" t="s">
        <v>40</v>
      </c>
      <c r="T265" s="1">
        <v>40959</v>
      </c>
      <c r="U265" s="1">
        <f t="shared" ca="1" si="48"/>
        <v>44639</v>
      </c>
      <c r="V265" t="s">
        <v>480</v>
      </c>
      <c r="W265" t="s">
        <v>41</v>
      </c>
      <c r="X265" t="s">
        <v>42</v>
      </c>
      <c r="Y265" t="s">
        <v>78</v>
      </c>
      <c r="Z265">
        <v>12</v>
      </c>
      <c r="AA265" t="s">
        <v>52</v>
      </c>
      <c r="AB265" t="s">
        <v>185</v>
      </c>
      <c r="AC265">
        <v>2.4</v>
      </c>
      <c r="AD265">
        <v>2</v>
      </c>
      <c r="AE265">
        <v>1</v>
      </c>
      <c r="AF265" s="1">
        <v>43521</v>
      </c>
      <c r="AG265">
        <v>6</v>
      </c>
      <c r="AH265">
        <v>20</v>
      </c>
      <c r="AI265" s="2">
        <f t="shared" ca="1" si="47"/>
        <v>10.075290896646132</v>
      </c>
      <c r="AJ265" t="str">
        <f>_xlfn.IFS(Table1[[#This Row],[Salary]]&lt;55000,"$45000 - $55000",Table1[[#This Row],[Salary]]&lt;75000,"$55000 - $75000",Table1[[#This Row],[Salary]]&lt;=110000,"$75000 - $110000",Table1[[#This Row],[Salary]]&gt;110000,"&gt;$110000")</f>
        <v>$55000 - $75000</v>
      </c>
    </row>
    <row r="266" spans="1:36" x14ac:dyDescent="0.3">
      <c r="A266" t="s">
        <v>425</v>
      </c>
      <c r="B266">
        <v>10090</v>
      </c>
      <c r="C266">
        <v>1</v>
      </c>
      <c r="D266">
        <v>1</v>
      </c>
      <c r="E266">
        <v>0</v>
      </c>
      <c r="F266">
        <v>1</v>
      </c>
      <c r="G266">
        <v>5</v>
      </c>
      <c r="H266">
        <v>3</v>
      </c>
      <c r="I266">
        <v>65714</v>
      </c>
      <c r="J266">
        <v>0</v>
      </c>
      <c r="K266">
        <v>18</v>
      </c>
      <c r="L266" t="s">
        <v>123</v>
      </c>
      <c r="M266" t="s">
        <v>36</v>
      </c>
      <c r="N266">
        <v>2451</v>
      </c>
      <c r="O266" s="1">
        <v>27667</v>
      </c>
      <c r="P266" t="s">
        <v>56</v>
      </c>
      <c r="Q266" t="s">
        <v>48</v>
      </c>
      <c r="R266" t="s">
        <v>39</v>
      </c>
      <c r="S266" t="s">
        <v>40</v>
      </c>
      <c r="T266" s="1">
        <v>41184</v>
      </c>
      <c r="U266" s="1">
        <f t="shared" ca="1" si="48"/>
        <v>44639</v>
      </c>
      <c r="V266" t="s">
        <v>480</v>
      </c>
      <c r="W266" t="s">
        <v>41</v>
      </c>
      <c r="X266" t="s">
        <v>42</v>
      </c>
      <c r="Y266" t="s">
        <v>125</v>
      </c>
      <c r="Z266">
        <v>2</v>
      </c>
      <c r="AA266" t="s">
        <v>44</v>
      </c>
      <c r="AB266" t="s">
        <v>53</v>
      </c>
      <c r="AC266">
        <v>4.83</v>
      </c>
      <c r="AD266">
        <v>5</v>
      </c>
      <c r="AE266">
        <v>0</v>
      </c>
      <c r="AF266" s="1">
        <v>43510</v>
      </c>
      <c r="AG266">
        <v>0</v>
      </c>
      <c r="AH266">
        <v>15</v>
      </c>
      <c r="AI266" s="2">
        <f t="shared" ca="1" si="47"/>
        <v>9.4592744695414108</v>
      </c>
      <c r="AJ266" t="str">
        <f>_xlfn.IFS(Table1[[#This Row],[Salary]]&lt;55000,"$45000 - $55000",Table1[[#This Row],[Salary]]&lt;75000,"$55000 - $75000",Table1[[#This Row],[Salary]]&lt;=110000,"$75000 - $110000",Table1[[#This Row],[Salary]]&gt;110000,"&gt;$110000")</f>
        <v>$55000 - $75000</v>
      </c>
    </row>
    <row r="267" spans="1:36" x14ac:dyDescent="0.3">
      <c r="A267" t="s">
        <v>426</v>
      </c>
      <c r="B267">
        <v>10030</v>
      </c>
      <c r="C267">
        <v>0</v>
      </c>
      <c r="D267">
        <v>2</v>
      </c>
      <c r="E267">
        <v>0</v>
      </c>
      <c r="F267">
        <v>5</v>
      </c>
      <c r="G267">
        <v>5</v>
      </c>
      <c r="H267">
        <v>4</v>
      </c>
      <c r="I267">
        <v>62425</v>
      </c>
      <c r="J267">
        <v>1</v>
      </c>
      <c r="K267">
        <v>19</v>
      </c>
      <c r="L267" t="s">
        <v>35</v>
      </c>
      <c r="M267" t="s">
        <v>36</v>
      </c>
      <c r="N267">
        <v>2359</v>
      </c>
      <c r="O267" s="1">
        <v>26749</v>
      </c>
      <c r="P267" t="s">
        <v>56</v>
      </c>
      <c r="Q267" t="s">
        <v>62</v>
      </c>
      <c r="R267" t="s">
        <v>39</v>
      </c>
      <c r="S267" t="s">
        <v>40</v>
      </c>
      <c r="T267" s="1">
        <v>41407</v>
      </c>
      <c r="U267" s="1">
        <v>42184</v>
      </c>
      <c r="V267" t="s">
        <v>87</v>
      </c>
      <c r="W267" t="s">
        <v>50</v>
      </c>
      <c r="X267" t="s">
        <v>42</v>
      </c>
      <c r="Y267" t="s">
        <v>85</v>
      </c>
      <c r="Z267">
        <v>14</v>
      </c>
      <c r="AA267" t="s">
        <v>44</v>
      </c>
      <c r="AB267" t="s">
        <v>45</v>
      </c>
      <c r="AC267">
        <v>4.0999999999999996</v>
      </c>
      <c r="AD267">
        <v>4</v>
      </c>
      <c r="AE267">
        <v>0</v>
      </c>
      <c r="AF267" s="1">
        <v>42065</v>
      </c>
      <c r="AG267">
        <v>0</v>
      </c>
      <c r="AH267">
        <v>16</v>
      </c>
      <c r="AI267" s="2">
        <f t="shared" si="47"/>
        <v>2.1273100616016429</v>
      </c>
      <c r="AJ267" t="str">
        <f>_xlfn.IFS(Table1[[#This Row],[Salary]]&lt;55000,"$45000 - $55000",Table1[[#This Row],[Salary]]&lt;75000,"$55000 - $75000",Table1[[#This Row],[Salary]]&lt;=110000,"$75000 - $110000",Table1[[#This Row],[Salary]]&gt;110000,"&gt;$110000")</f>
        <v>$55000 - $75000</v>
      </c>
    </row>
    <row r="268" spans="1:36" x14ac:dyDescent="0.3">
      <c r="A268" t="s">
        <v>427</v>
      </c>
      <c r="B268">
        <v>10278</v>
      </c>
      <c r="C268">
        <v>0</v>
      </c>
      <c r="D268">
        <v>2</v>
      </c>
      <c r="E268">
        <v>0</v>
      </c>
      <c r="F268">
        <v>1</v>
      </c>
      <c r="G268">
        <v>5</v>
      </c>
      <c r="H268">
        <v>3</v>
      </c>
      <c r="I268">
        <v>47961</v>
      </c>
      <c r="J268">
        <v>0</v>
      </c>
      <c r="K268">
        <v>19</v>
      </c>
      <c r="L268" t="s">
        <v>35</v>
      </c>
      <c r="M268" t="s">
        <v>36</v>
      </c>
      <c r="N268">
        <v>2050</v>
      </c>
      <c r="O268" s="1">
        <v>30188</v>
      </c>
      <c r="P268" t="s">
        <v>56</v>
      </c>
      <c r="Q268" t="s">
        <v>62</v>
      </c>
      <c r="R268" t="s">
        <v>39</v>
      </c>
      <c r="S268" t="s">
        <v>92</v>
      </c>
      <c r="T268" s="1">
        <v>40553</v>
      </c>
      <c r="U268" s="1">
        <f t="shared" ref="U268:U277" ca="1" si="49">TODAY()</f>
        <v>44639</v>
      </c>
      <c r="V268" t="s">
        <v>480</v>
      </c>
      <c r="W268" t="s">
        <v>41</v>
      </c>
      <c r="X268" t="s">
        <v>42</v>
      </c>
      <c r="Y268" t="s">
        <v>58</v>
      </c>
      <c r="Z268">
        <v>20</v>
      </c>
      <c r="AA268" t="s">
        <v>65</v>
      </c>
      <c r="AB268" t="s">
        <v>53</v>
      </c>
      <c r="AC268">
        <v>4.0999999999999996</v>
      </c>
      <c r="AD268">
        <v>4</v>
      </c>
      <c r="AE268">
        <v>0</v>
      </c>
      <c r="AF268" s="1">
        <v>43503</v>
      </c>
      <c r="AG268">
        <v>0</v>
      </c>
      <c r="AH268">
        <v>9</v>
      </c>
      <c r="AI268" s="2">
        <f t="shared" ca="1" si="47"/>
        <v>11.186858316221766</v>
      </c>
      <c r="AJ268" t="str">
        <f>_xlfn.IFS(Table1[[#This Row],[Salary]]&lt;55000,"$45000 - $55000",Table1[[#This Row],[Salary]]&lt;75000,"$55000 - $75000",Table1[[#This Row],[Salary]]&lt;=110000,"$75000 - $110000",Table1[[#This Row],[Salary]]&gt;110000,"&gt;$110000")</f>
        <v>$45000 - $55000</v>
      </c>
    </row>
    <row r="269" spans="1:36" x14ac:dyDescent="0.3">
      <c r="A269" t="s">
        <v>428</v>
      </c>
      <c r="B269">
        <v>10307</v>
      </c>
      <c r="C269">
        <v>1</v>
      </c>
      <c r="D269">
        <v>1</v>
      </c>
      <c r="E269">
        <v>1</v>
      </c>
      <c r="F269">
        <v>1</v>
      </c>
      <c r="G269">
        <v>6</v>
      </c>
      <c r="H269">
        <v>1</v>
      </c>
      <c r="I269">
        <v>58273</v>
      </c>
      <c r="J269">
        <v>0</v>
      </c>
      <c r="K269">
        <v>3</v>
      </c>
      <c r="L269" t="s">
        <v>133</v>
      </c>
      <c r="M269" t="s">
        <v>429</v>
      </c>
      <c r="N269">
        <v>89139</v>
      </c>
      <c r="O269" s="1">
        <v>27277</v>
      </c>
      <c r="P269" t="s">
        <v>37</v>
      </c>
      <c r="Q269" t="s">
        <v>48</v>
      </c>
      <c r="R269" t="s">
        <v>39</v>
      </c>
      <c r="S269" t="s">
        <v>40</v>
      </c>
      <c r="T269" s="1">
        <v>41771</v>
      </c>
      <c r="U269" s="1">
        <f t="shared" ca="1" si="49"/>
        <v>44639</v>
      </c>
      <c r="V269" t="s">
        <v>480</v>
      </c>
      <c r="W269" t="s">
        <v>41</v>
      </c>
      <c r="X269" t="s">
        <v>135</v>
      </c>
      <c r="Y269" t="s">
        <v>154</v>
      </c>
      <c r="Z269">
        <v>21</v>
      </c>
      <c r="AA269" t="s">
        <v>195</v>
      </c>
      <c r="AB269" t="s">
        <v>185</v>
      </c>
      <c r="AC269">
        <v>1.81</v>
      </c>
      <c r="AD269">
        <v>2</v>
      </c>
      <c r="AE269">
        <v>0</v>
      </c>
      <c r="AF269" s="1">
        <v>43482</v>
      </c>
      <c r="AG269">
        <v>3</v>
      </c>
      <c r="AH269">
        <v>5</v>
      </c>
      <c r="AI269" s="2">
        <f t="shared" ca="1" si="47"/>
        <v>7.8521560574948666</v>
      </c>
      <c r="AJ269" t="str">
        <f>_xlfn.IFS(Table1[[#This Row],[Salary]]&lt;55000,"$45000 - $55000",Table1[[#This Row],[Salary]]&lt;75000,"$55000 - $75000",Table1[[#This Row],[Salary]]&lt;=110000,"$75000 - $110000",Table1[[#This Row],[Salary]]&gt;110000,"&gt;$110000")</f>
        <v>$55000 - $75000</v>
      </c>
    </row>
    <row r="270" spans="1:36" x14ac:dyDescent="0.3">
      <c r="A270" t="s">
        <v>430</v>
      </c>
      <c r="B270">
        <v>10147</v>
      </c>
      <c r="C270">
        <v>0</v>
      </c>
      <c r="D270">
        <v>0</v>
      </c>
      <c r="E270">
        <v>1</v>
      </c>
      <c r="F270">
        <v>1</v>
      </c>
      <c r="G270">
        <v>1</v>
      </c>
      <c r="H270">
        <v>3</v>
      </c>
      <c r="I270">
        <v>63003</v>
      </c>
      <c r="J270">
        <v>0</v>
      </c>
      <c r="K270">
        <v>1</v>
      </c>
      <c r="L270" t="s">
        <v>128</v>
      </c>
      <c r="M270" t="s">
        <v>36</v>
      </c>
      <c r="N270">
        <v>2703</v>
      </c>
      <c r="O270" s="1">
        <v>31421</v>
      </c>
      <c r="P270" t="s">
        <v>37</v>
      </c>
      <c r="Q270" t="s">
        <v>38</v>
      </c>
      <c r="R270" t="s">
        <v>39</v>
      </c>
      <c r="S270" t="s">
        <v>40</v>
      </c>
      <c r="T270" s="1">
        <v>41911</v>
      </c>
      <c r="U270" s="1">
        <f t="shared" ca="1" si="49"/>
        <v>44639</v>
      </c>
      <c r="V270" t="s">
        <v>480</v>
      </c>
      <c r="W270" t="s">
        <v>41</v>
      </c>
      <c r="X270" t="s">
        <v>120</v>
      </c>
      <c r="Y270" t="s">
        <v>121</v>
      </c>
      <c r="Z270">
        <v>1</v>
      </c>
      <c r="AA270" t="s">
        <v>52</v>
      </c>
      <c r="AB270" t="s">
        <v>53</v>
      </c>
      <c r="AC270">
        <v>3.9</v>
      </c>
      <c r="AD270">
        <v>5</v>
      </c>
      <c r="AE270">
        <v>5</v>
      </c>
      <c r="AF270" s="1">
        <v>43483</v>
      </c>
      <c r="AG270">
        <v>0</v>
      </c>
      <c r="AH270">
        <v>9</v>
      </c>
      <c r="AI270" s="2">
        <f t="shared" ca="1" si="47"/>
        <v>7.4688569472963726</v>
      </c>
      <c r="AJ270" t="str">
        <f>_xlfn.IFS(Table1[[#This Row],[Salary]]&lt;55000,"$45000 - $55000",Table1[[#This Row],[Salary]]&lt;75000,"$55000 - $75000",Table1[[#This Row],[Salary]]&lt;=110000,"$75000 - $110000",Table1[[#This Row],[Salary]]&gt;110000,"&gt;$110000")</f>
        <v>$55000 - $75000</v>
      </c>
    </row>
    <row r="271" spans="1:36" x14ac:dyDescent="0.3">
      <c r="A271" t="s">
        <v>431</v>
      </c>
      <c r="B271">
        <v>10266</v>
      </c>
      <c r="C271">
        <v>1</v>
      </c>
      <c r="D271">
        <v>1</v>
      </c>
      <c r="E271">
        <v>1</v>
      </c>
      <c r="F271">
        <v>1</v>
      </c>
      <c r="G271">
        <v>5</v>
      </c>
      <c r="H271">
        <v>3</v>
      </c>
      <c r="I271">
        <v>61355</v>
      </c>
      <c r="J271">
        <v>0</v>
      </c>
      <c r="K271">
        <v>19</v>
      </c>
      <c r="L271" t="s">
        <v>35</v>
      </c>
      <c r="M271" t="s">
        <v>36</v>
      </c>
      <c r="N271">
        <v>2301</v>
      </c>
      <c r="O271" s="1">
        <v>31120</v>
      </c>
      <c r="P271" t="s">
        <v>37</v>
      </c>
      <c r="Q271" t="s">
        <v>48</v>
      </c>
      <c r="R271" t="s">
        <v>39</v>
      </c>
      <c r="S271" t="s">
        <v>106</v>
      </c>
      <c r="T271" s="1">
        <v>41687</v>
      </c>
      <c r="U271" s="1">
        <f t="shared" ca="1" si="49"/>
        <v>44639</v>
      </c>
      <c r="V271" t="s">
        <v>480</v>
      </c>
      <c r="W271" t="s">
        <v>41</v>
      </c>
      <c r="X271" t="s">
        <v>42</v>
      </c>
      <c r="Y271" t="s">
        <v>93</v>
      </c>
      <c r="Z271">
        <v>18</v>
      </c>
      <c r="AA271" t="s">
        <v>44</v>
      </c>
      <c r="AB271" t="s">
        <v>53</v>
      </c>
      <c r="AC271">
        <v>4.7</v>
      </c>
      <c r="AD271">
        <v>3</v>
      </c>
      <c r="AE271">
        <v>0</v>
      </c>
      <c r="AF271" s="1">
        <v>43476</v>
      </c>
      <c r="AG271">
        <v>0</v>
      </c>
      <c r="AH271">
        <v>4</v>
      </c>
      <c r="AI271" s="2">
        <f t="shared" ca="1" si="47"/>
        <v>8.0821355236139638</v>
      </c>
      <c r="AJ271" t="str">
        <f>_xlfn.IFS(Table1[[#This Row],[Salary]]&lt;55000,"$45000 - $55000",Table1[[#This Row],[Salary]]&lt;75000,"$55000 - $75000",Table1[[#This Row],[Salary]]&lt;=110000,"$75000 - $110000",Table1[[#This Row],[Salary]]&gt;110000,"&gt;$110000")</f>
        <v>$55000 - $75000</v>
      </c>
    </row>
    <row r="272" spans="1:36" x14ac:dyDescent="0.3">
      <c r="A272" t="s">
        <v>432</v>
      </c>
      <c r="B272">
        <v>10241</v>
      </c>
      <c r="C272">
        <v>1</v>
      </c>
      <c r="D272">
        <v>1</v>
      </c>
      <c r="E272">
        <v>0</v>
      </c>
      <c r="F272">
        <v>1</v>
      </c>
      <c r="G272">
        <v>6</v>
      </c>
      <c r="H272">
        <v>3</v>
      </c>
      <c r="I272">
        <v>60120</v>
      </c>
      <c r="J272">
        <v>0</v>
      </c>
      <c r="K272">
        <v>3</v>
      </c>
      <c r="L272" t="s">
        <v>133</v>
      </c>
      <c r="M272" t="s">
        <v>433</v>
      </c>
      <c r="N272">
        <v>59102</v>
      </c>
      <c r="O272" s="1">
        <v>32847</v>
      </c>
      <c r="P272" t="s">
        <v>56</v>
      </c>
      <c r="Q272" t="s">
        <v>48</v>
      </c>
      <c r="R272" t="s">
        <v>39</v>
      </c>
      <c r="S272" t="s">
        <v>77</v>
      </c>
      <c r="T272" s="1">
        <v>40448</v>
      </c>
      <c r="U272" s="1">
        <f t="shared" ca="1" si="49"/>
        <v>44639</v>
      </c>
      <c r="V272" t="s">
        <v>480</v>
      </c>
      <c r="W272" t="s">
        <v>41</v>
      </c>
      <c r="X272" t="s">
        <v>135</v>
      </c>
      <c r="Y272" t="s">
        <v>136</v>
      </c>
      <c r="Z272">
        <v>17</v>
      </c>
      <c r="AA272" t="s">
        <v>52</v>
      </c>
      <c r="AB272" t="s">
        <v>53</v>
      </c>
      <c r="AC272">
        <v>4.0999999999999996</v>
      </c>
      <c r="AD272">
        <v>4</v>
      </c>
      <c r="AE272">
        <v>0</v>
      </c>
      <c r="AF272" s="1">
        <v>43496</v>
      </c>
      <c r="AG272">
        <v>0</v>
      </c>
      <c r="AH272">
        <v>18</v>
      </c>
      <c r="AI272" s="2">
        <f t="shared" ca="1" si="47"/>
        <v>11.474332648870636</v>
      </c>
      <c r="AJ272" t="str">
        <f>_xlfn.IFS(Table1[[#This Row],[Salary]]&lt;55000,"$45000 - $55000",Table1[[#This Row],[Salary]]&lt;75000,"$55000 - $75000",Table1[[#This Row],[Salary]]&lt;=110000,"$75000 - $110000",Table1[[#This Row],[Salary]]&gt;110000,"&gt;$110000")</f>
        <v>$55000 - $75000</v>
      </c>
    </row>
    <row r="273" spans="1:36" x14ac:dyDescent="0.3">
      <c r="A273" t="s">
        <v>434</v>
      </c>
      <c r="B273">
        <v>10158</v>
      </c>
      <c r="C273">
        <v>1</v>
      </c>
      <c r="D273">
        <v>1</v>
      </c>
      <c r="E273">
        <v>0</v>
      </c>
      <c r="F273">
        <v>1</v>
      </c>
      <c r="G273">
        <v>5</v>
      </c>
      <c r="H273">
        <v>3</v>
      </c>
      <c r="I273">
        <v>63682</v>
      </c>
      <c r="J273">
        <v>0</v>
      </c>
      <c r="K273">
        <v>18</v>
      </c>
      <c r="L273" t="s">
        <v>123</v>
      </c>
      <c r="M273" t="s">
        <v>36</v>
      </c>
      <c r="N273">
        <v>1776</v>
      </c>
      <c r="O273" s="1">
        <v>28577</v>
      </c>
      <c r="P273" t="s">
        <v>56</v>
      </c>
      <c r="Q273" t="s">
        <v>48</v>
      </c>
      <c r="R273" t="s">
        <v>39</v>
      </c>
      <c r="S273" t="s">
        <v>77</v>
      </c>
      <c r="T273" s="1">
        <v>39821</v>
      </c>
      <c r="U273" s="1">
        <f t="shared" ca="1" si="49"/>
        <v>44639</v>
      </c>
      <c r="V273" t="s">
        <v>480</v>
      </c>
      <c r="W273" t="s">
        <v>41</v>
      </c>
      <c r="X273" t="s">
        <v>42</v>
      </c>
      <c r="Y273" t="s">
        <v>125</v>
      </c>
      <c r="Z273">
        <v>2</v>
      </c>
      <c r="AA273" t="s">
        <v>52</v>
      </c>
      <c r="AB273" t="s">
        <v>53</v>
      </c>
      <c r="AC273">
        <v>3.73</v>
      </c>
      <c r="AD273">
        <v>4</v>
      </c>
      <c r="AE273">
        <v>0</v>
      </c>
      <c r="AF273" s="1">
        <v>43489</v>
      </c>
      <c r="AG273">
        <v>0</v>
      </c>
      <c r="AH273">
        <v>12</v>
      </c>
      <c r="AI273" s="2">
        <f t="shared" ca="1" si="47"/>
        <v>13.190965092402465</v>
      </c>
      <c r="AJ273" t="str">
        <f>_xlfn.IFS(Table1[[#This Row],[Salary]]&lt;55000,"$45000 - $55000",Table1[[#This Row],[Salary]]&lt;75000,"$55000 - $75000",Table1[[#This Row],[Salary]]&lt;=110000,"$75000 - $110000",Table1[[#This Row],[Salary]]&gt;110000,"&gt;$110000")</f>
        <v>$55000 - $75000</v>
      </c>
    </row>
    <row r="274" spans="1:36" x14ac:dyDescent="0.3">
      <c r="A274" t="s">
        <v>435</v>
      </c>
      <c r="B274">
        <v>10117</v>
      </c>
      <c r="C274">
        <v>1</v>
      </c>
      <c r="D274">
        <v>1</v>
      </c>
      <c r="E274">
        <v>1</v>
      </c>
      <c r="F274">
        <v>1</v>
      </c>
      <c r="G274">
        <v>5</v>
      </c>
      <c r="H274">
        <v>3</v>
      </c>
      <c r="I274">
        <v>63025</v>
      </c>
      <c r="J274">
        <v>0</v>
      </c>
      <c r="K274">
        <v>19</v>
      </c>
      <c r="L274" t="s">
        <v>35</v>
      </c>
      <c r="M274" t="s">
        <v>36</v>
      </c>
      <c r="N274">
        <v>2747</v>
      </c>
      <c r="O274" s="1">
        <v>30142</v>
      </c>
      <c r="P274" t="s">
        <v>37</v>
      </c>
      <c r="Q274" t="s">
        <v>48</v>
      </c>
      <c r="R274" t="s">
        <v>39</v>
      </c>
      <c r="S274" t="s">
        <v>40</v>
      </c>
      <c r="T274" s="1">
        <v>42009</v>
      </c>
      <c r="U274" s="1">
        <f t="shared" ca="1" si="49"/>
        <v>44639</v>
      </c>
      <c r="V274" t="s">
        <v>480</v>
      </c>
      <c r="W274" t="s">
        <v>41</v>
      </c>
      <c r="X274" t="s">
        <v>42</v>
      </c>
      <c r="Y274" t="s">
        <v>43</v>
      </c>
      <c r="Z274">
        <v>22</v>
      </c>
      <c r="AA274" t="s">
        <v>65</v>
      </c>
      <c r="AB274" t="s">
        <v>53</v>
      </c>
      <c r="AC274">
        <v>4.3600000000000003</v>
      </c>
      <c r="AD274">
        <v>5</v>
      </c>
      <c r="AE274">
        <v>0</v>
      </c>
      <c r="AF274" s="1">
        <v>43489</v>
      </c>
      <c r="AG274">
        <v>0</v>
      </c>
      <c r="AH274">
        <v>10</v>
      </c>
      <c r="AI274" s="2">
        <f t="shared" ca="1" si="47"/>
        <v>7.2005475701574264</v>
      </c>
      <c r="AJ274" t="str">
        <f>_xlfn.IFS(Table1[[#This Row],[Salary]]&lt;55000,"$45000 - $55000",Table1[[#This Row],[Salary]]&lt;75000,"$55000 - $75000",Table1[[#This Row],[Salary]]&lt;=110000,"$75000 - $110000",Table1[[#This Row],[Salary]]&gt;110000,"&gt;$110000")</f>
        <v>$55000 - $75000</v>
      </c>
    </row>
    <row r="275" spans="1:36" x14ac:dyDescent="0.3">
      <c r="A275" t="s">
        <v>436</v>
      </c>
      <c r="B275">
        <v>10209</v>
      </c>
      <c r="C275">
        <v>0</v>
      </c>
      <c r="D275">
        <v>0</v>
      </c>
      <c r="E275">
        <v>0</v>
      </c>
      <c r="F275">
        <v>1</v>
      </c>
      <c r="G275">
        <v>5</v>
      </c>
      <c r="H275">
        <v>3</v>
      </c>
      <c r="I275">
        <v>59238</v>
      </c>
      <c r="J275">
        <v>0</v>
      </c>
      <c r="K275">
        <v>19</v>
      </c>
      <c r="L275" t="s">
        <v>35</v>
      </c>
      <c r="M275" t="s">
        <v>36</v>
      </c>
      <c r="N275">
        <v>2718</v>
      </c>
      <c r="O275" s="1">
        <v>25065</v>
      </c>
      <c r="P275" t="s">
        <v>56</v>
      </c>
      <c r="Q275" t="s">
        <v>38</v>
      </c>
      <c r="R275" t="s">
        <v>101</v>
      </c>
      <c r="S275" t="s">
        <v>106</v>
      </c>
      <c r="T275" s="1">
        <v>41043</v>
      </c>
      <c r="U275" s="1">
        <f t="shared" ca="1" si="49"/>
        <v>44639</v>
      </c>
      <c r="V275" t="s">
        <v>480</v>
      </c>
      <c r="W275" t="s">
        <v>41</v>
      </c>
      <c r="X275" t="s">
        <v>42</v>
      </c>
      <c r="Y275" t="s">
        <v>60</v>
      </c>
      <c r="Z275">
        <v>16</v>
      </c>
      <c r="AA275" t="s">
        <v>52</v>
      </c>
      <c r="AB275" t="s">
        <v>53</v>
      </c>
      <c r="AC275">
        <v>3.4</v>
      </c>
      <c r="AD275">
        <v>5</v>
      </c>
      <c r="AE275">
        <v>0</v>
      </c>
      <c r="AF275" s="1">
        <v>43496</v>
      </c>
      <c r="AG275">
        <v>0</v>
      </c>
      <c r="AH275">
        <v>13</v>
      </c>
      <c r="AI275" s="2">
        <f t="shared" ca="1" si="47"/>
        <v>9.8453114305270368</v>
      </c>
      <c r="AJ275" t="str">
        <f>_xlfn.IFS(Table1[[#This Row],[Salary]]&lt;55000,"$45000 - $55000",Table1[[#This Row],[Salary]]&lt;75000,"$55000 - $75000",Table1[[#This Row],[Salary]]&lt;=110000,"$75000 - $110000",Table1[[#This Row],[Salary]]&gt;110000,"&gt;$110000")</f>
        <v>$55000 - $75000</v>
      </c>
    </row>
    <row r="276" spans="1:36" x14ac:dyDescent="0.3">
      <c r="A276" t="s">
        <v>437</v>
      </c>
      <c r="B276">
        <v>10024</v>
      </c>
      <c r="C276">
        <v>0</v>
      </c>
      <c r="D276">
        <v>0</v>
      </c>
      <c r="E276">
        <v>1</v>
      </c>
      <c r="F276">
        <v>1</v>
      </c>
      <c r="G276">
        <v>4</v>
      </c>
      <c r="H276">
        <v>4</v>
      </c>
      <c r="I276">
        <v>92989</v>
      </c>
      <c r="J276">
        <v>0</v>
      </c>
      <c r="K276">
        <v>24</v>
      </c>
      <c r="L276" t="s">
        <v>69</v>
      </c>
      <c r="M276" t="s">
        <v>36</v>
      </c>
      <c r="N276">
        <v>2140</v>
      </c>
      <c r="O276" s="1">
        <v>30472</v>
      </c>
      <c r="P276" t="s">
        <v>37</v>
      </c>
      <c r="Q276" t="s">
        <v>38</v>
      </c>
      <c r="R276" t="s">
        <v>39</v>
      </c>
      <c r="S276" t="s">
        <v>40</v>
      </c>
      <c r="T276" s="1">
        <v>41827</v>
      </c>
      <c r="U276" s="1">
        <f t="shared" ca="1" si="49"/>
        <v>44639</v>
      </c>
      <c r="V276" t="s">
        <v>480</v>
      </c>
      <c r="W276" t="s">
        <v>41</v>
      </c>
      <c r="X276" t="s">
        <v>70</v>
      </c>
      <c r="Y276" t="s">
        <v>71</v>
      </c>
      <c r="Z276">
        <v>10</v>
      </c>
      <c r="AA276" t="s">
        <v>44</v>
      </c>
      <c r="AB276" t="s">
        <v>45</v>
      </c>
      <c r="AC276">
        <v>4.5</v>
      </c>
      <c r="AD276">
        <v>5</v>
      </c>
      <c r="AE276">
        <v>5</v>
      </c>
      <c r="AF276" s="1">
        <v>43514</v>
      </c>
      <c r="AG276">
        <v>0</v>
      </c>
      <c r="AH276">
        <v>1</v>
      </c>
      <c r="AI276" s="2">
        <f t="shared" ca="1" si="47"/>
        <v>7.698836413415469</v>
      </c>
      <c r="AJ276" t="str">
        <f>_xlfn.IFS(Table1[[#This Row],[Salary]]&lt;55000,"$45000 - $55000",Table1[[#This Row],[Salary]]&lt;75000,"$55000 - $75000",Table1[[#This Row],[Salary]]&lt;=110000,"$75000 - $110000",Table1[[#This Row],[Salary]]&gt;110000,"&gt;$110000")</f>
        <v>$75000 - $110000</v>
      </c>
    </row>
    <row r="277" spans="1:36" x14ac:dyDescent="0.3">
      <c r="A277" t="s">
        <v>438</v>
      </c>
      <c r="B277">
        <v>10173</v>
      </c>
      <c r="C277">
        <v>1</v>
      </c>
      <c r="D277">
        <v>1</v>
      </c>
      <c r="E277">
        <v>1</v>
      </c>
      <c r="F277">
        <v>1</v>
      </c>
      <c r="G277">
        <v>3</v>
      </c>
      <c r="H277">
        <v>3</v>
      </c>
      <c r="I277">
        <v>90100</v>
      </c>
      <c r="J277">
        <v>0</v>
      </c>
      <c r="K277">
        <v>4</v>
      </c>
      <c r="L277" t="s">
        <v>190</v>
      </c>
      <c r="M277" t="s">
        <v>36</v>
      </c>
      <c r="N277">
        <v>2134</v>
      </c>
      <c r="O277" s="1">
        <v>32074</v>
      </c>
      <c r="P277" t="s">
        <v>37</v>
      </c>
      <c r="Q277" t="s">
        <v>48</v>
      </c>
      <c r="R277" t="s">
        <v>39</v>
      </c>
      <c r="S277" t="s">
        <v>40</v>
      </c>
      <c r="T277" s="1">
        <v>42845</v>
      </c>
      <c r="U277" s="1">
        <f t="shared" ca="1" si="49"/>
        <v>44639</v>
      </c>
      <c r="V277" t="s">
        <v>480</v>
      </c>
      <c r="W277" t="s">
        <v>41</v>
      </c>
      <c r="X277" t="s">
        <v>481</v>
      </c>
      <c r="Y277" t="s">
        <v>191</v>
      </c>
      <c r="Z277">
        <v>13</v>
      </c>
      <c r="AA277" t="s">
        <v>52</v>
      </c>
      <c r="AB277" t="s">
        <v>53</v>
      </c>
      <c r="AC277">
        <v>3.4</v>
      </c>
      <c r="AD277">
        <v>3</v>
      </c>
      <c r="AE277">
        <v>6</v>
      </c>
      <c r="AF277" s="1">
        <v>43467</v>
      </c>
      <c r="AG277">
        <v>0</v>
      </c>
      <c r="AH277">
        <v>14</v>
      </c>
      <c r="AI277" s="2">
        <f t="shared" ca="1" si="47"/>
        <v>4.9117043121149901</v>
      </c>
      <c r="AJ277" t="str">
        <f>_xlfn.IFS(Table1[[#This Row],[Salary]]&lt;55000,"$45000 - $55000",Table1[[#This Row],[Salary]]&lt;75000,"$55000 - $75000",Table1[[#This Row],[Salary]]&lt;=110000,"$75000 - $110000",Table1[[#This Row],[Salary]]&gt;110000,"&gt;$110000")</f>
        <v>$75000 - $110000</v>
      </c>
    </row>
    <row r="278" spans="1:36" x14ac:dyDescent="0.3">
      <c r="A278" t="s">
        <v>439</v>
      </c>
      <c r="B278">
        <v>10221</v>
      </c>
      <c r="C278">
        <v>1</v>
      </c>
      <c r="D278">
        <v>1</v>
      </c>
      <c r="E278">
        <v>0</v>
      </c>
      <c r="F278">
        <v>5</v>
      </c>
      <c r="G278">
        <v>5</v>
      </c>
      <c r="H278">
        <v>3</v>
      </c>
      <c r="I278">
        <v>60754</v>
      </c>
      <c r="J278">
        <v>1</v>
      </c>
      <c r="K278">
        <v>19</v>
      </c>
      <c r="L278" t="s">
        <v>35</v>
      </c>
      <c r="M278" t="s">
        <v>36</v>
      </c>
      <c r="N278">
        <v>1801</v>
      </c>
      <c r="O278" s="1">
        <v>27457</v>
      </c>
      <c r="P278" t="s">
        <v>56</v>
      </c>
      <c r="Q278" t="s">
        <v>48</v>
      </c>
      <c r="R278" t="s">
        <v>158</v>
      </c>
      <c r="S278" t="s">
        <v>77</v>
      </c>
      <c r="T278" s="1">
        <v>39930</v>
      </c>
      <c r="U278" s="1">
        <v>41365</v>
      </c>
      <c r="V278" t="s">
        <v>84</v>
      </c>
      <c r="W278" t="s">
        <v>50</v>
      </c>
      <c r="X278" t="s">
        <v>42</v>
      </c>
      <c r="Y278" t="s">
        <v>64</v>
      </c>
      <c r="Z278">
        <v>39</v>
      </c>
      <c r="AA278" t="s">
        <v>79</v>
      </c>
      <c r="AB278" t="s">
        <v>53</v>
      </c>
      <c r="AC278">
        <v>4.5</v>
      </c>
      <c r="AD278">
        <v>5</v>
      </c>
      <c r="AE278">
        <v>0</v>
      </c>
      <c r="AF278" s="1">
        <v>40954</v>
      </c>
      <c r="AG278">
        <v>0</v>
      </c>
      <c r="AH278">
        <v>11</v>
      </c>
      <c r="AI278" s="2">
        <f t="shared" si="47"/>
        <v>3.9288158795345653</v>
      </c>
      <c r="AJ278" t="str">
        <f>_xlfn.IFS(Table1[[#This Row],[Salary]]&lt;55000,"$45000 - $55000",Table1[[#This Row],[Salary]]&lt;75000,"$55000 - $75000",Table1[[#This Row],[Salary]]&lt;=110000,"$75000 - $110000",Table1[[#This Row],[Salary]]&gt;110000,"&gt;$110000")</f>
        <v>$55000 - $75000</v>
      </c>
    </row>
    <row r="279" spans="1:36" x14ac:dyDescent="0.3">
      <c r="A279" t="s">
        <v>440</v>
      </c>
      <c r="B279">
        <v>10146</v>
      </c>
      <c r="C279">
        <v>1</v>
      </c>
      <c r="D279">
        <v>1</v>
      </c>
      <c r="E279">
        <v>0</v>
      </c>
      <c r="F279">
        <v>5</v>
      </c>
      <c r="G279">
        <v>5</v>
      </c>
      <c r="H279">
        <v>3</v>
      </c>
      <c r="I279">
        <v>72202</v>
      </c>
      <c r="J279">
        <v>1</v>
      </c>
      <c r="K279">
        <v>20</v>
      </c>
      <c r="L279" t="s">
        <v>55</v>
      </c>
      <c r="M279" t="s">
        <v>36</v>
      </c>
      <c r="N279">
        <v>2129</v>
      </c>
      <c r="O279" s="1">
        <v>19503</v>
      </c>
      <c r="P279" t="s">
        <v>56</v>
      </c>
      <c r="Q279" t="s">
        <v>48</v>
      </c>
      <c r="R279" t="s">
        <v>39</v>
      </c>
      <c r="S279" t="s">
        <v>40</v>
      </c>
      <c r="T279" s="1">
        <v>40679</v>
      </c>
      <c r="U279" s="1">
        <v>42924</v>
      </c>
      <c r="V279" t="s">
        <v>84</v>
      </c>
      <c r="W279" t="s">
        <v>50</v>
      </c>
      <c r="X279" t="s">
        <v>42</v>
      </c>
      <c r="Y279" t="s">
        <v>60</v>
      </c>
      <c r="Z279">
        <v>16</v>
      </c>
      <c r="AA279" t="s">
        <v>65</v>
      </c>
      <c r="AB279" t="s">
        <v>53</v>
      </c>
      <c r="AC279">
        <v>3.93</v>
      </c>
      <c r="AD279">
        <v>3</v>
      </c>
      <c r="AE279">
        <v>0</v>
      </c>
      <c r="AF279" s="1">
        <v>42843</v>
      </c>
      <c r="AG279">
        <v>0</v>
      </c>
      <c r="AH279">
        <v>3</v>
      </c>
      <c r="AI279" s="2">
        <f t="shared" si="47"/>
        <v>6.1464750171115679</v>
      </c>
      <c r="AJ279" t="str">
        <f>_xlfn.IFS(Table1[[#This Row],[Salary]]&lt;55000,"$45000 - $55000",Table1[[#This Row],[Salary]]&lt;75000,"$55000 - $75000",Table1[[#This Row],[Salary]]&lt;=110000,"$75000 - $110000",Table1[[#This Row],[Salary]]&gt;110000,"&gt;$110000")</f>
        <v>$55000 - $75000</v>
      </c>
    </row>
    <row r="280" spans="1:36" x14ac:dyDescent="0.3">
      <c r="A280" t="s">
        <v>441</v>
      </c>
      <c r="B280">
        <v>10161</v>
      </c>
      <c r="C280">
        <v>0</v>
      </c>
      <c r="D280">
        <v>0</v>
      </c>
      <c r="E280">
        <v>0</v>
      </c>
      <c r="F280">
        <v>1</v>
      </c>
      <c r="G280">
        <v>6</v>
      </c>
      <c r="H280">
        <v>3</v>
      </c>
      <c r="I280">
        <v>58370</v>
      </c>
      <c r="J280">
        <v>0</v>
      </c>
      <c r="K280">
        <v>3</v>
      </c>
      <c r="L280" t="s">
        <v>133</v>
      </c>
      <c r="M280" t="s">
        <v>442</v>
      </c>
      <c r="N280">
        <v>97756</v>
      </c>
      <c r="O280" s="1">
        <v>23928</v>
      </c>
      <c r="P280" t="s">
        <v>56</v>
      </c>
      <c r="Q280" t="s">
        <v>38</v>
      </c>
      <c r="R280" t="s">
        <v>39</v>
      </c>
      <c r="S280" t="s">
        <v>77</v>
      </c>
      <c r="T280" s="1">
        <v>41911</v>
      </c>
      <c r="U280" s="1">
        <f ca="1">TODAY()</f>
        <v>44639</v>
      </c>
      <c r="V280" t="s">
        <v>480</v>
      </c>
      <c r="W280" t="s">
        <v>41</v>
      </c>
      <c r="X280" t="s">
        <v>135</v>
      </c>
      <c r="Y280" t="s">
        <v>154</v>
      </c>
      <c r="Z280">
        <v>21</v>
      </c>
      <c r="AA280" t="s">
        <v>52</v>
      </c>
      <c r="AB280" t="s">
        <v>53</v>
      </c>
      <c r="AC280">
        <v>3.69</v>
      </c>
      <c r="AD280">
        <v>3</v>
      </c>
      <c r="AE280">
        <v>0</v>
      </c>
      <c r="AF280" s="1">
        <v>43493</v>
      </c>
      <c r="AG280">
        <v>0</v>
      </c>
      <c r="AH280">
        <v>18</v>
      </c>
      <c r="AI280" s="2">
        <f t="shared" ca="1" si="47"/>
        <v>7.4688569472963726</v>
      </c>
      <c r="AJ280" t="str">
        <f>_xlfn.IFS(Table1[[#This Row],[Salary]]&lt;55000,"$45000 - $55000",Table1[[#This Row],[Salary]]&lt;75000,"$55000 - $75000",Table1[[#This Row],[Salary]]&lt;=110000,"$75000 - $110000",Table1[[#This Row],[Salary]]&gt;110000,"&gt;$110000")</f>
        <v>$55000 - $75000</v>
      </c>
    </row>
    <row r="281" spans="1:36" x14ac:dyDescent="0.3">
      <c r="A281" t="s">
        <v>443</v>
      </c>
      <c r="B281">
        <v>10141</v>
      </c>
      <c r="C281">
        <v>0</v>
      </c>
      <c r="D281">
        <v>0</v>
      </c>
      <c r="E281">
        <v>0</v>
      </c>
      <c r="F281">
        <v>5</v>
      </c>
      <c r="G281">
        <v>5</v>
      </c>
      <c r="H281">
        <v>3</v>
      </c>
      <c r="I281">
        <v>48413</v>
      </c>
      <c r="J281">
        <v>1</v>
      </c>
      <c r="K281">
        <v>19</v>
      </c>
      <c r="L281" t="s">
        <v>35</v>
      </c>
      <c r="M281" t="s">
        <v>36</v>
      </c>
      <c r="N281">
        <v>2066</v>
      </c>
      <c r="O281" s="1">
        <v>23990</v>
      </c>
      <c r="P281" t="s">
        <v>56</v>
      </c>
      <c r="Q281" t="s">
        <v>38</v>
      </c>
      <c r="R281" t="s">
        <v>39</v>
      </c>
      <c r="S281" t="s">
        <v>40</v>
      </c>
      <c r="T281" s="1">
        <v>40729</v>
      </c>
      <c r="U281" s="1">
        <v>42618</v>
      </c>
      <c r="V281" t="s">
        <v>63</v>
      </c>
      <c r="W281" t="s">
        <v>50</v>
      </c>
      <c r="X281" t="s">
        <v>42</v>
      </c>
      <c r="Y281" t="s">
        <v>67</v>
      </c>
      <c r="Z281">
        <v>11</v>
      </c>
      <c r="AA281" t="s">
        <v>52</v>
      </c>
      <c r="AB281" t="s">
        <v>53</v>
      </c>
      <c r="AC281">
        <v>3.98</v>
      </c>
      <c r="AD281">
        <v>4</v>
      </c>
      <c r="AE281">
        <v>0</v>
      </c>
      <c r="AF281" s="1">
        <v>42431</v>
      </c>
      <c r="AG281">
        <v>0</v>
      </c>
      <c r="AH281">
        <v>1</v>
      </c>
      <c r="AI281" s="2">
        <f t="shared" si="47"/>
        <v>5.1718001368925393</v>
      </c>
      <c r="AJ281" t="str">
        <f>_xlfn.IFS(Table1[[#This Row],[Salary]]&lt;55000,"$45000 - $55000",Table1[[#This Row],[Salary]]&lt;75000,"$55000 - $75000",Table1[[#This Row],[Salary]]&lt;=110000,"$75000 - $110000",Table1[[#This Row],[Salary]]&gt;110000,"&gt;$110000")</f>
        <v>$45000 - $55000</v>
      </c>
    </row>
    <row r="282" spans="1:36" x14ac:dyDescent="0.3">
      <c r="A282" t="s">
        <v>444</v>
      </c>
      <c r="B282">
        <v>10268</v>
      </c>
      <c r="C282">
        <v>0</v>
      </c>
      <c r="D282">
        <v>4</v>
      </c>
      <c r="E282">
        <v>1</v>
      </c>
      <c r="F282">
        <v>5</v>
      </c>
      <c r="G282">
        <v>5</v>
      </c>
      <c r="H282">
        <v>3</v>
      </c>
      <c r="I282">
        <v>67176</v>
      </c>
      <c r="J282">
        <v>1</v>
      </c>
      <c r="K282">
        <v>20</v>
      </c>
      <c r="L282" t="s">
        <v>55</v>
      </c>
      <c r="M282" t="s">
        <v>36</v>
      </c>
      <c r="N282">
        <v>2472</v>
      </c>
      <c r="O282" s="1">
        <v>27653</v>
      </c>
      <c r="P282" t="s">
        <v>37</v>
      </c>
      <c r="Q282" t="s">
        <v>73</v>
      </c>
      <c r="R282" t="s">
        <v>39</v>
      </c>
      <c r="S282" t="s">
        <v>40</v>
      </c>
      <c r="T282" s="1">
        <v>39258</v>
      </c>
      <c r="U282" s="1">
        <v>40420</v>
      </c>
      <c r="V282" t="s">
        <v>206</v>
      </c>
      <c r="W282" t="s">
        <v>50</v>
      </c>
      <c r="X282" t="s">
        <v>42</v>
      </c>
      <c r="Y282" t="s">
        <v>64</v>
      </c>
      <c r="Z282">
        <v>39</v>
      </c>
      <c r="AA282" t="s">
        <v>229</v>
      </c>
      <c r="AB282" t="s">
        <v>53</v>
      </c>
      <c r="AC282">
        <v>4.0999999999999996</v>
      </c>
      <c r="AD282">
        <v>4</v>
      </c>
      <c r="AE282">
        <v>0</v>
      </c>
      <c r="AF282" s="1">
        <v>40373</v>
      </c>
      <c r="AG282">
        <v>0</v>
      </c>
      <c r="AH282">
        <v>15</v>
      </c>
      <c r="AI282" s="2">
        <f t="shared" si="47"/>
        <v>3.1813826146475015</v>
      </c>
      <c r="AJ282" t="str">
        <f>_xlfn.IFS(Table1[[#This Row],[Salary]]&lt;55000,"$45000 - $55000",Table1[[#This Row],[Salary]]&lt;75000,"$55000 - $75000",Table1[[#This Row],[Salary]]&lt;=110000,"$75000 - $110000",Table1[[#This Row],[Salary]]&gt;110000,"&gt;$110000")</f>
        <v>$55000 - $75000</v>
      </c>
    </row>
    <row r="283" spans="1:36" x14ac:dyDescent="0.3">
      <c r="A283" t="s">
        <v>445</v>
      </c>
      <c r="B283">
        <v>10123</v>
      </c>
      <c r="C283">
        <v>0</v>
      </c>
      <c r="D283">
        <v>2</v>
      </c>
      <c r="E283">
        <v>0</v>
      </c>
      <c r="F283">
        <v>1</v>
      </c>
      <c r="G283">
        <v>5</v>
      </c>
      <c r="H283">
        <v>3</v>
      </c>
      <c r="I283">
        <v>56339</v>
      </c>
      <c r="J283">
        <v>0</v>
      </c>
      <c r="K283">
        <v>19</v>
      </c>
      <c r="L283" t="s">
        <v>35</v>
      </c>
      <c r="M283" t="s">
        <v>36</v>
      </c>
      <c r="N283">
        <v>2093</v>
      </c>
      <c r="O283" s="1">
        <v>24598</v>
      </c>
      <c r="P283" t="s">
        <v>56</v>
      </c>
      <c r="Q283" t="s">
        <v>62</v>
      </c>
      <c r="R283" t="s">
        <v>39</v>
      </c>
      <c r="S283" t="s">
        <v>77</v>
      </c>
      <c r="T283" s="1">
        <v>41323</v>
      </c>
      <c r="U283" s="1">
        <f t="shared" ref="U283:U285" ca="1" si="50">TODAY()</f>
        <v>44639</v>
      </c>
      <c r="V283" t="s">
        <v>480</v>
      </c>
      <c r="W283" t="s">
        <v>41</v>
      </c>
      <c r="X283" t="s">
        <v>42</v>
      </c>
      <c r="Y283" t="s">
        <v>78</v>
      </c>
      <c r="Z283">
        <v>12</v>
      </c>
      <c r="AA283" t="s">
        <v>52</v>
      </c>
      <c r="AB283" t="s">
        <v>53</v>
      </c>
      <c r="AC283">
        <v>4.21</v>
      </c>
      <c r="AD283">
        <v>5</v>
      </c>
      <c r="AE283">
        <v>0</v>
      </c>
      <c r="AF283" s="1">
        <v>43479</v>
      </c>
      <c r="AG283">
        <v>0</v>
      </c>
      <c r="AH283">
        <v>4</v>
      </c>
      <c r="AI283" s="2">
        <f t="shared" ca="1" si="47"/>
        <v>9.0787132101300472</v>
      </c>
      <c r="AJ283" t="str">
        <f>_xlfn.IFS(Table1[[#This Row],[Salary]]&lt;55000,"$45000 - $55000",Table1[[#This Row],[Salary]]&lt;75000,"$55000 - $75000",Table1[[#This Row],[Salary]]&lt;=110000,"$75000 - $110000",Table1[[#This Row],[Salary]]&gt;110000,"&gt;$110000")</f>
        <v>$55000 - $75000</v>
      </c>
    </row>
    <row r="284" spans="1:36" x14ac:dyDescent="0.3">
      <c r="A284" t="s">
        <v>446</v>
      </c>
      <c r="B284">
        <v>10013</v>
      </c>
      <c r="C284">
        <v>0</v>
      </c>
      <c r="D284">
        <v>3</v>
      </c>
      <c r="E284">
        <v>1</v>
      </c>
      <c r="F284">
        <v>1</v>
      </c>
      <c r="G284">
        <v>6</v>
      </c>
      <c r="H284">
        <v>4</v>
      </c>
      <c r="I284">
        <v>64397</v>
      </c>
      <c r="J284">
        <v>0</v>
      </c>
      <c r="K284">
        <v>3</v>
      </c>
      <c r="L284" t="s">
        <v>133</v>
      </c>
      <c r="M284" t="s">
        <v>447</v>
      </c>
      <c r="N284">
        <v>58782</v>
      </c>
      <c r="O284" s="1">
        <v>24852</v>
      </c>
      <c r="P284" t="s">
        <v>37</v>
      </c>
      <c r="Q284" t="s">
        <v>131</v>
      </c>
      <c r="R284" t="s">
        <v>39</v>
      </c>
      <c r="S284" t="s">
        <v>40</v>
      </c>
      <c r="T284" s="1">
        <v>38726</v>
      </c>
      <c r="U284" s="1">
        <f t="shared" ca="1" si="50"/>
        <v>44639</v>
      </c>
      <c r="V284" t="s">
        <v>480</v>
      </c>
      <c r="W284" t="s">
        <v>41</v>
      </c>
      <c r="X284" t="s">
        <v>135</v>
      </c>
      <c r="Y284" t="s">
        <v>154</v>
      </c>
      <c r="Z284">
        <v>21</v>
      </c>
      <c r="AA284" t="s">
        <v>52</v>
      </c>
      <c r="AB284" t="s">
        <v>45</v>
      </c>
      <c r="AC284">
        <v>4.0999999999999996</v>
      </c>
      <c r="AD284">
        <v>3</v>
      </c>
      <c r="AE284">
        <v>0</v>
      </c>
      <c r="AF284" s="1">
        <v>43469</v>
      </c>
      <c r="AG284">
        <v>0</v>
      </c>
      <c r="AH284">
        <v>6</v>
      </c>
      <c r="AI284" s="2">
        <f t="shared" ca="1" si="47"/>
        <v>16.188911704312115</v>
      </c>
      <c r="AJ284" t="str">
        <f>_xlfn.IFS(Table1[[#This Row],[Salary]]&lt;55000,"$45000 - $55000",Table1[[#This Row],[Salary]]&lt;75000,"$55000 - $75000",Table1[[#This Row],[Salary]]&lt;=110000,"$75000 - $110000",Table1[[#This Row],[Salary]]&gt;110000,"&gt;$110000")</f>
        <v>$55000 - $75000</v>
      </c>
    </row>
    <row r="285" spans="1:36" x14ac:dyDescent="0.3">
      <c r="A285" t="s">
        <v>448</v>
      </c>
      <c r="B285">
        <v>10287</v>
      </c>
      <c r="C285">
        <v>0</v>
      </c>
      <c r="D285">
        <v>0</v>
      </c>
      <c r="E285">
        <v>0</v>
      </c>
      <c r="F285">
        <v>1</v>
      </c>
      <c r="G285">
        <v>5</v>
      </c>
      <c r="H285">
        <v>2</v>
      </c>
      <c r="I285">
        <v>63025</v>
      </c>
      <c r="J285">
        <v>0</v>
      </c>
      <c r="K285">
        <v>19</v>
      </c>
      <c r="L285" t="s">
        <v>35</v>
      </c>
      <c r="M285" t="s">
        <v>36</v>
      </c>
      <c r="N285">
        <v>2021</v>
      </c>
      <c r="O285" s="1">
        <v>30452</v>
      </c>
      <c r="P285" t="s">
        <v>56</v>
      </c>
      <c r="Q285" t="s">
        <v>38</v>
      </c>
      <c r="R285" t="s">
        <v>39</v>
      </c>
      <c r="S285" t="s">
        <v>40</v>
      </c>
      <c r="T285" s="1">
        <v>41687</v>
      </c>
      <c r="U285" s="1">
        <f t="shared" ca="1" si="50"/>
        <v>44639</v>
      </c>
      <c r="V285" t="s">
        <v>480</v>
      </c>
      <c r="W285" t="s">
        <v>41</v>
      </c>
      <c r="X285" t="s">
        <v>42</v>
      </c>
      <c r="Y285" t="s">
        <v>85</v>
      </c>
      <c r="Z285">
        <v>14</v>
      </c>
      <c r="AA285" t="s">
        <v>44</v>
      </c>
      <c r="AB285" t="s">
        <v>112</v>
      </c>
      <c r="AC285">
        <v>2.44</v>
      </c>
      <c r="AD285">
        <v>5</v>
      </c>
      <c r="AE285">
        <v>0</v>
      </c>
      <c r="AF285" s="1">
        <v>43507</v>
      </c>
      <c r="AG285">
        <v>4</v>
      </c>
      <c r="AH285">
        <v>18</v>
      </c>
      <c r="AI285" s="2">
        <f t="shared" ca="1" si="47"/>
        <v>8.0821355236139638</v>
      </c>
      <c r="AJ285" t="str">
        <f>_xlfn.IFS(Table1[[#This Row],[Salary]]&lt;55000,"$45000 - $55000",Table1[[#This Row],[Salary]]&lt;75000,"$55000 - $75000",Table1[[#This Row],[Salary]]&lt;=110000,"$75000 - $110000",Table1[[#This Row],[Salary]]&gt;110000,"&gt;$110000")</f>
        <v>$55000 - $75000</v>
      </c>
    </row>
    <row r="286" spans="1:36" x14ac:dyDescent="0.3">
      <c r="A286" t="s">
        <v>449</v>
      </c>
      <c r="B286">
        <v>10044</v>
      </c>
      <c r="C286">
        <v>1</v>
      </c>
      <c r="D286">
        <v>1</v>
      </c>
      <c r="E286">
        <v>1</v>
      </c>
      <c r="F286">
        <v>5</v>
      </c>
      <c r="G286">
        <v>3</v>
      </c>
      <c r="H286">
        <v>3</v>
      </c>
      <c r="I286">
        <v>75281</v>
      </c>
      <c r="J286">
        <v>1</v>
      </c>
      <c r="K286">
        <v>15</v>
      </c>
      <c r="L286" t="s">
        <v>219</v>
      </c>
      <c r="M286" t="s">
        <v>36</v>
      </c>
      <c r="N286">
        <v>1420</v>
      </c>
      <c r="O286" s="1">
        <v>32268</v>
      </c>
      <c r="P286" t="s">
        <v>37</v>
      </c>
      <c r="Q286" t="s">
        <v>48</v>
      </c>
      <c r="R286" t="s">
        <v>39</v>
      </c>
      <c r="S286" t="s">
        <v>40</v>
      </c>
      <c r="T286" s="1">
        <v>42009</v>
      </c>
      <c r="U286" s="1">
        <v>42412</v>
      </c>
      <c r="V286" t="s">
        <v>371</v>
      </c>
      <c r="W286" t="s">
        <v>50</v>
      </c>
      <c r="X286" t="s">
        <v>481</v>
      </c>
      <c r="Y286" t="s">
        <v>82</v>
      </c>
      <c r="Z286">
        <v>7</v>
      </c>
      <c r="AA286" t="s">
        <v>111</v>
      </c>
      <c r="AB286" t="s">
        <v>53</v>
      </c>
      <c r="AC286">
        <v>5</v>
      </c>
      <c r="AD286">
        <v>3</v>
      </c>
      <c r="AE286">
        <v>5</v>
      </c>
      <c r="AF286" s="1">
        <v>42109</v>
      </c>
      <c r="AG286">
        <v>0</v>
      </c>
      <c r="AH286">
        <v>11</v>
      </c>
      <c r="AI286" s="2">
        <f t="shared" si="47"/>
        <v>1.1033538672142369</v>
      </c>
      <c r="AJ286" t="str">
        <f>_xlfn.IFS(Table1[[#This Row],[Salary]]&lt;55000,"$45000 - $55000",Table1[[#This Row],[Salary]]&lt;75000,"$55000 - $75000",Table1[[#This Row],[Salary]]&lt;=110000,"$75000 - $110000",Table1[[#This Row],[Salary]]&gt;110000,"&gt;$110000")</f>
        <v>$75000 - $110000</v>
      </c>
    </row>
    <row r="287" spans="1:36" x14ac:dyDescent="0.3">
      <c r="A287" t="s">
        <v>450</v>
      </c>
      <c r="B287">
        <v>10102</v>
      </c>
      <c r="C287">
        <v>0</v>
      </c>
      <c r="D287">
        <v>0</v>
      </c>
      <c r="E287">
        <v>1</v>
      </c>
      <c r="F287">
        <v>5</v>
      </c>
      <c r="G287">
        <v>4</v>
      </c>
      <c r="H287">
        <v>3</v>
      </c>
      <c r="I287">
        <v>100416</v>
      </c>
      <c r="J287">
        <v>1</v>
      </c>
      <c r="K287">
        <v>24</v>
      </c>
      <c r="L287" t="s">
        <v>69</v>
      </c>
      <c r="M287" t="s">
        <v>36</v>
      </c>
      <c r="N287">
        <v>2451</v>
      </c>
      <c r="O287" s="1">
        <v>30481</v>
      </c>
      <c r="P287" t="s">
        <v>37</v>
      </c>
      <c r="Q287" t="s">
        <v>38</v>
      </c>
      <c r="R287" t="s">
        <v>158</v>
      </c>
      <c r="S287" t="s">
        <v>77</v>
      </c>
      <c r="T287" s="1">
        <v>41323</v>
      </c>
      <c r="U287" s="1">
        <v>43205</v>
      </c>
      <c r="V287" t="s">
        <v>371</v>
      </c>
      <c r="W287" t="s">
        <v>50</v>
      </c>
      <c r="X287" t="s">
        <v>70</v>
      </c>
      <c r="Y287" t="s">
        <v>71</v>
      </c>
      <c r="Z287">
        <v>10</v>
      </c>
      <c r="AA287" t="s">
        <v>79</v>
      </c>
      <c r="AB287" t="s">
        <v>53</v>
      </c>
      <c r="AC287">
        <v>4.5999999999999996</v>
      </c>
      <c r="AD287">
        <v>3</v>
      </c>
      <c r="AE287">
        <v>4</v>
      </c>
      <c r="AF287" s="1">
        <v>42778</v>
      </c>
      <c r="AG287">
        <v>0</v>
      </c>
      <c r="AH287">
        <v>9</v>
      </c>
      <c r="AI287" s="2">
        <f t="shared" si="47"/>
        <v>5.1526351813826148</v>
      </c>
      <c r="AJ287" t="str">
        <f>_xlfn.IFS(Table1[[#This Row],[Salary]]&lt;55000,"$45000 - $55000",Table1[[#This Row],[Salary]]&lt;75000,"$55000 - $75000",Table1[[#This Row],[Salary]]&lt;=110000,"$75000 - $110000",Table1[[#This Row],[Salary]]&gt;110000,"&gt;$110000")</f>
        <v>$75000 - $110000</v>
      </c>
    </row>
    <row r="288" spans="1:36" x14ac:dyDescent="0.3">
      <c r="A288" t="s">
        <v>451</v>
      </c>
      <c r="B288">
        <v>10270</v>
      </c>
      <c r="C288">
        <v>0</v>
      </c>
      <c r="D288">
        <v>0</v>
      </c>
      <c r="E288">
        <v>0</v>
      </c>
      <c r="F288">
        <v>5</v>
      </c>
      <c r="G288">
        <v>5</v>
      </c>
      <c r="H288">
        <v>3</v>
      </c>
      <c r="I288">
        <v>74813</v>
      </c>
      <c r="J288">
        <v>1</v>
      </c>
      <c r="K288">
        <v>20</v>
      </c>
      <c r="L288" t="s">
        <v>55</v>
      </c>
      <c r="M288" t="s">
        <v>36</v>
      </c>
      <c r="N288">
        <v>1778</v>
      </c>
      <c r="O288" s="1">
        <v>31121</v>
      </c>
      <c r="P288" t="s">
        <v>56</v>
      </c>
      <c r="Q288" t="s">
        <v>38</v>
      </c>
      <c r="R288" t="s">
        <v>39</v>
      </c>
      <c r="S288" t="s">
        <v>40</v>
      </c>
      <c r="T288" s="1">
        <v>40553</v>
      </c>
      <c r="U288" s="1">
        <v>41822</v>
      </c>
      <c r="V288" t="s">
        <v>87</v>
      </c>
      <c r="W288" t="s">
        <v>50</v>
      </c>
      <c r="X288" t="s">
        <v>42</v>
      </c>
      <c r="Y288" t="s">
        <v>67</v>
      </c>
      <c r="Z288">
        <v>11</v>
      </c>
      <c r="AA288" t="s">
        <v>44</v>
      </c>
      <c r="AB288" t="s">
        <v>53</v>
      </c>
      <c r="AC288">
        <v>4.4000000000000004</v>
      </c>
      <c r="AD288">
        <v>3</v>
      </c>
      <c r="AE288">
        <v>0</v>
      </c>
      <c r="AF288" s="1">
        <v>41644</v>
      </c>
      <c r="AG288">
        <v>0</v>
      </c>
      <c r="AH288">
        <v>5</v>
      </c>
      <c r="AI288" s="2">
        <f t="shared" si="47"/>
        <v>3.4743326488706368</v>
      </c>
      <c r="AJ288" t="str">
        <f>_xlfn.IFS(Table1[[#This Row],[Salary]]&lt;55000,"$45000 - $55000",Table1[[#This Row],[Salary]]&lt;75000,"$55000 - $75000",Table1[[#This Row],[Salary]]&lt;=110000,"$75000 - $110000",Table1[[#This Row],[Salary]]&gt;110000,"&gt;$110000")</f>
        <v>$55000 - $75000</v>
      </c>
    </row>
    <row r="289" spans="1:36" x14ac:dyDescent="0.3">
      <c r="A289" t="s">
        <v>452</v>
      </c>
      <c r="B289">
        <v>10045</v>
      </c>
      <c r="C289">
        <v>1</v>
      </c>
      <c r="D289">
        <v>1</v>
      </c>
      <c r="E289">
        <v>1</v>
      </c>
      <c r="F289">
        <v>1</v>
      </c>
      <c r="G289">
        <v>3</v>
      </c>
      <c r="H289">
        <v>3</v>
      </c>
      <c r="I289">
        <v>76029</v>
      </c>
      <c r="J289">
        <v>0</v>
      </c>
      <c r="K289">
        <v>15</v>
      </c>
      <c r="L289" t="s">
        <v>219</v>
      </c>
      <c r="M289" t="s">
        <v>36</v>
      </c>
      <c r="N289">
        <v>2343</v>
      </c>
      <c r="O289" s="1">
        <v>25293</v>
      </c>
      <c r="P289" t="s">
        <v>37</v>
      </c>
      <c r="Q289" t="s">
        <v>48</v>
      </c>
      <c r="R289" t="s">
        <v>101</v>
      </c>
      <c r="S289" t="s">
        <v>40</v>
      </c>
      <c r="T289" s="1">
        <v>42093</v>
      </c>
      <c r="U289" s="1">
        <f t="shared" ref="U289:U290" ca="1" si="51">TODAY()</f>
        <v>44639</v>
      </c>
      <c r="V289" t="s">
        <v>480</v>
      </c>
      <c r="W289" t="s">
        <v>41</v>
      </c>
      <c r="X289" t="s">
        <v>481</v>
      </c>
      <c r="Y289" t="s">
        <v>82</v>
      </c>
      <c r="Z289">
        <v>7</v>
      </c>
      <c r="AA289" t="s">
        <v>75</v>
      </c>
      <c r="AB289" t="s">
        <v>53</v>
      </c>
      <c r="AC289">
        <v>5</v>
      </c>
      <c r="AD289">
        <v>4</v>
      </c>
      <c r="AE289">
        <v>7</v>
      </c>
      <c r="AF289" s="1">
        <v>43479</v>
      </c>
      <c r="AG289">
        <v>0</v>
      </c>
      <c r="AH289">
        <v>8</v>
      </c>
      <c r="AI289" s="2">
        <f t="shared" ca="1" si="47"/>
        <v>6.97056810403833</v>
      </c>
      <c r="AJ289" t="str">
        <f>_xlfn.IFS(Table1[[#This Row],[Salary]]&lt;55000,"$45000 - $55000",Table1[[#This Row],[Salary]]&lt;75000,"$55000 - $75000",Table1[[#This Row],[Salary]]&lt;=110000,"$75000 - $110000",Table1[[#This Row],[Salary]]&gt;110000,"&gt;$110000")</f>
        <v>$75000 - $110000</v>
      </c>
    </row>
    <row r="290" spans="1:36" x14ac:dyDescent="0.3">
      <c r="A290" t="s">
        <v>453</v>
      </c>
      <c r="B290">
        <v>10205</v>
      </c>
      <c r="C290">
        <v>1</v>
      </c>
      <c r="D290">
        <v>1</v>
      </c>
      <c r="E290">
        <v>0</v>
      </c>
      <c r="F290">
        <v>1</v>
      </c>
      <c r="G290">
        <v>6</v>
      </c>
      <c r="H290">
        <v>3</v>
      </c>
      <c r="I290">
        <v>57859</v>
      </c>
      <c r="J290">
        <v>0</v>
      </c>
      <c r="K290">
        <v>3</v>
      </c>
      <c r="L290" t="s">
        <v>133</v>
      </c>
      <c r="M290" t="s">
        <v>454</v>
      </c>
      <c r="N290">
        <v>85006</v>
      </c>
      <c r="O290" s="1">
        <v>33381</v>
      </c>
      <c r="P290" t="s">
        <v>56</v>
      </c>
      <c r="Q290" t="s">
        <v>48</v>
      </c>
      <c r="R290" t="s">
        <v>39</v>
      </c>
      <c r="S290" t="s">
        <v>92</v>
      </c>
      <c r="T290" s="1">
        <v>40729</v>
      </c>
      <c r="U290" s="1">
        <f t="shared" ca="1" si="51"/>
        <v>44639</v>
      </c>
      <c r="V290" t="s">
        <v>480</v>
      </c>
      <c r="W290" t="s">
        <v>41</v>
      </c>
      <c r="X290" t="s">
        <v>135</v>
      </c>
      <c r="Y290" t="s">
        <v>136</v>
      </c>
      <c r="Z290">
        <v>17</v>
      </c>
      <c r="AA290" t="s">
        <v>52</v>
      </c>
      <c r="AB290" t="s">
        <v>53</v>
      </c>
      <c r="AC290">
        <v>2.81</v>
      </c>
      <c r="AD290">
        <v>3</v>
      </c>
      <c r="AE290">
        <v>0</v>
      </c>
      <c r="AF290" s="1">
        <v>43482</v>
      </c>
      <c r="AG290">
        <v>0</v>
      </c>
      <c r="AH290">
        <v>16</v>
      </c>
      <c r="AI290" s="2">
        <f t="shared" ca="1" si="47"/>
        <v>10.704996577686517</v>
      </c>
      <c r="AJ290" t="str">
        <f>_xlfn.IFS(Table1[[#This Row],[Salary]]&lt;55000,"$45000 - $55000",Table1[[#This Row],[Salary]]&lt;75000,"$55000 - $75000",Table1[[#This Row],[Salary]]&lt;=110000,"$75000 - $110000",Table1[[#This Row],[Salary]]&gt;110000,"&gt;$110000")</f>
        <v>$55000 - $75000</v>
      </c>
    </row>
    <row r="291" spans="1:36" x14ac:dyDescent="0.3">
      <c r="A291" t="s">
        <v>455</v>
      </c>
      <c r="B291">
        <v>10014</v>
      </c>
      <c r="C291">
        <v>0</v>
      </c>
      <c r="D291">
        <v>2</v>
      </c>
      <c r="E291">
        <v>1</v>
      </c>
      <c r="F291">
        <v>5</v>
      </c>
      <c r="G291">
        <v>5</v>
      </c>
      <c r="H291">
        <v>4</v>
      </c>
      <c r="I291">
        <v>58523</v>
      </c>
      <c r="J291">
        <v>1</v>
      </c>
      <c r="K291">
        <v>19</v>
      </c>
      <c r="L291" t="s">
        <v>35</v>
      </c>
      <c r="M291" t="s">
        <v>36</v>
      </c>
      <c r="N291">
        <v>2171</v>
      </c>
      <c r="O291" s="1">
        <v>31808</v>
      </c>
      <c r="P291" t="s">
        <v>37</v>
      </c>
      <c r="Q291" t="s">
        <v>62</v>
      </c>
      <c r="R291" t="s">
        <v>39</v>
      </c>
      <c r="S291" t="s">
        <v>40</v>
      </c>
      <c r="T291" s="1">
        <v>41134</v>
      </c>
      <c r="U291" s="1">
        <v>42405</v>
      </c>
      <c r="V291" t="s">
        <v>289</v>
      </c>
      <c r="W291" t="s">
        <v>50</v>
      </c>
      <c r="X291" t="s">
        <v>42</v>
      </c>
      <c r="Y291" t="s">
        <v>58</v>
      </c>
      <c r="Z291">
        <v>20</v>
      </c>
      <c r="AA291" t="s">
        <v>44</v>
      </c>
      <c r="AB291" t="s">
        <v>45</v>
      </c>
      <c r="AC291">
        <v>4.5</v>
      </c>
      <c r="AD291">
        <v>5</v>
      </c>
      <c r="AE291">
        <v>0</v>
      </c>
      <c r="AF291" s="1">
        <v>42401</v>
      </c>
      <c r="AG291">
        <v>0</v>
      </c>
      <c r="AH291">
        <v>15</v>
      </c>
      <c r="AI291" s="2">
        <f t="shared" si="47"/>
        <v>3.4798083504449009</v>
      </c>
      <c r="AJ291" t="str">
        <f>_xlfn.IFS(Table1[[#This Row],[Salary]]&lt;55000,"$45000 - $55000",Table1[[#This Row],[Salary]]&lt;75000,"$55000 - $75000",Table1[[#This Row],[Salary]]&lt;=110000,"$75000 - $110000",Table1[[#This Row],[Salary]]&gt;110000,"&gt;$110000")</f>
        <v>$55000 - $75000</v>
      </c>
    </row>
    <row r="292" spans="1:36" x14ac:dyDescent="0.3">
      <c r="A292" t="s">
        <v>456</v>
      </c>
      <c r="B292">
        <v>10144</v>
      </c>
      <c r="C292">
        <v>0</v>
      </c>
      <c r="D292">
        <v>2</v>
      </c>
      <c r="E292">
        <v>1</v>
      </c>
      <c r="F292">
        <v>1</v>
      </c>
      <c r="G292">
        <v>5</v>
      </c>
      <c r="H292">
        <v>3</v>
      </c>
      <c r="I292">
        <v>88976</v>
      </c>
      <c r="J292">
        <v>0</v>
      </c>
      <c r="K292">
        <v>17</v>
      </c>
      <c r="L292" t="s">
        <v>123</v>
      </c>
      <c r="M292" t="s">
        <v>36</v>
      </c>
      <c r="N292">
        <v>2169</v>
      </c>
      <c r="O292" s="1">
        <v>25121</v>
      </c>
      <c r="P292" t="s">
        <v>37</v>
      </c>
      <c r="Q292" t="s">
        <v>62</v>
      </c>
      <c r="R292" t="s">
        <v>39</v>
      </c>
      <c r="S292" t="s">
        <v>40</v>
      </c>
      <c r="T292" s="1">
        <v>40756</v>
      </c>
      <c r="U292" s="1">
        <f t="shared" ref="U292:U293" ca="1" si="52">TODAY()</f>
        <v>44639</v>
      </c>
      <c r="V292" t="s">
        <v>480</v>
      </c>
      <c r="W292" t="s">
        <v>41</v>
      </c>
      <c r="X292" t="s">
        <v>42</v>
      </c>
      <c r="Y292" t="s">
        <v>125</v>
      </c>
      <c r="Z292">
        <v>2</v>
      </c>
      <c r="AA292" t="s">
        <v>75</v>
      </c>
      <c r="AB292" t="s">
        <v>53</v>
      </c>
      <c r="AC292">
        <v>3.93</v>
      </c>
      <c r="AD292">
        <v>3</v>
      </c>
      <c r="AE292">
        <v>0</v>
      </c>
      <c r="AF292" s="1">
        <v>43523</v>
      </c>
      <c r="AG292">
        <v>0</v>
      </c>
      <c r="AH292">
        <v>19</v>
      </c>
      <c r="AI292" s="2">
        <f t="shared" ca="1" si="47"/>
        <v>10.63107460643395</v>
      </c>
      <c r="AJ292" t="str">
        <f>_xlfn.IFS(Table1[[#This Row],[Salary]]&lt;55000,"$45000 - $55000",Table1[[#This Row],[Salary]]&lt;75000,"$55000 - $75000",Table1[[#This Row],[Salary]]&lt;=110000,"$75000 - $110000",Table1[[#This Row],[Salary]]&gt;110000,"&gt;$110000")</f>
        <v>$75000 - $110000</v>
      </c>
    </row>
    <row r="293" spans="1:36" x14ac:dyDescent="0.3">
      <c r="A293" t="s">
        <v>457</v>
      </c>
      <c r="B293">
        <v>10253</v>
      </c>
      <c r="C293">
        <v>0</v>
      </c>
      <c r="D293">
        <v>0</v>
      </c>
      <c r="E293">
        <v>1</v>
      </c>
      <c r="F293">
        <v>1</v>
      </c>
      <c r="G293">
        <v>6</v>
      </c>
      <c r="H293">
        <v>3</v>
      </c>
      <c r="I293">
        <v>55875</v>
      </c>
      <c r="J293">
        <v>0</v>
      </c>
      <c r="K293">
        <v>3</v>
      </c>
      <c r="L293" t="s">
        <v>133</v>
      </c>
      <c r="M293" t="s">
        <v>458</v>
      </c>
      <c r="N293">
        <v>4063</v>
      </c>
      <c r="O293" s="1">
        <v>32819</v>
      </c>
      <c r="P293" t="s">
        <v>37</v>
      </c>
      <c r="Q293" t="s">
        <v>38</v>
      </c>
      <c r="R293" t="s">
        <v>39</v>
      </c>
      <c r="S293" t="s">
        <v>106</v>
      </c>
      <c r="T293" s="1">
        <v>40973</v>
      </c>
      <c r="U293" s="1">
        <f t="shared" ca="1" si="52"/>
        <v>44639</v>
      </c>
      <c r="V293" t="s">
        <v>480</v>
      </c>
      <c r="W293" t="s">
        <v>41</v>
      </c>
      <c r="X293" t="s">
        <v>135</v>
      </c>
      <c r="Y293" t="s">
        <v>136</v>
      </c>
      <c r="Z293">
        <v>17</v>
      </c>
      <c r="AA293" t="s">
        <v>195</v>
      </c>
      <c r="AB293" t="s">
        <v>53</v>
      </c>
      <c r="AC293">
        <v>4.5</v>
      </c>
      <c r="AD293">
        <v>4</v>
      </c>
      <c r="AE293">
        <v>0</v>
      </c>
      <c r="AF293" s="1">
        <v>43483</v>
      </c>
      <c r="AG293">
        <v>0</v>
      </c>
      <c r="AH293">
        <v>11</v>
      </c>
      <c r="AI293" s="2">
        <f t="shared" ca="1" si="47"/>
        <v>10.036960985626283</v>
      </c>
      <c r="AJ293" t="str">
        <f>_xlfn.IFS(Table1[[#This Row],[Salary]]&lt;55000,"$45000 - $55000",Table1[[#This Row],[Salary]]&lt;75000,"$55000 - $75000",Table1[[#This Row],[Salary]]&lt;=110000,"$75000 - $110000",Table1[[#This Row],[Salary]]&gt;110000,"&gt;$110000")</f>
        <v>$55000 - $75000</v>
      </c>
    </row>
    <row r="294" spans="1:36" x14ac:dyDescent="0.3">
      <c r="A294" t="s">
        <v>459</v>
      </c>
      <c r="B294">
        <v>10118</v>
      </c>
      <c r="C294">
        <v>1</v>
      </c>
      <c r="D294">
        <v>1</v>
      </c>
      <c r="E294">
        <v>1</v>
      </c>
      <c r="F294">
        <v>4</v>
      </c>
      <c r="G294">
        <v>3</v>
      </c>
      <c r="H294">
        <v>3</v>
      </c>
      <c r="I294">
        <v>113999</v>
      </c>
      <c r="J294">
        <v>1</v>
      </c>
      <c r="K294">
        <v>8</v>
      </c>
      <c r="L294" t="s">
        <v>103</v>
      </c>
      <c r="M294" t="s">
        <v>36</v>
      </c>
      <c r="N294">
        <v>1960</v>
      </c>
      <c r="O294" s="1">
        <v>31601</v>
      </c>
      <c r="P294" t="s">
        <v>37</v>
      </c>
      <c r="Q294" t="s">
        <v>48</v>
      </c>
      <c r="R294" t="s">
        <v>39</v>
      </c>
      <c r="S294" t="s">
        <v>77</v>
      </c>
      <c r="T294" s="1">
        <v>42051</v>
      </c>
      <c r="U294" s="1">
        <v>42788</v>
      </c>
      <c r="V294" t="s">
        <v>212</v>
      </c>
      <c r="W294" t="s">
        <v>98</v>
      </c>
      <c r="X294" t="s">
        <v>481</v>
      </c>
      <c r="Y294" t="s">
        <v>51</v>
      </c>
      <c r="Z294">
        <v>4</v>
      </c>
      <c r="AA294" t="s">
        <v>75</v>
      </c>
      <c r="AB294" t="s">
        <v>53</v>
      </c>
      <c r="AC294">
        <v>4.33</v>
      </c>
      <c r="AD294">
        <v>3</v>
      </c>
      <c r="AE294">
        <v>7</v>
      </c>
      <c r="AF294" s="1">
        <v>42781</v>
      </c>
      <c r="AG294">
        <v>0</v>
      </c>
      <c r="AH294">
        <v>9</v>
      </c>
      <c r="AI294" s="2">
        <f t="shared" si="47"/>
        <v>2.0177960301163584</v>
      </c>
      <c r="AJ294" t="str">
        <f>_xlfn.IFS(Table1[[#This Row],[Salary]]&lt;55000,"$45000 - $55000",Table1[[#This Row],[Salary]]&lt;75000,"$55000 - $75000",Table1[[#This Row],[Salary]]&lt;=110000,"$75000 - $110000",Table1[[#This Row],[Salary]]&gt;110000,"&gt;$110000")</f>
        <v>&gt;$110000</v>
      </c>
    </row>
    <row r="295" spans="1:36" x14ac:dyDescent="0.3">
      <c r="A295" t="s">
        <v>460</v>
      </c>
      <c r="B295">
        <v>10022</v>
      </c>
      <c r="C295">
        <v>1</v>
      </c>
      <c r="D295">
        <v>1</v>
      </c>
      <c r="E295">
        <v>0</v>
      </c>
      <c r="F295">
        <v>4</v>
      </c>
      <c r="G295">
        <v>5</v>
      </c>
      <c r="H295">
        <v>4</v>
      </c>
      <c r="I295">
        <v>49773</v>
      </c>
      <c r="J295">
        <v>1</v>
      </c>
      <c r="K295">
        <v>19</v>
      </c>
      <c r="L295" t="s">
        <v>35</v>
      </c>
      <c r="M295" t="s">
        <v>36</v>
      </c>
      <c r="N295">
        <v>2747</v>
      </c>
      <c r="O295" s="1">
        <v>31477</v>
      </c>
      <c r="P295" t="s">
        <v>56</v>
      </c>
      <c r="Q295" t="s">
        <v>48</v>
      </c>
      <c r="R295" t="s">
        <v>39</v>
      </c>
      <c r="S295" t="s">
        <v>40</v>
      </c>
      <c r="T295" s="1">
        <v>40812</v>
      </c>
      <c r="U295" s="1">
        <v>42408</v>
      </c>
      <c r="V295" t="s">
        <v>461</v>
      </c>
      <c r="W295" t="s">
        <v>98</v>
      </c>
      <c r="X295" t="s">
        <v>42</v>
      </c>
      <c r="Y295" t="s">
        <v>93</v>
      </c>
      <c r="Z295">
        <v>18</v>
      </c>
      <c r="AA295" t="s">
        <v>65</v>
      </c>
      <c r="AB295" t="s">
        <v>45</v>
      </c>
      <c r="AC295">
        <v>4.3</v>
      </c>
      <c r="AD295">
        <v>5</v>
      </c>
      <c r="AE295">
        <v>0</v>
      </c>
      <c r="AF295" s="1">
        <v>42036</v>
      </c>
      <c r="AG295">
        <v>0</v>
      </c>
      <c r="AH295">
        <v>18</v>
      </c>
      <c r="AI295" s="2">
        <f t="shared" si="47"/>
        <v>4.3696098562628336</v>
      </c>
      <c r="AJ295" t="str">
        <f>_xlfn.IFS(Table1[[#This Row],[Salary]]&lt;55000,"$45000 - $55000",Table1[[#This Row],[Salary]]&lt;75000,"$55000 - $75000",Table1[[#This Row],[Salary]]&lt;=110000,"$75000 - $110000",Table1[[#This Row],[Salary]]&gt;110000,"&gt;$110000")</f>
        <v>$45000 - $55000</v>
      </c>
    </row>
    <row r="296" spans="1:36" x14ac:dyDescent="0.3">
      <c r="A296" t="s">
        <v>462</v>
      </c>
      <c r="B296">
        <v>10183</v>
      </c>
      <c r="C296">
        <v>0</v>
      </c>
      <c r="D296">
        <v>0</v>
      </c>
      <c r="E296">
        <v>0</v>
      </c>
      <c r="F296">
        <v>2</v>
      </c>
      <c r="G296">
        <v>5</v>
      </c>
      <c r="H296">
        <v>3</v>
      </c>
      <c r="I296">
        <v>62068</v>
      </c>
      <c r="J296">
        <v>0</v>
      </c>
      <c r="K296">
        <v>19</v>
      </c>
      <c r="L296" t="s">
        <v>35</v>
      </c>
      <c r="M296" t="s">
        <v>36</v>
      </c>
      <c r="N296">
        <v>2124</v>
      </c>
      <c r="O296" s="1">
        <v>31202</v>
      </c>
      <c r="P296" t="s">
        <v>56</v>
      </c>
      <c r="Q296" t="s">
        <v>38</v>
      </c>
      <c r="R296" t="s">
        <v>39</v>
      </c>
      <c r="S296" t="s">
        <v>40</v>
      </c>
      <c r="T296" s="1">
        <v>42190</v>
      </c>
      <c r="U296" s="1">
        <f t="shared" ref="U296:U297" ca="1" si="53">TODAY()</f>
        <v>44639</v>
      </c>
      <c r="V296" t="s">
        <v>480</v>
      </c>
      <c r="W296" t="s">
        <v>41</v>
      </c>
      <c r="X296" t="s">
        <v>42</v>
      </c>
      <c r="Y296" t="s">
        <v>43</v>
      </c>
      <c r="Z296">
        <v>22</v>
      </c>
      <c r="AA296" t="s">
        <v>44</v>
      </c>
      <c r="AB296" t="s">
        <v>53</v>
      </c>
      <c r="AC296">
        <v>3.21</v>
      </c>
      <c r="AD296">
        <v>3</v>
      </c>
      <c r="AE296">
        <v>0</v>
      </c>
      <c r="AF296" s="1">
        <v>43494</v>
      </c>
      <c r="AG296">
        <v>0</v>
      </c>
      <c r="AH296">
        <v>7</v>
      </c>
      <c r="AI296" s="2">
        <f t="shared" ca="1" si="47"/>
        <v>6.7049965776865159</v>
      </c>
      <c r="AJ296" t="str">
        <f>_xlfn.IFS(Table1[[#This Row],[Salary]]&lt;55000,"$45000 - $55000",Table1[[#This Row],[Salary]]&lt;75000,"$55000 - $75000",Table1[[#This Row],[Salary]]&lt;=110000,"$75000 - $110000",Table1[[#This Row],[Salary]]&gt;110000,"&gt;$110000")</f>
        <v>$55000 - $75000</v>
      </c>
    </row>
    <row r="297" spans="1:36" x14ac:dyDescent="0.3">
      <c r="A297" t="s">
        <v>463</v>
      </c>
      <c r="B297">
        <v>10190</v>
      </c>
      <c r="C297">
        <v>0</v>
      </c>
      <c r="D297">
        <v>0</v>
      </c>
      <c r="E297">
        <v>1</v>
      </c>
      <c r="F297">
        <v>1</v>
      </c>
      <c r="G297">
        <v>5</v>
      </c>
      <c r="H297">
        <v>3</v>
      </c>
      <c r="I297">
        <v>66541</v>
      </c>
      <c r="J297">
        <v>0</v>
      </c>
      <c r="K297">
        <v>20</v>
      </c>
      <c r="L297" t="s">
        <v>55</v>
      </c>
      <c r="M297" t="s">
        <v>36</v>
      </c>
      <c r="N297">
        <v>2459</v>
      </c>
      <c r="O297" s="1">
        <v>28035</v>
      </c>
      <c r="P297" t="s">
        <v>37</v>
      </c>
      <c r="Q297" t="s">
        <v>38</v>
      </c>
      <c r="R297" t="s">
        <v>39</v>
      </c>
      <c r="S297" t="s">
        <v>77</v>
      </c>
      <c r="T297" s="1">
        <v>41869</v>
      </c>
      <c r="U297" s="1">
        <f t="shared" ca="1" si="53"/>
        <v>44639</v>
      </c>
      <c r="V297" t="s">
        <v>480</v>
      </c>
      <c r="W297" t="s">
        <v>41</v>
      </c>
      <c r="X297" t="s">
        <v>42</v>
      </c>
      <c r="Y297" t="s">
        <v>74</v>
      </c>
      <c r="Z297">
        <v>19</v>
      </c>
      <c r="AA297" t="s">
        <v>75</v>
      </c>
      <c r="AB297" t="s">
        <v>53</v>
      </c>
      <c r="AC297">
        <v>3.11</v>
      </c>
      <c r="AD297">
        <v>5</v>
      </c>
      <c r="AE297">
        <v>0</v>
      </c>
      <c r="AF297" s="1">
        <v>43508</v>
      </c>
      <c r="AG297">
        <v>0</v>
      </c>
      <c r="AH297">
        <v>4</v>
      </c>
      <c r="AI297" s="2">
        <f t="shared" ca="1" si="47"/>
        <v>7.5838466803559204</v>
      </c>
      <c r="AJ297" t="str">
        <f>_xlfn.IFS(Table1[[#This Row],[Salary]]&lt;55000,"$45000 - $55000",Table1[[#This Row],[Salary]]&lt;75000,"$55000 - $75000",Table1[[#This Row],[Salary]]&lt;=110000,"$75000 - $110000",Table1[[#This Row],[Salary]]&gt;110000,"&gt;$110000")</f>
        <v>$55000 - $75000</v>
      </c>
    </row>
    <row r="298" spans="1:36" x14ac:dyDescent="0.3">
      <c r="A298" t="s">
        <v>464</v>
      </c>
      <c r="B298">
        <v>10274</v>
      </c>
      <c r="C298">
        <v>1</v>
      </c>
      <c r="D298">
        <v>1</v>
      </c>
      <c r="E298">
        <v>0</v>
      </c>
      <c r="F298">
        <v>5</v>
      </c>
      <c r="G298">
        <v>5</v>
      </c>
      <c r="H298">
        <v>3</v>
      </c>
      <c r="I298">
        <v>80512</v>
      </c>
      <c r="J298">
        <v>1</v>
      </c>
      <c r="K298">
        <v>18</v>
      </c>
      <c r="L298" t="s">
        <v>123</v>
      </c>
      <c r="M298" t="s">
        <v>36</v>
      </c>
      <c r="N298">
        <v>2478</v>
      </c>
      <c r="O298" s="1">
        <v>20407</v>
      </c>
      <c r="P298" t="s">
        <v>56</v>
      </c>
      <c r="Q298" t="s">
        <v>48</v>
      </c>
      <c r="R298" t="s">
        <v>39</v>
      </c>
      <c r="S298" t="s">
        <v>77</v>
      </c>
      <c r="T298" s="1">
        <v>40812</v>
      </c>
      <c r="U298" s="1">
        <v>40910</v>
      </c>
      <c r="V298" t="s">
        <v>84</v>
      </c>
      <c r="W298" t="s">
        <v>50</v>
      </c>
      <c r="X298" t="s">
        <v>42</v>
      </c>
      <c r="Y298" t="s">
        <v>125</v>
      </c>
      <c r="Z298">
        <v>2</v>
      </c>
      <c r="AA298" t="s">
        <v>79</v>
      </c>
      <c r="AB298" t="s">
        <v>53</v>
      </c>
      <c r="AC298">
        <v>4.5</v>
      </c>
      <c r="AD298">
        <v>3</v>
      </c>
      <c r="AE298">
        <v>0</v>
      </c>
      <c r="AF298" s="1">
        <v>40910</v>
      </c>
      <c r="AG298">
        <v>0</v>
      </c>
      <c r="AH298">
        <v>5</v>
      </c>
      <c r="AI298" s="2">
        <f t="shared" si="47"/>
        <v>0.26830937713894593</v>
      </c>
      <c r="AJ298" t="str">
        <f>_xlfn.IFS(Table1[[#This Row],[Salary]]&lt;55000,"$45000 - $55000",Table1[[#This Row],[Salary]]&lt;75000,"$55000 - $75000",Table1[[#This Row],[Salary]]&lt;=110000,"$75000 - $110000",Table1[[#This Row],[Salary]]&gt;110000,"&gt;$110000")</f>
        <v>$75000 - $110000</v>
      </c>
    </row>
    <row r="299" spans="1:36" x14ac:dyDescent="0.3">
      <c r="A299" t="s">
        <v>465</v>
      </c>
      <c r="B299">
        <v>10293</v>
      </c>
      <c r="C299">
        <v>0</v>
      </c>
      <c r="D299">
        <v>0</v>
      </c>
      <c r="E299">
        <v>0</v>
      </c>
      <c r="F299">
        <v>5</v>
      </c>
      <c r="G299">
        <v>5</v>
      </c>
      <c r="H299">
        <v>2</v>
      </c>
      <c r="I299">
        <v>50274</v>
      </c>
      <c r="J299">
        <v>1</v>
      </c>
      <c r="K299">
        <v>19</v>
      </c>
      <c r="L299" t="s">
        <v>35</v>
      </c>
      <c r="M299" t="s">
        <v>36</v>
      </c>
      <c r="N299">
        <v>1887</v>
      </c>
      <c r="O299" s="1">
        <v>29259</v>
      </c>
      <c r="P299" t="s">
        <v>56</v>
      </c>
      <c r="Q299" t="s">
        <v>38</v>
      </c>
      <c r="R299" t="s">
        <v>39</v>
      </c>
      <c r="S299" t="s">
        <v>40</v>
      </c>
      <c r="T299" s="1">
        <v>41134</v>
      </c>
      <c r="U299" s="1">
        <v>42248</v>
      </c>
      <c r="V299" t="s">
        <v>49</v>
      </c>
      <c r="W299" t="s">
        <v>50</v>
      </c>
      <c r="X299" t="s">
        <v>42</v>
      </c>
      <c r="Y299" t="s">
        <v>60</v>
      </c>
      <c r="Z299">
        <v>16</v>
      </c>
      <c r="AA299" t="s">
        <v>111</v>
      </c>
      <c r="AB299" t="s">
        <v>112</v>
      </c>
      <c r="AC299">
        <v>2.5</v>
      </c>
      <c r="AD299">
        <v>3</v>
      </c>
      <c r="AE299">
        <v>0</v>
      </c>
      <c r="AF299" s="1">
        <v>41887</v>
      </c>
      <c r="AG299">
        <v>6</v>
      </c>
      <c r="AH299">
        <v>13</v>
      </c>
      <c r="AI299" s="2">
        <f t="shared" si="47"/>
        <v>3.0499657768651609</v>
      </c>
      <c r="AJ299" t="str">
        <f>_xlfn.IFS(Table1[[#This Row],[Salary]]&lt;55000,"$45000 - $55000",Table1[[#This Row],[Salary]]&lt;75000,"$55000 - $75000",Table1[[#This Row],[Salary]]&lt;=110000,"$75000 - $110000",Table1[[#This Row],[Salary]]&gt;110000,"&gt;$110000")</f>
        <v>$45000 - $55000</v>
      </c>
    </row>
    <row r="300" spans="1:36" x14ac:dyDescent="0.3">
      <c r="A300" t="s">
        <v>466</v>
      </c>
      <c r="B300">
        <v>10172</v>
      </c>
      <c r="C300">
        <v>0</v>
      </c>
      <c r="D300">
        <v>0</v>
      </c>
      <c r="E300">
        <v>1</v>
      </c>
      <c r="F300">
        <v>1</v>
      </c>
      <c r="G300">
        <v>3</v>
      </c>
      <c r="H300">
        <v>3</v>
      </c>
      <c r="I300">
        <v>84903</v>
      </c>
      <c r="J300">
        <v>0</v>
      </c>
      <c r="K300">
        <v>22</v>
      </c>
      <c r="L300" t="s">
        <v>309</v>
      </c>
      <c r="M300" t="s">
        <v>36</v>
      </c>
      <c r="N300">
        <v>1887</v>
      </c>
      <c r="O300" s="1">
        <v>29805</v>
      </c>
      <c r="P300" t="s">
        <v>37</v>
      </c>
      <c r="Q300" t="s">
        <v>38</v>
      </c>
      <c r="R300" t="s">
        <v>39</v>
      </c>
      <c r="S300" t="s">
        <v>106</v>
      </c>
      <c r="T300" s="1">
        <v>42781</v>
      </c>
      <c r="U300" s="1">
        <f t="shared" ref="U300:U301" ca="1" si="54">TODAY()</f>
        <v>44639</v>
      </c>
      <c r="V300" t="s">
        <v>480</v>
      </c>
      <c r="W300" t="s">
        <v>41</v>
      </c>
      <c r="X300" t="s">
        <v>481</v>
      </c>
      <c r="Y300" t="s">
        <v>191</v>
      </c>
      <c r="Z300">
        <v>13</v>
      </c>
      <c r="AA300" t="s">
        <v>52</v>
      </c>
      <c r="AB300" t="s">
        <v>53</v>
      </c>
      <c r="AC300">
        <v>3.42</v>
      </c>
      <c r="AD300">
        <v>4</v>
      </c>
      <c r="AE300">
        <v>7</v>
      </c>
      <c r="AF300" s="1">
        <v>43469</v>
      </c>
      <c r="AG300">
        <v>0</v>
      </c>
      <c r="AH300">
        <v>17</v>
      </c>
      <c r="AI300" s="2">
        <f t="shared" ca="1" si="47"/>
        <v>5.0869267624914443</v>
      </c>
      <c r="AJ300" t="str">
        <f>_xlfn.IFS(Table1[[#This Row],[Salary]]&lt;55000,"$45000 - $55000",Table1[[#This Row],[Salary]]&lt;75000,"$55000 - $75000",Table1[[#This Row],[Salary]]&lt;=110000,"$75000 - $110000",Table1[[#This Row],[Salary]]&gt;110000,"&gt;$110000")</f>
        <v>$75000 - $110000</v>
      </c>
    </row>
    <row r="301" spans="1:36" x14ac:dyDescent="0.3">
      <c r="A301" t="s">
        <v>467</v>
      </c>
      <c r="B301">
        <v>10127</v>
      </c>
      <c r="C301">
        <v>0</v>
      </c>
      <c r="D301">
        <v>4</v>
      </c>
      <c r="E301">
        <v>0</v>
      </c>
      <c r="F301">
        <v>1</v>
      </c>
      <c r="G301">
        <v>3</v>
      </c>
      <c r="H301">
        <v>3</v>
      </c>
      <c r="I301">
        <v>107226</v>
      </c>
      <c r="J301">
        <v>0</v>
      </c>
      <c r="K301">
        <v>28</v>
      </c>
      <c r="L301" t="s">
        <v>173</v>
      </c>
      <c r="M301" t="s">
        <v>36</v>
      </c>
      <c r="N301">
        <v>2453</v>
      </c>
      <c r="O301" s="1">
        <v>28526</v>
      </c>
      <c r="P301" t="s">
        <v>56</v>
      </c>
      <c r="Q301" t="s">
        <v>73</v>
      </c>
      <c r="R301" t="s">
        <v>39</v>
      </c>
      <c r="S301" t="s">
        <v>106</v>
      </c>
      <c r="T301" s="1">
        <v>42093</v>
      </c>
      <c r="U301" s="1">
        <f t="shared" ca="1" si="54"/>
        <v>44639</v>
      </c>
      <c r="V301" t="s">
        <v>480</v>
      </c>
      <c r="W301" t="s">
        <v>41</v>
      </c>
      <c r="X301" t="s">
        <v>481</v>
      </c>
      <c r="Y301" t="s">
        <v>82</v>
      </c>
      <c r="Z301">
        <v>7</v>
      </c>
      <c r="AA301" t="s">
        <v>75</v>
      </c>
      <c r="AB301" t="s">
        <v>53</v>
      </c>
      <c r="AC301">
        <v>4.2</v>
      </c>
      <c r="AD301">
        <v>4</v>
      </c>
      <c r="AE301">
        <v>8</v>
      </c>
      <c r="AF301" s="1">
        <v>43501</v>
      </c>
      <c r="AG301">
        <v>0</v>
      </c>
      <c r="AH301">
        <v>7</v>
      </c>
      <c r="AI301" s="2">
        <f t="shared" ca="1" si="47"/>
        <v>6.97056810403833</v>
      </c>
      <c r="AJ301" t="str">
        <f>_xlfn.IFS(Table1[[#This Row],[Salary]]&lt;55000,"$45000 - $55000",Table1[[#This Row],[Salary]]&lt;75000,"$55000 - $75000",Table1[[#This Row],[Salary]]&lt;=110000,"$75000 - $110000",Table1[[#This Row],[Salary]]&gt;110000,"&gt;$110000")</f>
        <v>$75000 - $110000</v>
      </c>
    </row>
    <row r="302" spans="1:36" x14ac:dyDescent="0.3">
      <c r="A302" t="s">
        <v>468</v>
      </c>
      <c r="B302">
        <v>10072</v>
      </c>
      <c r="C302">
        <v>0</v>
      </c>
      <c r="D302">
        <v>0</v>
      </c>
      <c r="E302">
        <v>1</v>
      </c>
      <c r="F302">
        <v>5</v>
      </c>
      <c r="G302">
        <v>5</v>
      </c>
      <c r="H302">
        <v>3</v>
      </c>
      <c r="I302">
        <v>58371</v>
      </c>
      <c r="J302">
        <v>1</v>
      </c>
      <c r="K302">
        <v>19</v>
      </c>
      <c r="L302" t="s">
        <v>35</v>
      </c>
      <c r="M302" t="s">
        <v>36</v>
      </c>
      <c r="N302">
        <v>2030</v>
      </c>
      <c r="O302" s="1">
        <v>31921</v>
      </c>
      <c r="P302" t="s">
        <v>37</v>
      </c>
      <c r="Q302" t="s">
        <v>38</v>
      </c>
      <c r="R302" t="s">
        <v>39</v>
      </c>
      <c r="S302" t="s">
        <v>40</v>
      </c>
      <c r="T302" s="1">
        <v>40553</v>
      </c>
      <c r="U302" s="1">
        <v>41774</v>
      </c>
      <c r="V302" t="s">
        <v>57</v>
      </c>
      <c r="W302" t="s">
        <v>50</v>
      </c>
      <c r="X302" t="s">
        <v>42</v>
      </c>
      <c r="Y302" t="s">
        <v>64</v>
      </c>
      <c r="Z302">
        <v>39</v>
      </c>
      <c r="AA302" t="s">
        <v>44</v>
      </c>
      <c r="AB302" t="s">
        <v>53</v>
      </c>
      <c r="AC302">
        <v>5</v>
      </c>
      <c r="AD302">
        <v>5</v>
      </c>
      <c r="AE302">
        <v>0</v>
      </c>
      <c r="AF302" s="1">
        <v>41774</v>
      </c>
      <c r="AG302">
        <v>0</v>
      </c>
      <c r="AH302">
        <v>11</v>
      </c>
      <c r="AI302" s="2">
        <f t="shared" si="47"/>
        <v>3.3429158110882957</v>
      </c>
      <c r="AJ302" t="str">
        <f>_xlfn.IFS(Table1[[#This Row],[Salary]]&lt;55000,"$45000 - $55000",Table1[[#This Row],[Salary]]&lt;75000,"$55000 - $75000",Table1[[#This Row],[Salary]]&lt;=110000,"$75000 - $110000",Table1[[#This Row],[Salary]]&gt;110000,"&gt;$110000")</f>
        <v>$55000 - $75000</v>
      </c>
    </row>
    <row r="303" spans="1:36" x14ac:dyDescent="0.3">
      <c r="A303" t="s">
        <v>469</v>
      </c>
      <c r="B303">
        <v>10048</v>
      </c>
      <c r="C303">
        <v>1</v>
      </c>
      <c r="D303">
        <v>1</v>
      </c>
      <c r="E303">
        <v>1</v>
      </c>
      <c r="F303">
        <v>5</v>
      </c>
      <c r="G303">
        <v>5</v>
      </c>
      <c r="H303">
        <v>3</v>
      </c>
      <c r="I303">
        <v>55140</v>
      </c>
      <c r="J303">
        <v>1</v>
      </c>
      <c r="K303">
        <v>19</v>
      </c>
      <c r="L303" t="s">
        <v>35</v>
      </c>
      <c r="M303" t="s">
        <v>36</v>
      </c>
      <c r="N303">
        <v>2324</v>
      </c>
      <c r="O303" s="1">
        <v>23994</v>
      </c>
      <c r="P303" t="s">
        <v>37</v>
      </c>
      <c r="Q303" t="s">
        <v>48</v>
      </c>
      <c r="R303" t="s">
        <v>101</v>
      </c>
      <c r="S303" t="s">
        <v>40</v>
      </c>
      <c r="T303" s="1">
        <v>40679</v>
      </c>
      <c r="U303" s="1">
        <v>42254</v>
      </c>
      <c r="V303" t="s">
        <v>87</v>
      </c>
      <c r="W303" t="s">
        <v>50</v>
      </c>
      <c r="X303" t="s">
        <v>42</v>
      </c>
      <c r="Y303" t="s">
        <v>67</v>
      </c>
      <c r="Z303">
        <v>11</v>
      </c>
      <c r="AA303" t="s">
        <v>195</v>
      </c>
      <c r="AB303" t="s">
        <v>53</v>
      </c>
      <c r="AC303">
        <v>5</v>
      </c>
      <c r="AD303">
        <v>3</v>
      </c>
      <c r="AE303">
        <v>0</v>
      </c>
      <c r="AF303" s="1">
        <v>42050</v>
      </c>
      <c r="AG303">
        <v>0</v>
      </c>
      <c r="AH303">
        <v>7</v>
      </c>
      <c r="AI303" s="2">
        <f t="shared" si="47"/>
        <v>4.3121149897330593</v>
      </c>
      <c r="AJ303" t="str">
        <f>_xlfn.IFS(Table1[[#This Row],[Salary]]&lt;55000,"$45000 - $55000",Table1[[#This Row],[Salary]]&lt;75000,"$55000 - $75000",Table1[[#This Row],[Salary]]&lt;=110000,"$75000 - $110000",Table1[[#This Row],[Salary]]&gt;110000,"&gt;$110000")</f>
        <v>$55000 - $75000</v>
      </c>
    </row>
    <row r="304" spans="1:36" x14ac:dyDescent="0.3">
      <c r="A304" t="s">
        <v>470</v>
      </c>
      <c r="B304">
        <v>10204</v>
      </c>
      <c r="C304">
        <v>0</v>
      </c>
      <c r="D304">
        <v>2</v>
      </c>
      <c r="E304">
        <v>0</v>
      </c>
      <c r="F304">
        <v>5</v>
      </c>
      <c r="G304">
        <v>5</v>
      </c>
      <c r="H304">
        <v>3</v>
      </c>
      <c r="I304">
        <v>58062</v>
      </c>
      <c r="J304">
        <v>1</v>
      </c>
      <c r="K304">
        <v>19</v>
      </c>
      <c r="L304" t="s">
        <v>35</v>
      </c>
      <c r="M304" t="s">
        <v>36</v>
      </c>
      <c r="N304">
        <v>1876</v>
      </c>
      <c r="O304" s="1">
        <v>30527</v>
      </c>
      <c r="P304" t="s">
        <v>56</v>
      </c>
      <c r="Q304" t="s">
        <v>62</v>
      </c>
      <c r="R304" t="s">
        <v>39</v>
      </c>
      <c r="S304" t="s">
        <v>40</v>
      </c>
      <c r="T304" s="1">
        <v>40553</v>
      </c>
      <c r="U304" s="1">
        <v>41043</v>
      </c>
      <c r="V304" t="s">
        <v>84</v>
      </c>
      <c r="W304" t="s">
        <v>50</v>
      </c>
      <c r="X304" t="s">
        <v>42</v>
      </c>
      <c r="Y304" t="s">
        <v>74</v>
      </c>
      <c r="Z304">
        <v>19</v>
      </c>
      <c r="AA304" t="s">
        <v>65</v>
      </c>
      <c r="AB304" t="s">
        <v>53</v>
      </c>
      <c r="AC304">
        <v>3.6</v>
      </c>
      <c r="AD304">
        <v>5</v>
      </c>
      <c r="AE304">
        <v>0</v>
      </c>
      <c r="AF304" s="1">
        <v>40580</v>
      </c>
      <c r="AG304">
        <v>0</v>
      </c>
      <c r="AH304">
        <v>9</v>
      </c>
      <c r="AI304" s="2">
        <f t="shared" si="47"/>
        <v>1.3415468856947297</v>
      </c>
      <c r="AJ304" t="str">
        <f>_xlfn.IFS(Table1[[#This Row],[Salary]]&lt;55000,"$45000 - $55000",Table1[[#This Row],[Salary]]&lt;75000,"$55000 - $75000",Table1[[#This Row],[Salary]]&lt;=110000,"$75000 - $110000",Table1[[#This Row],[Salary]]&gt;110000,"&gt;$110000")</f>
        <v>$55000 - $75000</v>
      </c>
    </row>
    <row r="305" spans="1:36" x14ac:dyDescent="0.3">
      <c r="A305" t="s">
        <v>471</v>
      </c>
      <c r="B305">
        <v>10264</v>
      </c>
      <c r="C305">
        <v>0</v>
      </c>
      <c r="D305">
        <v>0</v>
      </c>
      <c r="E305">
        <v>0</v>
      </c>
      <c r="F305">
        <v>5</v>
      </c>
      <c r="G305">
        <v>5</v>
      </c>
      <c r="H305">
        <v>3</v>
      </c>
      <c r="I305">
        <v>59728</v>
      </c>
      <c r="J305">
        <v>1</v>
      </c>
      <c r="K305">
        <v>19</v>
      </c>
      <c r="L305" t="s">
        <v>35</v>
      </c>
      <c r="M305" t="s">
        <v>36</v>
      </c>
      <c r="N305">
        <v>2109</v>
      </c>
      <c r="O305" s="1">
        <v>25244</v>
      </c>
      <c r="P305" t="s">
        <v>56</v>
      </c>
      <c r="Q305" t="s">
        <v>38</v>
      </c>
      <c r="R305" t="s">
        <v>39</v>
      </c>
      <c r="S305" t="s">
        <v>77</v>
      </c>
      <c r="T305" s="1">
        <v>40917</v>
      </c>
      <c r="U305" s="1">
        <v>42182</v>
      </c>
      <c r="V305" t="s">
        <v>156</v>
      </c>
      <c r="W305" t="s">
        <v>50</v>
      </c>
      <c r="X305" t="s">
        <v>42</v>
      </c>
      <c r="Y305" t="s">
        <v>74</v>
      </c>
      <c r="Z305">
        <v>19</v>
      </c>
      <c r="AA305" t="s">
        <v>79</v>
      </c>
      <c r="AB305" t="s">
        <v>53</v>
      </c>
      <c r="AC305">
        <v>4.3</v>
      </c>
      <c r="AD305">
        <v>4</v>
      </c>
      <c r="AE305">
        <v>0</v>
      </c>
      <c r="AF305" s="1">
        <v>41792</v>
      </c>
      <c r="AG305">
        <v>0</v>
      </c>
      <c r="AH305">
        <v>16</v>
      </c>
      <c r="AI305" s="2">
        <f t="shared" si="47"/>
        <v>3.463381245722108</v>
      </c>
      <c r="AJ305" t="str">
        <f>_xlfn.IFS(Table1[[#This Row],[Salary]]&lt;55000,"$45000 - $55000",Table1[[#This Row],[Salary]]&lt;75000,"$55000 - $75000",Table1[[#This Row],[Salary]]&lt;=110000,"$75000 - $110000",Table1[[#This Row],[Salary]]&gt;110000,"&gt;$110000")</f>
        <v>$55000 - $75000</v>
      </c>
    </row>
    <row r="306" spans="1:36" x14ac:dyDescent="0.3">
      <c r="A306" t="s">
        <v>472</v>
      </c>
      <c r="B306">
        <v>10033</v>
      </c>
      <c r="C306">
        <v>0</v>
      </c>
      <c r="D306">
        <v>0</v>
      </c>
      <c r="E306">
        <v>1</v>
      </c>
      <c r="F306">
        <v>5</v>
      </c>
      <c r="G306">
        <v>5</v>
      </c>
      <c r="H306">
        <v>4</v>
      </c>
      <c r="I306">
        <v>70507</v>
      </c>
      <c r="J306">
        <v>1</v>
      </c>
      <c r="K306">
        <v>20</v>
      </c>
      <c r="L306" t="s">
        <v>55</v>
      </c>
      <c r="M306" t="s">
        <v>36</v>
      </c>
      <c r="N306">
        <v>2045</v>
      </c>
      <c r="O306" s="1">
        <v>21377</v>
      </c>
      <c r="P306" t="s">
        <v>37</v>
      </c>
      <c r="Q306" t="s">
        <v>38</v>
      </c>
      <c r="R306" t="s">
        <v>39</v>
      </c>
      <c r="S306" t="s">
        <v>40</v>
      </c>
      <c r="T306" s="1">
        <v>41281</v>
      </c>
      <c r="U306" s="1">
        <v>42421</v>
      </c>
      <c r="V306" t="s">
        <v>124</v>
      </c>
      <c r="W306" t="s">
        <v>50</v>
      </c>
      <c r="X306" t="s">
        <v>42</v>
      </c>
      <c r="Y306" t="s">
        <v>78</v>
      </c>
      <c r="Z306">
        <v>12</v>
      </c>
      <c r="AA306" t="s">
        <v>44</v>
      </c>
      <c r="AB306" t="s">
        <v>45</v>
      </c>
      <c r="AC306">
        <v>5</v>
      </c>
      <c r="AD306">
        <v>3</v>
      </c>
      <c r="AE306">
        <v>0</v>
      </c>
      <c r="AF306" s="1">
        <v>42388</v>
      </c>
      <c r="AG306">
        <v>0</v>
      </c>
      <c r="AH306">
        <v>7</v>
      </c>
      <c r="AI306" s="2">
        <f t="shared" si="47"/>
        <v>3.1211498973305956</v>
      </c>
      <c r="AJ306" t="str">
        <f>_xlfn.IFS(Table1[[#This Row],[Salary]]&lt;55000,"$45000 - $55000",Table1[[#This Row],[Salary]]&lt;75000,"$55000 - $75000",Table1[[#This Row],[Salary]]&lt;=110000,"$75000 - $110000",Table1[[#This Row],[Salary]]&gt;110000,"&gt;$110000")</f>
        <v>$55000 - $75000</v>
      </c>
    </row>
    <row r="307" spans="1:36" x14ac:dyDescent="0.3">
      <c r="A307" t="s">
        <v>473</v>
      </c>
      <c r="B307">
        <v>10174</v>
      </c>
      <c r="C307">
        <v>0</v>
      </c>
      <c r="D307">
        <v>0</v>
      </c>
      <c r="E307">
        <v>0</v>
      </c>
      <c r="F307">
        <v>1</v>
      </c>
      <c r="G307">
        <v>5</v>
      </c>
      <c r="H307">
        <v>3</v>
      </c>
      <c r="I307">
        <v>60446</v>
      </c>
      <c r="J307">
        <v>0</v>
      </c>
      <c r="K307">
        <v>20</v>
      </c>
      <c r="L307" t="s">
        <v>55</v>
      </c>
      <c r="M307" t="s">
        <v>36</v>
      </c>
      <c r="N307">
        <v>2302</v>
      </c>
      <c r="O307" s="1">
        <v>31157</v>
      </c>
      <c r="P307" t="s">
        <v>56</v>
      </c>
      <c r="Q307" t="s">
        <v>38</v>
      </c>
      <c r="R307" t="s">
        <v>39</v>
      </c>
      <c r="S307" t="s">
        <v>40</v>
      </c>
      <c r="T307" s="1">
        <v>41911</v>
      </c>
      <c r="U307" s="1">
        <f t="shared" ref="U307:U308" ca="1" si="55">TODAY()</f>
        <v>44639</v>
      </c>
      <c r="V307" t="s">
        <v>480</v>
      </c>
      <c r="W307" t="s">
        <v>41</v>
      </c>
      <c r="X307" t="s">
        <v>42</v>
      </c>
      <c r="Y307" t="s">
        <v>85</v>
      </c>
      <c r="Z307">
        <v>14</v>
      </c>
      <c r="AA307" t="s">
        <v>44</v>
      </c>
      <c r="AB307" t="s">
        <v>53</v>
      </c>
      <c r="AC307">
        <v>3.4</v>
      </c>
      <c r="AD307">
        <v>4</v>
      </c>
      <c r="AE307">
        <v>0</v>
      </c>
      <c r="AF307" s="1">
        <v>43517</v>
      </c>
      <c r="AG307">
        <v>0</v>
      </c>
      <c r="AH307">
        <v>14</v>
      </c>
      <c r="AI307" s="2">
        <f t="shared" ca="1" si="47"/>
        <v>7.4688569472963726</v>
      </c>
      <c r="AJ307" t="str">
        <f>_xlfn.IFS(Table1[[#This Row],[Salary]]&lt;55000,"$45000 - $55000",Table1[[#This Row],[Salary]]&lt;75000,"$55000 - $75000",Table1[[#This Row],[Salary]]&lt;=110000,"$75000 - $110000",Table1[[#This Row],[Salary]]&gt;110000,"&gt;$110000")</f>
        <v>$55000 - $75000</v>
      </c>
    </row>
    <row r="308" spans="1:36" x14ac:dyDescent="0.3">
      <c r="A308" t="s">
        <v>474</v>
      </c>
      <c r="B308">
        <v>10135</v>
      </c>
      <c r="C308">
        <v>0</v>
      </c>
      <c r="D308">
        <v>0</v>
      </c>
      <c r="E308">
        <v>1</v>
      </c>
      <c r="F308">
        <v>1</v>
      </c>
      <c r="G308">
        <v>5</v>
      </c>
      <c r="H308">
        <v>3</v>
      </c>
      <c r="I308">
        <v>65893</v>
      </c>
      <c r="J308">
        <v>0</v>
      </c>
      <c r="K308">
        <v>20</v>
      </c>
      <c r="L308" t="s">
        <v>55</v>
      </c>
      <c r="M308" t="s">
        <v>36</v>
      </c>
      <c r="N308">
        <v>1810</v>
      </c>
      <c r="O308" s="1">
        <v>31356</v>
      </c>
      <c r="P308" t="s">
        <v>37</v>
      </c>
      <c r="Q308" t="s">
        <v>38</v>
      </c>
      <c r="R308" t="s">
        <v>39</v>
      </c>
      <c r="S308" t="s">
        <v>40</v>
      </c>
      <c r="T308" s="1">
        <v>41827</v>
      </c>
      <c r="U308" s="1">
        <f t="shared" ca="1" si="55"/>
        <v>44639</v>
      </c>
      <c r="V308" t="s">
        <v>480</v>
      </c>
      <c r="W308" t="s">
        <v>41</v>
      </c>
      <c r="X308" t="s">
        <v>42</v>
      </c>
      <c r="Y308" t="s">
        <v>58</v>
      </c>
      <c r="Z308">
        <v>20</v>
      </c>
      <c r="AA308" t="s">
        <v>44</v>
      </c>
      <c r="AB308" t="s">
        <v>53</v>
      </c>
      <c r="AC308">
        <v>4.07</v>
      </c>
      <c r="AD308">
        <v>4</v>
      </c>
      <c r="AE308">
        <v>0</v>
      </c>
      <c r="AF308" s="1">
        <v>43524</v>
      </c>
      <c r="AG308">
        <v>0</v>
      </c>
      <c r="AH308">
        <v>13</v>
      </c>
      <c r="AI308" s="2">
        <f t="shared" ca="1" si="47"/>
        <v>7.698836413415469</v>
      </c>
      <c r="AJ308" t="str">
        <f>_xlfn.IFS(Table1[[#This Row],[Salary]]&lt;55000,"$45000 - $55000",Table1[[#This Row],[Salary]]&lt;75000,"$55000 - $75000",Table1[[#This Row],[Salary]]&lt;=110000,"$75000 - $110000",Table1[[#This Row],[Salary]]&gt;110000,"&gt;$110000")</f>
        <v>$55000 - $75000</v>
      </c>
    </row>
    <row r="309" spans="1:36" x14ac:dyDescent="0.3">
      <c r="A309" t="s">
        <v>475</v>
      </c>
      <c r="B309">
        <v>10301</v>
      </c>
      <c r="C309">
        <v>0</v>
      </c>
      <c r="D309">
        <v>0</v>
      </c>
      <c r="E309">
        <v>0</v>
      </c>
      <c r="F309">
        <v>5</v>
      </c>
      <c r="G309">
        <v>5</v>
      </c>
      <c r="H309">
        <v>1</v>
      </c>
      <c r="I309">
        <v>48513</v>
      </c>
      <c r="J309">
        <v>1</v>
      </c>
      <c r="K309">
        <v>19</v>
      </c>
      <c r="L309" t="s">
        <v>35</v>
      </c>
      <c r="M309" t="s">
        <v>36</v>
      </c>
      <c r="N309">
        <v>2458</v>
      </c>
      <c r="O309" s="1">
        <v>30046</v>
      </c>
      <c r="P309" t="s">
        <v>56</v>
      </c>
      <c r="Q309" t="s">
        <v>38</v>
      </c>
      <c r="R309" t="s">
        <v>39</v>
      </c>
      <c r="S309" t="s">
        <v>106</v>
      </c>
      <c r="T309" s="1">
        <v>39693</v>
      </c>
      <c r="U309" s="1">
        <v>42276</v>
      </c>
      <c r="V309" t="s">
        <v>84</v>
      </c>
      <c r="W309" t="s">
        <v>50</v>
      </c>
      <c r="X309" t="s">
        <v>42</v>
      </c>
      <c r="Y309" t="s">
        <v>78</v>
      </c>
      <c r="Z309">
        <v>12</v>
      </c>
      <c r="AA309" t="s">
        <v>65</v>
      </c>
      <c r="AB309" t="s">
        <v>185</v>
      </c>
      <c r="AC309">
        <v>3.2</v>
      </c>
      <c r="AD309">
        <v>2</v>
      </c>
      <c r="AE309">
        <v>0</v>
      </c>
      <c r="AF309" s="1">
        <v>42249</v>
      </c>
      <c r="AG309">
        <v>5</v>
      </c>
      <c r="AH309">
        <v>4</v>
      </c>
      <c r="AI309" s="2">
        <f t="shared" si="47"/>
        <v>7.0718685831622174</v>
      </c>
      <c r="AJ309" t="str">
        <f>_xlfn.IFS(Table1[[#This Row],[Salary]]&lt;55000,"$45000 - $55000",Table1[[#This Row],[Salary]]&lt;75000,"$55000 - $75000",Table1[[#This Row],[Salary]]&lt;=110000,"$75000 - $110000",Table1[[#This Row],[Salary]]&gt;110000,"&gt;$110000")</f>
        <v>$45000 - $55000</v>
      </c>
    </row>
    <row r="310" spans="1:36" x14ac:dyDescent="0.3">
      <c r="A310" t="s">
        <v>476</v>
      </c>
      <c r="B310">
        <v>10010</v>
      </c>
      <c r="C310">
        <v>0</v>
      </c>
      <c r="D310">
        <v>0</v>
      </c>
      <c r="E310">
        <v>0</v>
      </c>
      <c r="F310">
        <v>1</v>
      </c>
      <c r="G310">
        <v>3</v>
      </c>
      <c r="H310">
        <v>4</v>
      </c>
      <c r="I310">
        <v>220450</v>
      </c>
      <c r="J310">
        <v>0</v>
      </c>
      <c r="K310">
        <v>6</v>
      </c>
      <c r="L310" t="s">
        <v>477</v>
      </c>
      <c r="M310" t="s">
        <v>36</v>
      </c>
      <c r="N310">
        <v>2067</v>
      </c>
      <c r="O310" s="1">
        <v>29097</v>
      </c>
      <c r="P310" t="s">
        <v>56</v>
      </c>
      <c r="Q310" t="s">
        <v>38</v>
      </c>
      <c r="R310" t="s">
        <v>39</v>
      </c>
      <c r="S310" t="s">
        <v>40</v>
      </c>
      <c r="T310" s="1">
        <v>40278</v>
      </c>
      <c r="U310" s="1">
        <f t="shared" ref="U310:U312" ca="1" si="56">TODAY()</f>
        <v>44639</v>
      </c>
      <c r="V310" t="s">
        <v>480</v>
      </c>
      <c r="W310" t="s">
        <v>41</v>
      </c>
      <c r="X310" t="s">
        <v>481</v>
      </c>
      <c r="Y310" t="s">
        <v>125</v>
      </c>
      <c r="Z310">
        <v>2</v>
      </c>
      <c r="AA310" t="s">
        <v>75</v>
      </c>
      <c r="AB310" t="s">
        <v>45</v>
      </c>
      <c r="AC310">
        <v>4.5999999999999996</v>
      </c>
      <c r="AD310">
        <v>5</v>
      </c>
      <c r="AE310">
        <v>6</v>
      </c>
      <c r="AF310" s="1">
        <v>43517</v>
      </c>
      <c r="AG310">
        <v>0</v>
      </c>
      <c r="AH310">
        <v>16</v>
      </c>
      <c r="AI310" s="2">
        <f t="shared" ca="1" si="47"/>
        <v>11.939767282683095</v>
      </c>
      <c r="AJ310" t="str">
        <f>_xlfn.IFS(Table1[[#This Row],[Salary]]&lt;55000,"$45000 - $55000",Table1[[#This Row],[Salary]]&lt;75000,"$55000 - $75000",Table1[[#This Row],[Salary]]&lt;=110000,"$75000 - $110000",Table1[[#This Row],[Salary]]&gt;110000,"&gt;$110000")</f>
        <v>&gt;$110000</v>
      </c>
    </row>
    <row r="311" spans="1:36" x14ac:dyDescent="0.3">
      <c r="A311" t="s">
        <v>478</v>
      </c>
      <c r="B311">
        <v>10043</v>
      </c>
      <c r="C311">
        <v>0</v>
      </c>
      <c r="D311">
        <v>0</v>
      </c>
      <c r="E311">
        <v>0</v>
      </c>
      <c r="F311">
        <v>1</v>
      </c>
      <c r="G311">
        <v>3</v>
      </c>
      <c r="H311">
        <v>3</v>
      </c>
      <c r="I311">
        <v>89292</v>
      </c>
      <c r="J311">
        <v>0</v>
      </c>
      <c r="K311">
        <v>9</v>
      </c>
      <c r="L311" t="s">
        <v>89</v>
      </c>
      <c r="M311" t="s">
        <v>36</v>
      </c>
      <c r="N311">
        <v>2148</v>
      </c>
      <c r="O311" s="1">
        <v>28910</v>
      </c>
      <c r="P311" t="s">
        <v>56</v>
      </c>
      <c r="Q311" t="s">
        <v>38</v>
      </c>
      <c r="R311" t="s">
        <v>39</v>
      </c>
      <c r="S311" t="s">
        <v>40</v>
      </c>
      <c r="T311" s="1">
        <v>42093</v>
      </c>
      <c r="U311" s="1">
        <f t="shared" ca="1" si="56"/>
        <v>44639</v>
      </c>
      <c r="V311" t="s">
        <v>480</v>
      </c>
      <c r="W311" t="s">
        <v>41</v>
      </c>
      <c r="X311" t="s">
        <v>481</v>
      </c>
      <c r="Y311" t="s">
        <v>51</v>
      </c>
      <c r="Z311">
        <v>4</v>
      </c>
      <c r="AA311" t="s">
        <v>75</v>
      </c>
      <c r="AB311" t="s">
        <v>53</v>
      </c>
      <c r="AC311">
        <v>5</v>
      </c>
      <c r="AD311">
        <v>3</v>
      </c>
      <c r="AE311">
        <v>5</v>
      </c>
      <c r="AF311" s="1">
        <v>43497</v>
      </c>
      <c r="AG311">
        <v>0</v>
      </c>
      <c r="AH311">
        <v>11</v>
      </c>
      <c r="AI311" s="2">
        <f t="shared" ca="1" si="47"/>
        <v>6.97056810403833</v>
      </c>
      <c r="AJ311" t="str">
        <f>_xlfn.IFS(Table1[[#This Row],[Salary]]&lt;55000,"$45000 - $55000",Table1[[#This Row],[Salary]]&lt;75000,"$55000 - $75000",Table1[[#This Row],[Salary]]&lt;=110000,"$75000 - $110000",Table1[[#This Row],[Salary]]&gt;110000,"&gt;$110000")</f>
        <v>$75000 - $110000</v>
      </c>
    </row>
    <row r="312" spans="1:36" x14ac:dyDescent="0.3">
      <c r="A312" t="s">
        <v>479</v>
      </c>
      <c r="B312">
        <v>10271</v>
      </c>
      <c r="C312">
        <v>0</v>
      </c>
      <c r="D312">
        <v>4</v>
      </c>
      <c r="E312">
        <v>0</v>
      </c>
      <c r="F312">
        <v>1</v>
      </c>
      <c r="G312">
        <v>5</v>
      </c>
      <c r="H312">
        <v>3</v>
      </c>
      <c r="I312">
        <v>45046</v>
      </c>
      <c r="J312">
        <v>0</v>
      </c>
      <c r="K312">
        <v>19</v>
      </c>
      <c r="L312" t="s">
        <v>35</v>
      </c>
      <c r="M312" t="s">
        <v>36</v>
      </c>
      <c r="N312">
        <v>1730</v>
      </c>
      <c r="O312" s="1">
        <v>28719</v>
      </c>
      <c r="P312" t="s">
        <v>56</v>
      </c>
      <c r="Q312" t="s">
        <v>73</v>
      </c>
      <c r="R312" t="s">
        <v>39</v>
      </c>
      <c r="S312" t="s">
        <v>106</v>
      </c>
      <c r="T312" s="1">
        <v>41911</v>
      </c>
      <c r="U312" s="1">
        <f t="shared" ca="1" si="56"/>
        <v>44639</v>
      </c>
      <c r="V312" t="s">
        <v>480</v>
      </c>
      <c r="W312" t="s">
        <v>41</v>
      </c>
      <c r="X312" t="s">
        <v>42</v>
      </c>
      <c r="Y312" t="s">
        <v>85</v>
      </c>
      <c r="Z312">
        <v>14</v>
      </c>
      <c r="AA312" t="s">
        <v>44</v>
      </c>
      <c r="AB312" t="s">
        <v>53</v>
      </c>
      <c r="AC312">
        <v>4.5</v>
      </c>
      <c r="AD312">
        <v>5</v>
      </c>
      <c r="AE312">
        <v>0</v>
      </c>
      <c r="AF312" s="1">
        <v>43495</v>
      </c>
      <c r="AG312">
        <v>0</v>
      </c>
      <c r="AH312">
        <v>2</v>
      </c>
      <c r="AI312" s="2">
        <f t="shared" ca="1" si="47"/>
        <v>7.4688569472963726</v>
      </c>
      <c r="AJ312" t="str">
        <f>_xlfn.IFS(Table1[[#This Row],[Salary]]&lt;55000,"$45000 - $55000",Table1[[#This Row],[Salary]]&lt;75000,"$55000 - $75000",Table1[[#This Row],[Salary]]&lt;=110000,"$75000 - $110000",Table1[[#This Row],[Salary]]&gt;110000,"&gt;$110000")</f>
        <v>$45000 - $55000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501F5-48C9-401B-9E60-47E7FF397F24}">
  <dimension ref="A3:B25"/>
  <sheetViews>
    <sheetView workbookViewId="0">
      <selection activeCell="A17" sqref="A17"/>
    </sheetView>
  </sheetViews>
  <sheetFormatPr defaultRowHeight="14.4" x14ac:dyDescent="0.3"/>
  <cols>
    <col min="1" max="1" width="16.88671875" bestFit="1" customWidth="1"/>
    <col min="2" max="2" width="14.44140625" bestFit="1" customWidth="1"/>
  </cols>
  <sheetData>
    <row r="3" spans="1:2" x14ac:dyDescent="0.3">
      <c r="A3" s="4" t="s">
        <v>483</v>
      </c>
      <c r="B3" t="s">
        <v>485</v>
      </c>
    </row>
    <row r="4" spans="1:2" x14ac:dyDescent="0.3">
      <c r="A4" s="5" t="s">
        <v>71</v>
      </c>
      <c r="B4" s="3">
        <v>9</v>
      </c>
    </row>
    <row r="5" spans="1:2" x14ac:dyDescent="0.3">
      <c r="A5" s="5" t="s">
        <v>67</v>
      </c>
      <c r="B5" s="3">
        <v>21</v>
      </c>
    </row>
    <row r="6" spans="1:2" x14ac:dyDescent="0.3">
      <c r="A6" s="5" t="s">
        <v>228</v>
      </c>
      <c r="B6" s="3">
        <v>2</v>
      </c>
    </row>
    <row r="7" spans="1:2" x14ac:dyDescent="0.3">
      <c r="A7" s="5" t="s">
        <v>121</v>
      </c>
      <c r="B7" s="3">
        <v>7</v>
      </c>
    </row>
    <row r="8" spans="1:2" x14ac:dyDescent="0.3">
      <c r="A8" s="5" t="s">
        <v>78</v>
      </c>
      <c r="B8" s="3">
        <v>22</v>
      </c>
    </row>
    <row r="9" spans="1:2" x14ac:dyDescent="0.3">
      <c r="A9" s="5" t="s">
        <v>191</v>
      </c>
      <c r="B9" s="3">
        <v>8</v>
      </c>
    </row>
    <row r="10" spans="1:2" x14ac:dyDescent="0.3">
      <c r="A10" s="5" t="s">
        <v>85</v>
      </c>
      <c r="B10" s="3">
        <v>21</v>
      </c>
    </row>
    <row r="11" spans="1:2" x14ac:dyDescent="0.3">
      <c r="A11" s="5" t="s">
        <v>176</v>
      </c>
      <c r="B11" s="3">
        <v>3</v>
      </c>
    </row>
    <row r="12" spans="1:2" x14ac:dyDescent="0.3">
      <c r="A12" s="5" t="s">
        <v>60</v>
      </c>
      <c r="B12" s="3">
        <v>22</v>
      </c>
    </row>
    <row r="13" spans="1:2" x14ac:dyDescent="0.3">
      <c r="A13" s="5" t="s">
        <v>160</v>
      </c>
      <c r="B13" s="3">
        <v>4</v>
      </c>
    </row>
    <row r="14" spans="1:2" x14ac:dyDescent="0.3">
      <c r="A14" s="5" t="s">
        <v>125</v>
      </c>
      <c r="B14" s="3">
        <v>19</v>
      </c>
    </row>
    <row r="15" spans="1:2" x14ac:dyDescent="0.3">
      <c r="A15" s="5" t="s">
        <v>141</v>
      </c>
      <c r="B15" s="3">
        <v>7</v>
      </c>
    </row>
    <row r="16" spans="1:2" x14ac:dyDescent="0.3">
      <c r="A16" s="5" t="s">
        <v>136</v>
      </c>
      <c r="B16" s="3">
        <v>14</v>
      </c>
    </row>
    <row r="17" spans="1:2" x14ac:dyDescent="0.3">
      <c r="A17" s="5" t="s">
        <v>93</v>
      </c>
      <c r="B17" s="3">
        <v>22</v>
      </c>
    </row>
    <row r="18" spans="1:2" x14ac:dyDescent="0.3">
      <c r="A18" s="5" t="s">
        <v>74</v>
      </c>
      <c r="B18" s="3">
        <v>21</v>
      </c>
    </row>
    <row r="19" spans="1:2" x14ac:dyDescent="0.3">
      <c r="A19" s="5" t="s">
        <v>58</v>
      </c>
      <c r="B19" s="3">
        <v>22</v>
      </c>
    </row>
    <row r="20" spans="1:2" x14ac:dyDescent="0.3">
      <c r="A20" s="5" t="s">
        <v>154</v>
      </c>
      <c r="B20" s="3">
        <v>13</v>
      </c>
    </row>
    <row r="21" spans="1:2" x14ac:dyDescent="0.3">
      <c r="A21" s="5" t="s">
        <v>43</v>
      </c>
      <c r="B21" s="3">
        <v>22</v>
      </c>
    </row>
    <row r="22" spans="1:2" x14ac:dyDescent="0.3">
      <c r="A22" s="5" t="s">
        <v>82</v>
      </c>
      <c r="B22" s="3">
        <v>14</v>
      </c>
    </row>
    <row r="23" spans="1:2" x14ac:dyDescent="0.3">
      <c r="A23" s="5" t="s">
        <v>51</v>
      </c>
      <c r="B23" s="3">
        <v>17</v>
      </c>
    </row>
    <row r="24" spans="1:2" x14ac:dyDescent="0.3">
      <c r="A24" s="5" t="s">
        <v>64</v>
      </c>
      <c r="B24" s="3">
        <v>21</v>
      </c>
    </row>
    <row r="25" spans="1:2" x14ac:dyDescent="0.3">
      <c r="A25" s="5" t="s">
        <v>484</v>
      </c>
      <c r="B25" s="3">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Sheet1</vt:lpstr>
      <vt:lpstr>Sheet1 (8)</vt:lpstr>
      <vt:lpstr>Sheet1 (2)</vt:lpstr>
      <vt:lpstr>Sheet1 (3)</vt:lpstr>
      <vt:lpstr>Sheet1 (4)</vt:lpstr>
      <vt:lpstr>Sheet1 (5)</vt:lpstr>
      <vt:lpstr>HRDataset_v14</vt:lpstr>
      <vt:lpstr>Sheet1 (6)</vt:lpstr>
      <vt:lpstr>Sheet1 (7)</vt:lpstr>
      <vt:lpstr>male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Rajpurohit</dc:creator>
  <cp:lastModifiedBy>Rajpurohit</cp:lastModifiedBy>
  <dcterms:created xsi:type="dcterms:W3CDTF">2022-03-05T11:23:53Z</dcterms:created>
  <dcterms:modified xsi:type="dcterms:W3CDTF">2022-03-19T14:30:45Z</dcterms:modified>
</cp:coreProperties>
</file>